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ml.chartshapes+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1.xml" ContentType="application/vnd.openxmlformats-officedocument.drawingml.chart+xml"/>
  <Override PartName="/xl/drawings/drawing17.xml" ContentType="application/vnd.openxmlformats-officedocument.drawing+xml"/>
  <Override PartName="/xl/charts/chart12.xml" ContentType="application/vnd.openxmlformats-officedocument.drawingml.chart+xml"/>
  <Override PartName="/xl/drawings/drawing1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drawings/drawing2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21.xml" ContentType="application/vnd.openxmlformats-officedocument.drawing+xml"/>
  <Override PartName="/xl/charts/chart19.xml" ContentType="application/vnd.openxmlformats-officedocument.drawingml.chart+xml"/>
  <Override PartName="/xl/pivotTables/pivotTable1.xml" ContentType="application/vnd.openxmlformats-officedocument.spreadsheetml.pivotTable+xml"/>
  <Override PartName="/xl/drawings/drawing22.xml" ContentType="application/vnd.openxmlformats-officedocument.drawing+xml"/>
  <Override PartName="/xl/charts/chart20.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heckCompatibility="1" defaultThemeVersion="124226"/>
  <bookViews>
    <workbookView xWindow="120" yWindow="45" windowWidth="21840" windowHeight="12090" tabRatio="711" firstSheet="16" activeTab="21"/>
  </bookViews>
  <sheets>
    <sheet name="1.Portada_1" sheetId="2" r:id="rId1"/>
    <sheet name="2. Contenido" sheetId="3" r:id="rId2"/>
    <sheet name="3. Resumen_Relevante" sheetId="4" r:id="rId3"/>
    <sheet name="4. Oferta Generación" sheetId="5" r:id="rId4"/>
    <sheet name="5. MatrizGeneraciónSEIN (1)" sheetId="6" r:id="rId5"/>
    <sheet name="6. MatrizGeneraciónSEIN (2)" sheetId="17" r:id="rId6"/>
    <sheet name="7. MatrizGeneraciónSEIN (3)" sheetId="18" r:id="rId7"/>
    <sheet name="8. MatrizGeneraciónSEIN (4)" sheetId="19" r:id="rId8"/>
    <sheet name="9. MáxDemandaSEIN (1)" sheetId="7" r:id="rId9"/>
    <sheet name="10. MáxDemandaSEIN (2)" sheetId="20" r:id="rId10"/>
    <sheet name="11. Hidrología (1)" sheetId="8" r:id="rId11"/>
    <sheet name="12. Hidrología (2)" sheetId="21" r:id="rId12"/>
    <sheet name="13. Hidrología (3)" sheetId="22" r:id="rId13"/>
    <sheet name="14. Hidrología (4)" sheetId="23" r:id="rId14"/>
    <sheet name="15. CostosMarginalesSEIN" sheetId="9" r:id="rId15"/>
    <sheet name="16. HorasCongestionTransmisión" sheetId="10" r:id="rId16"/>
    <sheet name="17. Eventos" sheetId="11" r:id="rId17"/>
    <sheet name="18. Anexos_Producción (1)" sheetId="12" r:id="rId18"/>
    <sheet name="19. Anexos_Producción (2)" sheetId="24" r:id="rId19"/>
    <sheet name="20. Anexos_Producción (3)" sheetId="25" r:id="rId20"/>
    <sheet name="21.Anexos_MáxDemanda (1)" sheetId="13" r:id="rId21"/>
    <sheet name="22.Anexos_MáxDemanda (2)" sheetId="26" r:id="rId22"/>
    <sheet name="23. Anexos_Eventos (1)" sheetId="14" r:id="rId23"/>
    <sheet name="24. Anexos_Eventos (2)" sheetId="27" r:id="rId24"/>
    <sheet name="25. Anexos_Eventos (3)" sheetId="28" r:id="rId25"/>
    <sheet name="26. Anexos_Eventos (4)" sheetId="29" r:id="rId26"/>
    <sheet name="27. Anexos_Eventos (5)" sheetId="30" r:id="rId27"/>
    <sheet name="Portada_2" sheetId="16" r:id="rId28"/>
  </sheets>
  <definedNames>
    <definedName name="_xlnm._FilterDatabase" localSheetId="9" hidden="1">'10. MáxDemandaSEIN (2)'!$M$9:$O$61</definedName>
    <definedName name="_xlnm._FilterDatabase" localSheetId="15" hidden="1">'16. HorasCongestionTransmisión'!$O$5:$U$125</definedName>
    <definedName name="_xlnm._FilterDatabase" localSheetId="4" hidden="1">'5. MatrizGeneraciónSEIN (1)'!$M$161:$O$213</definedName>
    <definedName name="_xlnm._FilterDatabase" localSheetId="5" hidden="1">'6. MatrizGeneraciónSEIN (2)'!$M$124:$O$176</definedName>
    <definedName name="_xlnm._FilterDatabase" localSheetId="6" hidden="1">'7. MatrizGeneraciónSEIN (3)'!$M$61:$O$113</definedName>
    <definedName name="_xlnm._FilterDatabase" localSheetId="7" hidden="1">'8. MatrizGeneraciónSEIN (4)'!$M$8:$O$60</definedName>
    <definedName name="_xlnm._FilterDatabase" localSheetId="8" hidden="1">'9. MáxDemandaSEIN (1)'!$M$49:$O$101</definedName>
    <definedName name="MAESTRA">#REF!</definedName>
    <definedName name="MES">#REF!</definedName>
    <definedName name="MES_ACTUAL">#REF!</definedName>
    <definedName name="_xlnm.Print_Area" localSheetId="0">'1.Portada_1'!$A$1:$Q$68</definedName>
    <definedName name="_xlnm.Print_Area" localSheetId="9">'10. MáxDemandaSEIN (2)'!$A$1:$J$65</definedName>
    <definedName name="_xlnm.Print_Area" localSheetId="10">'11. Hidrología (1)'!$A$1:$I$59</definedName>
    <definedName name="_xlnm.Print_Area" localSheetId="11">'12. Hidrología (2)'!$A$1:$I$59</definedName>
    <definedName name="_xlnm.Print_Area" localSheetId="12">'13. Hidrología (3)'!$A$1:$I$58</definedName>
    <definedName name="_xlnm.Print_Area" localSheetId="13">'14. Hidrología (4)'!$A$1:$I$75</definedName>
    <definedName name="_xlnm.Print_Area" localSheetId="14">'15. CostosMarginalesSEIN'!$A$1:$H$51</definedName>
    <definedName name="_xlnm.Print_Area" localSheetId="15">'16. HorasCongestionTransmisión'!$A$1:$I$40</definedName>
    <definedName name="_xlnm.Print_Area" localSheetId="16">'17. Eventos'!$A$2:$L$84</definedName>
    <definedName name="_xlnm.Print_Area" localSheetId="17">'18. Anexos_Producción (1)'!$A$1:$I$85</definedName>
    <definedName name="_xlnm.Print_Area" localSheetId="18">'19. Anexos_Producción (2)'!$A$1:$I$86</definedName>
    <definedName name="_xlnm.Print_Area" localSheetId="1">'2. Contenido'!$A$1:$Q$46</definedName>
    <definedName name="_xlnm.Print_Area" localSheetId="19">'20. Anexos_Producción (3)'!$A$1:$I$66</definedName>
    <definedName name="_xlnm.Print_Area" localSheetId="20">'21.Anexos_MáxDemanda (1)'!$A$1:$I$111</definedName>
    <definedName name="_xlnm.Print_Area" localSheetId="21">'22.Anexos_MáxDemanda (2)'!$A$1:$K$129</definedName>
    <definedName name="_xlnm.Print_Area" localSheetId="22">'23. Anexos_Eventos (1)'!$A$2:$I$22</definedName>
    <definedName name="_xlnm.Print_Area" localSheetId="23">'24. Anexos_Eventos (2)'!$A$2:$I$24</definedName>
    <definedName name="_xlnm.Print_Area" localSheetId="24">'25. Anexos_Eventos (3)'!$A$2:$I$24</definedName>
    <definedName name="_xlnm.Print_Area" localSheetId="25">'26. Anexos_Eventos (4)'!$A$2:$I$24</definedName>
    <definedName name="_xlnm.Print_Area" localSheetId="26">'27. Anexos_Eventos (5)'!$A$2:$I$17</definedName>
    <definedName name="_xlnm.Print_Area" localSheetId="2">'3. Resumen_Relevante'!$A$1:$Q$42</definedName>
    <definedName name="_xlnm.Print_Area" localSheetId="3">'4. Oferta Generación'!$A$1:$K$61</definedName>
    <definedName name="_xlnm.Print_Area" localSheetId="4">'5. MatrizGeneraciónSEIN (1)'!$A$1:$J$43</definedName>
    <definedName name="_xlnm.Print_Area" localSheetId="5">'6. MatrizGeneraciónSEIN (2)'!$A$1:$J$66</definedName>
    <definedName name="_xlnm.Print_Area" localSheetId="6">'7. MatrizGeneraciónSEIN (3)'!$A$1:$J$58</definedName>
    <definedName name="_xlnm.Print_Area" localSheetId="7">'8. MatrizGeneraciónSEIN (4)'!$A$1:$J$65</definedName>
    <definedName name="_xlnm.Print_Area" localSheetId="8">'9. MáxDemandaSEIN (1)'!$A$1:$J$50</definedName>
    <definedName name="_xlnm.Print_Area" localSheetId="27">Portada_2!$A$1:$R$72</definedName>
    <definedName name="Z_7398011F_6792_457D_9968_3CBE3236EAF9_.wvu.PrintArea" localSheetId="0" hidden="1">'1.Portada_1'!$A$1:$Q$68</definedName>
    <definedName name="Z_7398011F_6792_457D_9968_3CBE3236EAF9_.wvu.PrintArea" localSheetId="9" hidden="1">'10. MáxDemandaSEIN (2)'!$A$1:$J$63</definedName>
    <definedName name="Z_7398011F_6792_457D_9968_3CBE3236EAF9_.wvu.PrintArea" localSheetId="10" hidden="1">'11. Hidrología (1)'!$A$1:$I$316</definedName>
    <definedName name="Z_7398011F_6792_457D_9968_3CBE3236EAF9_.wvu.PrintArea" localSheetId="11" hidden="1">'12. Hidrología (2)'!$A$1:$I$316</definedName>
    <definedName name="Z_7398011F_6792_457D_9968_3CBE3236EAF9_.wvu.PrintArea" localSheetId="12" hidden="1">'13. Hidrología (3)'!$A$1:$I$316</definedName>
    <definedName name="Z_7398011F_6792_457D_9968_3CBE3236EAF9_.wvu.PrintArea" localSheetId="13" hidden="1">'14. Hidrología (4)'!$A$1:$I$316</definedName>
    <definedName name="Z_7398011F_6792_457D_9968_3CBE3236EAF9_.wvu.PrintArea" localSheetId="14" hidden="1">'15. CostosMarginalesSEIN'!$A$1:$H$51</definedName>
    <definedName name="Z_7398011F_6792_457D_9968_3CBE3236EAF9_.wvu.PrintArea" localSheetId="15" hidden="1">'16. HorasCongestionTransmisión'!$A$1:$I$40</definedName>
    <definedName name="Z_7398011F_6792_457D_9968_3CBE3236EAF9_.wvu.PrintArea" localSheetId="16" hidden="1">'17. Eventos'!$A$1:$I$41</definedName>
    <definedName name="Z_7398011F_6792_457D_9968_3CBE3236EAF9_.wvu.PrintArea" localSheetId="17" hidden="1">'18. Anexos_Producción (1)'!$A$1:$I$86</definedName>
    <definedName name="Z_7398011F_6792_457D_9968_3CBE3236EAF9_.wvu.PrintArea" localSheetId="18" hidden="1">'19. Anexos_Producción (2)'!$A$1:$I$27</definedName>
    <definedName name="Z_7398011F_6792_457D_9968_3CBE3236EAF9_.wvu.PrintArea" localSheetId="1" hidden="1">'2. Contenido'!$A$1:$Q$46</definedName>
    <definedName name="Z_7398011F_6792_457D_9968_3CBE3236EAF9_.wvu.PrintArea" localSheetId="19" hidden="1">'20. Anexos_Producción (3)'!$A$1:$I$9</definedName>
    <definedName name="Z_7398011F_6792_457D_9968_3CBE3236EAF9_.wvu.PrintArea" localSheetId="20" hidden="1">'21.Anexos_MáxDemanda (1)'!$A$1:$J$106</definedName>
    <definedName name="Z_7398011F_6792_457D_9968_3CBE3236EAF9_.wvu.PrintArea" localSheetId="21" hidden="1">'22.Anexos_MáxDemanda (2)'!$B$1:$L$4</definedName>
    <definedName name="Z_7398011F_6792_457D_9968_3CBE3236EAF9_.wvu.PrintArea" localSheetId="22" hidden="1">'23. Anexos_Eventos (1)'!$A$1:$I$22</definedName>
    <definedName name="Z_7398011F_6792_457D_9968_3CBE3236EAF9_.wvu.PrintArea" localSheetId="23" hidden="1">'24. Anexos_Eventos (2)'!$A$1:$I$24</definedName>
    <definedName name="Z_7398011F_6792_457D_9968_3CBE3236EAF9_.wvu.PrintArea" localSheetId="24" hidden="1">'25. Anexos_Eventos (3)'!$A$1:$I$24</definedName>
    <definedName name="Z_7398011F_6792_457D_9968_3CBE3236EAF9_.wvu.PrintArea" localSheetId="25" hidden="1">'26. Anexos_Eventos (4)'!$A$1:$I$24</definedName>
    <definedName name="Z_7398011F_6792_457D_9968_3CBE3236EAF9_.wvu.PrintArea" localSheetId="26" hidden="1">'27. Anexos_Eventos (5)'!$A$1:$I$6</definedName>
    <definedName name="Z_7398011F_6792_457D_9968_3CBE3236EAF9_.wvu.PrintArea" localSheetId="2" hidden="1">'3. Resumen_Relevante'!$A$1:$Q$42</definedName>
    <definedName name="Z_7398011F_6792_457D_9968_3CBE3236EAF9_.wvu.PrintArea" localSheetId="3" hidden="1">'4. Oferta Generación'!$A$1:$K$52</definedName>
    <definedName name="Z_7398011F_6792_457D_9968_3CBE3236EAF9_.wvu.PrintArea" localSheetId="4" hidden="1">'5. MatrizGeneraciónSEIN (1)'!$A$1:$J$218</definedName>
    <definedName name="Z_7398011F_6792_457D_9968_3CBE3236EAF9_.wvu.PrintArea" localSheetId="5" hidden="1">'6. MatrizGeneraciónSEIN (2)'!$A$1:$J$181</definedName>
    <definedName name="Z_7398011F_6792_457D_9968_3CBE3236EAF9_.wvu.PrintArea" localSheetId="6" hidden="1">'7. MatrizGeneraciónSEIN (3)'!$A$1:$J$118</definedName>
    <definedName name="Z_7398011F_6792_457D_9968_3CBE3236EAF9_.wvu.PrintArea" localSheetId="7" hidden="1">'8. MatrizGeneraciónSEIN (4)'!$A$6:$J$65</definedName>
    <definedName name="Z_7398011F_6792_457D_9968_3CBE3236EAF9_.wvu.PrintArea" localSheetId="8" hidden="1">'9. MáxDemandaSEIN (1)'!$A$1:$J$103</definedName>
    <definedName name="Z_7398011F_6792_457D_9968_3CBE3236EAF9_.wvu.Rows" localSheetId="1" hidden="1">'2. Contenido'!$62:$77</definedName>
  </definedNames>
  <calcPr calcId="145621"/>
  <customWorkbookViews>
    <customWorkbookView name="Ricardo Varas Barrios  - Personal View" guid="{7398011F-6792-457D-9968-3CBE3236EAF9}" mergeInterval="0" personalView="1" maximized="1" windowWidth="1916" windowHeight="858" tabRatio="690" activeSheetId="1"/>
  </customWorkbookViews>
  <pivotCaches>
    <pivotCache cacheId="0" r:id="rId29"/>
  </pivotCaches>
</workbook>
</file>

<file path=xl/calcChain.xml><?xml version="1.0" encoding="utf-8"?>
<calcChain xmlns="http://schemas.openxmlformats.org/spreadsheetml/2006/main">
  <c r="D89" i="26" l="1"/>
  <c r="J10" i="5"/>
  <c r="I10" i="5"/>
  <c r="O27" i="5"/>
  <c r="E10" i="6"/>
  <c r="E15" i="18"/>
  <c r="E16" i="18"/>
  <c r="E20" i="6"/>
  <c r="G25" i="17"/>
  <c r="P25" i="17"/>
  <c r="A17" i="4" s="1"/>
  <c r="O25" i="17"/>
  <c r="AB32" i="4" l="1"/>
  <c r="AB33" i="4"/>
  <c r="AB34" i="4"/>
  <c r="AB35" i="4"/>
  <c r="AB36" i="4"/>
  <c r="AB37" i="4"/>
  <c r="AB38" i="4"/>
  <c r="AB39" i="4"/>
  <c r="AB31" i="4"/>
  <c r="G19" i="17"/>
  <c r="L13" i="17" l="1"/>
  <c r="L14" i="17"/>
  <c r="L15" i="17"/>
  <c r="L16" i="17"/>
  <c r="L17" i="17"/>
  <c r="L18" i="17"/>
  <c r="L19" i="17"/>
  <c r="L20" i="17"/>
  <c r="L21" i="17"/>
  <c r="L22" i="17"/>
  <c r="L23" i="17"/>
  <c r="L24" i="17"/>
  <c r="L12" i="17"/>
  <c r="P13" i="17"/>
  <c r="P14" i="17"/>
  <c r="P15" i="17"/>
  <c r="P16" i="17"/>
  <c r="P17" i="17"/>
  <c r="P18" i="17"/>
  <c r="P19" i="17"/>
  <c r="P20" i="17"/>
  <c r="P21" i="17"/>
  <c r="P22" i="17"/>
  <c r="P23" i="17"/>
  <c r="P24" i="17"/>
  <c r="P12" i="17"/>
  <c r="N25" i="17"/>
  <c r="Z40" i="4" l="1"/>
  <c r="AA40" i="4"/>
  <c r="H50" i="26" l="1"/>
  <c r="H51" i="26"/>
  <c r="H52" i="26"/>
  <c r="H53" i="26"/>
  <c r="H54" i="26"/>
  <c r="H55" i="26"/>
  <c r="H56" i="26"/>
  <c r="H57" i="26"/>
  <c r="H58" i="26"/>
  <c r="H59" i="26"/>
  <c r="H60" i="26"/>
  <c r="H61" i="26"/>
  <c r="H62" i="26"/>
  <c r="H63" i="26"/>
  <c r="H64" i="26"/>
  <c r="H65" i="26"/>
  <c r="H66" i="26"/>
  <c r="H67" i="26"/>
  <c r="H68" i="26"/>
  <c r="H69" i="26"/>
  <c r="H70" i="26"/>
  <c r="H38" i="26"/>
  <c r="H39" i="26"/>
  <c r="H40" i="26"/>
  <c r="H41" i="26"/>
  <c r="H42" i="26"/>
  <c r="H43" i="26"/>
  <c r="H44" i="26"/>
  <c r="H45" i="26"/>
  <c r="H46" i="26"/>
  <c r="H47" i="26"/>
  <c r="H48" i="26"/>
  <c r="H49" i="26"/>
  <c r="H15" i="26"/>
  <c r="H16" i="26"/>
  <c r="H17" i="26"/>
  <c r="H18" i="26"/>
  <c r="H19" i="26"/>
  <c r="H20" i="26"/>
  <c r="H21" i="26"/>
  <c r="H22" i="26"/>
  <c r="H23" i="26"/>
  <c r="H24" i="26"/>
  <c r="H25" i="26"/>
  <c r="H26" i="26"/>
  <c r="H27" i="26"/>
  <c r="H28" i="26"/>
  <c r="H29" i="26"/>
  <c r="H30" i="26"/>
  <c r="H31" i="26"/>
  <c r="H32" i="26"/>
  <c r="H33" i="26"/>
  <c r="H34" i="26"/>
  <c r="H35" i="26"/>
  <c r="H36" i="26"/>
  <c r="H37" i="26"/>
  <c r="H11" i="26"/>
  <c r="D43" i="25"/>
  <c r="D42" i="25"/>
  <c r="C43" i="25"/>
  <c r="C42" i="25"/>
  <c r="K14" i="11"/>
  <c r="J14" i="11"/>
  <c r="I14" i="11"/>
  <c r="H14" i="11"/>
  <c r="F14" i="11"/>
  <c r="E14" i="11"/>
  <c r="D14" i="11"/>
  <c r="C14" i="11"/>
  <c r="G14" i="11"/>
  <c r="J13" i="11"/>
  <c r="F30" i="22"/>
  <c r="F29" i="22"/>
  <c r="F28" i="22"/>
  <c r="F27" i="22"/>
  <c r="F26" i="22"/>
  <c r="F25" i="22"/>
  <c r="F24" i="22"/>
  <c r="F22" i="22"/>
  <c r="F21" i="22"/>
  <c r="F19" i="22"/>
  <c r="F18" i="22"/>
  <c r="F17" i="22"/>
  <c r="F16" i="22"/>
  <c r="F15" i="22"/>
  <c r="F14" i="22"/>
  <c r="F13" i="22"/>
  <c r="F11" i="22"/>
  <c r="I14" i="7" l="1"/>
  <c r="H15" i="7"/>
  <c r="O11" i="7"/>
  <c r="E11" i="18" l="1"/>
  <c r="Q48" i="18"/>
  <c r="T48" i="18"/>
  <c r="R48" i="18"/>
  <c r="P48" i="18"/>
  <c r="O48" i="18"/>
  <c r="N48" i="18"/>
  <c r="E14" i="18"/>
  <c r="E13" i="18"/>
  <c r="E12" i="18"/>
  <c r="I18" i="17"/>
  <c r="E24" i="17"/>
  <c r="E23" i="17"/>
  <c r="E22" i="17"/>
  <c r="E21" i="17"/>
  <c r="E20" i="17"/>
  <c r="E19" i="17"/>
  <c r="E18" i="17"/>
  <c r="E17" i="17"/>
  <c r="E16" i="17"/>
  <c r="E15" i="17"/>
  <c r="E14" i="17"/>
  <c r="E13" i="17"/>
  <c r="E12" i="17"/>
  <c r="I28" i="17"/>
  <c r="H28" i="17"/>
  <c r="F28" i="17"/>
  <c r="E28" i="17"/>
  <c r="D28" i="17"/>
  <c r="C28" i="17"/>
  <c r="B28" i="17"/>
  <c r="I27" i="17"/>
  <c r="H27" i="17"/>
  <c r="F27" i="17"/>
  <c r="E27" i="17"/>
  <c r="D27" i="17"/>
  <c r="C27" i="17"/>
  <c r="B27" i="17"/>
  <c r="J16" i="6"/>
  <c r="E13" i="6"/>
  <c r="E12" i="6"/>
  <c r="E11" i="6"/>
  <c r="C25" i="17"/>
  <c r="B25" i="17"/>
  <c r="C14" i="6"/>
  <c r="B14" i="6"/>
  <c r="S48" i="18" l="1"/>
  <c r="U48" i="18"/>
  <c r="I56" i="5"/>
  <c r="J56" i="5"/>
  <c r="D15" i="7" l="1"/>
  <c r="C15" i="7"/>
  <c r="B15" i="7"/>
  <c r="D16" i="18"/>
  <c r="C16" i="18"/>
  <c r="G80" i="26" l="1"/>
  <c r="F80" i="26"/>
  <c r="E80" i="26"/>
  <c r="H77" i="26"/>
  <c r="H76" i="26"/>
  <c r="H75" i="26"/>
  <c r="H74" i="26"/>
  <c r="H73" i="26"/>
  <c r="H72" i="26"/>
  <c r="H71" i="26"/>
  <c r="H14" i="26"/>
  <c r="H13" i="26"/>
  <c r="H12" i="26"/>
  <c r="E43" i="25"/>
  <c r="F42" i="25"/>
  <c r="E42" i="25"/>
  <c r="D36" i="25"/>
  <c r="C36" i="25"/>
  <c r="E36" i="25" s="1"/>
  <c r="F35" i="25"/>
  <c r="E35" i="25"/>
  <c r="F34" i="25"/>
  <c r="E34" i="25"/>
  <c r="F33" i="25"/>
  <c r="E33" i="25"/>
  <c r="H27" i="25"/>
  <c r="G27" i="25"/>
  <c r="H22" i="25"/>
  <c r="G22" i="25"/>
  <c r="F10" i="22"/>
  <c r="F9" i="22"/>
  <c r="F8" i="22"/>
  <c r="F7" i="22"/>
  <c r="C62" i="20"/>
  <c r="B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D10" i="20"/>
  <c r="C61" i="19"/>
  <c r="B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16" i="18"/>
  <c r="F16" i="18"/>
  <c r="B16" i="18"/>
  <c r="I15" i="18"/>
  <c r="G15" i="18"/>
  <c r="I14" i="18"/>
  <c r="G14" i="18"/>
  <c r="I13" i="18"/>
  <c r="G13" i="18"/>
  <c r="I12" i="18"/>
  <c r="G12" i="18"/>
  <c r="I11" i="18"/>
  <c r="G11" i="18"/>
  <c r="F31" i="17"/>
  <c r="C31" i="17"/>
  <c r="B31" i="17"/>
  <c r="H25" i="17"/>
  <c r="F25" i="17"/>
  <c r="E25" i="17"/>
  <c r="D25" i="17"/>
  <c r="I24" i="17"/>
  <c r="G24" i="17"/>
  <c r="I23" i="17"/>
  <c r="G23" i="17"/>
  <c r="I22" i="17"/>
  <c r="G22" i="17"/>
  <c r="I21" i="17"/>
  <c r="G21" i="17"/>
  <c r="I20" i="17"/>
  <c r="G20" i="17"/>
  <c r="G18" i="17"/>
  <c r="I17" i="17"/>
  <c r="G17" i="17"/>
  <c r="I16" i="17"/>
  <c r="G16" i="17"/>
  <c r="I15" i="17"/>
  <c r="G15" i="17"/>
  <c r="I14" i="17"/>
  <c r="G14" i="17"/>
  <c r="I13" i="17"/>
  <c r="G13" i="17"/>
  <c r="I12" i="17"/>
  <c r="G12" i="17"/>
  <c r="D62" i="20" l="1"/>
  <c r="D61" i="19"/>
  <c r="H80" i="26"/>
  <c r="F36" i="25"/>
  <c r="I16" i="18"/>
  <c r="H17" i="18"/>
  <c r="G16" i="18"/>
  <c r="C17" i="18"/>
  <c r="D17" i="18"/>
  <c r="B17" i="18"/>
  <c r="F17" i="18"/>
  <c r="I25" i="17"/>
  <c r="D31" i="17"/>
  <c r="E31" i="17"/>
  <c r="E17" i="18"/>
  <c r="H31" i="17"/>
  <c r="I31" i="17" s="1"/>
  <c r="G80" i="13"/>
  <c r="U32" i="4"/>
  <c r="U33" i="4"/>
  <c r="U34" i="4"/>
  <c r="U35" i="4"/>
  <c r="U36" i="4"/>
  <c r="U37" i="4"/>
  <c r="U38" i="4"/>
  <c r="U39" i="4"/>
  <c r="T39" i="4"/>
  <c r="T38" i="4"/>
  <c r="T37" i="4"/>
  <c r="T36" i="4"/>
  <c r="T35" i="4"/>
  <c r="T34" i="4"/>
  <c r="T33" i="4"/>
  <c r="T32" i="4"/>
  <c r="U40" i="4" l="1"/>
  <c r="W36" i="4" s="1"/>
  <c r="W33" i="4"/>
  <c r="W32" i="4"/>
  <c r="W35" i="4"/>
  <c r="W39" i="4"/>
  <c r="W37" i="4"/>
  <c r="W34" i="4"/>
  <c r="W38" i="4"/>
  <c r="T40" i="4"/>
  <c r="V33" i="4" s="1"/>
  <c r="V39" i="4" l="1"/>
  <c r="V37" i="4"/>
  <c r="V34" i="4"/>
  <c r="V36" i="4"/>
  <c r="V32" i="4"/>
  <c r="V38" i="4"/>
  <c r="V35" i="4"/>
  <c r="G9" i="10" l="1"/>
  <c r="G7" i="10"/>
  <c r="F12" i="10"/>
  <c r="E15" i="7" l="1"/>
  <c r="F15" i="7"/>
  <c r="G17" i="13" l="1"/>
  <c r="G105" i="13"/>
  <c r="G93" i="13"/>
  <c r="G84" i="13"/>
  <c r="G81" i="13"/>
  <c r="G59" i="13"/>
  <c r="G52" i="13"/>
  <c r="G48" i="13"/>
  <c r="G44" i="13"/>
  <c r="G33" i="13"/>
  <c r="G22" i="13"/>
  <c r="G11" i="13"/>
  <c r="G109" i="13"/>
  <c r="G108" i="13"/>
  <c r="G107" i="13"/>
  <c r="G106" i="13"/>
  <c r="G104" i="13"/>
  <c r="G103" i="13"/>
  <c r="G102" i="13"/>
  <c r="G101" i="13"/>
  <c r="G100" i="13"/>
  <c r="G99" i="13"/>
  <c r="G98" i="13"/>
  <c r="G97" i="13"/>
  <c r="G96" i="13"/>
  <c r="G95" i="13"/>
  <c r="G94" i="13"/>
  <c r="G92" i="13"/>
  <c r="G91" i="13"/>
  <c r="G90" i="13"/>
  <c r="G89" i="13"/>
  <c r="G88" i="13"/>
  <c r="G87" i="13"/>
  <c r="G86" i="13"/>
  <c r="G85" i="13"/>
  <c r="G83" i="13"/>
  <c r="G82" i="13"/>
  <c r="G79" i="13"/>
  <c r="G78" i="13"/>
  <c r="G77" i="13"/>
  <c r="G76" i="13"/>
  <c r="G75" i="13"/>
  <c r="G74" i="13"/>
  <c r="G73" i="13"/>
  <c r="G72" i="13"/>
  <c r="G71" i="13"/>
  <c r="G70" i="13"/>
  <c r="G69" i="13"/>
  <c r="G68" i="13"/>
  <c r="G67" i="13"/>
  <c r="G66" i="13"/>
  <c r="G65" i="13"/>
  <c r="G64" i="13"/>
  <c r="G63" i="13"/>
  <c r="G62" i="13"/>
  <c r="G61" i="13"/>
  <c r="G60" i="13"/>
  <c r="G58" i="13"/>
  <c r="G57" i="13"/>
  <c r="G56" i="13"/>
  <c r="G55" i="13"/>
  <c r="G54" i="13"/>
  <c r="G53" i="13"/>
  <c r="G51" i="13"/>
  <c r="G50" i="13"/>
  <c r="G49" i="13"/>
  <c r="G47" i="13"/>
  <c r="G46" i="13"/>
  <c r="G45" i="13"/>
  <c r="G43" i="13"/>
  <c r="G42" i="13"/>
  <c r="G41" i="13"/>
  <c r="G40" i="13"/>
  <c r="G39" i="13"/>
  <c r="G38" i="13"/>
  <c r="G37" i="13"/>
  <c r="G36" i="13"/>
  <c r="G35" i="13"/>
  <c r="G34" i="13"/>
  <c r="G32" i="13"/>
  <c r="G31" i="13"/>
  <c r="G30" i="13"/>
  <c r="G29" i="13"/>
  <c r="G28" i="13"/>
  <c r="G27" i="13"/>
  <c r="G26" i="13"/>
  <c r="G25" i="13"/>
  <c r="G24" i="13"/>
  <c r="G23" i="13"/>
  <c r="G21" i="13"/>
  <c r="G20" i="13"/>
  <c r="G19" i="13"/>
  <c r="G18" i="13"/>
  <c r="G16" i="13"/>
  <c r="G15" i="13"/>
  <c r="G14" i="13"/>
  <c r="G13" i="13"/>
  <c r="G12" i="13"/>
  <c r="G10" i="13"/>
  <c r="S37" i="5" l="1"/>
  <c r="M39" i="4"/>
  <c r="D39" i="4"/>
  <c r="O49" i="6" l="1"/>
  <c r="O50" i="6"/>
  <c r="N50" i="6"/>
  <c r="N51" i="6"/>
  <c r="N52" i="6"/>
  <c r="N53" i="6"/>
  <c r="N54" i="6"/>
  <c r="N55" i="6"/>
  <c r="N56" i="6"/>
  <c r="N57" i="6"/>
  <c r="N58" i="6"/>
  <c r="N59" i="6"/>
  <c r="N60" i="6"/>
  <c r="N61" i="6"/>
  <c r="N49" i="6"/>
  <c r="M10" i="6"/>
  <c r="N11" i="7"/>
  <c r="N12" i="7"/>
  <c r="O12" i="7"/>
  <c r="N13" i="7"/>
  <c r="O13" i="7"/>
  <c r="P11" i="7"/>
  <c r="P15" i="7" s="1"/>
  <c r="P12" i="7"/>
  <c r="P13" i="7"/>
  <c r="O15" i="7" l="1"/>
  <c r="N15" i="7"/>
  <c r="D8" i="7"/>
  <c r="C8" i="7"/>
  <c r="B8" i="7"/>
  <c r="H20" i="6"/>
  <c r="E12" i="10" l="1"/>
  <c r="G12" i="10" s="1"/>
  <c r="J10" i="11" l="1"/>
  <c r="J11" i="11"/>
  <c r="J12" i="11"/>
  <c r="J9" i="11"/>
  <c r="H10" i="10" l="1"/>
  <c r="H7" i="10"/>
  <c r="D12" i="10"/>
  <c r="P115" i="10"/>
  <c r="P116" i="10" s="1"/>
  <c r="P117" i="10" s="1"/>
  <c r="P118" i="10" s="1"/>
  <c r="P119" i="10" s="1"/>
  <c r="P120" i="10" s="1"/>
  <c r="P121" i="10" s="1"/>
  <c r="P122" i="10" s="1"/>
  <c r="P123" i="10" s="1"/>
  <c r="P124" i="10" s="1"/>
  <c r="P125" i="10" s="1"/>
  <c r="P103" i="10"/>
  <c r="P104" i="10" s="1"/>
  <c r="P105" i="10" s="1"/>
  <c r="P106" i="10" s="1"/>
  <c r="P107" i="10" s="1"/>
  <c r="P108" i="10" s="1"/>
  <c r="P109" i="10" s="1"/>
  <c r="P110" i="10" s="1"/>
  <c r="P111" i="10" s="1"/>
  <c r="P112" i="10" s="1"/>
  <c r="P113" i="10" s="1"/>
  <c r="P91" i="10"/>
  <c r="P92" i="10" s="1"/>
  <c r="P93" i="10" s="1"/>
  <c r="P94" i="10" s="1"/>
  <c r="P95" i="10" s="1"/>
  <c r="P96" i="10" s="1"/>
  <c r="P97" i="10" s="1"/>
  <c r="P98" i="10" s="1"/>
  <c r="P99" i="10" s="1"/>
  <c r="P100" i="10" s="1"/>
  <c r="P101"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H12" i="10" l="1"/>
  <c r="F9" i="9"/>
  <c r="P16" i="7" l="1"/>
  <c r="Q13" i="7"/>
  <c r="Q12" i="7"/>
  <c r="M13" i="7"/>
  <c r="M12" i="7"/>
  <c r="M11" i="7"/>
  <c r="R12" i="7" l="1"/>
  <c r="R11" i="7"/>
  <c r="R13" i="7"/>
  <c r="Q15" i="7"/>
  <c r="R15" i="7"/>
  <c r="Q11" i="7"/>
  <c r="N16" i="7" l="1"/>
  <c r="F20" i="6"/>
  <c r="D20" i="6"/>
  <c r="C20" i="6"/>
  <c r="B20" i="6"/>
  <c r="I17" i="6"/>
  <c r="I16" i="6"/>
  <c r="H14" i="6"/>
  <c r="F14" i="6"/>
  <c r="D14" i="6"/>
  <c r="I13" i="6"/>
  <c r="G13" i="6"/>
  <c r="I12" i="6"/>
  <c r="G12" i="6"/>
  <c r="I11" i="6"/>
  <c r="G11" i="6"/>
  <c r="I10" i="6"/>
  <c r="G10" i="6"/>
  <c r="E14" i="6"/>
  <c r="G14" i="6" s="1"/>
  <c r="G13" i="7"/>
  <c r="G11" i="7"/>
  <c r="F21" i="7"/>
  <c r="O16" i="7" s="1"/>
  <c r="E21" i="7"/>
  <c r="D21" i="7"/>
  <c r="C21" i="7"/>
  <c r="B21" i="7"/>
  <c r="I13" i="7"/>
  <c r="I12" i="7"/>
  <c r="I11" i="7"/>
  <c r="D22" i="7"/>
  <c r="C22" i="7"/>
  <c r="B22" i="7"/>
  <c r="F22" i="7" l="1"/>
  <c r="H22" i="7"/>
  <c r="I14" i="6"/>
  <c r="I20" i="6"/>
  <c r="R16" i="7"/>
  <c r="Q16" i="7"/>
  <c r="G12" i="7"/>
  <c r="I15" i="7"/>
  <c r="I22" i="7" l="1"/>
  <c r="G15" i="7"/>
  <c r="E22" i="7"/>
  <c r="G22" i="7" s="1"/>
  <c r="S40" i="5" l="1"/>
  <c r="S39" i="5"/>
  <c r="S38" i="5"/>
  <c r="S35" i="5"/>
  <c r="R41" i="5"/>
  <c r="Q41" i="5" l="1"/>
  <c r="P41" i="5"/>
  <c r="O41" i="5"/>
  <c r="S36" i="5"/>
  <c r="S41" i="5" s="1"/>
  <c r="O29" i="5"/>
  <c r="P26" i="5" l="1"/>
  <c r="P28" i="5" l="1"/>
  <c r="P27" i="5"/>
  <c r="P29" i="5"/>
  <c r="CA47" i="2" l="1"/>
</calcChain>
</file>

<file path=xl/sharedStrings.xml><?xml version="1.0" encoding="utf-8"?>
<sst xmlns="http://schemas.openxmlformats.org/spreadsheetml/2006/main" count="2354" uniqueCount="946">
  <si>
    <t>-</t>
  </si>
  <si>
    <t>CONTENIDO</t>
  </si>
  <si>
    <t>RESUMEN RELEVANTE</t>
  </si>
  <si>
    <t>Página N°</t>
  </si>
  <si>
    <t>Por tipo de Generación</t>
  </si>
  <si>
    <t>HIDROLOGÍA PARA LA OPERACIÓN DEL SEIN</t>
  </si>
  <si>
    <t>Evolución de los volumenes almacenados (Mm3)</t>
  </si>
  <si>
    <t>Evolución promedio mensual de los caudales (m3/s)</t>
  </si>
  <si>
    <t>COSTO MARGINAL PROMEDIO MENSUAL DEL SEIN</t>
  </si>
  <si>
    <t>Evolución de los Costos Marginales Promedio Mensual (US$/MWh)</t>
  </si>
  <si>
    <t>Por Tipo de Recurso Energético</t>
  </si>
  <si>
    <t>Por Recursos Energéticos Renovables</t>
  </si>
  <si>
    <t>Por Empresas Integrantes</t>
  </si>
  <si>
    <t>Por Área Operativa</t>
  </si>
  <si>
    <t xml:space="preserve">Importación </t>
  </si>
  <si>
    <t>Exportación</t>
  </si>
  <si>
    <t>MATRIZ ELÉCTRICA DE GENERACIÓN DEL SEIN (GWh)</t>
  </si>
  <si>
    <t>MÁXIMA DEMANDA COINCIDENTE DE POTENCIA EN EL SEIN (MW)</t>
  </si>
  <si>
    <t>HORAS DE CONGESTIÓN EN LAS PRINCIPALES EQUIPOS DE TRANSMISIÓN DEL SEIN (Horas)</t>
  </si>
  <si>
    <t>INTERCAMBIOS INTERNACIONALES DE ENERGÍA Y POTENCIA EN BARRA FRONTERA (GWh/MW)</t>
  </si>
  <si>
    <t>Ingreso en Opeación Comercial</t>
  </si>
  <si>
    <t>Retiro de Operación Comercial</t>
  </si>
  <si>
    <t>Por tipo de generación</t>
  </si>
  <si>
    <t>3</t>
  </si>
  <si>
    <t>4</t>
  </si>
  <si>
    <t>5</t>
  </si>
  <si>
    <t>6</t>
  </si>
  <si>
    <t>7</t>
  </si>
  <si>
    <t>8</t>
  </si>
  <si>
    <t>9</t>
  </si>
  <si>
    <t>11</t>
  </si>
  <si>
    <t>13</t>
  </si>
  <si>
    <t>14</t>
  </si>
  <si>
    <t>15</t>
  </si>
  <si>
    <t>16</t>
  </si>
  <si>
    <t>1</t>
  </si>
  <si>
    <t>2</t>
  </si>
  <si>
    <t>OFERTA DE GENERACIÓN ELÉCTRICA EN EL SEIN</t>
  </si>
  <si>
    <t>INGRESO EN OPERACIÓN COMERCIAL AL SEIN</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</si>
  <si>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</si>
  <si>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</si>
  <si>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</si>
  <si>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</si>
  <si>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</si>
  <si>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</si>
  <si>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</si>
  <si>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</si>
  <si>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</si>
  <si>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</si>
  <si>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PE TRES HERMANAS</t>
  </si>
  <si>
    <t>Nota:</t>
  </si>
  <si>
    <t>Los valores de potencia efectiva corresponden a los vigentes en la fecha de ingreso de operación comercial</t>
  </si>
  <si>
    <t>Total</t>
  </si>
  <si>
    <t>Hidroeléctrica</t>
  </si>
  <si>
    <t>Termoeléctrica</t>
  </si>
  <si>
    <t>Hidro</t>
  </si>
  <si>
    <t>Turbina a Gas</t>
  </si>
  <si>
    <t>Diesel 2</t>
  </si>
  <si>
    <t>Pelton</t>
  </si>
  <si>
    <t>Francis</t>
  </si>
  <si>
    <t>Aerogenerador</t>
  </si>
  <si>
    <t>Otra Clasificación de Tipo de Central</t>
  </si>
  <si>
    <t>TIPO DE 
GENERACIÓN</t>
  </si>
  <si>
    <t>POTENCIA EFECTIVA 
(MW)</t>
  </si>
  <si>
    <t>PARTICIPACIÓN 
 (%)</t>
  </si>
  <si>
    <t>Solar</t>
  </si>
  <si>
    <t>Eólico</t>
  </si>
  <si>
    <t>TOTAL</t>
  </si>
  <si>
    <t>HIDRO</t>
  </si>
  <si>
    <t>Gas Natural de Camisea</t>
  </si>
  <si>
    <t>TECNOLOGÍA</t>
  </si>
  <si>
    <t>RECURSOS ENERGÉTICOS</t>
  </si>
  <si>
    <t>DIESEL2</t>
  </si>
  <si>
    <t>Motor de Combustión Interna</t>
  </si>
  <si>
    <t>VIENTO</t>
  </si>
  <si>
    <t>Ingreso de Operación Comercial en el SEIN:</t>
  </si>
  <si>
    <t>últimos 3 meses</t>
  </si>
  <si>
    <t>Acumulado Anual</t>
  </si>
  <si>
    <t>Var (%)</t>
  </si>
  <si>
    <t>Termoeléctrico</t>
  </si>
  <si>
    <t>Hidroeléctrico</t>
  </si>
  <si>
    <t>Producción Total del SEIN</t>
  </si>
  <si>
    <t>Intercambios Internacionales</t>
  </si>
  <si>
    <t>Importación</t>
  </si>
  <si>
    <t>Hace 2 años</t>
  </si>
  <si>
    <t>Gas Natural de Aguaytía</t>
  </si>
  <si>
    <t>Gas Natural de Malacas</t>
  </si>
  <si>
    <t>Gas Natural de Las Isla</t>
  </si>
  <si>
    <t>Carbón</t>
  </si>
  <si>
    <t>Residual 500</t>
  </si>
  <si>
    <t>Residual 6</t>
  </si>
  <si>
    <t>Bagazo</t>
  </si>
  <si>
    <t>Biogás</t>
  </si>
  <si>
    <t>MATRIZ ELÉCTRICA DE GENERACIÓN EN EL SEIN (GWh)</t>
  </si>
  <si>
    <t>Por Recursos Energéticos Renovables (RER)</t>
  </si>
  <si>
    <t>Producción Total RER</t>
  </si>
  <si>
    <t>Participación RER en el SEIN (%)</t>
  </si>
  <si>
    <t>Anexos</t>
  </si>
  <si>
    <t>19</t>
  </si>
  <si>
    <t>Grand Total</t>
  </si>
  <si>
    <t>AIPSAA</t>
  </si>
  <si>
    <t>AURORA</t>
  </si>
  <si>
    <t>AYEPSA</t>
  </si>
  <si>
    <t>CELEPSA</t>
  </si>
  <si>
    <t>CHINANGO</t>
  </si>
  <si>
    <t>CERRO VERDE</t>
  </si>
  <si>
    <t>EGASA</t>
  </si>
  <si>
    <t>ECELIM</t>
  </si>
  <si>
    <t>EGECSAC</t>
  </si>
  <si>
    <t>EGEJUNIN</t>
  </si>
  <si>
    <t>EGEMSA</t>
  </si>
  <si>
    <t>EGENOR</t>
  </si>
  <si>
    <t>EGESUR</t>
  </si>
  <si>
    <t>ELECTROPERÚ</t>
  </si>
  <si>
    <t xml:space="preserve">EMGHUANZA </t>
  </si>
  <si>
    <t>ENERGÍA EÓLICA</t>
  </si>
  <si>
    <t xml:space="preserve">FENIX POWER </t>
  </si>
  <si>
    <t>GEPSA</t>
  </si>
  <si>
    <t>HIDROCAÑETE</t>
  </si>
  <si>
    <t>HUANCHOR</t>
  </si>
  <si>
    <t>KALLPA</t>
  </si>
  <si>
    <t>LUZ DEL SUR</t>
  </si>
  <si>
    <t>MAJA ENERGÍA</t>
  </si>
  <si>
    <t>MAJES SOLAR</t>
  </si>
  <si>
    <t>MOQUEGUA FV</t>
  </si>
  <si>
    <t>PANAMERICANA SOLAR</t>
  </si>
  <si>
    <t>PE MARCONA</t>
  </si>
  <si>
    <t>PETRAMAS</t>
  </si>
  <si>
    <t>PLANTA ETEN</t>
  </si>
  <si>
    <t>REPARTICIÓN SOLAR</t>
  </si>
  <si>
    <t>RIO DOBLE</t>
  </si>
  <si>
    <t>SAN GABÁN</t>
  </si>
  <si>
    <t>SANTA CRUZ</t>
  </si>
  <si>
    <t>SANTA ROSA</t>
  </si>
  <si>
    <t>SDE PIURA</t>
  </si>
  <si>
    <t>SDF ENERGÍA</t>
  </si>
  <si>
    <t>SHOUGESA</t>
  </si>
  <si>
    <t>SINERSA</t>
  </si>
  <si>
    <t>STATKRAFT PERÚ</t>
  </si>
  <si>
    <t>TACNA SOLAR</t>
  </si>
  <si>
    <t>TERMOCHILCA</t>
  </si>
  <si>
    <t>TERMOSELVA</t>
  </si>
  <si>
    <t>YANAPAMPA</t>
  </si>
  <si>
    <t>PRODUCCIÓN DE ENERGÍA ELÉCTRICA POR TIPO DE GENERACIÓN EN EL SEIN</t>
  </si>
  <si>
    <t>PRODUCCIÓN DE ENERGÍA ELÉCTRICA DEL SEIN POR TIPO DE RECURSO ENERGÉTICO</t>
  </si>
  <si>
    <t xml:space="preserve">Por tipo de Recurso Energético </t>
  </si>
  <si>
    <t>Por Empresa Integrante  (GWh)</t>
  </si>
  <si>
    <t>MÁXIMA DEMANDA COINCIDENTE DE POTENCIA DEL SEIN (MW)</t>
  </si>
  <si>
    <t>Máxima Anual</t>
  </si>
  <si>
    <t>Máxima Anual
 Hace 2 años</t>
  </si>
  <si>
    <t>Total Máxima Demanda Anual Perú</t>
  </si>
  <si>
    <t>Máxima Demanda del SEIN</t>
  </si>
  <si>
    <t>Var 2016/2015</t>
  </si>
  <si>
    <t>MÁXIMA DEMANDA COINCIDENTE DE POTENCIA ANUAL POR TIPO DE GENERACIÓN EN EL SEIN (MW)</t>
  </si>
  <si>
    <t>Por Empresa Integrante  (MW)</t>
  </si>
  <si>
    <t>Máxima Demanda Anual</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</si>
  <si>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</si>
  <si>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</si>
  <si>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</si>
  <si>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</si>
  <si>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</si>
  <si>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</si>
  <si>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</si>
  <si>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</si>
  <si>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</si>
  <si>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</si>
  <si>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</si>
  <si>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</si>
  <si>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</si>
  <si>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</si>
  <si>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</si>
  <si>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</si>
  <si>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</si>
  <si>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</si>
  <si>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</si>
  <si>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EVOLUCIÓN DE LOS VOLÚMENES ALMACENADOS (Millones de m3)</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</si>
  <si>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</si>
  <si>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</si>
  <si>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</si>
  <si>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</si>
  <si>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</si>
  <si>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</si>
  <si>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</si>
  <si>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</si>
  <si>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</si>
  <si>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</si>
  <si>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</si>
  <si>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</si>
  <si>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</si>
  <si>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</si>
  <si>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</si>
  <si>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Paron (EGENOR)</t>
  </si>
  <si>
    <t>Lagunas Cullicocha (EGENOR)</t>
  </si>
  <si>
    <t>Lagunas Aguashcocha (EGENOR)</t>
  </si>
  <si>
    <t>Lagunas Rahucolta (EGENOR)</t>
  </si>
  <si>
    <t>Lagunas EDEGEL</t>
  </si>
  <si>
    <t>Laguna Yuracmayo</t>
  </si>
  <si>
    <t>Laguna Paucarcocha</t>
  </si>
  <si>
    <t>Gallito Ciego</t>
  </si>
  <si>
    <t>VARIACION</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</si>
  <si>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</si>
  <si>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</si>
  <si>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</si>
  <si>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</si>
  <si>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</si>
  <si>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</si>
  <si>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</si>
  <si>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</si>
  <si>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</si>
  <si>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</si>
  <si>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</si>
  <si>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</si>
  <si>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</si>
  <si>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</si>
  <si>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 Lagunas EDEGEL</t>
  </si>
  <si>
    <t>Descargado Yuracmayo (Rimac)</t>
  </si>
  <si>
    <t>Descargado Viconga</t>
  </si>
  <si>
    <t>Ingreso Toma Cahua (Pativilca)</t>
  </si>
  <si>
    <t>Descargado Pomacocha</t>
  </si>
  <si>
    <t>Natural Santa</t>
  </si>
  <si>
    <t>Natural Chancay</t>
  </si>
  <si>
    <t>Ingreso Toma Tamboraque</t>
  </si>
  <si>
    <t>Natural Jequetepeque</t>
  </si>
  <si>
    <t>Descargado Gallito Ciego</t>
  </si>
  <si>
    <t>EVOLUCIÓN PROMEDIO MENSUAL DE CAUDALES (m3/s)</t>
  </si>
  <si>
    <t>CAUDAL PROMEDIO</t>
  </si>
  <si>
    <t>Mes</t>
  </si>
  <si>
    <t>Enero</t>
  </si>
  <si>
    <t>Marzo</t>
  </si>
  <si>
    <t>Abril</t>
  </si>
  <si>
    <t>Mayo</t>
  </si>
  <si>
    <t>Junio</t>
  </si>
  <si>
    <t>Julio</t>
  </si>
  <si>
    <t>Agosto</t>
  </si>
  <si>
    <t>Setiembre</t>
  </si>
  <si>
    <t>Octubre</t>
  </si>
  <si>
    <t>Noviembre</t>
  </si>
  <si>
    <t>Diciembre</t>
  </si>
  <si>
    <t>COSTOS MARGINALES PROMEDIO PONDERADO MENSUAL DEL SEIN (US$/MWh)</t>
  </si>
  <si>
    <t>Evolución mensual de los Costos Marginales Promedio Ponderado del SEIN 
Barra de Referencia Santa Rosa</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</si>
  <si>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</si>
  <si>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</si>
  <si>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</si>
  <si>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</si>
  <si>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</si>
  <si>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</si>
  <si>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</si>
  <si>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</si>
  <si>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</si>
  <si>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</si>
  <si>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</si>
  <si>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</si>
  <si>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</si>
  <si>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</si>
  <si>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</si>
  <si>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</si>
  <si>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</si>
  <si>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</si>
  <si>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</si>
  <si>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</si>
  <si>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</si>
  <si>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</si>
  <si>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Enlace Centro - Sur</t>
  </si>
  <si>
    <t>HORAS DE CONGESTIÓN DE LOS PRINCIPALES EQUIPOS DE TRANSMISIÓN DEL SEIN (Horas)</t>
  </si>
  <si>
    <t>Paragsha - Huánuco 138kV</t>
  </si>
  <si>
    <t>Gas Natural</t>
  </si>
  <si>
    <t>Diesel2/Residual500/Residual 6</t>
  </si>
  <si>
    <t>EVENTOS Y FALLAS QUE OCASIONARON DISMINUCIÓN O INTERRUPCIÓN DE SUMINISTROS</t>
  </si>
  <si>
    <t>EVENTOS Y FALLAS QUE OCASIONARON INTERRUPCIÓN Y DISMINUCIÓN DE SUMINISTRO ELÉCTRICO</t>
  </si>
  <si>
    <t>PRODUCCIÓN DE ELECTRICICDAD MENSUAL POR EMPRESA Y TIPO DE GENERACIÓN</t>
  </si>
  <si>
    <t>MÁXIMA DEMANDA MENSUAL DE POTENCIA A NIVEL DE GENERACIÓN</t>
  </si>
  <si>
    <t>LISTADO DE EVENTOS Y FALLAS</t>
  </si>
  <si>
    <t>LISTADO DE EVENTOS Y FALLAS QUE OCASIONARON INTERRUPCIÓN Y DISMINUCIÓN DE SUMINISTRO ELÉCTRICO</t>
  </si>
  <si>
    <t>INFORME DE LA OPERACIÓN MENSUAL</t>
  </si>
  <si>
    <t>C.T. AGUAYTIA</t>
  </si>
  <si>
    <t>AGUA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</si>
  <si>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</si>
  <si>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</si>
  <si>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</si>
  <si>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</si>
  <si>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</si>
  <si>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</si>
  <si>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</si>
  <si>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</si>
  <si>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</si>
  <si>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</si>
  <si>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</si>
  <si>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</si>
  <si>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</si>
  <si>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</si>
  <si>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RESIDUAL</t>
  </si>
  <si>
    <t>C.T. TUMBES</t>
  </si>
  <si>
    <t>C.T. VENTANILLA</t>
  </si>
  <si>
    <t>C.H. CHIMAY</t>
  </si>
  <si>
    <t>C.H. HUANCHOR</t>
  </si>
  <si>
    <t>C.H. YANANGO</t>
  </si>
  <si>
    <t>C.H. CALLAHUANCA</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</si>
  <si>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</si>
  <si>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</si>
  <si>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</si>
  <si>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</si>
  <si>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</si>
  <si>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</si>
  <si>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</si>
  <si>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</si>
  <si>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</si>
  <si>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</si>
  <si>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</si>
  <si>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</si>
  <si>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</si>
  <si>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</si>
  <si>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</si>
  <si>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</si>
  <si>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</si>
  <si>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</si>
  <si>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C.T. TAPARACHI</t>
  </si>
  <si>
    <t>C.H. MACHUPICCHU</t>
  </si>
  <si>
    <t>SDF ENERGIA</t>
  </si>
  <si>
    <t>C.T. OQUENDO</t>
  </si>
  <si>
    <t>C.T. KALLPA</t>
  </si>
  <si>
    <t>PARAMONGA</t>
  </si>
  <si>
    <t>C.T. MAPLE ETANOL</t>
  </si>
  <si>
    <t>SOLAR</t>
  </si>
  <si>
    <t>C.H. YANAPAMPA</t>
  </si>
  <si>
    <t>C.H. LAS PIZARRAS</t>
  </si>
  <si>
    <t>FENIX POWER PERÚ</t>
  </si>
  <si>
    <t>PARQUE EOLICO MARCONA S.R.L.</t>
  </si>
  <si>
    <t>C.H. CANCHAYLLO</t>
  </si>
  <si>
    <t>PLANTA DE RESERVA FRIA DE GENERACION  DE ETEN S.A.</t>
  </si>
  <si>
    <t>C.H. SANTA TERESA</t>
  </si>
  <si>
    <t>C.H. CHEVES</t>
  </si>
  <si>
    <t>C.T. RECKA</t>
  </si>
  <si>
    <t>C.H. QUITARACSA</t>
  </si>
  <si>
    <t>PARQUE EOLICO TRES HERMANAS S.A.C.</t>
  </si>
  <si>
    <t>EMPRESA DE GENERACION HUALLAGA</t>
  </si>
  <si>
    <t>C.H. CHAGLLA</t>
  </si>
  <si>
    <t>SAMAY I S.A.</t>
  </si>
  <si>
    <t>C.T. PUERTO BRAVO</t>
  </si>
  <si>
    <t>C.T. CHILCA 2</t>
  </si>
  <si>
    <t>CERRO DEL AGUILA S.A.</t>
  </si>
  <si>
    <t>C.H. CERRO DEL AGUILA</t>
  </si>
  <si>
    <t>C.H. CHANCAY</t>
  </si>
  <si>
    <t>RIO BAÑOS</t>
  </si>
  <si>
    <t>C.H. RUCUY</t>
  </si>
  <si>
    <t>INFRAESTRUCTURA Y ENERGIAS DEL PERU</t>
  </si>
  <si>
    <t>C.T. NEPI</t>
  </si>
  <si>
    <t>ENEL PERU</t>
  </si>
  <si>
    <t>ENEL PIURA</t>
  </si>
  <si>
    <t>ENEL GENERACION PIURA S.A.</t>
  </si>
  <si>
    <t>ELECTROPERU</t>
  </si>
  <si>
    <t>CHINANGO S.A.C.</t>
  </si>
  <si>
    <t>HIDROELECTRICA HUANCHOR S.A.C.</t>
  </si>
  <si>
    <t>ENEL GENERACION PERU S.A.A.</t>
  </si>
  <si>
    <t>KALLPA GENERACION</t>
  </si>
  <si>
    <t xml:space="preserve">SINERSA                                           </t>
  </si>
  <si>
    <t>SAN GABAN</t>
  </si>
  <si>
    <t>AGRO INDUSTRIAL PARAMONGA</t>
  </si>
  <si>
    <t>MAJA ENERGIA S.A.C.</t>
  </si>
  <si>
    <t>ELECTRICA SANTA ROSA</t>
  </si>
  <si>
    <t xml:space="preserve">AGUAS Y ENERGIA PERU                              </t>
  </si>
  <si>
    <t xml:space="preserve">PETRAMAS                                          </t>
  </si>
  <si>
    <t xml:space="preserve">HIDROELECTRICA SANTA CRUZ                         </t>
  </si>
  <si>
    <t xml:space="preserve">SDE PIURA                                         </t>
  </si>
  <si>
    <t>AGROAURORA S.A.C.</t>
  </si>
  <si>
    <t>GTS MAJES S.A.C</t>
  </si>
  <si>
    <t>GTS REPARTICION S.A.C.</t>
  </si>
  <si>
    <t xml:space="preserve">TACNA SOLAR SAC. </t>
  </si>
  <si>
    <t>ELECTRICA YANAPAMPA SAC</t>
  </si>
  <si>
    <t xml:space="preserve">PANAMERICANA  SOLAR SAC. </t>
  </si>
  <si>
    <t>MOQUEGUA FV S.A.C.</t>
  </si>
  <si>
    <t>EMPRESA DE GENERACION ELECTRICA DE JUNIN</t>
  </si>
  <si>
    <t xml:space="preserve">EMPRESA ELECTRICA RIO DOBLE </t>
  </si>
  <si>
    <t xml:space="preserve">EMPRESA DE GENERACION HUANZA                      </t>
  </si>
  <si>
    <t>EMPRESA DE GENERACION ELECTRICA CANCHAYLLO SAC</t>
  </si>
  <si>
    <t>MINERA CERRO VERDE</t>
  </si>
  <si>
    <t>EMPRESA CONCESIONARIA ENERGIA LIMPIA SAC</t>
  </si>
  <si>
    <t>EMPRESA</t>
  </si>
  <si>
    <t>EQUIPO</t>
  </si>
  <si>
    <t>FECHA</t>
  </si>
  <si>
    <t>DESCRIPCIÓN DEL EVENTO</t>
  </si>
  <si>
    <t>INTERRUPCIÓN (MW)</t>
  </si>
  <si>
    <t>DISMINUCIÓN (MW)</t>
  </si>
  <si>
    <t>ELECTRO PUNO</t>
  </si>
  <si>
    <t>L. PUNO - POMATA - ILAVE - LINEA L-6027</t>
  </si>
  <si>
    <t>MINERA ARUNTANI</t>
  </si>
  <si>
    <t>L. PUNO - TUCARI - LINEA L-6007</t>
  </si>
  <si>
    <t>CONENHUA</t>
  </si>
  <si>
    <t>L. INGENIO - CAUDALOSA - LINEA L-6644</t>
  </si>
  <si>
    <t>L. AZÁNGARO - ANTAUTA - LINEA L-6021</t>
  </si>
  <si>
    <t>ISA PERU</t>
  </si>
  <si>
    <t>HIDRANDINA</t>
  </si>
  <si>
    <t>L. KIMAN AYLLU - SIHUAS - LINEA L-1132</t>
  </si>
  <si>
    <t>MINERA ARES</t>
  </si>
  <si>
    <t>L. CALLALLI - CAYLLOMA - LINEA L-6015</t>
  </si>
  <si>
    <t>ELECTRO NOR OESTE</t>
  </si>
  <si>
    <t>ELECTRO SUR ESTE</t>
  </si>
  <si>
    <t>ETENORTE</t>
  </si>
  <si>
    <t>L. CHIMBOTE 1 - HUALLANCA - LINEA L-1105</t>
  </si>
  <si>
    <t>TRANSMANTARO</t>
  </si>
  <si>
    <t>RED DE ENERGIA DEL PERU</t>
  </si>
  <si>
    <t>TESUR</t>
  </si>
  <si>
    <t>L. GUADALUPE - PACASMAYO PUEBLO - LINEA L-6653</t>
  </si>
  <si>
    <t>L. GUADALUPE - CHEPÉN - LINEA L-6645</t>
  </si>
  <si>
    <t>L. MOROCOCHA - CARLOS FRANCISCO - LINEA L-6533</t>
  </si>
  <si>
    <t>L. PARAMONGA N. - 09 DE OCTUBRE - LINEA L-6655</t>
  </si>
  <si>
    <t>L. MANTARO - COTARUSE - LINEA L-2051</t>
  </si>
  <si>
    <t xml:space="preserve">ELECTRO DUNAS                                     </t>
  </si>
  <si>
    <t>L. INDEPENDENCIA - PUEBLO NUEVO - LINEA L-6603</t>
  </si>
  <si>
    <t>L. COTARUSE - ABANCAY NUEVA - LINEA L-2060</t>
  </si>
  <si>
    <t xml:space="preserve">SEAL                                              </t>
  </si>
  <si>
    <t>L. MARCONA - BELLA UNIÓN - LINEA L-6672</t>
  </si>
  <si>
    <t>L. AZÁNGARO - PUTINA - LINEA L-6024</t>
  </si>
  <si>
    <t>L. NEPEÑA - CASMA - LINEA L-1113</t>
  </si>
  <si>
    <t>C.H. CERRO DEL AGUILA - CH CENTRAL</t>
  </si>
  <si>
    <t>L. COMBAPATA - SICUANI - LINEA L-6001</t>
  </si>
  <si>
    <t>L. TINTAYA NUEVA - SOCABAYA - LINEA L-2023</t>
  </si>
  <si>
    <t>HIDROELÉCTRICA</t>
  </si>
  <si>
    <t>TERMOELÉCTRICA</t>
  </si>
  <si>
    <t>CENTRAL HIDROELÉCTRICA PÍAS 1</t>
  </si>
  <si>
    <t>CH EL PLATANAL</t>
  </si>
  <si>
    <t>CELEPSA Total</t>
  </si>
  <si>
    <t>C.T. CHILINA DIESEL</t>
  </si>
  <si>
    <t>C.T. CHILINA VAPOR</t>
  </si>
  <si>
    <t>C.T. MOLLENDO DIESEL</t>
  </si>
  <si>
    <t>EGASA Total</t>
  </si>
  <si>
    <t>EGEMSA Total</t>
  </si>
  <si>
    <t>C.H. ARICOTA II</t>
  </si>
  <si>
    <t>EGESUR Total</t>
  </si>
  <si>
    <t>C.H. PURMACANA</t>
  </si>
  <si>
    <t>ELECTROPERU Total</t>
  </si>
  <si>
    <t>C.T. LA GRINGA</t>
  </si>
  <si>
    <t>C.H. RUNATULLO II</t>
  </si>
  <si>
    <t>C.H. RUNATULLO III</t>
  </si>
  <si>
    <t>EMPRESA DE GENERACION ELECTRICA RIO BAÑOS S.A.C.</t>
  </si>
  <si>
    <t>P.C.H CHAGLLA</t>
  </si>
  <si>
    <t>C.H HUANZA</t>
  </si>
  <si>
    <t xml:space="preserve">C.T. SANTA ROSA                                                                 </t>
  </si>
  <si>
    <t xml:space="preserve">C.T. SANTA ROSA II                                                              </t>
  </si>
  <si>
    <t>C.T. MALACAS 2</t>
  </si>
  <si>
    <t>C.T. RESERVA FRIA DE GENERACION TALARA</t>
  </si>
  <si>
    <t>ENERGÍA EÓLICA S.A.</t>
  </si>
  <si>
    <t>C.E. CUPISNIQUE</t>
  </si>
  <si>
    <t>C.E. TALARA</t>
  </si>
  <si>
    <t xml:space="preserve">C.H. YUNCAN                             </t>
  </si>
  <si>
    <t>C.T. CHILCA 1</t>
  </si>
  <si>
    <t>C.T. ILO 1</t>
  </si>
  <si>
    <t>C.T. ILO 2</t>
  </si>
  <si>
    <t>C.T. RESERVA FRIA PLANTA ILO</t>
  </si>
  <si>
    <t>ENGIE Total</t>
  </si>
  <si>
    <t>CENTRAL TERMICA FENIX</t>
  </si>
  <si>
    <t>GENERADORA ENERGÍA DEL PERÚ</t>
  </si>
  <si>
    <t xml:space="preserve">C.H. LA JOYA                            </t>
  </si>
  <si>
    <t>CS-MAJES SOLAR 20T</t>
  </si>
  <si>
    <t>CS-REPARTICION</t>
  </si>
  <si>
    <t>HIDROCAÑETE S.A.</t>
  </si>
  <si>
    <t>CH-IMPERIAL</t>
  </si>
  <si>
    <t>HUASAHUASI I</t>
  </si>
  <si>
    <t xml:space="preserve">HUASAHUASI II                           </t>
  </si>
  <si>
    <t>SANTA CRUZ I</t>
  </si>
  <si>
    <t>SANTA CRUZ II</t>
  </si>
  <si>
    <t>CT RF PTO MALDONADO</t>
  </si>
  <si>
    <t>CT RF PUCALLPA</t>
  </si>
  <si>
    <t xml:space="preserve">C.T. LAS FLORES                         </t>
  </si>
  <si>
    <t>LUZ DEL SUR Total</t>
  </si>
  <si>
    <t>CH. RONCADOR</t>
  </si>
  <si>
    <t>CS MOQUEGUA FV</t>
  </si>
  <si>
    <t>CS PANAMERICANA SOLAR</t>
  </si>
  <si>
    <t>C.E. MARCONA</t>
  </si>
  <si>
    <t>C.E. TRES HERMANAS</t>
  </si>
  <si>
    <t>C.T. HUAYCOLORO</t>
  </si>
  <si>
    <t>C.T. RESERVA FRIA DE GENERACION ETEN</t>
  </si>
  <si>
    <t xml:space="preserve">C.H. SAN GABAN II                       </t>
  </si>
  <si>
    <t>SAN GABAN Total</t>
  </si>
  <si>
    <t>C.T. Tablazo</t>
  </si>
  <si>
    <t>SDF ENERGIA Total</t>
  </si>
  <si>
    <t>C.T. SAN NICOLAS</t>
  </si>
  <si>
    <t>SHOUGESA Total</t>
  </si>
  <si>
    <t xml:space="preserve">C.H. POECHOS II                         </t>
  </si>
  <si>
    <t>STATKRAFT Total</t>
  </si>
  <si>
    <t>CS TACNA SOLAR</t>
  </si>
  <si>
    <t>TACNA SOLAR SAC.  Total</t>
  </si>
  <si>
    <t>CT OLLEROS</t>
  </si>
  <si>
    <t>TERMOCHILCA Total</t>
  </si>
  <si>
    <t>TERMOSELVA Total</t>
  </si>
  <si>
    <t>SDE PIURA  Total</t>
  </si>
  <si>
    <t>SINERSA  Total</t>
  </si>
  <si>
    <t>CENTRAL</t>
  </si>
  <si>
    <t>(MWh)</t>
  </si>
  <si>
    <t>GENERACIÓN</t>
  </si>
  <si>
    <t>NÚMERO DE FALLAS POR TIPO DE EQUIPO Y CAUSA SEGÚN CLASIFICACION CIER</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</si>
  <si>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</si>
  <si>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</si>
  <si>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</si>
  <si>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</si>
  <si>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</si>
  <si>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</si>
  <si>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</si>
  <si>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</si>
  <si>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</si>
  <si>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</si>
  <si>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</si>
  <si>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</si>
  <si>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</si>
  <si>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</si>
  <si>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</si>
  <si>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</si>
  <si>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</si>
  <si>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LÍNEAS DE TRANSMISIÓN</t>
  </si>
  <si>
    <t>TRANSFORMADORES</t>
  </si>
  <si>
    <t>BARRAS</t>
  </si>
  <si>
    <t>UNIDADES DE GENERACIÓN</t>
  </si>
  <si>
    <t>NÚMERO DE FALLAS POR TIPO  DE EQUIPO</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</si>
  <si>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</si>
  <si>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</si>
  <si>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</si>
  <si>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</si>
  <si>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</si>
  <si>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</si>
  <si>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</si>
  <si>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</si>
  <si>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</si>
  <si>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CERRO DEL AGUILA</t>
  </si>
  <si>
    <t>ENEL PERÚ</t>
  </si>
  <si>
    <t>EGERBA</t>
  </si>
  <si>
    <t>HUALLAGA</t>
  </si>
  <si>
    <t>IYEPSA</t>
  </si>
  <si>
    <t>SAMAY</t>
  </si>
  <si>
    <t>Var 2017/2016</t>
  </si>
  <si>
    <t>19:15 h</t>
  </si>
  <si>
    <t>21:45 h</t>
  </si>
  <si>
    <t>GAS</t>
  </si>
  <si>
    <t>CARBON</t>
  </si>
  <si>
    <t xml:space="preserve">DIESEL B5                                         </t>
  </si>
  <si>
    <t>BAGAZO</t>
  </si>
  <si>
    <t>BIOGAS</t>
  </si>
  <si>
    <t>EOLICA</t>
  </si>
  <si>
    <t>Ciclo Combinado</t>
  </si>
  <si>
    <t>- Este fue xxxx,xxx MW de potencia efectiva más alto, que representa el xx,xx% de incremento comparado con___</t>
  </si>
  <si>
    <t>Variación 2017/2016 (MW)</t>
  </si>
  <si>
    <t>La estadística de fallas corresponde a los eventos y fallas que ocasionaron interrupción y/o disminución del suministro eléctrico.</t>
  </si>
  <si>
    <t>***</t>
  </si>
  <si>
    <t>* Con relación al número de interrupciones en transformadores, 01 evento corresponde a rechazo manual de carga por sobrecarga  de los transformadores T83, T32 y T15 de 220/60/10 KV de Piura Oeste (14,83 MWh) y un rechazo de carga por sobrecarga de la interconexion de la S.E. Chilina - Convertidor (2,08 MWh)</t>
  </si>
  <si>
    <t>CENTRALES</t>
  </si>
  <si>
    <t>VARIACIÓN</t>
  </si>
  <si>
    <t>HIDROELÉCTRICAS</t>
  </si>
  <si>
    <t>TERMOELÉCTRICAS</t>
  </si>
  <si>
    <t xml:space="preserve">      PRODUCCIÓN ACUMULADA DE GENERACIÓN ELÉCTRICA</t>
  </si>
  <si>
    <t>INTERCAMBIO INTERNACIONALES PERÚ ECUADOR</t>
  </si>
  <si>
    <t>EXPORTACIÓN</t>
  </si>
  <si>
    <t>IMPORTACIÓN</t>
  </si>
  <si>
    <t xml:space="preserve">Nota :  La máxima demanda viene siendo determinada con datos de medidores de potencia y energía a partir de junio del 2001 </t>
  </si>
  <si>
    <t>RER (*)</t>
  </si>
  <si>
    <t>HFP</t>
  </si>
  <si>
    <t>HP</t>
  </si>
  <si>
    <t>HORA</t>
  </si>
  <si>
    <t>DEMANDA SEIN</t>
  </si>
  <si>
    <t>HH:MM</t>
  </si>
  <si>
    <t>MW</t>
  </si>
  <si>
    <t>20:45</t>
  </si>
  <si>
    <t>14:45</t>
  </si>
  <si>
    <t>11:30</t>
  </si>
  <si>
    <t>19:45</t>
  </si>
  <si>
    <t>11:45</t>
  </si>
  <si>
    <t>20:00</t>
  </si>
  <si>
    <t>12:00</t>
  </si>
  <si>
    <t>20:30</t>
  </si>
  <si>
    <t>23:00</t>
  </si>
  <si>
    <t>19:30</t>
  </si>
  <si>
    <t>14:30</t>
  </si>
  <si>
    <t>19:15</t>
  </si>
  <si>
    <t>15:00</t>
  </si>
  <si>
    <t>20:15</t>
  </si>
  <si>
    <t>Máxima Demanda Mensual:</t>
  </si>
  <si>
    <t>Fecha:</t>
  </si>
  <si>
    <t>Hora:</t>
  </si>
  <si>
    <t>(*) Información diaria emitida en el IEOD.</t>
  </si>
  <si>
    <t>(*) Se denomina RER a los Recursos Energéticos Renovables tales como biomasa, eólica, solar, geotérmica, mareomotriz e hidráulicas cuya capacidad instalada no sobrepasa de los 20 MW, según D.L. N° 1002</t>
  </si>
  <si>
    <t>AGROAURORA</t>
  </si>
  <si>
    <t xml:space="preserve">EGEHUANZA </t>
  </si>
  <si>
    <t>RÍO DOBLE</t>
  </si>
  <si>
    <t xml:space="preserve">PETRAMAS </t>
  </si>
  <si>
    <t xml:space="preserve">SDE PIURA </t>
  </si>
  <si>
    <t xml:space="preserve">SINERSA   </t>
  </si>
  <si>
    <t>STATKRAFT PERU</t>
  </si>
  <si>
    <t>Var. 2017/2016
(%)</t>
  </si>
  <si>
    <t>Var. (2017/2016)</t>
  </si>
  <si>
    <t>Var. (2016/2015)</t>
  </si>
  <si>
    <t>RETIRO DE OPERACIÓN COMERCIAL AL SEIN</t>
  </si>
  <si>
    <t xml:space="preserve">SAN GABÁN </t>
  </si>
  <si>
    <t>Motor Diesel</t>
  </si>
  <si>
    <t>C.T. Taparachi</t>
  </si>
  <si>
    <t>01.01.2017</t>
  </si>
  <si>
    <t>Fecha de Retiro en Operación Comercial</t>
  </si>
  <si>
    <t>PRODUCCIÓN DE ELECTRICIDAD MENSUAL POR EMPRESA Y TIPO DE GENERACIÓN EN EL SEIN</t>
  </si>
  <si>
    <t>(1) Incluye la producción de energía eléctricas durante las pruebas operativas de la unidad TG6 de la C.T. MALACAS 1 de propiedad de la empresa ENEL GENERACIÓN PIURA S.A.</t>
  </si>
  <si>
    <t>Variación</t>
  </si>
  <si>
    <t>21</t>
  </si>
  <si>
    <t>Enel Generación Piura S.A.A.</t>
  </si>
  <si>
    <t>TG6</t>
  </si>
  <si>
    <t>25.02.2017</t>
  </si>
  <si>
    <t>Turbina a gas</t>
  </si>
  <si>
    <t>11.02.2017</t>
  </si>
  <si>
    <t>GN de Malacas</t>
  </si>
  <si>
    <t>ORAZUL ENERGY</t>
  </si>
  <si>
    <t>20:00 h</t>
  </si>
  <si>
    <t>(*) Máxima demanda mensual correspondiente a los periodos HFP y HP. De acuerdo al D.S. 018-2016 la Máxima Demanda Mensual y la Demanda Coincidente, debe determinarse dentro de las horas de punta del sistema, la misma que está vigente hasta abril 2017.</t>
  </si>
  <si>
    <t>IEP</t>
  </si>
  <si>
    <t>TRES HERMANAS</t>
  </si>
  <si>
    <t>AIPSA</t>
  </si>
  <si>
    <t>EGE HUANZA</t>
  </si>
  <si>
    <t xml:space="preserve"> FEBRERO 2017</t>
  </si>
  <si>
    <t xml:space="preserve"> FEBRERO 2016</t>
  </si>
  <si>
    <t xml:space="preserve"> FEBRERO 2015</t>
  </si>
  <si>
    <t>VOLUMEN UTIL
29-02-2016</t>
  </si>
  <si>
    <t>VOLUMEN UTIL
28-02-2017</t>
  </si>
  <si>
    <t xml:space="preserve"> febrero 2017</t>
  </si>
  <si>
    <t xml:space="preserve"> febrero 2016</t>
  </si>
  <si>
    <t xml:space="preserve">PARTICIPACIÓN DEL NÚMERO DE FALLAS  POR TIPO DE CAUSA  FEBRERO 2017  </t>
  </si>
  <si>
    <t>EQUIPOS DE COMPENSACIÓN</t>
  </si>
  <si>
    <t xml:space="preserve"> 01/02/2017 16:06</t>
  </si>
  <si>
    <t>Desconectaron las líneas L-6024/6025/6026 (Azángaro - Putina - Ananea - Huancané) de 60 kV por falla. De acuerdo con lo informado por Electropuno, titular de la línea, la falla se produjo por descargas atmosféricas en la zona de Putina - Huancané. El sistema de protección señalizó falla monofásica en la fase "T". Como consecuencia se interrumpió los suministros de las subestaciones Ananea y Huancané con un total de 10,58 MW. A las 16:09 h, se energizó las líneas L-6024/6025/6026  y se procedió a recuperar los suministros interrumpidos.</t>
  </si>
  <si>
    <t>S.E. CHICLAYO OESTE - SSEE SSEE</t>
  </si>
  <si>
    <t xml:space="preserve"> 01/02/2017 21:02</t>
  </si>
  <si>
    <t>Desconectó la S.E. Chiclayo Oeste de 220 kV por presencia de efluvios y fuertes lluvias, según lo informado REP, titular de la instalación. Como consecuencia se interrumpió el suministro de la S.E. Chiclayo Oeste con un total de 109,00 MW, aproximadamente y se produjo la reducción de 0,80 MW del usuario libre Cementos Pacasmayo. Asimismo, desconectaron las CC.HH. Carhuaquero y Las Pizarras cuando generaban 105,00 MW y 10,27 MW, respectivamente. A las 21:07 h, el CCO-COES coordinó con el CC-CNP recuperar su suministro reducido. A las 21:10 h, el CCO-COES coordinó con el CC-EGN el arranque de la C.H Carhuaquero para su operación en sistema aislado. A las 21:17 h y 21:20 h, se conectaron las líneas L-2296 (Reque - Chiclayo Oeste) y L-2297 (Reque - Chiclayo Oeste) de 220 kV, respectivamente; con resultado negativo. A las 21:17 h, el usuario libre Cementos Norte Pacasmayo reportó la reducción de 0,59 MW. A las 21:22 h, el CCO-COES coordinó con el CC-CNP recuperar su suministro reducido. A las 21:57 h, se conectó la línea L-2296 (Reque - Chiclayo Oeste) de 220 kV. A las 22:01 h, abrió el interruptor de la línea L-2296 en la S.E. Chiclayo, como consecuencia el usuario libre Cementos Norte Pacasmayo reportó la reducción de 0,80 MW. A las 22:02 h, inició la operación de la C.H. Carhuaquero en sistema aislado y a las 22:14 h, se recuperó el suministro de la S.E. Cutervo. A las 22:20 h, el CCO-COES coordinó con el CC-CNP recuperar su suministro reducido. A las 22:30 h, el CC-ERD declaró al CCO-COES la disponibilidad de la C.H. Las Pizarras. A la 01:01 h del 02.02.2017, se energizó la barra "A" de 220 kV, a través de la conexión de la línea L-2296 en la S.E. Chiclayo Oeste. A la 01:20 h, se energizó la barra "A" de 60 kV de la S.E. Chiclayo Oeste, a través de la conexión del transformador T14 -260 y se inició el restablecimiento del suministro interrumpido en la S.E. Chiclayo Oeste. A las 01:50 h, se conectó la línea L-2238 (Felam - Chiclayo Oeste).</t>
  </si>
  <si>
    <t xml:space="preserve"> 01/02/2017 21:44</t>
  </si>
  <si>
    <t>Desconectó la línea L-6021 (Azángaro - Antauta) de 60 kV por falla. De acuerdo con lo informado por Electropuno, titular de la línea, la falla se produjo por descargas atmosféricas en la zona de Azángaro - Antauta. El sistema de protección señalizó falla monofásica en la fase "S". Como consecuencia se interrumpió el suministro de la S.E. Antauta con un total de 1,35 MW. A las 22:15 h, se energizó la línea L-6021  y se procedió a recuperar los suministros interrumpidos.</t>
  </si>
  <si>
    <t>S.E. CHICLAYO OESTE - BARRA BARRA-A 220 kV</t>
  </si>
  <si>
    <t xml:space="preserve"> 02/02/2017 02:58</t>
  </si>
  <si>
    <t>Desconectó la barra "A" de la S.E. Chiclayo Oeste de 220 kV por presencia de efluvios y lluvias en la zona, según lo informado por REP, titular de la subestación. El sistema de protección activó la protección diferencial de barras 87B. La barra "B" de la S.E. Chiclayo Oeste de 220 kV se encontraba indisponible por mantenimiento correctivo. Como consecuencia desconectó la C.H. Carhuaquero y se interrumpió el suministro de la S.E. Chiclayo, Cutervo y Nueva Jaén, con un total de 73,00 MW. Asimismo, el usuario libre Cementos Pacasmayo redujo su carga en 6,42 MW. A las 03:05 h, el CC-CNP recuperó su suministro reducido. Cabe señalar que la línea L-5010 (Trujillo Nueva - La Niña) de 500 kV se encontraba conectada. A las 03:41 h, sincronizó la C.H. Carhuaquero en sistema aislado con la carga de las subestaciones Carhuaquero, Cutervo y Nueva Jaén. A las 05:29 h, se conectó la línea L-2296 (Reque - Chiclayo Oeste) de 220 kV. A las 05:32 h, 05:35 h y 05:41 h, se conectaron los transformadores T14-260, T16-260 y T93-261 de 220/60 kV de la S.E. Chiclayo Oeste, con lo cual se procedió a normalizar el suministro interrumpido de la S.E. Chiclayo Oeste. A las 05:43 h y 05:48 h, se conectaron las líneas L-2297 (Reque - Chiclayo Oeste) y L-2238 (Chiclayo Oeste - Felam) de 220 kV, respectivamente. A las 06:20 h, sincronizó la C.H. Carhuaquero con el SEIN.</t>
  </si>
  <si>
    <t>L. TRUJILLO NORTE - PORVENIR - LINEA L-1117</t>
  </si>
  <si>
    <t xml:space="preserve"> 02/02/2017 17:46</t>
  </si>
  <si>
    <t>Desconectó la línea L-1117 (Trujillo Norte - Porvenir) de 138 kV por falla bifásica entre las fases "R" y "S" ubicada a 17,5 km de la S.E. Trujillo Norte. De acuerdo con lo informado por Hidrandina, titular de la línea, la falla se produjo por el acercamiento entre las fases "R" y "S" de la línea L-1128 (Pornevir- Trujillo Sur). El acercamiento de estas fases se debió a una avería en la estructura 20-A de la linea L-1128. Como consecuencia se interrumpió el suministro de Porvenir, Trujillo Sur, Salaverry, Virú y Chao, con un total de 70,00 MW. A las 17:55 h, se energizó la línea L-1117 y se inició la recuperación de los suministros interrumpidos.</t>
  </si>
  <si>
    <t xml:space="preserve"> 02/02/2017 18:52</t>
  </si>
  <si>
    <t>Desconectó la línea L-1117 (Trujillo Norte - Porvenir) de 138 kV por falla bifásica entre las fases "R" y "S" ubicada a 17,5 km de la S.E. Trujillo Norte. De acuerdo con lo informado por Hidrandina, titular de la línea, la falla se produjo por el acercamiento entre las fases "R" y "S" de la línea L-1128 (Pornevir- Trujillo Sur). El acercamiento de estas fases se debió a una avería en la estructura 20-A de la linea L-1128. Como consecuencia se interrumpió el suministro de Porvenir, Trujillo Sur, Salaverry, Virú y Chao, con un total de 77 MW A las 19:01 h, se energizó la línea  L-1117 desde la S.E. Trujillo Norte y inició la recuperación de los suministros interrumpidos de la S.E. Porvenir. A las 21:08 h, el CC-HID informó al CCO-COES que la línea L-1128 (Porvenir - Trujillo Sur) de 138 kV quedó indisponible debido a un poste averiado. A las 07:00 h del 03.02.2017, se conectó la línea L-1128 y se inició la recuperación de los suminitros interrumpidos Trujillo Sur, Salaverry, Virú y Chao.</t>
  </si>
  <si>
    <t>S.E. PUENTE - BARRA BARRA60</t>
  </si>
  <si>
    <t xml:space="preserve"> 02/02/2017 22:24</t>
  </si>
  <si>
    <t>Desconectaron las líneas L-615/616 (Industriales - Puente) de 60 kV, cuya causa no informada por Luz del Sur, titular de las líneas. Como consecuencia desconectaron las centrales térmicas Huaycoloro y La Gringa cuando generaban 4,30 MW y 3,00 MW. Asimismo, se interrumpió el suministro de la S.E. Puente, con un total de 82 MW. A las 23:04 h se inició la energización de las líneas L-616/615 y se inició la recuperación de los suministros interrumpidos.</t>
  </si>
  <si>
    <t>L. TRUJILLO NORTE - MOTIL - LINEA L-1115</t>
  </si>
  <si>
    <t xml:space="preserve"> 03/02/2017 14:19</t>
  </si>
  <si>
    <t>Desconectó la línea L-1115 (Trujillo Norte-Motil) de 138 kV por falla originada por fuertes lluvias segun lo informado por HID, titular de la línea. Como consecuencia, se produjo la interrupción de la S.E. Motil. A las 14:19 h, HID declaró disponible la línea. A las 14:27 h, se conectó la línea L-1115 y se coordinó recuperar el total de suministros interrumpidos.</t>
  </si>
  <si>
    <t>L. MARCONA - MINA - LINEA L-6629</t>
  </si>
  <si>
    <t xml:space="preserve"> 04/02/2017 08:58</t>
  </si>
  <si>
    <t>Desconectó la línea L-6629 (Marcona - Mina) de 60 kV, por activación de un esquema de rechazo de carga implementado por la empresa Shouguesa, según lo informado por REP, titular de la línea. Cabe resaltar que este esquema de rechazo de carga se activa, cuando el uno de los transformadores de 220/60/10 kV de la S.E. Marcona se encuentra fuera de servicio y el transformador paralelo presenta sobrecarga. El día del evento el T62-261 estuvo fuera de servicio por mantenimiento programado y se presentó sobrecarga en el T6-261. Como consecuencia se interrumpió el suministro de la S.E. Mina, con un total de 3,50 MW. A las 10:21 h, se energizó la línea L-6629 y se procedió a normalizar los suministros afectados.</t>
  </si>
  <si>
    <t>L. CARAZ - SANTA CRUZ - LINEA L-6690</t>
  </si>
  <si>
    <t xml:space="preserve"> 04/02/2017 19:11</t>
  </si>
  <si>
    <t>Desconectó la línea L-6690 (C.H. Santa Cruz - Caraz) de 66 kV. De acuerdo con lo informado por Hidrandina, titular de la línea, la falla se produjo por descargas atmosféricas en la zona. Como consecuencia, se interrumpió el suministro de las subestaciones Caraz y Carhuaz con un total de 4,95 MW. A las 19:25 h, el CC-HDN declaró al CCO-COES disponible la línea L-6690. A las 19:27 h, se conectó la línea L-6690 y se procedió con la normalización de la carga interrumpida.</t>
  </si>
  <si>
    <t>L. HUALLANCA - LA PAMPA - LINEA L-6682</t>
  </si>
  <si>
    <t xml:space="preserve"> 04/02/2017 20:12</t>
  </si>
  <si>
    <t>Desconectó la línea L-6682 (Huallanca - La Pampa) de 66 kV, por falla bifásica a tierra entre las fases "RT", localizada a 3,37 km de la S.E. Huallanca, debido a descargas atmosféricas en la zona, de acuerdo a lo informado por Hidrandina, titular de la línea. Como consecuencia, se interrumpió el suministro de las subestaciones La Pampa y Pallasca, con un total de 3,77 MW. Asimismo, desconectaron los grupos G2, G5 y G6 de la C.H. Cañón del Pato con una generación de 38,13 MW, 41,90 MW y 41,16 MW, respectivamente, por la actuación inadecuada de su protección diferencial. A las 21:38 h, se conectó la línea L-6682 y se procedió con la normalización de la carga interrumpida. A las 21:21 h, 21:35 h y 22:24 h, sincronizaron los grupos G5, G2 y G6 de la C.H. Cañón del Pato, respectivamente.</t>
  </si>
  <si>
    <t>Desconectó la línea L-1132/L-1133 (Kiman Ayllu - Sihuas - Tayabamba) de 138 kV por falla trifásica, localizada a 1,10 km de la S.E. Kiman Ayllu, debido a  descargas atmosféricas en la zona, de acuerdo con lo informado por Hidrandina, titular de la línea. Como consecuencia se interrumpió el suministro de las subestaciones Sihuas, Tayabamba y Llacuabamba, con un total de 7,21 MW, y se redujo la carga de SIDERPERÚ en 6,20 MW. Asimismo, desconectó la C.H. Pías con una generación de 11,55 MW. A las 20:18 h, se conectó la línea L-1132/L-1133 e inició el restablecimiento del suministro interrumpido. A las 20:36 h, sincronizó la C.H. Pías.</t>
  </si>
  <si>
    <t>S.E. TRUJILLO SUR - TRAFO TP-A050</t>
  </si>
  <si>
    <t xml:space="preserve"> 05/02/2017 09:08</t>
  </si>
  <si>
    <t>Desconectó el transformador TP-A050 de 60/24/36 MVA y 138/60/10 kV de la S.E. Trujillo Sur, cuya causa no fue informada por HIDRANDINA, titular del equipo. Como consecuencia se interrumpió el suministro en la subestación Trujillo Sur en el lado de 10 kV asociado al TP-A050 con un total de 13,00 MW, aproximadamente. La carga de 60 kV del transformador TP-A050 fue asumida por el transformador paralelo TP-A005. A  las 09:14 h, se conectó el transformador TP-A050, con lo cual se inició la normalización del suministro interrumpido.</t>
  </si>
  <si>
    <t>S.E. PARAMONGA NUEVA - BARRA BARRA 66kV</t>
  </si>
  <si>
    <t xml:space="preserve"> 05/02/2017 21:07</t>
  </si>
  <si>
    <t>Se desconectó de forma manual el nuevo Transformador T113-261 de 220/66 kV de la S.E. Paramonga Nueva. De acuerdo a lo informado por REP titular del equipo, por corrección de alarma y disparo del circuito de protección mecánica. Como consecuencia se interrumpió el suministro de la S.E. 09 de Octubre con 3,85 MW, aproximadamente. Cabe resaltar que la C.H. Yanapampa estaba fuera de servicio por problemas con su interruptor de 66 kV. A las 21:08 h, se energizó la barra 66 kV de la S.E. Paramonga Nueva con el Autotransformador AT10-216. A las 21:09 h, se conectó la línea L-6655 (Paramonga Nueva - 09 de Octubre) de 66 kV, con lo cual se inició la normalización del suministro interrumpido.</t>
  </si>
  <si>
    <t xml:space="preserve"> 05/02/2017 22:30</t>
  </si>
  <si>
    <t>Desconectó la línea L-6645 (Guadalupe - Chepén) de 60 kV, por falla. De acuerdo a lo informado por HIDRANDINA, titular de la línea, la falla se produjo por actos vandálicos, se encontró soga de nylon cortocircuitando las fases "S" y "T" en el tramo comprendido entre las estructuras N° 28 a N°29 ,en el sector de la calera. Como consecuencia se interrumpió el suministro de la S.E. Chepén con 6,20 MW. El usuario libre Cementos Pacasmayo redujo su carga en 5,61 MW. A las 22:36 h, el CCO-COES coordinó con el CC-CNP recuperar su carga reducida. A las 00:00 h del 06.02.2016 se conectó la línea L-6645 y se inició la recuperación del suministro interrumpido.</t>
  </si>
  <si>
    <t xml:space="preserve"> 06/02/2017 13:36</t>
  </si>
  <si>
    <t>Desconectó la línea L-6629 (Marcona - Mina) de 60 kV por activación de un esquema de rechazo de carga implementado por la empresa Shougesa, según lo informado por REP, titular de la línea. Éste esquema de rechazo de carga se activa, cuando uno de los transformadores de 220/60/10 kV de la S.E. Marcona se encuentra fuera de servicio y el transformador paralelo presenta sobrecarga. Cabe resaltar que el transformador T6-261 de la S.E. Marcona se encontraba fuera de servicio por mantenimiento. Como consecuencia se interrumpió el suministro de la S.E. Mina, con un total de 1,90 MW. A las 14:53 h, se conectó la línea L-6629 y se recuperó el suministro interrumpido.</t>
  </si>
  <si>
    <t>L. MACHUPICCHU - CACHIMAYO - LINEA L-1001</t>
  </si>
  <si>
    <t xml:space="preserve"> 06/02/2017 16:48</t>
  </si>
  <si>
    <t>Desconectó la línea L-1001 (Cachimayo - Machupicchu) de 138 kV, por falla bifásica a tierra entre las fases "RS", localizada a 77,00 km de la S.E. Machupicchu, debido a descargas atmosféricas, de acuerdo a lo informado por EGEMSA, titular de la línea. Como consecuencia, se produjo reducción de la carga del usuario libre INCASAC de 24,72 MW a 4,87 MW. A las 16:49 h, el CCO-COES coordinó con el CC-ICA recuperar sus suministros reducidos. A las 16:56 h, se conectó la línea L-1001.</t>
  </si>
  <si>
    <t xml:space="preserve"> 07/02/2017 04:44</t>
  </si>
  <si>
    <t>Desconectó la línea L-1113 (Nepeña - Casma) de 138 kV, por falla en el transformador de corriente en la fase "R" de la celda CL-1113 en la S.E. Casma, según lo informado por Hidrandina, titular de la línea. Como consecuencia se interrumpió el suministro de Casma en 5,39 MW. A las 08:13 h, el CC-HID declaró al CCO-COES disponible la línea L-1113. A las 08:14 h, se energizó la línea L-1113 y se procedió a restablecer los suministros interrumpidos.</t>
  </si>
  <si>
    <t xml:space="preserve"> 07/02/2017 09:39</t>
  </si>
  <si>
    <t>Desconectó la línea L-6603 (Independencia - Pueblo Nuevo) de 60 kV, cuya causa no fue informada por Electrodunas, titular de la línea. El sistema de protección señalizó falla monofásica a tierra en la fase "T". Como consecuencia, se interrumpió el suministro de la S.E. Pueblo Nuevo, Pedregal, Tambo de Mora, con un total de 24,90 MW. A las 12:36 h, el CC-ELD declaró al CCO-COES la disponibilidad de la línea L-6603. A las 12:39 h, se conectó la línea L-6603 y se inició la normalización de los suministros interrumpidos.</t>
  </si>
  <si>
    <t>COMP. TRANSMISORA ANDINA</t>
  </si>
  <si>
    <t>L. TRUJILLO NORTE - ALTO CHICAMA - LINEA L-1136</t>
  </si>
  <si>
    <t xml:space="preserve"> 07/02/2017 14:41</t>
  </si>
  <si>
    <t>Desconectó la línea L-1136 (Trujillo Norte - Alto Chicama) de 138 kV, por falla monofásico en la fase "S", localizada a 65,80 km de la S.E. Trujillo Norte, debido a descarga atmosférica de acuerdo a lo informado por la Compañía Transmisora Andina, titular de la línea. Como consecuencia se interrumpió el suministro de la S.E Alto Chicama, con un total de 12,00 MW, aproximadamente. A las 14:55 h, se declaró disponible la línea L-1136. A las 14:58 h, se energizó la línea L-1136 desde la S.E. Trujillo Norte, con lo cual se inició la recuperación de los suministros interrumpidos.</t>
  </si>
  <si>
    <t>L. MAJES - CHUQUIBAMBA - LINEA L-6550</t>
  </si>
  <si>
    <t xml:space="preserve"> 07/02/2017 16:30</t>
  </si>
  <si>
    <t>Desconectó la línea L-6650 (Majes - Corire) de 60 kV, por falla monofásica a tierra en la fase "R", cuya causa no ha sido informada por SEAL, titular de la línea. Como consecuencia, se interrumpió los suministros de las subestaciones Corire y Chuquibamba, con un total de 1,84 MW y 1,26 MW, respectivamente. A las 16:40 h, el CC-SEA declaró al CCO-COES la disponibilidad de la línea L-6650. A las 16:44 h, se energizó la línea L-6650 e inicio el restablecimiento de suministros interrumpidos.</t>
  </si>
  <si>
    <t xml:space="preserve"> 07/02/2017 16:56</t>
  </si>
  <si>
    <t>Desconectó la línea L-6690 (Santa Cruz I - Caraz) de 60 kV por falla. De acuerdo con lo informado por Hidrandina, titular de la línea, la falla se produjo por descargas atmosféricas, en la zona. Como consecuencias, desconectaron las centrales Hidroeléctricas Santa Cruz I y II por actuación de sus protecciones propias y se interrumpió el suministro de las subestaciones Caraz y Carhuaz,  con un total de  2,13 MW y 1,49 MW, respectivamente. A las 17:17 h, se energizó la línea L-6690 desde la S.E. Santa Cruz y se procedió a recuperar los suministros interrumpidos.</t>
  </si>
  <si>
    <t>S.E. MORROPON - SSEE SE MORR</t>
  </si>
  <si>
    <t xml:space="preserve"> 07/02/2017 20:08</t>
  </si>
  <si>
    <t>Desconectó la línea L-6657D (Chulucanas - Morropón - Loma Larga) de 60 KV, cuya casua no fue informada por ENOSA, titular de la línea. El sistema de protección señalizó falla bifásica a tierra entre las fases "S" y "T". Como consecuencia se interrumpió el suministro de las subestaciones Morropón y Loma Larga con un total de 5,60 MW. A las 20:23 h se conectó la línea L-6657D y se inició el restablecimiento del suministro interrumpido.</t>
  </si>
  <si>
    <t>ABY TRANSMISIÓN SUR</t>
  </si>
  <si>
    <t>L. CHILCA CTM - POROMA - LINEA L-5032</t>
  </si>
  <si>
    <t xml:space="preserve"> 08/02/2017 04:24</t>
  </si>
  <si>
    <t>Desconectó la línea L-5032 (Chilca - Poroma) de 500 kV, cuya causa no fue informada por ABY Transmisión Sur, titular de la línea. El sistema de protección señalizó falla bifásica a tierra entre las fases  "S" y "T" localizada a 32 km de la S.E. Poroma. Como consecuencia se produjo la reducción de suministros de Minera Cerro Verde de 266,90 MW a 83,20 MW, por actuación de sus protecciones propias (subtensión). Cabe resaltar que la lógica del Daca 1, se encontraba deshabilitada. Asimismo, desconectó la línea L-2298 (Marcona - Tres Hermanas) de 220 kV. A las 04:27 h, se recuperó los suministros reducidos de Minera Cerro Verde. A las 04:30 h, el CC-ATS declaró al CCO-COES disponible la línea L-5032. A las 04:33 h, se energizó la línea L-5032 en nivel 3 desde la S.E. Chilca, con resultado negativo. A las 04:37 h, se energizó la línea L-5032 en nivel 2 desde la S.E. Chilca, con resultado negativo. A las 05:00 h, se energizó la línea L-5032 en nivel 1 desde la S.E. Chilca, con resultado negativo. A las 05:36 h, se conectó la línea L-2298. A las 06:58 h, el CC-ATS declaró disponible la línea L-5032, coordinándose su energización de la línea L-5032 con resultado negativo, quedando indisponible para su inspección.</t>
  </si>
  <si>
    <t xml:space="preserve"> 08/02/2017 14:20</t>
  </si>
  <si>
    <t>Desconectaron las líneas L-6024/6025/6026 (Azángaro - Putina - Ananea - Huancané) de 60 kV por falla. De acuerdo con lo informado por Electropuno, titular de la línea, la falla se produjo por descargas atmosféricas en la zona de Ananea. Como consecuencia se interrumpió los suministros de las subestaciones Ananea y Huancané, con un total de 6,76 MW. A las 14:26 h, se energizó las líneas L-6024/6025/6026 y se procedió a recuperar los suministros interrumpidos.</t>
  </si>
  <si>
    <t xml:space="preserve"> 09/02/2017 15:41</t>
  </si>
  <si>
    <t>Desconectó la línea L-1132(Kiman Ayllu - Sihuas) de 138 kV por falla. De acuerdo con lo informado por Hidrandina, titular de la línea, la falla se produjo por descargas atmosféricas en la zona. Como consecuencia, salió de servicio la C.H. Pias con 11,48 MW, la C.H. Maria Jiray con 1,39 MW, C.H. Tarabamba con 0,97 MW y se produjo la interrupción de suministros en las subestaciones Sihuas, Tayabamba y Yacuabamba con una carga de 26,992 MW. A las 15:45 h, el CC-HID declaró al CCO-COES disponible la línea L-1132. A las 15:49 h, el CC-ATN informó al CCO-COES que no puede energizar la línea L1132 por falla en el interruptor de la S.E. Kimam Ayllu. A las 16:20 h, se realizó energización de la línea L-1132 pero con resultado negativo. El CC-ATN informó al CCO-COES que soló cerraron 2 fases debido a que no le llega señal de control para la fase "R". A las 17:38 h, el CC-ATN declaró nuevamente CCO-COES disponible la línea L-1132. A las 17:39 h, se energizó la línea L-1132 y L-1133 y se inició la recuperación de los suminitros interrumpidos. A las 17:41 h, se energizó la línea L-1134 (Tayabamba-Llacuabamba) de 138 kV.</t>
  </si>
  <si>
    <t>S.E. SAN JOSE - SSEE S.E. SAN JOSE</t>
  </si>
  <si>
    <t xml:space="preserve"> 09/02/2017 16:43</t>
  </si>
  <si>
    <t>Se produjo la reducción de carga progresivamente de 260 MW hasta 150 MW del cliente libre Minera Cerro Verde, debido a una falla interna en su alimentador Concentradora 2. A las 17:14 h, el CC-MCV solicitó al CCO-COES recuperar toda la carga reducida.</t>
  </si>
  <si>
    <t xml:space="preserve"> 10/02/2017 02:14</t>
  </si>
  <si>
    <t>Desconectó la línea L-6653 (Guadalupe - Pacasmayo) de 60 kV por falla. De acuerdo con lo informado por Hidrandina, titular de la línea, la falla se produjo por el acercamiento de un ave a la fase "S" de la estructura E-82, frente al sector La Antena. Como consecuencia se interrumpió los suministros de la S.E.  Pacasmayo con un total de 4,65 MW. A las 02:22 h, se energizó la línea L-6653 y procedió a recuperar los suministros interrumpidos.</t>
  </si>
  <si>
    <t>L. TINGO MARÍA - AUCAYACU - LINEA L-1122</t>
  </si>
  <si>
    <t xml:space="preserve"> 10/02/2017 04:07</t>
  </si>
  <si>
    <t>Se produjo recierre exitoso en la fase "S" de la línea L-1122 (Tingo María - Aucayacu) de 138 kV por falla originada por descargas atmosféricas, según informó REP, titular de la línea. Como consecuencia desconectó el transformador T65- 121 de la S.E. Aucayacu con una carga de 0,18 MW. A las 04:45 h, se conectó el transformador T65- 121  de la S.E. Aucayacu y se procedió con la recuperación del suministro interrumpido.</t>
  </si>
  <si>
    <t>L. ICA - ICA NORTE - LINEA L-6623</t>
  </si>
  <si>
    <t xml:space="preserve"> 10/02/2017 05:42</t>
  </si>
  <si>
    <t>Desconectaron las líneas L-6623 (Ica - Ica Norte) de 60 kV y L-6624 (Ica - Santa Margarita) de 60 kV, cuya causa no fue informada por Electrodunas, titular de las líneas. Como consecuencia se interrumpió el suministro de las subestaciones Ica Norte y Santa Margarita, con un total de 20 MW aproximadamente. A las 05:53 h, el CC-ELD declaró al CCO-COES disponible las líneas L-6623 y L-6624. A las 05:58 h, se energizaron las líneas L-6623 y L-6624, y se procedió con la normalización del suministro interrumpido.</t>
  </si>
  <si>
    <t xml:space="preserve"> 10/02/2017 16:03</t>
  </si>
  <si>
    <t>Desconectó la línea L-6015 (Callalli - Caylloma) de 60 kV, cuya casua no fue informada por Minera Ares, titular de la línea. Como consecuencia, se interrumpió la carga de la S.E. Caylloma con un total de 8,42 MW, aproximandamente. A las 16:10 h, se conectó la línea L-6015 y se coordinó con Minera Ares recuperar la carga interrumpida.</t>
  </si>
  <si>
    <t>ELECTRO DUNAS</t>
  </si>
  <si>
    <t>L. OROYA NUEVA - Der. PACHACAYO - LINEA L-6601 A</t>
  </si>
  <si>
    <t xml:space="preserve"> 10/02/2017 17:37</t>
  </si>
  <si>
    <t>Desconectó la línea L-6601 (Oroya Nueva - Canchayllo) de 69 kV, por falla. De acuerdo a lo informado por STATKRAFT, titular de la línea, la falla se produjo por descargas atmosféricas.  Asimismo, desconecto la C.H. Canchayllo con una generación de 3,20 MW. Como consecuencia se interrumpió el suministro de las subestaciones Pachacayo, Azulcocha y Chumpe con un total de 6,80 MW. A las 17:39 h, se conectó la línea L-6601, con lo cual se inició la normalización de los suministros interrumpidos.</t>
  </si>
  <si>
    <t xml:space="preserve"> 10/02/2017 20:13</t>
  </si>
  <si>
    <t>Desconexión de la línea L-6001 (Combapata - Sicuani) de 60 kV por falla originado por descargas atmosféricas en la zona, según lo informado por Electro Sur Este, titular de la línea. Como consecuencia, se interrumpió los suministros de la S.E. Sicuani, con un total de 2,97 MW. A las 20:20 h, se conectó la línea L-6001 y se inicio la recuperación de la carga interrumpida.</t>
  </si>
  <si>
    <t xml:space="preserve"> 11/02/2017 11:38</t>
  </si>
  <si>
    <t>Desconectó la línea L-1105 (Chimbote 1 - Huallanca) de 138 kV, por falla monofásica a tierra en la fase "T", localizada a 10,90 km de la S.E. Chimbote 1. De acuerdo con lo informado por ETENORTE, titular de la línea, la falla se produjo por la pérdida de aislamiento debido a la quema de caña en la zona. En la S.E. Chimbote 1, la falla fue despejada por actuación de su de protección de distancia en zona 1, mediante disparo monofásico en la fase "T" y apertura trifásica del interruptor (interruptor tripolar). Luego el relé envía orden de recierre al interruptor IN-4020 sin éxito, debido a que no obedecía ningún mando para el cierre, quedando el interruptor IN-4020 indisponible para su revisión. Como consecuencia, se produjo reducción de suministros del usuario libre SIDERPERÚ en 2,54 MW. Asimismo, se redujo la generación de la C.H. Cañón del Pato de 250 MW a 160 MW para evitar la sobrecarga de la línea L-1103 (Chimbote 1 - Huallanca) de 138 kV, debido a que la línea L-1104 (Chimbote 1 - Huallanca) de 138 kV estuvo fuera de servicio por mantenimiento programado. A las 12:05 h, se intentó energizar la línea L-1105 desde la S.E. Chimbote 1 pero el interruptor IN-4020 no respondió. El interruptor IN-4020 quedó indisponible para su inspección. A las 12:10 h, el CC-SID informó al CCO-COES que presentó reducción de carga, a esta misma hora el CCO-COES coordinó con el CC-SID recuperar su carga reducida. A las 13:08 h, se conectó la línea L-1105, a través del cierre del interruptor IN-4018.</t>
  </si>
  <si>
    <t xml:space="preserve"> 11/02/2017 13:22</t>
  </si>
  <si>
    <t>Se produjo recierre monofásico exitoso en la fase "S" de la línea L-2060 (Cotaruse Ampliación - Abancay Nueva) de 220 kV y desconexión de la línea L-2059 (Cotaruse Ampliación - Suriray) de 220 kV, debido a una falla monofásica a tierra en la fase "R". De acuerdo con lo informado por Transmantaro, titular de las líneas, la falla se produjo por descargas atmosféricas en la zona. El sistema de protección de la línea L-2060 localizó la falla a 102,00 km de la S.E. Abancay Nueva. La desconexión de la línea L-2059 fue debido a que no se cumplió el tiempo de reclamo de 3 minutos para un próximo recierre, debido a que 8 segundos antes ocurrió una falla un recierre exitoso en la fase "R" de la línea L-2059. Como consecuencia, se produjo la reducción de 35,00 MW del usuario libre Minera Las Bambas. A las 13:25 h, el CC-BAM informó al CCO-COES que presentó reducción de carga, a esta misma hora el CCO-COES coordinó el CC-BAM recuperar sus suministros reducidos. A las 13:39 h, se conectó la línea L-2059 (Cotaruse Ampliación - Suriray) de 220 kV.</t>
  </si>
  <si>
    <t xml:space="preserve"> 11/02/2017 14:08</t>
  </si>
  <si>
    <t>Desconectó la línea L-6644 (Ingenio - Caudalosa) de 60 kV, por falla bifásica a tierra en las fases "ST", localizada a 27,50 km de la S.E. Ingenio, debido a descargas atmosféricas en la zona de Palomo, Choclococha y Caudalosa, de acuerdo a lo informado por CONENHUA, titular de la línea. Como consecuencia se interrumpieron los suministros de la S.E. Caudalosa, con un total de 0,325 MW. A las 14:09 h, se energizó la línea L-6644 y se procedió a restablecer los suministros interrumpidos.</t>
  </si>
  <si>
    <t xml:space="preserve"> 12/02/2017 06:12</t>
  </si>
  <si>
    <t>Desconectó la línea L-6655 (Paramonga Nueva - 09 de Octubre) de 66 kV, por falla monofásica a tierra en la fase "R", localizada a 55,10 km de la S.E. Paramonga Nueva, cuya causa no fue informada por Hidrandina, titular de la línea. Como consecuencia quedaron fuera de servicio las líneas L-6671 (09 de Octubre - Huarmey) y L-6688 (09 de Octubre - Antamina) de 66 kV, y se interrumpió el suministro de las subestaciones Huarmey y Puerto Antamina con un total de 4,25 MW. A las 06:36 h, se conectaron las línea L-6655, L-6671 y L-6688, con lo cual se inició la normalización del suministro interrumpido.</t>
  </si>
  <si>
    <t xml:space="preserve"> 12/02/2017 14:17</t>
  </si>
  <si>
    <t>Se produjo recierre monofásico exitoso en la fase "S" de la línea L- 2023 (Tintaya Nueva - Socabaya) de 220 kV. De acuerdo a lo informado por TESUR, titular de la línea, la falla se produjo por descargas atmosféricas localizada a 26,10 km de la S.E. Tintaya Nueva. No se produjo interrupción de suministros en el SEIN. El usuario libre Minera Antapaccay reportó la reducción de su carga en 6,55 MW. A las 14:19 h, el CCO-COES  coordinó con el CC-MXT normalizar los suministros reducidos.</t>
  </si>
  <si>
    <t>L. CARHUAMAYO - HUARÓN - LINEA L-6514</t>
  </si>
  <si>
    <t xml:space="preserve"> 12/02/2017 16:13</t>
  </si>
  <si>
    <t>Abrió el interruptor 0164 de la línea L-6514 (Carhuamayo - Shelby) de 50 kV en la S.E. Carhuamayo, por falla monofásica a tierra en la fase "S", debido a probables descargas atmosféricas, de acuerdo a lo informado por STATKRAFT, titular de la línea. Las líneas L-6516/L-6517 (Shelby - Excélsior) de 50 kV se encuentran abiertas en el extremo de la S.E. Excélsior por falla en su estructura. Como consecuencia se interrumpió el suministro de la S.E. Santander con 6,80 MW. A las 16:14 h, se conectó la línea L-6514, con lo cual se inició la normalización de los suministros interrumpidos.</t>
  </si>
  <si>
    <t xml:space="preserve"> 13/02/2017 08:53</t>
  </si>
  <si>
    <t>Desconectó la C.H. Cerro del Águila cuando generaba 347,05 MW, por la activación de la protección mecánica de los grupos G1 y G2 por pérdida de alimentación de los servicios auxiliares 400 Vac de la central, de acuerdo a lo informado por la empresa Cerro del Águila, titular de la central. Como consecuencia la frecuencia en el SEIN disminuyó de 60,038 Hz hasta 59,164 Hz activando el Esquema de Rechazo Automático de Carga por Mínima Frecuencia (ERACMF), con lo cual se interrumpió 132,93 MW. A las 08:54 h, se inició la recuperación de los suministros interrumpidos. A las 09:15 h, el CC-CDA declaró al CCO-COES la disponibilidad de los grupos G1 y G2. A las 09:22 h y 09:35 h, sincronizaron los grupos G1 y G2 con el SEIN, respectivamente.</t>
  </si>
  <si>
    <t xml:space="preserve"> 13/02/2017 17:42</t>
  </si>
  <si>
    <t>Desconectó la línea L-6015 (Callalli - Caylloma) de 66 kV, cuya causa no fue informada por Empresa de Transmisión Callalli, titular de la línea. El sistema de protección señalizó la activación de la función de Sobretensión Homopolar (59N). Como consecuencia se interrumpieron los suministros de los usuarios libres de Mineras Ares, Minera Bateas y los suministros de SEAL con un total de 8,32 MW, aproximadamente. Asimismo, desconectaron las CC.HH. San Ignacio, San Antonio y Huayllacho cuando generaban un total de 0,65 MW. A las 17:50 h, se conectó la línea L-6015 y se procedió a normalizar la carga interrumpida. A las 18:16 h, sincronizaron las CC.HH. San Ignacio, San Antonio y Huayllacho.</t>
  </si>
  <si>
    <t>CEMENTOS PACASMAYO</t>
  </si>
  <si>
    <t>L. GUADALUPE - PACASMAYO - LINEA L-6652</t>
  </si>
  <si>
    <t xml:space="preserve"> 13/02/2017 18:10</t>
  </si>
  <si>
    <t>Desconectó la línea L-6652 (Guadalupe - Cementos Norte Pacasmayo) de 60 kV, por falla monofásica a tierra en la fase "S", durante la inspección se encontró ave rapiña (gallinazo) al pie de la estructura N° 5 de la L-6652, de acuerdo a lo informado por la empresa Cementos Pacasmayo, titular de la línea. Como consecuencia el usuario libre Cementos Norte Pacasmayo disminuyó su carga en 4,18 MW. A las 18:13 h, el CCO-COES coordinó con el CC-CNP recuperar su suministro reducido. A las 19:26 h, se conectó la línea L-6652.</t>
  </si>
  <si>
    <t xml:space="preserve">MINERA VOLCAN                                     </t>
  </si>
  <si>
    <t>L. POMACOCHA - SAN CRISTOBAL - LINEA L-6545</t>
  </si>
  <si>
    <t xml:space="preserve"> 14/02/2017 14:15</t>
  </si>
  <si>
    <t>Desconectaron las líneas L-6545 (Pomacocha - San Cristóbal Nuevo) y L-6546 (Pomacocha - San Antonio Nuevo) de 50 kV, por falla monofásica a tierra en la fase "S" y falla trifásica, respectivamente. De acuerdo con lo informado por Minera Volcán, titular de las líneas, la falla se produjo por descargas atmosféricas en la zona. Como consecuencia, se interrumpió el suministro de las subestaciones San Cristóbal, Andaychagua, San Antonio Carahuacra y Planta Victoria, con un total de 31,03 MW, aproximadamente. A las 15:12 h, se conectaron las líneas L-6545 y L-6546, y se procedió con la normalización de los suministros interrumpidos.</t>
  </si>
  <si>
    <t xml:space="preserve"> 14/02/2017 19:18</t>
  </si>
  <si>
    <t>Desconectó la línea L-6027 (Puno - Ilave - Pomata) de 60 kV por falla. De acuerdo con lo informado por ELECTROPUNO, titular de la línea, la falla se produjo por fuertes vientos por zona de Juli. Como consecuencia, se interrumpió el suministro de las subestaciones Ilave y Pomata, con un total de 6,55 MW. A las 20:04 h, se conectó la línea L-6027 y se inició la  recuperación de los suministros interrumpidos.</t>
  </si>
  <si>
    <t xml:space="preserve"> 14/02/2017 20:48</t>
  </si>
  <si>
    <t>Desconectó la línea L-6027 (Puno - Ilave - Pomata) de 60 kV por falla. De acuerdo con lo informado por ELECTROPUNO, titular de la línea, la falla se produjo por fuertes vientos en la zona de Juli. Como consecuencia, se interrumpió el suministro de las subestaciones Ilave y Pomata, con un total de 4,65 MW. A las 21:29 h, se energizó la línea L-6027 y se inició la  recuperación de los suministros interrumpidos.</t>
  </si>
  <si>
    <t>L. PIURA OESTE - PIURA CENTRO - LINEA L-6650</t>
  </si>
  <si>
    <t xml:space="preserve"> 15/02/2017 07:32</t>
  </si>
  <si>
    <t>Desconectó la línea L-6650 (Piura Oeste - Piura Centro) de 60 kV por falla. De acuerdo con lo informado por ENOSA, titular de la línea, la falla se produjo por el contacto de 2 aves con las fases de la línea. El sistema de protección detectó la falla a 0,50 km de la S.E. Piura Oeste. Como consecuencia se interrumpió el suministro de la S.E. Piura Centro, con un total de 27,00 MW. A las 08:14 h, se conectó la línea L-6650 y se inició el restablecimiento del suministro interrumpido.</t>
  </si>
  <si>
    <t>L. ARICOTA 1 - SARITA - LINEA L-6667</t>
  </si>
  <si>
    <t xml:space="preserve"> 15/02/2017 16:25</t>
  </si>
  <si>
    <t>Desconectó la línea L-6667 (Aricota - Sarita) de 66 kV por falla. De acuerdo con lo informado por EGESUR, titular de la línea, la falla se produjo por descargas atmosféricas en la zona de Tacna. El sistema de protección señalizó la activación de la función de sobrecorriente direccional (67). Como consecuencia, se interrumpió el suministro de la S.E. Sarita, con un total de 0,70 MW. A las 16:29 h, se conectó la línea L-6667 y se inició la normalización de los suministros interrumpidos.</t>
  </si>
  <si>
    <t xml:space="preserve"> 15/02/2017 16:35</t>
  </si>
  <si>
    <t xml:space="preserve">Desconectó la línea L-6007 (Puno - Tucari) de 60 kV, cuya causa no fue informada por MINERA ARUNTANI, titular de la línea. El sistema de protección señalizó falla monofásica en la fase "T". Como consecuencia se interrumpió el suministro de la S.E. Tucari, con un total de 0,50 MW, aproximadamente. A las 17:27 h, se energizó la línea L-6007 y se inició la recuperación de los suministros interrumpidos.  </t>
  </si>
  <si>
    <t xml:space="preserve"> 16/02/2017 16:16</t>
  </si>
  <si>
    <t xml:space="preserve">Desconectó la línea L-6007 (Puno - Tucari) de 60 kV, cuya causa no fue informada por Minera Aruntani, titular de línea. Como consecuencia se interrumpió los suministros de la S.E. Tucari, con un total de 4,90 MW, aproximadamente.  A las 16:35 h, se energizó la línea L-6007 y se procedió a restablecer los suministros interrumpidos.    </t>
  </si>
  <si>
    <t xml:space="preserve"> 17/02/2017 04:57</t>
  </si>
  <si>
    <t>Desconectó la línea L-6533 (Nueva Morococha - Ticlio - Carlos Francisco) de 50 kV por falla. De acuerdo con lo informado por Minera Volcan, titular de la derivación de la línea L-6533, la falla se produjo por el acercamiento del cable de guarda con la fase "S" de la derivación a Ticlio. Como consecuencia, se interrumpió los suministros de la S.E. Ticlio, con un total de 4,50 MW. A las 14:12 h, se energizó la línea L-6533 desde la S.E. Carlos Francisco y se inició la recuperación de los suministros interrumpidos.</t>
  </si>
  <si>
    <t xml:space="preserve"> 17/02/2017 17:35</t>
  </si>
  <si>
    <t>Desconectó la línea L-2052 (Campo Armiño - Cotaruse) de 220 KV por falla. De acuerdo con lo informado por Transmantaro, titular de la línea, la falla se produjo por descargas atmosféricas en la zona. Asimismo, se produjo la desconexión de la línea L-2051 (Campo Armiño - Cotaruse) de 220 KV en el extremo de Campo Armiño, por la recepción de una señal DTT enviada de forma indeseada desde la S.E. Cotaruse, según lo informado por Transmantaro. El sistema de protección de la L-2052 señalizó falla bifásica entre las fases "R" y "S". Cabe resaltar que la línea L-5032 (Chilca - Poroma) de 500 kV se encuentra indisponible desde el 08.02.2017 por falla. Como consecuencia, en el área Centro-Norte la frecuencia se incrementó de 60,010 Hz hasta 61,548 Hz, activándose el esquema de desconexión automática de generación por sobrefrecuencia (EDAGSF) desconectando los generadores: G2 de la C.H. Pías (5,29 MW); G1 y G2 de la C.H. Restitución (136,05 MW); TGN4 de C.T. Malacas (15 MW); G1 de la C.H. Chimay (75 MW); G4 de la C.H. Callahuanca (15,23 MW); G1 y G2 de la C.H. Runatullo III (20,13 MW) y G1 de la C.H. Runatullo II (8,79 MW). Asimismo el área Sur quedó operando en sistema aislado y la frecuencia descendió de 60,01 HZ hasta 58,29 HZ, activándose el esquema de rechazo automático de carga por mínima frecuencia (ERACMF), llegándose a interrumpir 381,07 MW de carga entre los usuarios libres y regulados. Asimismo las mineras Las Bambas y Chinalco redujeron su carga en un total de 114,96 MW por actuación de sus protecciones propias. También se registró la desconexión de la línea L- 2059 (Cotaruse - Suriray) de 220 kV en el extremo de Cotaruse por sobretensión. A las 17:41 h, se inició el restablecimiento de las cargas interrumpidas de los usuarios regulados del área sur. A esta misma hora, el CC-TRM declaró al CCO-COES disponible la línea L-2051. A las 17:51 h, se conectó la línea L-2051 sincronizando el área Sur con el área Centro-Norte. A las 17:53 h, se inició la recuperación de carga de clientes libres del área Sur. A las 17:55 h, se conectó la línea L-2059. A las 18:03 h, se conectó la línea L-2052.</t>
  </si>
  <si>
    <t>L. MACHUPICCHU - QUENCORO - LINEA L-1002</t>
  </si>
  <si>
    <t xml:space="preserve"> 18/02/2017 20:45</t>
  </si>
  <si>
    <t>Desconectó la línea L-1002 (Machupicchu - Quencoro) de 138 kV, por falla bifásica a tierra en las fases "RS", localizada a 83,97 km de la S.E. Machupicchu y 12,2 km de la S.E. Quencoro, debido a descargas atmosféricas en la zona, de acuerdo a lo informado por EGEMSA, titular de la línea. Asimismo, se produjo la secuencia de paro parcial del grupo G4 de la C.H. Machupicchu cuando generaba 103,54 MW, quedando girando a 450 RPM, posteriormente se produjo la parada total del G4. Esta demora de la desconexión del G4, provocó la desconexión del  banco de transformadores del grupo G4 y del enlace Machupicchu I - Machupicchu II de 138 kV, por activación de la función 50BF del relé de protección en la S.E. Machupicchu II. Como consecuencia el cliente libre INCASA disminuyó su carga de 24,65 MW a 14,05 MW. A las 20:49 h, el CC-EGM coordinó con el CC-CAC recuperar su carga reducida. A las 20:52 h, se conectó la línea L-1002. A las 21:37 h, se conectó el enlace Machupicchu I - Machupicchu II de 138 kV. A las 21:38 h, se energizó el banco de transformadores del grupo G4. A las 22:09 h, sincronizó el grupo G4 con el SEIN.</t>
  </si>
  <si>
    <t xml:space="preserve"> 18/02/2017 22:23</t>
  </si>
  <si>
    <t>Desconectó la línea L-6001 (Combapata - Sicuani) de 66 kV por falla trifásica. De acuerdo con lo informado por ELECTRO SUR ESTE, titular de la línea, la falla se produjo por descargas atmosféricas en la zona de Sicuani. Como consecuencia, se interrumpió el suministro de la S.E. Sicuani, con un total de 2,31 MW. A las 22:26 h, se conectó la línea L-6001 y se inició el restablecimiento de los suministros interrumpidos.</t>
  </si>
  <si>
    <t>S.E. MONTALVO - TRAFO3D AUT-5671</t>
  </si>
  <si>
    <t xml:space="preserve"> 19/02/2017 04:22</t>
  </si>
  <si>
    <t>Desconectó el autotransformador AUT-5671 de 500/220/33 kV de la S.E. Montalvo cuando transmitía una potencia de 26,2 MW, por actuación de su protección mecánica, debido a una falsa señal de bajo nivel de aceite, de acuerdo a lo informado por ABY Transmisión Sur titular del equipo. Esta desconexión dejó en sistema aislado la carga de Minera Cerro Verde (San José) con las unidades TG2 y TG4 de la C.T. Puerto Bravo, hasta que la frecuencia disminuyó hasta 58,12 Hz, interrumpiéndose 87,59 MW por ERACMF y 75,31 MW por actuación de protecciones propias. Luego, se produjo una sobretensión hasta 577,67 kV y desconexión del SVC de San José, la frecuencia disminuyó hasta 56,3 Hz, interrumpiéndose 93,5 MW por colapso del sistema aislado San José - Puerto Bravo. A las 04:23 h, desconectó la C.T. Puerto Bravo cuando generaba 299,00 MW por actuación de su protección mecánica por baja velocidad y consiguiente pérdida de alimentación en sus servicios auxiliares. Como consecuencia se interrumpió el suministro del usuario libre Minera Cerro Verde en la S.E. San Jose con 255,00 MW. A las 04:50 h, el CC-MCV declaró al CCO-COES disponible la línea L-2074 (Cerro Verde - San Luis) de 220 kV. A las 05:17 h, el CCO-COES coordinó con el CC-MCV conectar la línea L-2074 y recuperar su carga esencial hasta 20,00 MW. A las 05:37 h, ABY declaró al CCO-COES indisponible el autotransformador AUT-5671 por inspección. A las 06:34 h, el CCO-COES coordinó operar en sistema aislado la C.T. Puerto Bravo con la carga del usuario libre Minera Cerro verde. A las 07:25 h, el CCO-COES coordinó con el CC-MCV recuperar hasta 140,00 MW a través de la línea L-2074. A las 08:54 h, el CC-MCV informó al CCO-COES, que aún está en proceso de toma de carga. A las 08:57 h, el CCO-COES canceló el arranque de la C.T. Puerto Bravo. A las 09:07 h, CC-ATS declaró al CCO-COES disponible el autotransformador AUT-5671 500/220/33 kV de la S.E. Montalvo. 
A las 09:42 h, se conectó el autotransformador AUT-5671 500/220 kV de la S.E. Montalvo con mando sincronizado, desde el lado de 220 kV, el usuario libre Southern Perú informó la reducción de su carga en 4,80 MW. A las 09:59 h, el CCO-COES coordinó con el CC-SOU recuperar su carga reducida. A las 09:48 h, se conectó la línea L-5037 (Montalvo - San Jose) de 500 kV y a las 09:49 h, se energizó la barra "B" de 500 kV de la S.E. San José, a las 09:58 h, se conectó la línea L-5038 (San José - Puerto Bravo) de 500 kV, con lo cual el CCO-COES coordinó sincronizar el generador TG4 de la C.T. Puerto Bravo. A las 10:02 h, se conectó el autotransformador ATXF-002 de 500/200 kV de la S.E. San José, con lo cual el CCO-COES coordinó con el CC-MCV recuperar el total de su carga.</t>
  </si>
  <si>
    <t xml:space="preserve"> 19/02/2017 15:36</t>
  </si>
  <si>
    <t>Desconectó las líneas L-1132/L-1133 (Kiman Ayllu - Sihuas - Tayabamba) de 138 kV, por falla trifásica, localizada a 53,2 km de la S.E. Kiman Ayllu, debido a  descargas atmosféricas, de acuerdo a lo informado por Hidrandina, titular de la línea. Asimismo, desconectó la C.H. Pías cuando generaba 11,95 MW. Como consecuencia se interrumpió el suministro de las subestaciones Sihuas, Tayabamba y Llacuabamba con un total de 23,43 MW, aproximadamente. A las 15:42 h, se conectó las líneas L-1132/L-1133, con lo cual se inició la normalización del suministro interrumpido. A las 16:10 h, sincronizó la C.H. Pías con el SEIN.</t>
  </si>
  <si>
    <t xml:space="preserve"> 20/02/2017 15:31</t>
  </si>
  <si>
    <t>Desconectó la línea L-6021 (Azángaro - Antauta) de 60 kV por falla. De acuerdo con lo informado por ELECTROPUNO, titular de la línea, la falla se produjo por vientos y descargas atmosféricas en la zona de Azángaro. Como consecuencia, se interrumpieron los suministros de la S.E. Antauta, con un total de 0,86 MW. A las 15:59 h, se energizó la línea L-6021 y se procedió a restablecer los suministros interrumpidos.</t>
  </si>
  <si>
    <t xml:space="preserve"> 20/02/2017 15:35</t>
  </si>
  <si>
    <t>Desconectó la línea L-6644 (Ingenio - Caudalosa) de 60 kV, por falla bifásica a tierra en las fases "ST", localizada a 4 km de la S.E. Ingenio, debido a descargas atmosféricas por la zona de Accohuarma y Chulumayo del departamento de Huancavelica, según lo informado por CONENHUA, titular de la línea. Como consecuencia se interrumpió el suministro de la S.E. Caudalosa con 0.377 MW. A las 15:36 h, se conectó la línea L-6644 y se inició las maniobras para la normalización de los suministros interrumpidos.</t>
  </si>
  <si>
    <t xml:space="preserve"> 20/02/2017 23:50</t>
  </si>
  <si>
    <t>Desconectó la línea L-6007 (Puno - Tucari) de 60 kV, cuya causa no fue informada por Minera Aruntani, titular de línea. Como consecuencia se interrumpió los suministros de la S.E. Tucari, con un total de 4,84 MW, aproximadamente. A las 01:50 h del 21.02.2017, se conectó la línea L-6007.</t>
  </si>
  <si>
    <t xml:space="preserve"> 21/02/2017 04:47</t>
  </si>
  <si>
    <t>Desconectó la línea L-6007 (Puno - Tucari) de 60 kV, cuya causa no fue informada por Minera Aruntani, titular de línea. Como consecuencia se interrumpió los suministros de la S.E. Tucari, con un total de 4,82 MW, aproximadamente. A las 09:34 h, se conectó la línea L-6007.</t>
  </si>
  <si>
    <t>L. MOROCOCHA - CARLOS FRANCISCO - LINEA L-6532</t>
  </si>
  <si>
    <t xml:space="preserve"> 21/02/2017 08:01</t>
  </si>
  <si>
    <t>Desconectó la línea L-6532 (Nueva Morococha - Carlos Francisco) de 50 KV, por probable falla externa, de acuerdo a lo informado por STATKRAFT, titular de la línea. Antes de la falla la línea L-6533 (Nueva Morococha - Carlos Francisco) de 50 kV se encontraba fuera de servicio. Como consecuencia desconectó la C.H. Huanchor cuando generaba 19,33 MW y se interrumpió los suministros de las subestaciones  Antuquito, Casapalca Norte, Rosaura, Bellavista y Ticlio, con un total de 17,09 MW. A las 08:04 h, se conectó las línea L-6532 y se procedió con la normalización de los suministros interrumpidos. A las 08:35 h, sincronizó la C.H. Huanchor con el SEIN.</t>
  </si>
  <si>
    <t>S.E. COTARUSE - TRAFO3D TR-35MVA</t>
  </si>
  <si>
    <t xml:space="preserve"> 21/02/2017 17:17</t>
  </si>
  <si>
    <t>Desconectó el transformador TR-1 de 35/35/5 MVA y 220/66/10 MVA de la S.E. Cotaruse, por una falsa actuación de su protección mecánica (Buchholz y presión súbita), probablemente por acoplamientos eléctricos en los cables de control y alimentación de los servicios auxiliares, cabe mencionar que en ese momento se produjeron descargas atmosféricas en la subestación Cotaruse, de acuerdo a lo informado por Minera Ares, titular del transformador. Como consecuencia se interrumpió la carga de Minera Selene, con un total de 20,00 MW. A las 17:28 h, se conectó el transformador TR-1 y se recuperó la carga interrumpida.</t>
  </si>
  <si>
    <t xml:space="preserve"> 21/02/2017 20:31</t>
  </si>
  <si>
    <t>Desconectó la línea L-6027 (Puno - Ilave - Pomata) de 60 KV por falla. De acuerdo con lo informado por ELECTROPUNO, titular de la línea, la falla se produjo por fuertes vientos en la zona de Juli. Como consecuencia se interrumpieron los suministros de las subestaciones Ilave y Pomata, con un total de 4,70 MW. A las 20:34 h, el CC-EPU declaró al CCO-COES disponible la línea L-6027. A las 20:35 h, se energizó la línea L-6027 y se procedió a restablecer los suministros interrumpidos.</t>
  </si>
  <si>
    <t xml:space="preserve"> 22/02/2017 09:55</t>
  </si>
  <si>
    <t>Desconectó la línea L-6672 (Marcona - Bella Unión) de 60 kV, por actuación de su protección de distancia en zona 1, cuya causa no fue informada por SEAL, titular de línea. Como consecuencia se interrumpió los suministros de las subestaciones Bella Unión y Jahuay, con un total de 7,46 MW, aproximadamente. A las 10:13 h, se energizó la línea L-6672 y se inició la recuperación de los suministros interrumpidos.</t>
  </si>
  <si>
    <t>ATN S.A.</t>
  </si>
  <si>
    <t>L. KIMAN AYLLU - LA RAMADA - LINEA L-2274</t>
  </si>
  <si>
    <t xml:space="preserve"> 23/02/2017 12:46</t>
  </si>
  <si>
    <t>Desconectaron las líneas L-2274 y L-2272 (Kiman Ayllu - Ramada) de 220 kV, por falla bifásica a tierra en las fases "R" y "T". De acuerdo a lo informado por ATN, titular de la línea, la falla se produjo por probables descargas atmosféricas. El sistema de protección señalizo la activación de la función diferencial (87). El sistema de protección detectó la falla a una distancia de 34,50 km de la S.E. Kiman Ayllu. Como consecuencia, los usuarios libres Minera Yanacocha, Minera Gold Fields y Minera Antamina redujeron sus cargas en 17,64 MW, 12,10 MW y 30,00 MW, respectivamente. A las 12:49 h, se inició la recuperación de carga de Minera Yanacocha. A las 12:54 h, se inició la recuperación de carga de minera Gold Fields. A las 12:56 h, se inició la recuperación de carga de minera Antamina. A las 12:55 h y 12:57 h, se energizaron las líneas L-2274 y L- 2272 (Kiman Ayllu - Ramada) de 220 kV, respectivamente.</t>
  </si>
  <si>
    <t>S.E. TAMBOMAYO - TRAFO3D T52-02</t>
  </si>
  <si>
    <t xml:space="preserve"> 23/02/2017 12:49</t>
  </si>
  <si>
    <t>Desconectó el transformador TP2-52 de 138/10 kV de la S.E. Tambomayo. De acuerdo a lo informado por CONENHUA titular del equipo, la falla se produjo por polaridad invertida de los transformadores de corriente del lado de 22 kV, que provocaron la actuación inadecuada del relé diferencial (87T), la producirse una falla en el lado de 22 kV. Como consecuencia se interrumpió el suministro de la S.E. Tambomayo con un total de 2,90 MW, aproximadamente. A las 13:06 h, se conectó el transformador TP2-52, con lo cual se inició la normalización del suministro interrumpido.</t>
  </si>
  <si>
    <t>C.H. CHAGLLA - CH CENTRAL</t>
  </si>
  <si>
    <t xml:space="preserve"> 24/02/2017 19:05</t>
  </si>
  <si>
    <t>Desconectaron las lineas L-2150/L-2151 (Paragsha 2 - Chaglla) de 220 kV por falla, cuya causa se encuentra en evaluaci¿n. Las lineas quedaron energizadas en vacio desde la S.E. Chaglla. En consecuencia los generadores G1 y G2 de la C.H. Chaglla quedaron desconectados y girando en vacio, provocando que la frecuencia del SEIN descendiera de 60 Hz hasta 59.04 Hz activandose el esquema de rechazo automatico de carga por minima frecuencia (ERACMF), interrumpiendose un total de 114.83 MW.
A las 19:06 h, se inicio el restablecimiento de los suministros interrumpidos.
A las 19:13 h, el CC-Chaglla declaro disponibles las lineas L-2151/L-2151.
A las 20:04 h, se cerro el interruptor INT-52L2 de la l?nea L-2151 en la S.E. Chaglla.
A las 20:06 h, sincronizo el generador G1 de la C.H. Chaglla.
A las 20:08 h, se conecto la linea L-2150.
A las 20:11 h, sincronizo el generador G2 de la C.H. Chaglla.</t>
  </si>
  <si>
    <t xml:space="preserve"> 25/02/2017 05:35</t>
  </si>
  <si>
    <t>Desconectó la línea L-6655 (Paramonga Nueva - 9 de Octubre) de 66 kV, por falla, cuya causa no fue informada por HIDRANDINA, titular de la línea. El sistema de protección señalizo la activación de la función de sobrecorriente a tierra (51N) en la fase "S".  El sistema de protección detecto la falla a una distancia de 45,80 km de la S.E. Paramonga Nueva.  Como consecuencia, se interrumpieron los suministros de las subestaciones Huarmey y Puerto Antamina, con una carga de 2,30 MW y 2,00 MW, respectivamente. A las 05:40 h, el CC-HID declaró al CCO-COES disponible la línea L-6655. A las 06:20 h, se conectó la línea L-6655 y se coordinó recuperar el total de la carga interrumpida.</t>
  </si>
  <si>
    <t>L. CHILINA - PQUE INDUSTRIAL_AREQUIPA - LINEA L-3060</t>
  </si>
  <si>
    <t xml:space="preserve"> 25/02/2017 07:16</t>
  </si>
  <si>
    <t>Desconectaron las líneas L-3060/L-3061 (Parque Industrial - Convertidor) de 33 kV, por falla. De acuerdo a lo informado por SEAL, titular de la línea, la falla fue de carácter transitorio. El sistema de protección señalizó falla bifásica entre las fases "R" y "S". Como consecuencia se interrumpió el suministro de las subestaciones Challapampa, Cono Norte, Real Plaza y Backus, con un total de 17,40 MW. A las 08:44 h, se conectaron la líneas L-3060/L-3061 y se procedió a normalizar los suministros interrumpidos.</t>
  </si>
  <si>
    <t>S.E. PUCALLPA - STAT SVC-6</t>
  </si>
  <si>
    <t xml:space="preserve"> 25/02/2017 15:13</t>
  </si>
  <si>
    <t>Desconectó el SVC-6 de +50/-50 MVAr de la S.E. Pucallpa cuando aportaba 16,50 MVAr, por pérdida de tensión continua en el relé principal 87T del transformador T109-61, debido a causa que no fue informada por ISA PERÚ, titular del equipo. Como consecuencia la tensión en la barra de 60 kV de la S.E. Pucallpa disminuyó hasta 55,23 kV. No se produjo interrupción de suministros en el SEIN. A las 15:18 h, el CCO-COES coordinó el CC-IEP arrancar la C.T. Reserva Fría Pucallpa. A las 15:30 h, se coordinó rechazar 2,00 MW en la S.E. Pucallpa por bajos nivel de tensión. A las 15:33 h, se coordinó rechazar 2,00 MW adicionales en la S.E. Pucallpa por el mismo motivo.  A las 15:31 h y 15:33h, el CC-EUC ejecutó el rechazó manual de 4,40 MW. A las 15:39 h, sincronizó la C.T. Reserva Fría Pucallpa. A las 15:40 h, el CCO-COES coordinó con el CC-EUC recuperar el 100% de la carga rechazada. A las 15:52 h, el CC-ISA declaró al CCO-COES disponible el SVC-6. A las 15:53 h, se conectó el SVC-6 de la S.E. Pucallpa.</t>
  </si>
  <si>
    <t>C.H. HUASAHUASI II - CH CENTRAL</t>
  </si>
  <si>
    <t xml:space="preserve"> 25/02/2017 23:15</t>
  </si>
  <si>
    <t>Desconectaron las centrales hidroeléctricas Huasahuasi I y Huasahuasi II por salida intempestiva de la línea L-6077 (Ninatambo - Huasahuasi II) de 44 kV, según lo informado por Hidroeléctrica Santa Cruz, titular de las centrales. Como consecuencia se interrumpió los suministros de las subestaciones Chanchamayo y Tarma, con un total de 10,56 MW. A las 11:44 h del 26.02.2017, luego de las acciones correctivas Electro Centro conectó la línea L-6077 y se inició el restablecimiento. Las Centrales hidroeléctricas Huasahuasi I y Huasahuasi II quedaron indisponibles</t>
  </si>
  <si>
    <t xml:space="preserve"> 27/02/2017 18:40</t>
  </si>
  <si>
    <t>Desconectó la línea L-1105 (Huallanca - Chimbote 1) de 138 kV, por falla en la fase "S". De acuerdo a lo informado por ETENORTE, titular de la línea, la falla se produjo por rotura de cadena de aisladores en la estructura N° 117, provocado por descargas atmosféricas. El sistema de protección señalizo la activación de la función de distancia (21) en zona 1, El sistema de protección detectó la falla a una distancia de 51,30 km de la S.E. Huallanca. No se produjo interrupción de suministros en el SEIN. El usuario libre SIDER PERÚ informo la reducción de su carga en 4,60 MW. A las 18:44 h, el CCO-CCOES coordinó con el CC-SID recuperar su carga reducida. A las 14:32 h del 28.02.2017 se conectó la línea L-1105, luego de su mantenimiento correctivo.</t>
  </si>
  <si>
    <t>AIPSA Total</t>
  </si>
  <si>
    <t>AGROAURORA Total</t>
  </si>
  <si>
    <t>AYEPSA Total</t>
  </si>
  <si>
    <t>CERRO DEL ÁGUILA</t>
  </si>
  <si>
    <t>CERRO DEL ÁGUILA Total</t>
  </si>
  <si>
    <t>CERRO VERDE Total</t>
  </si>
  <si>
    <t>CHINANGO Total</t>
  </si>
  <si>
    <t>ECELIM Total</t>
  </si>
  <si>
    <t>EGECSAC Total</t>
  </si>
  <si>
    <t>EGEJUNÍN</t>
  </si>
  <si>
    <t>EGEJUNÍN Total</t>
  </si>
  <si>
    <t>ENEL GENERACIÓN</t>
  </si>
  <si>
    <t>ENEL GENERACIÓN Total</t>
  </si>
  <si>
    <t>C.T. MALACAS 1</t>
  </si>
  <si>
    <t>ENEL PIURA Total</t>
  </si>
  <si>
    <t>ENERGÍA EÓLICA Total</t>
  </si>
  <si>
    <t>FENIX POWER</t>
  </si>
  <si>
    <t>FENIX POWER Total</t>
  </si>
  <si>
    <t>GEPSA Total</t>
  </si>
  <si>
    <t>GTS MAJE</t>
  </si>
  <si>
    <t>GTS MAJE Total</t>
  </si>
  <si>
    <t>GTS REPARTICION</t>
  </si>
  <si>
    <t>GTS REPARTICION Total</t>
  </si>
  <si>
    <t>ENERGÍA PRODUCIDA FEBRERO 2017</t>
  </si>
  <si>
    <t>TOTAL FEBRERO</t>
  </si>
  <si>
    <t>HIDROCAÑETE Total</t>
  </si>
  <si>
    <t>HUALLAGA Total</t>
  </si>
  <si>
    <t>HUANCHOR Total</t>
  </si>
  <si>
    <t>HUANZA</t>
  </si>
  <si>
    <t>HUANZA Total</t>
  </si>
  <si>
    <t>IEP Total</t>
  </si>
  <si>
    <t>KALLPA Total</t>
  </si>
  <si>
    <t>MAJA ENERGIA</t>
  </si>
  <si>
    <t>MAJA ENERGIA Total</t>
  </si>
  <si>
    <t>MOQUEGUA FV Total</t>
  </si>
  <si>
    <t>ORAZUL Total</t>
  </si>
  <si>
    <t>PANAMERICANA  SOLAR</t>
  </si>
  <si>
    <t>PANAMERICANA  SOLAR Total</t>
  </si>
  <si>
    <t>PARQUE EOLICO MARCONA</t>
  </si>
  <si>
    <t>PARQUE EOLICO MARCONA Total</t>
  </si>
  <si>
    <t>PARQUE TRES HERMANAS</t>
  </si>
  <si>
    <t>PARQUE TRES HERMANAS Total</t>
  </si>
  <si>
    <t>PLANTA ETEN Total</t>
  </si>
  <si>
    <t>RIO BAÑOS Total</t>
  </si>
  <si>
    <t>RIO DOBLE Total</t>
  </si>
  <si>
    <t>SAMAY I</t>
  </si>
  <si>
    <t>SAMAY I Total</t>
  </si>
  <si>
    <t>SANTA CRUZ Total</t>
  </si>
  <si>
    <t>SANTA ROSA Total</t>
  </si>
  <si>
    <t>YANAPAMPA Total</t>
  </si>
  <si>
    <t>PETRAMAS   Total</t>
  </si>
  <si>
    <t>TOTAL  PRODUCCIÓN FEBRERO 2017 (MWh)</t>
  </si>
  <si>
    <t>IMPORTACIÓN FEBRERO 2017 (MWh)</t>
  </si>
  <si>
    <t>EXPORTACIÓN FEBRERO 2017 (MWh)</t>
  </si>
  <si>
    <t>TOTAL PRODUCCIÓN FEBRERO 2017 CON INTERCAMBIOS INTERNACIONALES (MWh)</t>
  </si>
  <si>
    <t>TOTAL  PRODUCCIÓN FEBRERO 2016 (MWh)</t>
  </si>
  <si>
    <t>IMPORTACIÓN FEBRERO 2016 (MWh)</t>
  </si>
  <si>
    <t>EXPORTACIÓN FEBRERO 2016 (MWh)</t>
  </si>
  <si>
    <t>TOTAL PRODUCCIÓN FEBRERO 2016 CON INTERCAMBIOS INTERNACIONALES (MWh)</t>
  </si>
  <si>
    <t xml:space="preserve"> RENOVABLES (*)</t>
  </si>
  <si>
    <t>DIA: 1/02/2017</t>
  </si>
  <si>
    <t>HORA: 20:00</t>
  </si>
  <si>
    <t>DIA: 16/02/2016</t>
  </si>
  <si>
    <t>HORA: 19:30</t>
  </si>
  <si>
    <t>C.T. DOLORESPATA 1</t>
  </si>
  <si>
    <t>C.T.E. CACHIMAYO</t>
  </si>
  <si>
    <t>C.T. MALACAS</t>
  </si>
  <si>
    <t>C.T. CHIMBOTE</t>
  </si>
  <si>
    <t>C.T. O.CHICLAYO</t>
  </si>
  <si>
    <t>C.T. PIURA DIESEL 2</t>
  </si>
  <si>
    <t>C.T. PIURA RESIDUAL</t>
  </si>
  <si>
    <t>C.T. BELLAVISTA_1(A_D)</t>
  </si>
  <si>
    <t>TOTAL  MÁXIMA DEMANDA FEBRERO 2017 (MW)</t>
  </si>
  <si>
    <t>IMPORTACIÓN FEBRERO (MW)</t>
  </si>
  <si>
    <t>EXPORTACIÓN FEBRERO  (MW)</t>
  </si>
  <si>
    <t>TOTAL MÁXIMA DEMANDA FEBRERO CON INTERCAMBIOS INTERNACIONALES (MW)</t>
  </si>
  <si>
    <t>MAXIMA DIARIA DE FEBRERO 2017</t>
  </si>
  <si>
    <t>01/02/2017</t>
  </si>
  <si>
    <t>02/02/2017</t>
  </si>
  <si>
    <t>03/02/2017</t>
  </si>
  <si>
    <t>04/02/2017</t>
  </si>
  <si>
    <t>05/02/2017</t>
  </si>
  <si>
    <t>06/02/2017</t>
  </si>
  <si>
    <t>07/02/2017</t>
  </si>
  <si>
    <t>08/02/2017</t>
  </si>
  <si>
    <t>09/02/2017</t>
  </si>
  <si>
    <t>10/02/2017</t>
  </si>
  <si>
    <t>11/02/2017</t>
  </si>
  <si>
    <t>12/02/2017</t>
  </si>
  <si>
    <t>13/02/2017</t>
  </si>
  <si>
    <t>14/02/2017</t>
  </si>
  <si>
    <t>15/02/2017</t>
  </si>
  <si>
    <t>16/02/2017</t>
  </si>
  <si>
    <t>17/02/2017</t>
  </si>
  <si>
    <t>18/02/2017</t>
  </si>
  <si>
    <t>19/02/2017</t>
  </si>
  <si>
    <t>20/02/2017</t>
  </si>
  <si>
    <t>21/02/2017</t>
  </si>
  <si>
    <t>22/02/2017</t>
  </si>
  <si>
    <t>23/02/2017</t>
  </si>
  <si>
    <t>24/02/2017</t>
  </si>
  <si>
    <t>19:00</t>
  </si>
  <si>
    <t>25/02/2017</t>
  </si>
  <si>
    <t>26/02/2017</t>
  </si>
  <si>
    <t>27/02/2017</t>
  </si>
  <si>
    <t>28/02/2017</t>
  </si>
  <si>
    <t>PETRAMAS      Total</t>
  </si>
  <si>
    <t>SDE PIURA    Total</t>
  </si>
  <si>
    <t>SINERSA         Total</t>
  </si>
  <si>
    <t>(2) Se concluye la operación comercial de la Central Termoeléctrica Tablazo propiedad de SDE PIURA a partir de las 00:00 horas del 11/02/2017</t>
  </si>
  <si>
    <t>C.T. Tablazo (2)</t>
  </si>
  <si>
    <t>C.T. Tablazo  (2)</t>
  </si>
  <si>
    <t>ORAZUL (3)</t>
  </si>
  <si>
    <t xml:space="preserve"> Febrero 2017</t>
  </si>
  <si>
    <t xml:space="preserve"> Febrero 2016</t>
  </si>
  <si>
    <t>ORAZUL ENERGY (*)</t>
  </si>
  <si>
    <t xml:space="preserve"> FEBRERO  2017</t>
  </si>
  <si>
    <t>Producción de energía de febrero 2017 en comparación al mismo mes del año anterior</t>
  </si>
  <si>
    <t>(3) A partir del 02/02/2017 la empresa Duke Energy Egenor S en C por A. cambió de Razón Social a Orazul Energy Egenor S en C por A.</t>
  </si>
  <si>
    <t xml:space="preserve">(*) Máxima demanda mensual correspondiente a los periodos HFP y HP. </t>
  </si>
  <si>
    <t xml:space="preserve">De acuerdo al D.S. 018-2016 la Máxima Demanda Mensual y la Demanda Coincidente, debe determinarse dentro de las horas de punta del sistema, la misma que está vigente hasta abril 2017. </t>
  </si>
  <si>
    <t>2017 (1)</t>
  </si>
  <si>
    <t>2016 (2)</t>
  </si>
  <si>
    <t>GN La Isla</t>
  </si>
  <si>
    <t>OFERTA DE GENERACIÓN ELÉCTRICA DEL SEIN (ENERO A FEBRERO 2017)</t>
  </si>
  <si>
    <t>C.T. Malacas 1</t>
  </si>
  <si>
    <t>Febrero (*)</t>
  </si>
  <si>
    <t>La producción de electricidad con centrales hidroeléctricas durante el mes de febrero 2017 fue 18.23% mayor al registrado durante el mismo mes del año 2016.</t>
  </si>
  <si>
    <t>La producción de electricidad termoeléctrica con gas natural de Camisea, tuvo una participación del 24.67%, mientras que las del gas que proviene de los yacimientos de Aguaytía, Malacas y La Isla fue del 0.73%, mientras que la participación del Diesel, Residual y Carbón tuvieron una participación del 2.53%, 0.53% y 2.09% respectivamente.</t>
  </si>
  <si>
    <t>(*) A partir del 02/02/2017 la empresa Duke Energy Egenor S en C por A. cambió de Razón Social a Orazul Energy Egenor S en C por A.</t>
  </si>
  <si>
    <t xml:space="preserve"> -  La nueva oferta de generación en el SEIN acumulada en el 2017 fue de 35,00 MW de potencia efectiva y 35,00 MW de capacidad instalada que ingresó al SEIN.</t>
  </si>
  <si>
    <t>La potencia efectiva incorporada al SEIN durante el  2017 tuvieron la participación siguiente:</t>
  </si>
  <si>
    <t>-  Por tipo de generación se incorporaron al SEIN 35,00 MW  de unidades de generación termoeléctrica.</t>
  </si>
  <si>
    <t xml:space="preserve">       Ingreso de Potencia Efectiva en el SEIN por Tipo de Generación 
de enero  a febrero 2017 (MW)</t>
  </si>
  <si>
    <t>Ingreso de Potencia Efectiva por tipo de Recurso Energético y Tecnología 
de enero a febrero 2017 (MW)</t>
  </si>
  <si>
    <t>GAS NATURAL</t>
  </si>
  <si>
    <t>TG01</t>
  </si>
  <si>
    <t>SKD1, MAN (1;3;4)</t>
  </si>
  <si>
    <t xml:space="preserve"> - Por tipo de recurso energético se incorporó 35,00 MW que utilizan como fuente de energía el gas natural de Malacas.</t>
  </si>
  <si>
    <t>- El incremento de la potencia efectiva del SEIN de enero a febrero 2017 incluye a la incoporación del parque generación a una central termoeléctrica de la zona norte del país.</t>
  </si>
  <si>
    <t>(1) La máxima demanda mensual de febrero 2017 ocurrió el día 15/02/2017 a las 11:45 h con un valor de 6 665,110 MW</t>
  </si>
  <si>
    <t>(2) La máxima demanda mensual de febrero 2016 ocurrió el día 17/02/2016 a las 15:00 h con un valor de 6 564,569 MW</t>
  </si>
  <si>
    <t>La máxima demanda mensual de febrero 2017 ocurrió el día 15/02/2017 a las 11:45 h con un valor de 6 665,110 MW</t>
  </si>
  <si>
    <t>La máxima demanda mensual de febrero 2016 ocurrió el día 17/02/2016 a las 15:00 h con un valor de 6 564,569 MW</t>
  </si>
  <si>
    <t>DIA:  25/01/2017</t>
  </si>
  <si>
    <t>HORA: 19:15</t>
  </si>
</sst>
</file>

<file path=xl/styles.xml><?xml version="1.0" encoding="utf-8"?>
<styleSheet xmlns="http://schemas.openxmlformats.org/spreadsheetml/2006/main" xmlns:mc="http://schemas.openxmlformats.org/markup-compatibility/2006" xmlns:x14ac="http://schemas.microsoft.com/office/spreadsheetml/2009/9/ac" mc:Ignorable="x14ac">
  <numFmts count="46">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0000000000"/>
  </numFmts>
  <fonts count="258">
    <font>
      <sz val="8"/>
      <name val="Helvetica"/>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sz val="7"/>
      <color indexed="10"/>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sz val="10"/>
      <name val="Calibri"/>
      <family val="2"/>
      <scheme val="minor"/>
    </font>
    <font>
      <i/>
      <sz val="8"/>
      <name val="Arial"/>
      <family val="2"/>
    </font>
    <font>
      <sz val="9"/>
      <name val="Calibri Light"/>
      <family val="2"/>
    </font>
    <font>
      <b/>
      <sz val="9"/>
      <name val="Calibri Light"/>
      <family val="2"/>
    </font>
    <font>
      <sz val="8"/>
      <name val="Calibri Light"/>
      <family val="2"/>
    </font>
    <font>
      <b/>
      <sz val="10"/>
      <name val="Arial"/>
      <family val="2"/>
    </font>
    <font>
      <sz val="12"/>
      <name val="Calibri Light"/>
      <family val="2"/>
    </font>
    <font>
      <sz val="9"/>
      <color indexed="10"/>
      <name val="Calibri Light"/>
      <family val="2"/>
    </font>
    <font>
      <i/>
      <sz val="9"/>
      <color indexed="12"/>
      <name val="Calibri Light"/>
      <family val="2"/>
    </font>
    <font>
      <b/>
      <sz val="12"/>
      <name val="Calibri Light"/>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rgb="FF0070C0"/>
      <name val="Calibri"/>
      <family val="2"/>
      <scheme val="minor"/>
    </font>
    <font>
      <sz val="11"/>
      <color theme="0" tint="-0.14999847407452621"/>
      <name val="Calibri Light"/>
      <family val="2"/>
    </font>
    <font>
      <b/>
      <sz val="12"/>
      <color theme="0" tint="-0.14999847407452621"/>
      <name val="Calibri Light"/>
      <family val="2"/>
    </font>
    <font>
      <sz val="10"/>
      <color theme="0" tint="-0.14999847407452621"/>
      <name val="Calibri Light"/>
      <family val="2"/>
    </font>
    <font>
      <b/>
      <sz val="10"/>
      <color theme="0" tint="-0.14999847407452621"/>
      <name val="Calibri Light"/>
      <family val="2"/>
    </font>
    <font>
      <b/>
      <sz val="11"/>
      <color theme="0"/>
      <name val="Arial"/>
      <family val="2"/>
    </font>
    <font>
      <sz val="11"/>
      <color theme="0"/>
      <name val="Arial"/>
      <family val="2"/>
    </font>
    <font>
      <b/>
      <sz val="10"/>
      <color theme="0"/>
      <name val="Calibri Light"/>
      <family val="2"/>
    </font>
    <font>
      <b/>
      <sz val="8"/>
      <name val="Helvetica"/>
      <family val="2"/>
    </font>
    <font>
      <b/>
      <sz val="6"/>
      <color indexed="9"/>
      <name val="Arial"/>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9"/>
      <color rgb="FFFF0000"/>
      <name val="Calibri"/>
      <family val="2"/>
      <scheme val="minor"/>
    </font>
    <font>
      <sz val="8"/>
      <name val="Calibri"/>
      <family val="2"/>
      <scheme val="minor"/>
    </font>
    <font>
      <b/>
      <sz val="8"/>
      <name val="Calibri"/>
      <family val="2"/>
      <scheme val="minor"/>
    </font>
    <font>
      <sz val="8"/>
      <color theme="1" tint="0.249977111117893"/>
      <name val="Arial"/>
      <family val="2"/>
    </font>
    <font>
      <sz val="8"/>
      <color theme="1" tint="0.249977111117893"/>
      <name val="Helvetica"/>
      <family val="2"/>
    </font>
    <font>
      <b/>
      <sz val="10"/>
      <color theme="1" tint="0.249977111117893"/>
      <name val="TradeGothic"/>
    </font>
    <font>
      <sz val="10"/>
      <color theme="1" tint="0.249977111117893"/>
      <name val="TradeGothic"/>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24"/>
      <name val="Calibri "/>
    </font>
    <font>
      <b/>
      <sz val="16"/>
      <color theme="0"/>
      <name val="Calibri"/>
      <family val="2"/>
    </font>
    <font>
      <b/>
      <sz val="16"/>
      <color theme="1"/>
      <name val="Calibri"/>
      <family val="2"/>
    </font>
    <font>
      <sz val="16"/>
      <color theme="1"/>
      <name val="Calibri"/>
      <family val="2"/>
    </font>
    <font>
      <b/>
      <sz val="16"/>
      <color theme="0"/>
      <name val="Arial"/>
      <family val="2"/>
    </font>
    <font>
      <b/>
      <sz val="16"/>
      <color theme="4"/>
      <name val="Calibri"/>
      <family val="2"/>
      <scheme val="minor"/>
    </font>
    <font>
      <b/>
      <sz val="14"/>
      <color theme="4"/>
      <name val="Arial"/>
      <family val="2"/>
    </font>
    <font>
      <b/>
      <sz val="16"/>
      <color theme="4"/>
      <name val="Arial"/>
      <family val="2"/>
    </font>
    <font>
      <sz val="11"/>
      <name val="Calibri"/>
      <family val="2"/>
    </font>
    <font>
      <b/>
      <sz val="11"/>
      <color theme="0"/>
      <name val="Calibri"/>
      <family val="2"/>
    </font>
    <font>
      <sz val="11"/>
      <color theme="1"/>
      <name val="Calibri"/>
      <family val="2"/>
    </font>
    <font>
      <b/>
      <sz val="11"/>
      <color theme="1"/>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sz val="16"/>
      <name val="Calibri"/>
      <family val="2"/>
      <scheme val="minor"/>
    </font>
    <font>
      <b/>
      <sz val="10"/>
      <color rgb="FFFFFFFF"/>
      <name val="Calibri"/>
      <family val="2"/>
    </font>
    <font>
      <b/>
      <sz val="14"/>
      <name val="Calibri "/>
    </font>
    <font>
      <sz val="14"/>
      <color theme="0"/>
      <name val="Arial"/>
      <family val="2"/>
    </font>
    <font>
      <sz val="11"/>
      <name val="Tahoma"/>
      <family val="2"/>
    </font>
    <font>
      <b/>
      <sz val="9"/>
      <color theme="0" tint="-0.34998626667073579"/>
      <name val="Calibri"/>
      <family val="2"/>
      <scheme val="minor"/>
    </font>
    <font>
      <b/>
      <sz val="10"/>
      <color theme="0" tint="-0.34998626667073579"/>
      <name val="Calibri"/>
      <family val="2"/>
      <scheme val="minor"/>
    </font>
    <font>
      <sz val="9"/>
      <color theme="0" tint="-0.34998626667073579"/>
      <name val="Calibri Light"/>
      <family val="2"/>
    </font>
    <font>
      <b/>
      <sz val="9"/>
      <color theme="0" tint="-0.34998626667073579"/>
      <name val="Calibri Light"/>
      <family val="2"/>
    </font>
    <font>
      <b/>
      <sz val="11"/>
      <color theme="0" tint="-0.34998626667073579"/>
      <name val="Arial"/>
      <family val="2"/>
    </font>
    <font>
      <sz val="11"/>
      <color theme="0" tint="-0.34998626667073579"/>
      <name val="Arial"/>
      <family val="2"/>
    </font>
    <font>
      <sz val="11"/>
      <name val="Calibri"/>
      <family val="2"/>
    </font>
    <font>
      <sz val="10"/>
      <name val="Calibri"/>
      <family val="2"/>
    </font>
    <font>
      <b/>
      <sz val="10"/>
      <color theme="1"/>
      <name val="Calibri"/>
      <family val="2"/>
    </font>
    <font>
      <b/>
      <sz val="7"/>
      <color theme="0"/>
      <name val="Arial"/>
      <family val="2"/>
    </font>
    <font>
      <sz val="7"/>
      <color theme="0"/>
      <name val="Arial"/>
      <family val="2"/>
    </font>
    <font>
      <b/>
      <sz val="10"/>
      <color theme="1"/>
      <name val="Calibri Light"/>
      <family val="2"/>
    </font>
    <font>
      <sz val="11"/>
      <color theme="0" tint="-0.34998626667073579"/>
      <name val="Calibri"/>
      <family val="2"/>
      <scheme val="minor"/>
    </font>
    <font>
      <sz val="8"/>
      <color theme="0" tint="-0.34998626667073579"/>
      <name val="Calibri"/>
      <family val="2"/>
      <scheme val="minor"/>
    </font>
    <font>
      <sz val="8"/>
      <color theme="0" tint="-0.34998626667073579"/>
      <name val="Calibri Light"/>
      <family val="2"/>
    </font>
    <font>
      <sz val="12"/>
      <color theme="0" tint="-0.34998626667073579"/>
      <name val="Calibri Light"/>
      <family val="2"/>
    </font>
    <font>
      <b/>
      <sz val="12"/>
      <color theme="0" tint="-0.34998626667073579"/>
      <name val="Calibri Light"/>
      <family val="2"/>
    </font>
    <font>
      <b/>
      <sz val="9"/>
      <color theme="0" tint="-0.34998626667073579"/>
      <name val="Arial"/>
      <family val="2"/>
    </font>
  </fonts>
  <fills count="95">
    <fill>
      <patternFill patternType="none"/>
    </fill>
    <fill>
      <patternFill patternType="gray125"/>
    </fill>
    <fill>
      <patternFill patternType="solid">
        <fgColor theme="0"/>
        <bgColor indexed="64"/>
      </patternFill>
    </fill>
    <fill>
      <patternFill patternType="solid">
        <fgColor rgb="FFCCE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rgb="FFE2E2E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1"/>
        <bgColor indexed="64"/>
      </patternFill>
    </fill>
    <fill>
      <patternFill patternType="solid">
        <fgColor theme="0"/>
        <bgColor theme="4" tint="-0.249977111117893"/>
      </patternFill>
    </fill>
    <fill>
      <patternFill patternType="solid">
        <fgColor theme="8" tint="0.39997558519241921"/>
        <bgColor indexed="64"/>
      </patternFill>
    </fill>
  </fills>
  <borders count="200">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right/>
      <top style="hair">
        <color rgb="FF66CCFF"/>
      </top>
      <bottom/>
      <diagonal/>
    </border>
    <border>
      <left style="hair">
        <color rgb="FF66CCFF"/>
      </left>
      <right/>
      <top style="hair">
        <color rgb="FF66CCFF"/>
      </top>
      <bottom/>
      <diagonal/>
    </border>
    <border>
      <left style="hair">
        <color rgb="FF66CCFF"/>
      </left>
      <right/>
      <top/>
      <bottom/>
      <diagonal/>
    </border>
    <border>
      <left/>
      <right/>
      <top/>
      <bottom style="hair">
        <color rgb="FF66CCFF"/>
      </bottom>
      <diagonal/>
    </border>
    <border>
      <left style="hair">
        <color rgb="FF66CCFF"/>
      </left>
      <right/>
      <top/>
      <bottom style="hair">
        <color rgb="FF66CCFF"/>
      </bottom>
      <diagonal/>
    </border>
    <border>
      <left/>
      <right/>
      <top style="thin">
        <color rgb="FF66CCFF"/>
      </top>
      <bottom style="thin">
        <color rgb="FF66CCFF"/>
      </bottom>
      <diagonal/>
    </border>
    <border>
      <left style="hair">
        <color rgb="FF66CCFF"/>
      </left>
      <right/>
      <top style="thin">
        <color rgb="FF66CCFF"/>
      </top>
      <bottom style="thin">
        <color rgb="FF66CCFF"/>
      </bottom>
      <diagonal/>
    </border>
    <border>
      <left/>
      <right/>
      <top style="thin">
        <color rgb="FF66CCFF"/>
      </top>
      <bottom/>
      <diagonal/>
    </border>
    <border>
      <left style="hair">
        <color rgb="FF66CCFF"/>
      </left>
      <right/>
      <top style="thin">
        <color rgb="FF66CCFF"/>
      </top>
      <bottom/>
      <diagonal/>
    </border>
    <border>
      <left/>
      <right style="hair">
        <color rgb="FF66CCFF"/>
      </right>
      <top/>
      <bottom style="thin">
        <color rgb="FF66CCFF"/>
      </bottom>
      <diagonal/>
    </border>
    <border>
      <left style="hair">
        <color rgb="FF66CCFF"/>
      </left>
      <right/>
      <top/>
      <bottom style="thin">
        <color rgb="FF66CCFF"/>
      </bottom>
      <diagonal/>
    </border>
    <border>
      <left/>
      <right/>
      <top/>
      <bottom style="thin">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right/>
      <top/>
      <bottom style="thin">
        <color rgb="FF0070C0"/>
      </bottom>
      <diagonal/>
    </border>
    <border>
      <left style="hair">
        <color rgb="FF66CCFF"/>
      </left>
      <right style="hair">
        <color rgb="FF66CCFF"/>
      </right>
      <top style="hair">
        <color rgb="FF66CCFF"/>
      </top>
      <bottom/>
      <diagonal/>
    </border>
    <border>
      <left style="hair">
        <color theme="4"/>
      </left>
      <right style="hair">
        <color theme="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double">
        <color rgb="FF66CCFF"/>
      </left>
      <right/>
      <top style="hair">
        <color rgb="FF66CCFF"/>
      </top>
      <bottom/>
      <diagonal/>
    </border>
    <border>
      <left/>
      <right style="double">
        <color rgb="FF66CCFF"/>
      </right>
      <top style="hair">
        <color rgb="FF66CCFF"/>
      </top>
      <bottom/>
      <diagonal/>
    </border>
    <border>
      <left style="double">
        <color rgb="FF66CCFF"/>
      </left>
      <right/>
      <top/>
      <bottom/>
      <diagonal/>
    </border>
    <border>
      <left/>
      <right style="double">
        <color rgb="FF66CCFF"/>
      </right>
      <top/>
      <bottom/>
      <diagonal/>
    </border>
    <border>
      <left style="double">
        <color rgb="FF66CCFF"/>
      </left>
      <right/>
      <top/>
      <bottom style="hair">
        <color rgb="FF66CCFF"/>
      </bottom>
      <diagonal/>
    </border>
    <border>
      <left/>
      <right style="double">
        <color rgb="FF66CCFF"/>
      </right>
      <top/>
      <bottom style="hair">
        <color rgb="FF66CCFF"/>
      </bottom>
      <diagonal/>
    </border>
    <border>
      <left style="double">
        <color rgb="FF66CCFF"/>
      </left>
      <right/>
      <top style="thin">
        <color rgb="FF66CCFF"/>
      </top>
      <bottom style="thin">
        <color rgb="FF66CCFF"/>
      </bottom>
      <diagonal/>
    </border>
    <border>
      <left/>
      <right style="double">
        <color rgb="FF66CCFF"/>
      </right>
      <top style="thin">
        <color rgb="FF66CCFF"/>
      </top>
      <bottom style="thin">
        <color rgb="FF66CCFF"/>
      </bottom>
      <diagonal/>
    </border>
    <border>
      <left/>
      <right/>
      <top style="thin">
        <color theme="4" tint="0.79998168889431442"/>
      </top>
      <bottom/>
      <diagonal/>
    </border>
    <border>
      <left/>
      <right style="hair">
        <color theme="8" tint="0.59996337778862885"/>
      </right>
      <top style="hair">
        <color theme="8" tint="0.59996337778862885"/>
      </top>
      <bottom style="thin">
        <color theme="4" tint="0.79998168889431442"/>
      </bottom>
      <diagonal/>
    </border>
    <border>
      <left style="hair">
        <color theme="8" tint="0.59996337778862885"/>
      </left>
      <right style="hair">
        <color theme="8" tint="0.59996337778862885"/>
      </right>
      <top style="hair">
        <color theme="8" tint="0.59996337778862885"/>
      </top>
      <bottom style="thin">
        <color theme="4" tint="0.79998168889431442"/>
      </bottom>
      <diagonal/>
    </border>
    <border>
      <left style="hair">
        <color theme="8" tint="0.59996337778862885"/>
      </left>
      <right/>
      <top style="hair">
        <color theme="8" tint="0.59996337778862885"/>
      </top>
      <bottom style="thin">
        <color theme="4" tint="0.79998168889431442"/>
      </bottom>
      <diagonal/>
    </border>
    <border>
      <left/>
      <right style="hair">
        <color theme="8" tint="0.59996337778862885"/>
      </right>
      <top style="thin">
        <color theme="4" tint="0.79998168889431442"/>
      </top>
      <bottom style="thin">
        <color theme="4" tint="0.79998168889431442"/>
      </bottom>
      <diagonal/>
    </border>
    <border>
      <left style="hair">
        <color theme="8" tint="0.59996337778862885"/>
      </left>
      <right style="hair">
        <color theme="8" tint="0.59996337778862885"/>
      </right>
      <top style="thin">
        <color theme="4" tint="0.79998168889431442"/>
      </top>
      <bottom style="thin">
        <color theme="4" tint="0.79998168889431442"/>
      </bottom>
      <diagonal/>
    </border>
    <border>
      <left style="hair">
        <color theme="8" tint="0.59996337778862885"/>
      </left>
      <right/>
      <top style="thin">
        <color theme="4" tint="0.79998168889431442"/>
      </top>
      <bottom style="thin">
        <color theme="4" tint="0.79998168889431442"/>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top style="hair">
        <color rgb="FF66CCFF"/>
      </top>
      <bottom style="hair">
        <color rgb="FF66CCFF"/>
      </bottom>
      <diagonal/>
    </border>
    <border>
      <left/>
      <right/>
      <top style="hair">
        <color rgb="FF66CCFF"/>
      </top>
      <bottom style="hair">
        <color rgb="FF66CCFF"/>
      </bottom>
      <diagonal/>
    </border>
    <border>
      <left style="hair">
        <color rgb="FF66CCFF"/>
      </left>
      <right style="hair">
        <color rgb="FF66CCFF"/>
      </right>
      <top style="hair">
        <color rgb="FF66CCFF"/>
      </top>
      <bottom style="hair">
        <color rgb="FF66CCFF"/>
      </bottom>
      <diagonal/>
    </border>
    <border>
      <left style="hair">
        <color rgb="FF66CCFF"/>
      </left>
      <right style="double">
        <color rgb="FF66CCFF"/>
      </right>
      <top style="hair">
        <color rgb="FF66CCFF"/>
      </top>
      <bottom/>
      <diagonal/>
    </border>
    <border>
      <left style="hair">
        <color rgb="FF66CCFF"/>
      </left>
      <right style="double">
        <color rgb="FF66CCFF"/>
      </right>
      <top/>
      <bottom/>
      <diagonal/>
    </border>
    <border>
      <left style="hair">
        <color rgb="FF66CCFF"/>
      </left>
      <right style="double">
        <color rgb="FF66CCFF"/>
      </right>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3" tint="0.39988402966399123"/>
      </left>
      <right style="thin">
        <color theme="3" tint="0.39991454817346722"/>
      </right>
      <top/>
      <bottom style="hair">
        <color theme="3" tint="0.39988402966399123"/>
      </bottom>
      <diagonal/>
    </border>
    <border>
      <left style="hair">
        <color theme="3" tint="0.39988402966399123"/>
      </left>
      <right style="thin">
        <color theme="3" tint="0.39991454817346722"/>
      </right>
      <top style="hair">
        <color theme="3" tint="0.39988402966399123"/>
      </top>
      <bottom style="hair">
        <color theme="3" tint="0.39988402966399123"/>
      </bottom>
      <diagonal/>
    </border>
    <border>
      <left style="thin">
        <color theme="3" tint="0.39994506668294322"/>
      </left>
      <right/>
      <top style="thin">
        <color theme="3" tint="0.39991454817346722"/>
      </top>
      <bottom style="hair">
        <color theme="3" tint="0.39991454817346722"/>
      </bottom>
      <diagonal/>
    </border>
    <border>
      <left style="thin">
        <color theme="3" tint="0.39994506668294322"/>
      </left>
      <right/>
      <top style="hair">
        <color theme="3" tint="0.39991454817346722"/>
      </top>
      <bottom/>
      <diagonal/>
    </border>
    <border>
      <left style="hair">
        <color theme="3" tint="0.39988402966399123"/>
      </left>
      <right style="hair">
        <color theme="3" tint="0.39988402966399123"/>
      </right>
      <top style="hair">
        <color theme="3" tint="0.39988402966399123"/>
      </top>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dashed">
        <color theme="0" tint="-0.499984740745262"/>
      </left>
      <right style="dashed">
        <color theme="0" tint="-0.499984740745262"/>
      </right>
      <top style="thin">
        <color indexed="64"/>
      </top>
      <bottom style="dashed">
        <color theme="0" tint="-0.499984740745262"/>
      </bottom>
      <diagonal/>
    </border>
    <border>
      <left style="dashed">
        <color theme="0" tint="-0.499984740745262"/>
      </left>
      <right/>
      <top style="thin">
        <color indexed="64"/>
      </top>
      <bottom style="dashed">
        <color theme="0" tint="-0.499984740745262"/>
      </bottom>
      <diagonal/>
    </border>
    <border>
      <left style="dashed">
        <color theme="0" tint="-0.499984740745262"/>
      </left>
      <right style="dashed">
        <color theme="0" tint="-0.499984740745262"/>
      </right>
      <top style="thin">
        <color theme="4"/>
      </top>
      <bottom style="dashed">
        <color theme="0" tint="-0.499984740745262"/>
      </bottom>
      <diagonal/>
    </border>
    <border>
      <left style="dashed">
        <color theme="0" tint="-0.499984740745262"/>
      </left>
      <right/>
      <top style="thin">
        <color theme="4"/>
      </top>
      <bottom style="dashed">
        <color theme="0" tint="-0.499984740745262"/>
      </bottom>
      <diagonal/>
    </border>
    <border>
      <left style="dashed">
        <color theme="0" tint="-0.499984740745262"/>
      </left>
      <right style="dashed">
        <color theme="0" tint="-0.499984740745262"/>
      </right>
      <top style="thin">
        <color theme="4"/>
      </top>
      <bottom style="thin">
        <color indexed="64"/>
      </bottom>
      <diagonal/>
    </border>
    <border>
      <left style="dashed">
        <color theme="0" tint="-0.499984740745262"/>
      </left>
      <right/>
      <top style="thin">
        <color theme="4"/>
      </top>
      <bottom style="thin">
        <color indexed="64"/>
      </bottom>
      <diagonal/>
    </border>
    <border>
      <left style="thin">
        <color indexed="8"/>
      </left>
      <right/>
      <top style="thin">
        <color indexed="65"/>
      </top>
      <bottom/>
      <diagonal/>
    </border>
    <border>
      <left style="hair">
        <color theme="4"/>
      </left>
      <right style="hair">
        <color theme="4"/>
      </right>
      <top style="hair">
        <color theme="4"/>
      </top>
      <bottom style="hair">
        <color theme="4"/>
      </bottom>
      <diagonal/>
    </border>
    <border>
      <left style="thin">
        <color theme="3" tint="0.39994506668294322"/>
      </left>
      <right/>
      <top style="thin">
        <color theme="3" tint="0.39994506668294322"/>
      </top>
      <bottom/>
      <diagonal/>
    </border>
    <border>
      <left style="hair">
        <color theme="0"/>
      </left>
      <right style="hair">
        <color theme="0"/>
      </right>
      <top style="thin">
        <color theme="3" tint="0.39994506668294322"/>
      </top>
      <bottom/>
      <diagonal/>
    </border>
    <border>
      <left/>
      <right style="hair">
        <color rgb="FFCCECFF"/>
      </right>
      <top style="thin">
        <color theme="3" tint="0.39994506668294322"/>
      </top>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style="dashed">
        <color theme="0" tint="-0.499984740745262"/>
      </left>
      <right style="dashed">
        <color theme="0" tint="-0.499984740745262"/>
      </right>
      <top/>
      <bottom style="dashed">
        <color theme="0" tint="-0.499984740745262"/>
      </bottom>
      <diagonal/>
    </border>
    <border>
      <left style="dashed">
        <color theme="0" tint="-0.499984740745262"/>
      </left>
      <right/>
      <top/>
      <bottom style="dashed">
        <color theme="0" tint="-0.499984740745262"/>
      </bottom>
      <diagonal/>
    </border>
    <border>
      <left style="dashed">
        <color theme="0" tint="-0.499984740745262"/>
      </left>
      <right style="dashed">
        <color theme="0" tint="-0.499984740745262"/>
      </right>
      <top style="thin">
        <color theme="4"/>
      </top>
      <bottom/>
      <diagonal/>
    </border>
    <border>
      <left style="dashed">
        <color theme="0" tint="-0.499984740745262"/>
      </left>
      <right/>
      <top style="thin">
        <color theme="4"/>
      </top>
      <bottom/>
      <diagonal/>
    </border>
    <border>
      <left style="dashed">
        <color theme="0" tint="-0.499984740745262"/>
      </left>
      <right style="dashed">
        <color theme="0" tint="-0.499984740745262"/>
      </right>
      <top style="thin">
        <color theme="0" tint="-0.34998626667073579"/>
      </top>
      <bottom style="dashed">
        <color theme="0" tint="-0.499984740745262"/>
      </bottom>
      <diagonal/>
    </border>
    <border>
      <left style="dashed">
        <color theme="0" tint="-0.499984740745262"/>
      </left>
      <right/>
      <top style="thin">
        <color theme="0" tint="-0.34998626667073579"/>
      </top>
      <bottom style="dashed">
        <color theme="0" tint="-0.499984740745262"/>
      </bottom>
      <diagonal/>
    </border>
    <border>
      <left style="thin">
        <color theme="1" tint="0.14996795556505021"/>
      </left>
      <right style="thin">
        <color theme="1" tint="0.24994659260841701"/>
      </right>
      <top style="thin">
        <color theme="1" tint="0.24994659260841701"/>
      </top>
      <bottom style="thin">
        <color theme="1" tint="0.24994659260841701"/>
      </bottom>
      <diagonal/>
    </border>
    <border>
      <left style="thin">
        <color theme="1" tint="0.24994659260841701"/>
      </left>
      <right style="thin">
        <color theme="1" tint="0.14996795556505021"/>
      </right>
      <top style="thin">
        <color theme="1" tint="0.24994659260841701"/>
      </top>
      <bottom style="thin">
        <color theme="1" tint="0.24994659260841701"/>
      </bottom>
      <diagonal/>
    </border>
    <border>
      <left style="thin">
        <color theme="1" tint="0.14996795556505021"/>
      </left>
      <right style="dashed">
        <color theme="0" tint="-0.499984740745262"/>
      </right>
      <top/>
      <bottom style="dashed">
        <color theme="0" tint="-0.499984740745262"/>
      </bottom>
      <diagonal/>
    </border>
    <border>
      <left style="dashed">
        <color theme="0" tint="-0.499984740745262"/>
      </left>
      <right style="thin">
        <color theme="1" tint="0.14996795556505021"/>
      </right>
      <top/>
      <bottom style="dashed">
        <color theme="0" tint="-0.499984740745262"/>
      </bottom>
      <diagonal/>
    </border>
    <border>
      <left style="thin">
        <color theme="1" tint="0.14996795556505021"/>
      </left>
      <right style="dashed">
        <color theme="0" tint="-0.499984740745262"/>
      </right>
      <top style="thin">
        <color theme="4"/>
      </top>
      <bottom style="dashed">
        <color theme="0" tint="-0.499984740745262"/>
      </bottom>
      <diagonal/>
    </border>
    <border>
      <left style="dashed">
        <color theme="0" tint="-0.499984740745262"/>
      </left>
      <right style="thin">
        <color theme="1" tint="0.14996795556505021"/>
      </right>
      <top style="thin">
        <color theme="4"/>
      </top>
      <bottom style="dashed">
        <color theme="0" tint="-0.499984740745262"/>
      </bottom>
      <diagonal/>
    </border>
    <border>
      <left style="thin">
        <color theme="1" tint="0.14996795556505021"/>
      </left>
      <right style="dashed">
        <color theme="0" tint="-0.499984740745262"/>
      </right>
      <top style="thin">
        <color theme="4"/>
      </top>
      <bottom/>
      <diagonal/>
    </border>
    <border>
      <left style="dashed">
        <color theme="0" tint="-0.499984740745262"/>
      </left>
      <right style="thin">
        <color theme="1" tint="0.14996795556505021"/>
      </right>
      <top style="thin">
        <color theme="4"/>
      </top>
      <bottom/>
      <diagonal/>
    </border>
    <border>
      <left style="thin">
        <color theme="1" tint="0.14996795556505021"/>
      </left>
      <right style="dashed">
        <color theme="0" tint="-0.499984740745262"/>
      </right>
      <top style="thin">
        <color theme="0" tint="-0.34998626667073579"/>
      </top>
      <bottom style="dashed">
        <color theme="0" tint="-0.499984740745262"/>
      </bottom>
      <diagonal/>
    </border>
    <border>
      <left style="dashed">
        <color theme="0" tint="-0.499984740745262"/>
      </left>
      <right style="thin">
        <color theme="1" tint="0.14996795556505021"/>
      </right>
      <top style="thin">
        <color theme="0" tint="-0.34998626667073579"/>
      </top>
      <bottom style="dashed">
        <color theme="0" tint="-0.499984740745262"/>
      </bottom>
      <diagonal/>
    </border>
    <border>
      <left style="thin">
        <color theme="1" tint="0.14996795556505021"/>
      </left>
      <right style="dashed">
        <color theme="0" tint="-0.499984740745262"/>
      </right>
      <top style="thin">
        <color theme="4"/>
      </top>
      <bottom style="thin">
        <color indexed="64"/>
      </bottom>
      <diagonal/>
    </border>
    <border>
      <left style="dashed">
        <color theme="0" tint="-0.499984740745262"/>
      </left>
      <right style="thin">
        <color theme="1" tint="0.14996795556505021"/>
      </right>
      <top style="thin">
        <color theme="4"/>
      </top>
      <bottom style="thin">
        <color indexed="64"/>
      </bottom>
      <diagonal/>
    </border>
    <border>
      <left style="thin">
        <color theme="1" tint="0.14996795556505021"/>
      </left>
      <right style="dashed">
        <color theme="0" tint="-0.499984740745262"/>
      </right>
      <top style="thin">
        <color indexed="64"/>
      </top>
      <bottom style="dashed">
        <color theme="0" tint="-0.499984740745262"/>
      </bottom>
      <diagonal/>
    </border>
    <border>
      <left style="dashed">
        <color theme="0" tint="-0.499984740745262"/>
      </left>
      <right style="thin">
        <color theme="1" tint="0.14996795556505021"/>
      </right>
      <top style="thin">
        <color indexed="64"/>
      </top>
      <bottom style="dashed">
        <color theme="0" tint="-0.499984740745262"/>
      </bottom>
      <diagonal/>
    </border>
    <border>
      <left style="thin">
        <color theme="1" tint="0.14996795556505021"/>
      </left>
      <right style="dashed">
        <color theme="0" tint="-0.499984740745262"/>
      </right>
      <top style="thin">
        <color theme="4"/>
      </top>
      <bottom style="thin">
        <color theme="1" tint="0.14996795556505021"/>
      </bottom>
      <diagonal/>
    </border>
    <border>
      <left style="dashed">
        <color theme="0" tint="-0.499984740745262"/>
      </left>
      <right style="dashed">
        <color theme="0" tint="-0.499984740745262"/>
      </right>
      <top style="thin">
        <color theme="4"/>
      </top>
      <bottom style="thin">
        <color theme="1" tint="0.14996795556505021"/>
      </bottom>
      <diagonal/>
    </border>
    <border>
      <left style="dashed">
        <color theme="0" tint="-0.499984740745262"/>
      </left>
      <right/>
      <top style="thin">
        <color theme="4"/>
      </top>
      <bottom style="thin">
        <color theme="1" tint="0.14996795556505021"/>
      </bottom>
      <diagonal/>
    </border>
    <border>
      <left style="dashed">
        <color theme="0" tint="-0.499984740745262"/>
      </left>
      <right style="thin">
        <color theme="1" tint="0.14996795556505021"/>
      </right>
      <top style="thin">
        <color theme="4"/>
      </top>
      <bottom style="thin">
        <color theme="1" tint="0.149967955565050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4" tint="-0.24994659260841701"/>
      </left>
      <right style="thin">
        <color theme="4" tint="-0.24994659260841701"/>
      </right>
      <top style="thin">
        <color theme="4" tint="-0.24994659260841701"/>
      </top>
      <bottom/>
      <diagonal/>
    </border>
    <border>
      <left style="thin">
        <color theme="4" tint="-0.24994659260841701"/>
      </left>
      <right style="thin">
        <color theme="4" tint="-0.24994659260841701"/>
      </right>
      <top/>
      <bottom style="thin">
        <color theme="4" tint="-0.2499465926084170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4"/>
      </left>
      <right style="thin">
        <color theme="4"/>
      </right>
      <top style="thin">
        <color theme="4"/>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14996795556505021"/>
      </top>
      <bottom/>
      <diagonal/>
    </border>
    <border>
      <left/>
      <right/>
      <top style="thin">
        <color theme="0" tint="-0.499984740745262"/>
      </top>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3" tint="0.39994506668294322"/>
      </left>
      <right/>
      <top/>
      <bottom/>
      <diagonal/>
    </border>
    <border>
      <left style="hair">
        <color theme="0"/>
      </left>
      <right style="hair">
        <color theme="0"/>
      </right>
      <top/>
      <bottom/>
      <diagonal/>
    </border>
    <border>
      <left/>
      <right style="hair">
        <color rgb="FFCCECFF"/>
      </right>
      <top/>
      <bottom/>
      <diagonal/>
    </border>
    <border>
      <left style="thin">
        <color theme="3" tint="0.39994506668294322"/>
      </left>
      <right/>
      <top style="thin">
        <color theme="3" tint="0.39994506668294322"/>
      </top>
      <bottom style="thin">
        <color theme="0"/>
      </bottom>
      <diagonal/>
    </border>
    <border>
      <left style="hair">
        <color theme="0"/>
      </left>
      <right style="hair">
        <color theme="0"/>
      </right>
      <top style="thin">
        <color theme="3" tint="0.39994506668294322"/>
      </top>
      <bottom style="thin">
        <color theme="0"/>
      </bottom>
      <diagonal/>
    </border>
    <border>
      <left/>
      <right style="hair">
        <color rgb="FFCCECFF"/>
      </right>
      <top style="thin">
        <color theme="3" tint="0.39994506668294322"/>
      </top>
      <bottom style="thin">
        <color theme="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bottom style="thin">
        <color theme="0" tint="-0.14996795556505021"/>
      </bottom>
      <diagonal/>
    </border>
    <border>
      <left/>
      <right style="hair">
        <color rgb="FF66CCFF"/>
      </right>
      <top/>
      <bottom style="hair">
        <color rgb="FF66CCFF"/>
      </bottom>
      <diagonal/>
    </border>
    <border>
      <left/>
      <right style="hair">
        <color rgb="FF66CCFF"/>
      </right>
      <top/>
      <bottom/>
      <diagonal/>
    </border>
    <border>
      <left style="double">
        <color rgb="FF66CCFF"/>
      </left>
      <right/>
      <top style="thin">
        <color rgb="FF66CCFF"/>
      </top>
      <bottom/>
      <diagonal/>
    </border>
    <border>
      <left style="double">
        <color rgb="FF66CCFF"/>
      </left>
      <right/>
      <top/>
      <bottom style="thin">
        <color rgb="FF66CCFF"/>
      </bottom>
      <diagonal/>
    </border>
    <border>
      <left style="thick">
        <color theme="0" tint="-0.14993743705557422"/>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ck">
        <color theme="0" tint="-0.14993743705557422"/>
      </left>
      <right style="thin">
        <color theme="0" tint="-0.14996795556505021"/>
      </right>
      <top style="thin">
        <color theme="0" tint="-0.14996795556505021"/>
      </top>
      <bottom style="thin">
        <color theme="0" tint="-0.14996795556505021"/>
      </bottom>
      <diagonal/>
    </border>
  </borders>
  <cellStyleXfs count="34148">
    <xf numFmtId="0" fontId="0" fillId="0" borderId="0"/>
    <xf numFmtId="168" fontId="13" fillId="0" borderId="0" applyFont="0" applyFill="0" applyBorder="0" applyAlignment="0" applyProtection="0"/>
    <xf numFmtId="9" fontId="13" fillId="0" borderId="0" applyFont="0" applyFill="0" applyBorder="0" applyAlignment="0" applyProtection="0"/>
    <xf numFmtId="0" fontId="13" fillId="0" borderId="0"/>
    <xf numFmtId="170" fontId="57" fillId="4" borderId="0" applyNumberFormat="0" applyBorder="0" applyAlignment="0" applyProtection="0"/>
    <xf numFmtId="170" fontId="57" fillId="5" borderId="0" applyNumberFormat="0" applyBorder="0" applyAlignment="0" applyProtection="0"/>
    <xf numFmtId="170" fontId="57" fillId="6" borderId="0" applyNumberFormat="0" applyBorder="0" applyAlignment="0" applyProtection="0"/>
    <xf numFmtId="170" fontId="57" fillId="7" borderId="0" applyNumberFormat="0" applyBorder="0" applyAlignment="0" applyProtection="0"/>
    <xf numFmtId="170" fontId="57" fillId="8" borderId="0" applyNumberFormat="0" applyBorder="0" applyAlignment="0" applyProtection="0"/>
    <xf numFmtId="170" fontId="57" fillId="9" borderId="0" applyNumberFormat="0" applyBorder="0" applyAlignment="0" applyProtection="0"/>
    <xf numFmtId="170" fontId="57" fillId="4" borderId="0" applyNumberFormat="0" applyBorder="0" applyAlignment="0" applyProtection="0"/>
    <xf numFmtId="170" fontId="57" fillId="5" borderId="0" applyNumberFormat="0" applyBorder="0" applyAlignment="0" applyProtection="0"/>
    <xf numFmtId="170" fontId="57" fillId="6" borderId="0" applyNumberFormat="0" applyBorder="0" applyAlignment="0" applyProtection="0"/>
    <xf numFmtId="170" fontId="57" fillId="7" borderId="0" applyNumberFormat="0" applyBorder="0" applyAlignment="0" applyProtection="0"/>
    <xf numFmtId="170" fontId="57" fillId="8" borderId="0" applyNumberFormat="0" applyBorder="0" applyAlignment="0" applyProtection="0"/>
    <xf numFmtId="170" fontId="57" fillId="9" borderId="0" applyNumberFormat="0" applyBorder="0" applyAlignment="0" applyProtection="0"/>
    <xf numFmtId="170" fontId="57" fillId="9" borderId="0" applyNumberFormat="0" applyBorder="0" applyAlignment="0" applyProtection="0"/>
    <xf numFmtId="170" fontId="57" fillId="10" borderId="0" applyNumberFormat="0" applyBorder="0" applyAlignment="0" applyProtection="0"/>
    <xf numFmtId="170" fontId="57" fillId="11" borderId="0" applyNumberFormat="0" applyBorder="0" applyAlignment="0" applyProtection="0"/>
    <xf numFmtId="170" fontId="57" fillId="9" borderId="0" applyNumberFormat="0" applyBorder="0" applyAlignment="0" applyProtection="0"/>
    <xf numFmtId="170" fontId="57" fillId="8" borderId="0" applyNumberFormat="0" applyBorder="0" applyAlignment="0" applyProtection="0"/>
    <xf numFmtId="170" fontId="57" fillId="11" borderId="0" applyNumberFormat="0" applyBorder="0" applyAlignment="0" applyProtection="0"/>
    <xf numFmtId="170" fontId="57" fillId="4" borderId="0" applyNumberFormat="0" applyBorder="0" applyAlignment="0" applyProtection="0"/>
    <xf numFmtId="170" fontId="57" fillId="5" borderId="0" applyNumberFormat="0" applyBorder="0" applyAlignment="0" applyProtection="0"/>
    <xf numFmtId="170" fontId="57" fillId="6" borderId="0" applyNumberFormat="0" applyBorder="0" applyAlignment="0" applyProtection="0"/>
    <xf numFmtId="170" fontId="57" fillId="7" borderId="0" applyNumberFormat="0" applyBorder="0" applyAlignment="0" applyProtection="0"/>
    <xf numFmtId="170" fontId="57" fillId="8" borderId="0" applyNumberFormat="0" applyBorder="0" applyAlignment="0" applyProtection="0"/>
    <xf numFmtId="170" fontId="57" fillId="9" borderId="0" applyNumberFormat="0" applyBorder="0" applyAlignment="0" applyProtection="0"/>
    <xf numFmtId="170" fontId="58" fillId="12" borderId="0" applyNumberFormat="0" applyBorder="0" applyAlignment="0" applyProtection="0"/>
    <xf numFmtId="170" fontId="58" fillId="10" borderId="0" applyNumberFormat="0" applyBorder="0" applyAlignment="0" applyProtection="0"/>
    <xf numFmtId="170" fontId="58" fillId="11" borderId="0" applyNumberFormat="0" applyBorder="0" applyAlignment="0" applyProtection="0"/>
    <xf numFmtId="170" fontId="58" fillId="9" borderId="0" applyNumberFormat="0" applyBorder="0" applyAlignment="0" applyProtection="0"/>
    <xf numFmtId="170" fontId="58" fillId="8" borderId="0" applyNumberFormat="0" applyBorder="0" applyAlignment="0" applyProtection="0"/>
    <xf numFmtId="170" fontId="58" fillId="11" borderId="0" applyNumberFormat="0" applyBorder="0" applyAlignment="0" applyProtection="0"/>
    <xf numFmtId="170" fontId="57" fillId="12" borderId="0" applyNumberFormat="0" applyBorder="0" applyAlignment="0" applyProtection="0"/>
    <xf numFmtId="170" fontId="57" fillId="10" borderId="0" applyNumberFormat="0" applyBorder="0" applyAlignment="0" applyProtection="0"/>
    <xf numFmtId="170" fontId="57" fillId="13" borderId="0" applyNumberFormat="0" applyBorder="0" applyAlignment="0" applyProtection="0"/>
    <xf numFmtId="170" fontId="57" fillId="7" borderId="0" applyNumberFormat="0" applyBorder="0" applyAlignment="0" applyProtection="0"/>
    <xf numFmtId="170" fontId="57" fillId="12" borderId="0" applyNumberFormat="0" applyBorder="0" applyAlignment="0" applyProtection="0"/>
    <xf numFmtId="170" fontId="57" fillId="14" borderId="0" applyNumberFormat="0" applyBorder="0" applyAlignment="0" applyProtection="0"/>
    <xf numFmtId="170" fontId="57" fillId="12" borderId="0" applyNumberFormat="0" applyBorder="0" applyAlignment="0" applyProtection="0"/>
    <xf numFmtId="170" fontId="57" fillId="10" borderId="0" applyNumberFormat="0" applyBorder="0" applyAlignment="0" applyProtection="0"/>
    <xf numFmtId="170" fontId="57" fillId="13" borderId="0" applyNumberFormat="0" applyBorder="0" applyAlignment="0" applyProtection="0"/>
    <xf numFmtId="170" fontId="57" fillId="7" borderId="0" applyNumberFormat="0" applyBorder="0" applyAlignment="0" applyProtection="0"/>
    <xf numFmtId="170" fontId="57" fillId="12" borderId="0" applyNumberFormat="0" applyBorder="0" applyAlignment="0" applyProtection="0"/>
    <xf numFmtId="170" fontId="57" fillId="14" borderId="0" applyNumberFormat="0" applyBorder="0" applyAlignment="0" applyProtection="0"/>
    <xf numFmtId="170" fontId="57" fillId="15" borderId="0" applyNumberFormat="0" applyBorder="0" applyAlignment="0" applyProtection="0"/>
    <xf numFmtId="170" fontId="57" fillId="10" borderId="0" applyNumberFormat="0" applyBorder="0" applyAlignment="0" applyProtection="0"/>
    <xf numFmtId="170" fontId="57" fillId="16" borderId="0" applyNumberFormat="0" applyBorder="0" applyAlignment="0" applyProtection="0"/>
    <xf numFmtId="170" fontId="57" fillId="15" borderId="0" applyNumberFormat="0" applyBorder="0" applyAlignment="0" applyProtection="0"/>
    <xf numFmtId="170" fontId="57" fillId="12" borderId="0" applyNumberFormat="0" applyBorder="0" applyAlignment="0" applyProtection="0"/>
    <xf numFmtId="170" fontId="57" fillId="16" borderId="0" applyNumberFormat="0" applyBorder="0" applyAlignment="0" applyProtection="0"/>
    <xf numFmtId="170" fontId="57" fillId="12" borderId="0" applyNumberFormat="0" applyBorder="0" applyAlignment="0" applyProtection="0"/>
    <xf numFmtId="170" fontId="57" fillId="10" borderId="0" applyNumberFormat="0" applyBorder="0" applyAlignment="0" applyProtection="0"/>
    <xf numFmtId="170" fontId="57" fillId="13" borderId="0" applyNumberFormat="0" applyBorder="0" applyAlignment="0" applyProtection="0"/>
    <xf numFmtId="170" fontId="57" fillId="7" borderId="0" applyNumberFormat="0" applyBorder="0" applyAlignment="0" applyProtection="0"/>
    <xf numFmtId="170" fontId="57" fillId="12" borderId="0" applyNumberFormat="0" applyBorder="0" applyAlignment="0" applyProtection="0"/>
    <xf numFmtId="170" fontId="57" fillId="14" borderId="0" applyNumberFormat="0" applyBorder="0" applyAlignment="0" applyProtection="0"/>
    <xf numFmtId="170" fontId="58" fillId="8" borderId="0" applyNumberFormat="0" applyBorder="0" applyAlignment="0" applyProtection="0"/>
    <xf numFmtId="170" fontId="58" fillId="10" borderId="0" applyNumberFormat="0" applyBorder="0" applyAlignment="0" applyProtection="0"/>
    <xf numFmtId="170" fontId="58" fillId="16" borderId="0" applyNumberFormat="0" applyBorder="0" applyAlignment="0" applyProtection="0"/>
    <xf numFmtId="170" fontId="58" fillId="5" borderId="0" applyNumberFormat="0" applyBorder="0" applyAlignment="0" applyProtection="0"/>
    <xf numFmtId="170" fontId="58" fillId="8" borderId="0" applyNumberFormat="0" applyBorder="0" applyAlignment="0" applyProtection="0"/>
    <xf numFmtId="170" fontId="58" fillId="11" borderId="0" applyNumberFormat="0" applyBorder="0" applyAlignment="0" applyProtection="0"/>
    <xf numFmtId="170" fontId="59" fillId="17" borderId="0" applyNumberFormat="0" applyBorder="0" applyAlignment="0" applyProtection="0"/>
    <xf numFmtId="170" fontId="59" fillId="10" borderId="0" applyNumberFormat="0" applyBorder="0" applyAlignment="0" applyProtection="0"/>
    <xf numFmtId="170" fontId="59" fillId="13" borderId="0" applyNumberFormat="0" applyBorder="0" applyAlignment="0" applyProtection="0"/>
    <xf numFmtId="170" fontId="59" fillId="18" borderId="0" applyNumberFormat="0" applyBorder="0" applyAlignment="0" applyProtection="0"/>
    <xf numFmtId="170" fontId="59" fillId="19" borderId="0" applyNumberFormat="0" applyBorder="0" applyAlignment="0" applyProtection="0"/>
    <xf numFmtId="170" fontId="59" fillId="20" borderId="0" applyNumberFormat="0" applyBorder="0" applyAlignment="0" applyProtection="0"/>
    <xf numFmtId="170" fontId="59" fillId="17" borderId="0" applyNumberFormat="0" applyBorder="0" applyAlignment="0" applyProtection="0"/>
    <xf numFmtId="170" fontId="59" fillId="10" borderId="0" applyNumberFormat="0" applyBorder="0" applyAlignment="0" applyProtection="0"/>
    <xf numFmtId="170" fontId="59" fillId="13" borderId="0" applyNumberFormat="0" applyBorder="0" applyAlignment="0" applyProtection="0"/>
    <xf numFmtId="170" fontId="59" fillId="18" borderId="0" applyNumberFormat="0" applyBorder="0" applyAlignment="0" applyProtection="0"/>
    <xf numFmtId="170" fontId="59" fillId="19" borderId="0" applyNumberFormat="0" applyBorder="0" applyAlignment="0" applyProtection="0"/>
    <xf numFmtId="170" fontId="59" fillId="20" borderId="0" applyNumberFormat="0" applyBorder="0" applyAlignment="0" applyProtection="0"/>
    <xf numFmtId="170" fontId="59" fillId="19" borderId="0" applyNumberFormat="0" applyBorder="0" applyAlignment="0" applyProtection="0"/>
    <xf numFmtId="170" fontId="59" fillId="10" borderId="0" applyNumberFormat="0" applyBorder="0" applyAlignment="0" applyProtection="0"/>
    <xf numFmtId="170" fontId="59" fillId="16" borderId="0" applyNumberFormat="0" applyBorder="0" applyAlignment="0" applyProtection="0"/>
    <xf numFmtId="170" fontId="59" fillId="15" borderId="0" applyNumberFormat="0" applyBorder="0" applyAlignment="0" applyProtection="0"/>
    <xf numFmtId="170" fontId="59" fillId="19" borderId="0" applyNumberFormat="0" applyBorder="0" applyAlignment="0" applyProtection="0"/>
    <xf numFmtId="170" fontId="59" fillId="10" borderId="0" applyNumberFormat="0" applyBorder="0" applyAlignment="0" applyProtection="0"/>
    <xf numFmtId="170" fontId="59" fillId="17" borderId="0" applyNumberFormat="0" applyBorder="0" applyAlignment="0" applyProtection="0"/>
    <xf numFmtId="170" fontId="59" fillId="10" borderId="0" applyNumberFormat="0" applyBorder="0" applyAlignment="0" applyProtection="0"/>
    <xf numFmtId="170" fontId="59" fillId="13" borderId="0" applyNumberFormat="0" applyBorder="0" applyAlignment="0" applyProtection="0"/>
    <xf numFmtId="170" fontId="59" fillId="18" borderId="0" applyNumberFormat="0" applyBorder="0" applyAlignment="0" applyProtection="0"/>
    <xf numFmtId="170" fontId="59" fillId="19" borderId="0" applyNumberFormat="0" applyBorder="0" applyAlignment="0" applyProtection="0"/>
    <xf numFmtId="170" fontId="59" fillId="20" borderId="0" applyNumberFormat="0" applyBorder="0" applyAlignment="0" applyProtection="0"/>
    <xf numFmtId="170" fontId="60" fillId="8" borderId="0" applyNumberFormat="0" applyBorder="0" applyAlignment="0" applyProtection="0"/>
    <xf numFmtId="170" fontId="60" fillId="21" borderId="0" applyNumberFormat="0" applyBorder="0" applyAlignment="0" applyProtection="0"/>
    <xf numFmtId="170" fontId="60" fillId="14" borderId="0" applyNumberFormat="0" applyBorder="0" applyAlignment="0" applyProtection="0"/>
    <xf numFmtId="170" fontId="60" fillId="5" borderId="0" applyNumberFormat="0" applyBorder="0" applyAlignment="0" applyProtection="0"/>
    <xf numFmtId="170" fontId="60" fillId="8" borderId="0" applyNumberFormat="0" applyBorder="0" applyAlignment="0" applyProtection="0"/>
    <xf numFmtId="170" fontId="60" fillId="10" borderId="0" applyNumberFormat="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alignment horizontal="left"/>
    </xf>
    <xf numFmtId="170" fontId="13" fillId="0" borderId="0" applyFont="0" applyFill="0" applyBorder="0" applyAlignment="0" applyProtection="0">
      <alignment horizontal="left"/>
    </xf>
    <xf numFmtId="170" fontId="13" fillId="0" borderId="0" applyFont="0" applyFill="0" applyBorder="0" applyAlignment="0" applyProtection="0">
      <alignment horizontal="left"/>
    </xf>
    <xf numFmtId="170" fontId="13" fillId="0" borderId="0" applyFont="0" applyFill="0" applyBorder="0" applyAlignment="0" applyProtection="0">
      <alignment horizontal="left"/>
    </xf>
    <xf numFmtId="170" fontId="61" fillId="0" borderId="0" applyNumberFormat="0" applyFill="0" applyBorder="0" applyAlignment="0" applyProtection="0"/>
    <xf numFmtId="170" fontId="59" fillId="22" borderId="0" applyNumberFormat="0" applyBorder="0" applyAlignment="0" applyProtection="0"/>
    <xf numFmtId="170" fontId="59" fillId="23" borderId="0" applyNumberFormat="0" applyBorder="0" applyAlignment="0" applyProtection="0"/>
    <xf numFmtId="170" fontId="59" fillId="24" borderId="0" applyNumberFormat="0" applyBorder="0" applyAlignment="0" applyProtection="0"/>
    <xf numFmtId="170" fontId="59" fillId="18" borderId="0" applyNumberFormat="0" applyBorder="0" applyAlignment="0" applyProtection="0"/>
    <xf numFmtId="170" fontId="59" fillId="19" borderId="0" applyNumberFormat="0" applyBorder="0" applyAlignment="0" applyProtection="0"/>
    <xf numFmtId="170" fontId="59" fillId="21" borderId="0" applyNumberFormat="0" applyBorder="0" applyAlignment="0" applyProtection="0"/>
    <xf numFmtId="170" fontId="62" fillId="15" borderId="16" applyNumberForma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63" fillId="15" borderId="18" applyNumberFormat="0" applyAlignment="0" applyProtection="0"/>
    <xf numFmtId="170" fontId="63" fillId="15" borderId="18" applyNumberFormat="0" applyAlignment="0" applyProtection="0"/>
    <xf numFmtId="170" fontId="64" fillId="6" borderId="0" applyNumberFormat="0" applyBorder="0" applyAlignment="0" applyProtection="0"/>
    <xf numFmtId="170" fontId="63" fillId="25" borderId="18" applyNumberFormat="0" applyAlignment="0" applyProtection="0"/>
    <xf numFmtId="170" fontId="63" fillId="15" borderId="18" applyNumberFormat="0" applyAlignment="0" applyProtection="0"/>
    <xf numFmtId="170" fontId="65" fillId="26" borderId="19" applyNumberFormat="0" applyAlignment="0" applyProtection="0"/>
    <xf numFmtId="170" fontId="66" fillId="0" borderId="20" applyNumberFormat="0" applyFill="0" applyAlignment="0" applyProtection="0"/>
    <xf numFmtId="170" fontId="66" fillId="0" borderId="20" applyNumberFormat="0" applyFill="0" applyAlignment="0" applyProtection="0"/>
    <xf numFmtId="170" fontId="65" fillId="26" borderId="19" applyNumberFormat="0" applyAlignment="0" applyProtection="0"/>
    <xf numFmtId="170" fontId="59" fillId="19" borderId="0" applyNumberFormat="0" applyBorder="0" applyAlignment="0" applyProtection="0"/>
    <xf numFmtId="170" fontId="59" fillId="23" borderId="0" applyNumberFormat="0" applyBorder="0" applyAlignment="0" applyProtection="0"/>
    <xf numFmtId="170" fontId="59" fillId="24" borderId="0" applyNumberFormat="0" applyBorder="0" applyAlignment="0" applyProtection="0"/>
    <xf numFmtId="170" fontId="59" fillId="27" borderId="0" applyNumberFormat="0" applyBorder="0" applyAlignment="0" applyProtection="0"/>
    <xf numFmtId="170" fontId="59" fillId="19" borderId="0" applyNumberFormat="0" applyBorder="0" applyAlignment="0" applyProtection="0"/>
    <xf numFmtId="170" fontId="59" fillId="21" borderId="0" applyNumberFormat="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70" fontId="67" fillId="9" borderId="18" applyNumberFormat="0" applyAlignment="0" applyProtection="0"/>
    <xf numFmtId="170" fontId="68" fillId="0" borderId="0" applyNumberFormat="0" applyFill="0" applyBorder="0" applyAlignment="0" applyProtection="0"/>
    <xf numFmtId="170" fontId="59" fillId="22" borderId="0" applyNumberFormat="0" applyBorder="0" applyAlignment="0" applyProtection="0"/>
    <xf numFmtId="170" fontId="59" fillId="23" borderId="0" applyNumberFormat="0" applyBorder="0" applyAlignment="0" applyProtection="0"/>
    <xf numFmtId="170" fontId="59" fillId="24" borderId="0" applyNumberFormat="0" applyBorder="0" applyAlignment="0" applyProtection="0"/>
    <xf numFmtId="170" fontId="59" fillId="18" borderId="0" applyNumberFormat="0" applyBorder="0" applyAlignment="0" applyProtection="0"/>
    <xf numFmtId="170" fontId="59" fillId="19" borderId="0" applyNumberFormat="0" applyBorder="0" applyAlignment="0" applyProtection="0"/>
    <xf numFmtId="170" fontId="59" fillId="21" borderId="0" applyNumberFormat="0" applyBorder="0" applyAlignment="0" applyProtection="0"/>
    <xf numFmtId="170" fontId="67" fillId="9" borderId="18" applyNumberFormat="0" applyAlignment="0" applyProtection="0"/>
    <xf numFmtId="170" fontId="69" fillId="0" borderId="21" applyNumberFormat="0" applyFill="0" applyAlignment="0" applyProtection="0"/>
    <xf numFmtId="170" fontId="70" fillId="0" borderId="0" applyNumberFormat="0" applyFill="0" applyBorder="0" applyAlignment="0" applyProtection="0"/>
    <xf numFmtId="170" fontId="71" fillId="0" borderId="0" applyFont="0" applyFill="0" applyBorder="0" applyAlignment="0" applyProtection="0"/>
    <xf numFmtId="170" fontId="70" fillId="0" borderId="0" applyNumberFormat="0" applyFill="0" applyBorder="0" applyAlignment="0" applyProtection="0"/>
    <xf numFmtId="170" fontId="64" fillId="6" borderId="0" applyNumberFormat="0" applyBorder="0" applyAlignment="0" applyProtection="0"/>
    <xf numFmtId="170" fontId="64" fillId="6" borderId="0" applyNumberFormat="0" applyBorder="0" applyAlignment="0" applyProtection="0"/>
    <xf numFmtId="170" fontId="72" fillId="0" borderId="0" applyNumberFormat="0" applyFill="0" applyBorder="0" applyAlignment="0" applyProtection="0">
      <alignment vertical="top"/>
      <protection locked="0"/>
    </xf>
    <xf numFmtId="17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173" fontId="73" fillId="0" borderId="0" applyFont="0" applyFill="0" applyBorder="0" applyAlignment="0" applyProtection="0"/>
    <xf numFmtId="174" fontId="73" fillId="0" borderId="0" applyFont="0" applyFill="0" applyBorder="0" applyAlignment="0" applyProtection="0"/>
    <xf numFmtId="170" fontId="74" fillId="5" borderId="0" applyNumberFormat="0" applyBorder="0" applyAlignment="0" applyProtection="0"/>
    <xf numFmtId="170" fontId="65" fillId="26" borderId="19" applyNumberFormat="0" applyAlignment="0" applyProtection="0"/>
    <xf numFmtId="170" fontId="59" fillId="22" borderId="0" applyNumberFormat="0" applyBorder="0" applyAlignment="0" applyProtection="0"/>
    <xf numFmtId="170" fontId="59" fillId="23" borderId="0" applyNumberFormat="0" applyBorder="0" applyAlignment="0" applyProtection="0"/>
    <xf numFmtId="170" fontId="59" fillId="24" borderId="0" applyNumberFormat="0" applyBorder="0" applyAlignment="0" applyProtection="0"/>
    <xf numFmtId="170" fontId="59" fillId="18" borderId="0" applyNumberFormat="0" applyBorder="0" applyAlignment="0" applyProtection="0"/>
    <xf numFmtId="170" fontId="59" fillId="19" borderId="0" applyNumberFormat="0" applyBorder="0" applyAlignment="0" applyProtection="0"/>
    <xf numFmtId="170" fontId="59" fillId="21" borderId="0" applyNumberFormat="0" applyBorder="0" applyAlignment="0" applyProtection="0"/>
    <xf numFmtId="43" fontId="57" fillId="0" borderId="0" applyFont="0" applyFill="0" applyBorder="0" applyAlignment="0" applyProtection="0"/>
    <xf numFmtId="175" fontId="13" fillId="0" borderId="0" applyFont="0" applyFill="0" applyBorder="0" applyAlignment="0" applyProtection="0"/>
    <xf numFmtId="176" fontId="13" fillId="0" borderId="0" applyFont="0" applyFill="0" applyBorder="0" applyAlignment="0" applyProtection="0"/>
    <xf numFmtId="177" fontId="13" fillId="0" borderId="0" applyFont="0" applyFill="0" applyBorder="0" applyAlignment="0" applyProtection="0"/>
    <xf numFmtId="178" fontId="13" fillId="0" borderId="0" applyFont="0" applyFill="0" applyBorder="0" applyAlignment="0" applyProtection="0"/>
    <xf numFmtId="170" fontId="75" fillId="16" borderId="0" applyNumberFormat="0" applyBorder="0" applyAlignment="0" applyProtection="0"/>
    <xf numFmtId="170" fontId="13" fillId="0" borderId="0"/>
    <xf numFmtId="170" fontId="13" fillId="0" borderId="0"/>
    <xf numFmtId="170" fontId="13" fillId="0" borderId="0"/>
    <xf numFmtId="170" fontId="13" fillId="0" borderId="0"/>
    <xf numFmtId="170" fontId="13" fillId="0" borderId="0"/>
    <xf numFmtId="170" fontId="13" fillId="0" borderId="0"/>
    <xf numFmtId="170" fontId="13" fillId="0" borderId="0"/>
    <xf numFmtId="170" fontId="13" fillId="0" borderId="0"/>
    <xf numFmtId="170" fontId="13" fillId="0" borderId="0"/>
    <xf numFmtId="170" fontId="13" fillId="0" borderId="0"/>
    <xf numFmtId="0" fontId="13" fillId="0" borderId="0"/>
    <xf numFmtId="170" fontId="76" fillId="0" borderId="0"/>
    <xf numFmtId="170" fontId="57" fillId="0" borderId="0"/>
    <xf numFmtId="170" fontId="77" fillId="11" borderId="17" applyNumberFormat="0" applyFont="0" applyAlignment="0" applyProtection="0"/>
    <xf numFmtId="170" fontId="57"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13" fillId="11" borderId="17" applyNumberFormat="0" applyFont="0" applyAlignment="0" applyProtection="0"/>
    <xf numFmtId="170" fontId="78" fillId="0" borderId="22" applyNumberFormat="0" applyFill="0" applyAlignment="0" applyProtection="0"/>
    <xf numFmtId="170" fontId="79" fillId="0" borderId="23" applyNumberFormat="0" applyFill="0" applyAlignment="0" applyProtection="0"/>
    <xf numFmtId="170" fontId="68" fillId="0" borderId="24" applyNumberFormat="0" applyFill="0" applyAlignment="0" applyProtection="0"/>
    <xf numFmtId="170" fontId="68" fillId="0" borderId="0" applyNumberForma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7" fillId="0" borderId="0" applyFont="0" applyFill="0" applyBorder="0" applyAlignment="0" applyProtection="0"/>
    <xf numFmtId="170" fontId="62" fillId="15" borderId="16" applyNumberFormat="0" applyAlignment="0" applyProtection="0"/>
    <xf numFmtId="170" fontId="66" fillId="0" borderId="20" applyNumberFormat="0" applyFill="0" applyAlignment="0" applyProtection="0"/>
    <xf numFmtId="170" fontId="74" fillId="5" borderId="0" applyNumberFormat="0" applyBorder="0" applyAlignment="0" applyProtection="0"/>
    <xf numFmtId="170" fontId="13" fillId="0" borderId="0"/>
    <xf numFmtId="170" fontId="13" fillId="0" borderId="0"/>
    <xf numFmtId="170" fontId="13" fillId="0" borderId="0"/>
    <xf numFmtId="170" fontId="13" fillId="0" borderId="0"/>
    <xf numFmtId="170" fontId="80" fillId="0" borderId="0">
      <alignment vertical="top"/>
    </xf>
    <xf numFmtId="170" fontId="61" fillId="0" borderId="0" applyNumberFormat="0" applyFill="0" applyBorder="0" applyAlignment="0" applyProtection="0"/>
    <xf numFmtId="170" fontId="70" fillId="0" borderId="0" applyNumberFormat="0" applyFill="0" applyBorder="0" applyAlignment="0" applyProtection="0"/>
    <xf numFmtId="170" fontId="61" fillId="0" borderId="0" applyNumberFormat="0" applyFill="0" applyBorder="0" applyAlignment="0" applyProtection="0"/>
    <xf numFmtId="170" fontId="70" fillId="0" borderId="0" applyNumberFormat="0" applyFill="0" applyBorder="0" applyAlignment="0" applyProtection="0"/>
    <xf numFmtId="170" fontId="81" fillId="0" borderId="0" applyNumberFormat="0" applyFill="0" applyBorder="0" applyAlignment="0" applyProtection="0"/>
    <xf numFmtId="170" fontId="82" fillId="0" borderId="0" applyNumberFormat="0" applyFill="0" applyBorder="0" applyAlignment="0" applyProtection="0"/>
    <xf numFmtId="170" fontId="83" fillId="0" borderId="25" applyNumberFormat="0" applyFill="0" applyAlignment="0" applyProtection="0"/>
    <xf numFmtId="170" fontId="84" fillId="0" borderId="23" applyNumberFormat="0" applyFill="0" applyAlignment="0" applyProtection="0"/>
    <xf numFmtId="170" fontId="85" fillId="0" borderId="26" applyNumberFormat="0" applyFill="0" applyAlignment="0" applyProtection="0"/>
    <xf numFmtId="170" fontId="85" fillId="0" borderId="0" applyNumberFormat="0" applyFill="0" applyBorder="0" applyAlignment="0" applyProtection="0"/>
    <xf numFmtId="170" fontId="81" fillId="0" borderId="0" applyNumberFormat="0" applyFill="0" applyBorder="0" applyAlignment="0" applyProtection="0"/>
    <xf numFmtId="170" fontId="78" fillId="0" borderId="22" applyNumberFormat="0" applyFill="0" applyAlignment="0" applyProtection="0"/>
    <xf numFmtId="170" fontId="79" fillId="0" borderId="23" applyNumberFormat="0" applyFill="0" applyAlignment="0" applyProtection="0"/>
    <xf numFmtId="170" fontId="68" fillId="0" borderId="24" applyNumberFormat="0" applyFill="0" applyAlignment="0" applyProtection="0"/>
    <xf numFmtId="170" fontId="69" fillId="0" borderId="27" applyNumberFormat="0" applyFill="0" applyAlignment="0" applyProtection="0"/>
    <xf numFmtId="170" fontId="81" fillId="0" borderId="0" applyNumberFormat="0" applyFill="0" applyBorder="0" applyAlignment="0" applyProtection="0"/>
    <xf numFmtId="170" fontId="78" fillId="0" borderId="22" applyNumberFormat="0" applyFill="0" applyAlignment="0" applyProtection="0"/>
    <xf numFmtId="170" fontId="79" fillId="0" borderId="23" applyNumberFormat="0" applyFill="0" applyAlignment="0" applyProtection="0"/>
    <xf numFmtId="170" fontId="68" fillId="0" borderId="24" applyNumberFormat="0" applyFill="0" applyAlignment="0" applyProtection="0"/>
    <xf numFmtId="170" fontId="68" fillId="0" borderId="0" applyNumberFormat="0" applyFill="0" applyBorder="0" applyAlignment="0" applyProtection="0"/>
    <xf numFmtId="170" fontId="74" fillId="5" borderId="0" applyNumberFormat="0" applyBorder="0" applyAlignment="0" applyProtection="0"/>
    <xf numFmtId="170" fontId="74" fillId="5" borderId="0" applyNumberFormat="0" applyBorder="0" applyAlignment="0" applyProtection="0"/>
    <xf numFmtId="170" fontId="64" fillId="6" borderId="0" applyNumberFormat="0" applyBorder="0" applyAlignment="0" applyProtection="0"/>
    <xf numFmtId="170" fontId="66" fillId="0" borderId="20" applyNumberFormat="0" applyFill="0" applyAlignment="0" applyProtection="0"/>
    <xf numFmtId="170" fontId="61" fillId="0" borderId="0" applyNumberFormat="0" applyFill="0" applyBorder="0" applyAlignment="0" applyProtection="0"/>
    <xf numFmtId="170" fontId="65" fillId="26" borderId="19" applyNumberFormat="0" applyAlignment="0" applyProtection="0"/>
    <xf numFmtId="170" fontId="86" fillId="16" borderId="18" applyNumberFormat="0" applyAlignment="0" applyProtection="0"/>
    <xf numFmtId="170" fontId="87" fillId="26" borderId="19" applyNumberFormat="0" applyAlignment="0" applyProtection="0"/>
    <xf numFmtId="170" fontId="60" fillId="28" borderId="0" applyNumberFormat="0" applyBorder="0" applyAlignment="0" applyProtection="0"/>
    <xf numFmtId="170" fontId="60" fillId="21" borderId="0" applyNumberFormat="0" applyBorder="0" applyAlignment="0" applyProtection="0"/>
    <xf numFmtId="170" fontId="60" fillId="14" borderId="0" applyNumberFormat="0" applyBorder="0" applyAlignment="0" applyProtection="0"/>
    <xf numFmtId="170" fontId="60" fillId="27" borderId="0" applyNumberFormat="0" applyBorder="0" applyAlignment="0" applyProtection="0"/>
    <xf numFmtId="170" fontId="60" fillId="19" borderId="0" applyNumberFormat="0" applyBorder="0" applyAlignment="0" applyProtection="0"/>
    <xf numFmtId="170" fontId="60" fillId="23" borderId="0" applyNumberFormat="0" applyBorder="0" applyAlignment="0" applyProtection="0"/>
    <xf numFmtId="170" fontId="88" fillId="25" borderId="16" applyNumberFormat="0" applyAlignment="0" applyProtection="0"/>
    <xf numFmtId="170" fontId="89" fillId="0" borderId="0" applyNumberFormat="0" applyFill="0" applyBorder="0" applyAlignment="0" applyProtection="0"/>
    <xf numFmtId="170" fontId="90" fillId="0" borderId="28" applyNumberFormat="0" applyFill="0" applyAlignment="0" applyProtection="0"/>
    <xf numFmtId="170" fontId="91" fillId="0" borderId="29" applyNumberFormat="0" applyFill="0" applyAlignment="0" applyProtection="0"/>
    <xf numFmtId="170" fontId="92" fillId="0" borderId="30" applyNumberFormat="0" applyFill="0" applyAlignment="0" applyProtection="0"/>
    <xf numFmtId="170" fontId="92" fillId="0" borderId="0" applyNumberFormat="0" applyFill="0" applyBorder="0" applyAlignment="0" applyProtection="0"/>
    <xf numFmtId="170" fontId="93" fillId="7" borderId="0" applyNumberFormat="0" applyBorder="0" applyAlignment="0" applyProtection="0"/>
    <xf numFmtId="170" fontId="94" fillId="8" borderId="0" applyNumberFormat="0" applyBorder="0" applyAlignment="0" applyProtection="0"/>
    <xf numFmtId="170" fontId="95" fillId="16" borderId="0" applyNumberFormat="0" applyBorder="0" applyAlignment="0" applyProtection="0"/>
    <xf numFmtId="170" fontId="96" fillId="0" borderId="0" applyNumberFormat="0" applyFill="0" applyBorder="0" applyAlignment="0" applyProtection="0"/>
    <xf numFmtId="170" fontId="97" fillId="11" borderId="17" applyNumberFormat="0" applyFont="0" applyAlignment="0" applyProtection="0"/>
    <xf numFmtId="170" fontId="96" fillId="0" borderId="31" applyNumberFormat="0" applyFill="0" applyAlignment="0" applyProtection="0"/>
    <xf numFmtId="170" fontId="98" fillId="0" borderId="32" applyNumberFormat="0" applyFill="0" applyAlignment="0" applyProtection="0"/>
    <xf numFmtId="170" fontId="99" fillId="0" borderId="0" applyNumberFormat="0" applyFill="0" applyBorder="0" applyAlignment="0" applyProtection="0"/>
    <xf numFmtId="170" fontId="100" fillId="25" borderId="18" applyNumberFormat="0" applyAlignment="0" applyProtection="0"/>
    <xf numFmtId="0" fontId="13" fillId="0" borderId="0"/>
    <xf numFmtId="183" fontId="7" fillId="0" borderId="0"/>
    <xf numFmtId="168" fontId="13" fillId="0" borderId="0" applyFont="0" applyFill="0" applyBorder="0" applyAlignment="0" applyProtection="0"/>
    <xf numFmtId="183" fontId="13" fillId="0" borderId="0"/>
    <xf numFmtId="183" fontId="13" fillId="0" borderId="0"/>
    <xf numFmtId="0" fontId="13" fillId="0" borderId="0"/>
    <xf numFmtId="0" fontId="13" fillId="0" borderId="0"/>
    <xf numFmtId="0" fontId="4" fillId="0" borderId="0"/>
    <xf numFmtId="185" fontId="123" fillId="0" borderId="0"/>
    <xf numFmtId="185" fontId="123" fillId="0" borderId="0"/>
    <xf numFmtId="183" fontId="7" fillId="0" borderId="0"/>
    <xf numFmtId="189" fontId="7" fillId="0" borderId="0"/>
    <xf numFmtId="189" fontId="80" fillId="4" borderId="0" applyNumberFormat="0" applyBorder="0" applyAlignment="0" applyProtection="0"/>
    <xf numFmtId="189" fontId="57" fillId="4" borderId="0" applyNumberFormat="0" applyBorder="0" applyAlignment="0" applyProtection="0"/>
    <xf numFmtId="189" fontId="80" fillId="5" borderId="0" applyNumberFormat="0" applyBorder="0" applyAlignment="0" applyProtection="0"/>
    <xf numFmtId="189" fontId="57" fillId="5" borderId="0" applyNumberFormat="0" applyBorder="0" applyAlignment="0" applyProtection="0"/>
    <xf numFmtId="189" fontId="80" fillId="6" borderId="0" applyNumberFormat="0" applyBorder="0" applyAlignment="0" applyProtection="0"/>
    <xf numFmtId="189" fontId="57" fillId="6" borderId="0" applyNumberFormat="0" applyBorder="0" applyAlignment="0" applyProtection="0"/>
    <xf numFmtId="189" fontId="80" fillId="7" borderId="0" applyNumberFormat="0" applyBorder="0" applyAlignment="0" applyProtection="0"/>
    <xf numFmtId="189" fontId="57" fillId="7" borderId="0" applyNumberFormat="0" applyBorder="0" applyAlignment="0" applyProtection="0"/>
    <xf numFmtId="189" fontId="80" fillId="8" borderId="0" applyNumberFormat="0" applyBorder="0" applyAlignment="0" applyProtection="0"/>
    <xf numFmtId="189" fontId="57" fillId="8" borderId="0" applyNumberFormat="0" applyBorder="0" applyAlignment="0" applyProtection="0"/>
    <xf numFmtId="189" fontId="4" fillId="11" borderId="0" applyNumberFormat="0" applyBorder="0" applyAlignment="0" applyProtection="0"/>
    <xf numFmtId="189" fontId="57" fillId="9" borderId="0" applyNumberFormat="0" applyBorder="0" applyAlignment="0" applyProtection="0"/>
    <xf numFmtId="189" fontId="162" fillId="4" borderId="0" applyNumberFormat="0" applyBorder="0" applyAlignment="0" applyProtection="0"/>
    <xf numFmtId="189" fontId="162" fillId="5" borderId="0" applyNumberFormat="0" applyBorder="0" applyAlignment="0" applyProtection="0"/>
    <xf numFmtId="189" fontId="162" fillId="6" borderId="0" applyNumberFormat="0" applyBorder="0" applyAlignment="0" applyProtection="0"/>
    <xf numFmtId="189" fontId="162" fillId="7" borderId="0" applyNumberFormat="0" applyBorder="0" applyAlignment="0" applyProtection="0"/>
    <xf numFmtId="189" fontId="162" fillId="8" borderId="0" applyNumberFormat="0" applyBorder="0" applyAlignment="0" applyProtection="0"/>
    <xf numFmtId="189" fontId="162" fillId="9" borderId="0" applyNumberFormat="0" applyBorder="0" applyAlignment="0" applyProtection="0"/>
    <xf numFmtId="189" fontId="80" fillId="12" borderId="0" applyNumberFormat="0" applyBorder="0" applyAlignment="0" applyProtection="0"/>
    <xf numFmtId="189" fontId="57" fillId="12" borderId="0" applyNumberFormat="0" applyBorder="0" applyAlignment="0" applyProtection="0"/>
    <xf numFmtId="189" fontId="80" fillId="10" borderId="0" applyNumberFormat="0" applyBorder="0" applyAlignment="0" applyProtection="0"/>
    <xf numFmtId="189" fontId="57" fillId="10" borderId="0" applyNumberFormat="0" applyBorder="0" applyAlignment="0" applyProtection="0"/>
    <xf numFmtId="189" fontId="80" fillId="13" borderId="0" applyNumberFormat="0" applyBorder="0" applyAlignment="0" applyProtection="0"/>
    <xf numFmtId="189" fontId="57" fillId="13" borderId="0" applyNumberFormat="0" applyBorder="0" applyAlignment="0" applyProtection="0"/>
    <xf numFmtId="189" fontId="80" fillId="7" borderId="0" applyNumberFormat="0" applyBorder="0" applyAlignment="0" applyProtection="0"/>
    <xf numFmtId="189" fontId="57" fillId="7" borderId="0" applyNumberFormat="0" applyBorder="0" applyAlignment="0" applyProtection="0"/>
    <xf numFmtId="189" fontId="80" fillId="12" borderId="0" applyNumberFormat="0" applyBorder="0" applyAlignment="0" applyProtection="0"/>
    <xf numFmtId="189" fontId="57" fillId="12" borderId="0" applyNumberFormat="0" applyBorder="0" applyAlignment="0" applyProtection="0"/>
    <xf numFmtId="189" fontId="80" fillId="14" borderId="0" applyNumberFormat="0" applyBorder="0" applyAlignment="0" applyProtection="0"/>
    <xf numFmtId="189" fontId="57" fillId="14" borderId="0" applyNumberFormat="0" applyBorder="0" applyAlignment="0" applyProtection="0"/>
    <xf numFmtId="189" fontId="162" fillId="12" borderId="0" applyNumberFormat="0" applyBorder="0" applyAlignment="0" applyProtection="0"/>
    <xf numFmtId="189" fontId="162" fillId="10" borderId="0" applyNumberFormat="0" applyBorder="0" applyAlignment="0" applyProtection="0"/>
    <xf numFmtId="189" fontId="162" fillId="13" borderId="0" applyNumberFormat="0" applyBorder="0" applyAlignment="0" applyProtection="0"/>
    <xf numFmtId="189" fontId="162" fillId="7" borderId="0" applyNumberFormat="0" applyBorder="0" applyAlignment="0" applyProtection="0"/>
    <xf numFmtId="189" fontId="162" fillId="12" borderId="0" applyNumberFormat="0" applyBorder="0" applyAlignment="0" applyProtection="0"/>
    <xf numFmtId="189" fontId="162" fillId="14" borderId="0" applyNumberFormat="0" applyBorder="0" applyAlignment="0" applyProtection="0"/>
    <xf numFmtId="189" fontId="140" fillId="17" borderId="0" applyNumberFormat="0" applyBorder="0" applyAlignment="0" applyProtection="0"/>
    <xf numFmtId="189" fontId="59" fillId="17" borderId="0" applyNumberFormat="0" applyBorder="0" applyAlignment="0" applyProtection="0"/>
    <xf numFmtId="189" fontId="140" fillId="10" borderId="0" applyNumberFormat="0" applyBorder="0" applyAlignment="0" applyProtection="0"/>
    <xf numFmtId="189" fontId="59" fillId="10" borderId="0" applyNumberFormat="0" applyBorder="0" applyAlignment="0" applyProtection="0"/>
    <xf numFmtId="189" fontId="140" fillId="13" borderId="0" applyNumberFormat="0" applyBorder="0" applyAlignment="0" applyProtection="0"/>
    <xf numFmtId="189" fontId="59" fillId="13" borderId="0" applyNumberFormat="0" applyBorder="0" applyAlignment="0" applyProtection="0"/>
    <xf numFmtId="189" fontId="140" fillId="18" borderId="0" applyNumberFormat="0" applyBorder="0" applyAlignment="0" applyProtection="0"/>
    <xf numFmtId="189" fontId="59" fillId="18" borderId="0" applyNumberFormat="0" applyBorder="0" applyAlignment="0" applyProtection="0"/>
    <xf numFmtId="189" fontId="140" fillId="19" borderId="0" applyNumberFormat="0" applyBorder="0" applyAlignment="0" applyProtection="0"/>
    <xf numFmtId="189" fontId="59" fillId="19" borderId="0" applyNumberFormat="0" applyBorder="0" applyAlignment="0" applyProtection="0"/>
    <xf numFmtId="189" fontId="140" fillId="20" borderId="0" applyNumberFormat="0" applyBorder="0" applyAlignment="0" applyProtection="0"/>
    <xf numFmtId="189" fontId="59" fillId="20" borderId="0" applyNumberFormat="0" applyBorder="0" applyAlignment="0" applyProtection="0"/>
    <xf numFmtId="189" fontId="163" fillId="17" borderId="0" applyNumberFormat="0" applyBorder="0" applyAlignment="0" applyProtection="0"/>
    <xf numFmtId="189" fontId="163" fillId="10" borderId="0" applyNumberFormat="0" applyBorder="0" applyAlignment="0" applyProtection="0"/>
    <xf numFmtId="189" fontId="163" fillId="13" borderId="0" applyNumberFormat="0" applyBorder="0" applyAlignment="0" applyProtection="0"/>
    <xf numFmtId="189" fontId="163" fillId="18" borderId="0" applyNumberFormat="0" applyBorder="0" applyAlignment="0" applyProtection="0"/>
    <xf numFmtId="189" fontId="163" fillId="19" borderId="0" applyNumberFormat="0" applyBorder="0" applyAlignment="0" applyProtection="0"/>
    <xf numFmtId="189" fontId="163" fillId="20" borderId="0" applyNumberFormat="0" applyBorder="0" applyAlignment="0" applyProtection="0"/>
    <xf numFmtId="189" fontId="140" fillId="22" borderId="0" applyNumberFormat="0" applyBorder="0" applyAlignment="0" applyProtection="0"/>
    <xf numFmtId="189" fontId="59" fillId="22" borderId="0" applyNumberFormat="0" applyBorder="0" applyAlignment="0" applyProtection="0"/>
    <xf numFmtId="189" fontId="140" fillId="23" borderId="0" applyNumberFormat="0" applyBorder="0" applyAlignment="0" applyProtection="0"/>
    <xf numFmtId="189" fontId="59" fillId="23" borderId="0" applyNumberFormat="0" applyBorder="0" applyAlignment="0" applyProtection="0"/>
    <xf numFmtId="189" fontId="140" fillId="24" borderId="0" applyNumberFormat="0" applyBorder="0" applyAlignment="0" applyProtection="0"/>
    <xf numFmtId="189" fontId="59" fillId="24" borderId="0" applyNumberFormat="0" applyBorder="0" applyAlignment="0" applyProtection="0"/>
    <xf numFmtId="189" fontId="140" fillId="18" borderId="0" applyNumberFormat="0" applyBorder="0" applyAlignment="0" applyProtection="0"/>
    <xf numFmtId="189" fontId="59" fillId="18" borderId="0" applyNumberFormat="0" applyBorder="0" applyAlignment="0" applyProtection="0"/>
    <xf numFmtId="189" fontId="140" fillId="19" borderId="0" applyNumberFormat="0" applyBorder="0" applyAlignment="0" applyProtection="0"/>
    <xf numFmtId="189" fontId="59" fillId="19" borderId="0" applyNumberFormat="0" applyBorder="0" applyAlignment="0" applyProtection="0"/>
    <xf numFmtId="189" fontId="140" fillId="21" borderId="0" applyNumberFormat="0" applyBorder="0" applyAlignment="0" applyProtection="0"/>
    <xf numFmtId="189" fontId="59" fillId="21" borderId="0" applyNumberFormat="0" applyBorder="0" applyAlignment="0" applyProtection="0"/>
    <xf numFmtId="189" fontId="154" fillId="5" borderId="0" applyNumberFormat="0" applyBorder="0" applyAlignment="0" applyProtection="0"/>
    <xf numFmtId="189" fontId="74" fillId="5" borderId="0" applyNumberFormat="0" applyBorder="0" applyAlignment="0" applyProtection="0"/>
    <xf numFmtId="189" fontId="141" fillId="6" borderId="0" applyNumberFormat="0" applyBorder="0" applyAlignment="0" applyProtection="0"/>
    <xf numFmtId="189" fontId="64" fillId="6" borderId="0" applyNumberFormat="0" applyBorder="0" applyAlignment="0" applyProtection="0"/>
    <xf numFmtId="189" fontId="171" fillId="6" borderId="0" applyNumberFormat="0" applyBorder="0" applyAlignment="0" applyProtection="0"/>
    <xf numFmtId="189" fontId="38" fillId="74" borderId="0" applyBorder="0">
      <alignment horizontal="centerContinuous" vertical="center" wrapText="1"/>
      <protection hidden="1"/>
    </xf>
    <xf numFmtId="189" fontId="142" fillId="15" borderId="18" applyNumberFormat="0" applyAlignment="0" applyProtection="0"/>
    <xf numFmtId="189" fontId="63" fillId="15" borderId="18" applyNumberFormat="0" applyAlignment="0" applyProtection="0"/>
    <xf numFmtId="189" fontId="164" fillId="15" borderId="18" applyNumberFormat="0" applyAlignment="0" applyProtection="0"/>
    <xf numFmtId="189" fontId="143" fillId="26" borderId="19" applyNumberFormat="0" applyAlignment="0" applyProtection="0"/>
    <xf numFmtId="189" fontId="65" fillId="26" borderId="19" applyNumberFormat="0" applyAlignment="0" applyProtection="0"/>
    <xf numFmtId="189" fontId="172" fillId="26" borderId="19" applyNumberFormat="0" applyAlignment="0" applyProtection="0"/>
    <xf numFmtId="189" fontId="144" fillId="0" borderId="20" applyNumberFormat="0" applyFill="0" applyAlignment="0" applyProtection="0"/>
    <xf numFmtId="189" fontId="66" fillId="0" borderId="20" applyNumberFormat="0" applyFill="0" applyAlignment="0" applyProtection="0"/>
    <xf numFmtId="189" fontId="173" fillId="0" borderId="20" applyNumberFormat="0" applyFill="0" applyAlignment="0" applyProtection="0"/>
    <xf numFmtId="189" fontId="65" fillId="26" borderId="19" applyNumberFormat="0" applyAlignment="0" applyProtection="0"/>
    <xf numFmtId="189" fontId="65" fillId="26" borderId="19" applyNumberFormat="0" applyAlignment="0" applyProtection="0"/>
    <xf numFmtId="168" fontId="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4" fontId="7" fillId="0" borderId="0" applyFont="0" applyFill="0" applyBorder="0" applyAlignment="0" applyProtection="0"/>
    <xf numFmtId="168"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190" fontId="13" fillId="0" borderId="0" applyFont="0" applyFill="0" applyBorder="0" applyAlignment="0" applyProtection="0"/>
    <xf numFmtId="188" fontId="13" fillId="0" borderId="0" applyFont="0" applyFill="0" applyBorder="0" applyAlignment="0" applyProtection="0"/>
    <xf numFmtId="188" fontId="13" fillId="0" borderId="0" applyFont="0" applyFill="0" applyBorder="0" applyAlignment="0" applyProtection="0"/>
    <xf numFmtId="189" fontId="13" fillId="0" borderId="0" applyFont="0" applyFill="0" applyBorder="0" applyAlignment="0" applyProtection="0"/>
    <xf numFmtId="189" fontId="13" fillId="0" borderId="0" applyFont="0" applyFill="0" applyBorder="0" applyAlignment="0" applyProtection="0"/>
    <xf numFmtId="180" fontId="139" fillId="75" borderId="0" applyBorder="0">
      <alignment horizontal="center" vertical="center"/>
      <protection locked="0"/>
    </xf>
    <xf numFmtId="180" fontId="138" fillId="76" borderId="0" applyBorder="0">
      <alignment horizontal="center" vertical="center"/>
      <protection locked="0"/>
    </xf>
    <xf numFmtId="189" fontId="145" fillId="0" borderId="0" applyNumberFormat="0" applyFill="0" applyBorder="0" applyAlignment="0" applyProtection="0"/>
    <xf numFmtId="189" fontId="68" fillId="0" borderId="0" applyNumberFormat="0" applyFill="0" applyBorder="0" applyAlignment="0" applyProtection="0"/>
    <xf numFmtId="189" fontId="145" fillId="0" borderId="0" applyNumberFormat="0" applyFill="0" applyBorder="0" applyAlignment="0" applyProtection="0"/>
    <xf numFmtId="189" fontId="163" fillId="22" borderId="0" applyNumberFormat="0" applyBorder="0" applyAlignment="0" applyProtection="0"/>
    <xf numFmtId="189" fontId="163" fillId="23" borderId="0" applyNumberFormat="0" applyBorder="0" applyAlignment="0" applyProtection="0"/>
    <xf numFmtId="189" fontId="163" fillId="24" borderId="0" applyNumberFormat="0" applyBorder="0" applyAlignment="0" applyProtection="0"/>
    <xf numFmtId="189" fontId="163" fillId="18" borderId="0" applyNumberFormat="0" applyBorder="0" applyAlignment="0" applyProtection="0"/>
    <xf numFmtId="189" fontId="163" fillId="19" borderId="0" applyNumberFormat="0" applyBorder="0" applyAlignment="0" applyProtection="0"/>
    <xf numFmtId="189" fontId="163" fillId="21" borderId="0" applyNumberFormat="0" applyBorder="0" applyAlignment="0" applyProtection="0"/>
    <xf numFmtId="189" fontId="146" fillId="9" borderId="18" applyNumberFormat="0" applyAlignment="0" applyProtection="0"/>
    <xf numFmtId="189" fontId="67" fillId="9" borderId="18" applyNumberFormat="0" applyAlignment="0" applyProtection="0"/>
    <xf numFmtId="189" fontId="174" fillId="9" borderId="18" applyNumberFormat="0" applyAlignment="0" applyProtection="0"/>
    <xf numFmtId="189" fontId="147" fillId="0" borderId="0" applyFont="0" applyFill="0" applyBorder="0" applyAlignment="0" applyProtection="0"/>
    <xf numFmtId="189" fontId="157" fillId="0" borderId="0" applyNumberFormat="0" applyFill="0" applyBorder="0" applyAlignment="0" applyProtection="0"/>
    <xf numFmtId="189" fontId="70" fillId="0" borderId="0" applyNumberFormat="0" applyFill="0" applyBorder="0" applyAlignment="0" applyProtection="0"/>
    <xf numFmtId="189" fontId="7" fillId="0" borderId="0" applyNumberFormat="0" applyFill="0" applyBorder="0" applyAlignment="0" applyProtection="0"/>
    <xf numFmtId="189" fontId="7" fillId="0" borderId="0" applyNumberFormat="0" applyFill="0" applyBorder="0" applyAlignment="0" applyProtection="0"/>
    <xf numFmtId="189" fontId="7" fillId="0" borderId="0" applyNumberFormat="0" applyFill="0" applyBorder="0" applyAlignment="0" applyProtection="0"/>
    <xf numFmtId="189" fontId="148" fillId="0" borderId="0" applyNumberFormat="0" applyFill="0" applyBorder="0" applyAlignment="0" applyProtection="0"/>
    <xf numFmtId="189" fontId="149" fillId="0" borderId="0" applyNumberFormat="0" applyFill="0" applyBorder="0" applyAlignment="0" applyProtection="0"/>
    <xf numFmtId="189" fontId="136" fillId="0" borderId="0" applyNumberFormat="0" applyFill="0" applyBorder="0" applyAlignment="0" applyProtection="0"/>
    <xf numFmtId="189" fontId="150" fillId="0" borderId="0" applyNumberFormat="0" applyFill="0" applyBorder="0" applyAlignment="0" applyProtection="0"/>
    <xf numFmtId="189" fontId="151" fillId="0" borderId="0" applyNumberFormat="0" applyFill="0" applyBorder="0" applyAlignment="0" applyProtection="0"/>
    <xf numFmtId="189" fontId="152" fillId="0" borderId="0" applyNumberFormat="0" applyFill="0" applyBorder="0" applyAlignment="0" applyProtection="0"/>
    <xf numFmtId="189" fontId="138" fillId="0" borderId="0" applyNumberFormat="0" applyFill="0" applyBorder="0" applyAlignment="0" applyProtection="0"/>
    <xf numFmtId="189" fontId="138" fillId="0" borderId="0" applyNumberForma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180" fontId="138" fillId="77" borderId="0" applyBorder="0">
      <alignment horizontal="center" vertical="center" wrapText="1"/>
      <protection hidden="1"/>
    </xf>
    <xf numFmtId="180" fontId="138" fillId="78" borderId="0" applyBorder="0">
      <alignment horizontal="center" vertical="center" wrapText="1"/>
      <protection hidden="1"/>
    </xf>
    <xf numFmtId="189" fontId="64" fillId="6" borderId="0" applyNumberFormat="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3" fillId="0" borderId="0" applyNumberFormat="0" applyFill="0" applyBorder="0" applyAlignment="0" applyProtection="0"/>
    <xf numFmtId="189" fontId="159" fillId="0" borderId="23" applyNumberFormat="0" applyFill="0" applyAlignment="0" applyProtection="0"/>
    <xf numFmtId="189" fontId="137" fillId="0" borderId="0" applyNumberFormat="0" applyFill="0" applyBorder="0" applyAlignment="0" applyProtection="0"/>
    <xf numFmtId="189" fontId="145" fillId="0" borderId="24" applyNumberFormat="0" applyFill="0" applyAlignment="0" applyProtection="0"/>
    <xf numFmtId="189" fontId="68" fillId="0" borderId="24" applyNumberFormat="0" applyFill="0" applyAlignment="0" applyProtection="0"/>
    <xf numFmtId="189" fontId="68" fillId="0" borderId="0" applyNumberFormat="0" applyFill="0" applyBorder="0" applyAlignment="0" applyProtection="0"/>
    <xf numFmtId="189" fontId="68" fillId="0" borderId="0" applyNumberFormat="0" applyFill="0" applyBorder="0" applyAlignment="0" applyProtection="0"/>
    <xf numFmtId="189" fontId="153" fillId="0" borderId="0" applyNumberFormat="0" applyFill="0" applyBorder="0" applyAlignment="0" applyProtection="0"/>
    <xf numFmtId="189" fontId="137" fillId="0" borderId="0" applyNumberFormat="0" applyFill="0" applyBorder="0" applyAlignment="0" applyProtection="0"/>
    <xf numFmtId="189" fontId="137" fillId="0" borderId="0" applyNumberFormat="0" applyFill="0" applyBorder="0" applyAlignment="0" applyProtection="0"/>
    <xf numFmtId="189" fontId="165" fillId="5" borderId="0" applyNumberFormat="0" applyBorder="0" applyAlignment="0" applyProtection="0"/>
    <xf numFmtId="189" fontId="67" fillId="9" borderId="18" applyNumberFormat="0" applyAlignment="0" applyProtection="0"/>
    <xf numFmtId="189" fontId="67" fillId="9" borderId="18" applyNumberFormat="0" applyAlignment="0" applyProtection="0"/>
    <xf numFmtId="189" fontId="66" fillId="0" borderId="20" applyNumberFormat="0" applyFill="0" applyAlignment="0" applyProtection="0"/>
    <xf numFmtId="189" fontId="66" fillId="0" borderId="20" applyNumberFormat="0" applyFill="0" applyAlignment="0" applyProtection="0"/>
    <xf numFmtId="164" fontId="7" fillId="0" borderId="0" applyFont="0" applyFill="0" applyBorder="0" applyAlignment="0" applyProtection="0"/>
    <xf numFmtId="187" fontId="7" fillId="0" borderId="0" applyFont="0" applyFill="0" applyBorder="0" applyAlignment="0" applyProtection="0"/>
    <xf numFmtId="164" fontId="7" fillId="0" borderId="0" applyFont="0" applyFill="0" applyBorder="0" applyAlignment="0" applyProtection="0"/>
    <xf numFmtId="189" fontId="75" fillId="16" borderId="0" applyNumberFormat="0" applyBorder="0" applyAlignment="0" applyProtection="0"/>
    <xf numFmtId="189" fontId="75" fillId="16" borderId="0" applyNumberFormat="0" applyBorder="0" applyAlignment="0" applyProtection="0"/>
    <xf numFmtId="189" fontId="4" fillId="0" borderId="0"/>
    <xf numFmtId="189" fontId="7" fillId="0" borderId="0"/>
    <xf numFmtId="189" fontId="3" fillId="0" borderId="0"/>
    <xf numFmtId="189" fontId="135" fillId="0" borderId="0"/>
    <xf numFmtId="189" fontId="175" fillId="0" borderId="0"/>
    <xf numFmtId="189" fontId="13" fillId="0" borderId="0"/>
    <xf numFmtId="189" fontId="13" fillId="0" borderId="0"/>
    <xf numFmtId="189" fontId="13" fillId="0" borderId="0"/>
    <xf numFmtId="189" fontId="13" fillId="0" borderId="0"/>
    <xf numFmtId="189" fontId="13" fillId="0" borderId="0"/>
    <xf numFmtId="189" fontId="7" fillId="0" borderId="0"/>
    <xf numFmtId="189" fontId="13" fillId="0" borderId="0"/>
    <xf numFmtId="189" fontId="160" fillId="0" borderId="0"/>
    <xf numFmtId="189" fontId="13" fillId="0" borderId="0"/>
    <xf numFmtId="189" fontId="160" fillId="0" borderId="0"/>
    <xf numFmtId="189" fontId="13" fillId="0" borderId="0"/>
    <xf numFmtId="189" fontId="160" fillId="0" borderId="0"/>
    <xf numFmtId="189" fontId="13" fillId="0" borderId="0"/>
    <xf numFmtId="189" fontId="160" fillId="0" borderId="0"/>
    <xf numFmtId="189" fontId="13" fillId="0" borderId="0"/>
    <xf numFmtId="189" fontId="13" fillId="0" borderId="0"/>
    <xf numFmtId="189" fontId="160" fillId="0" borderId="0"/>
    <xf numFmtId="189" fontId="13" fillId="0" borderId="0"/>
    <xf numFmtId="189" fontId="4" fillId="0" borderId="0"/>
    <xf numFmtId="189" fontId="13" fillId="0" borderId="0"/>
    <xf numFmtId="189" fontId="7" fillId="11" borderId="17" applyNumberFormat="0" applyFont="0" applyAlignment="0" applyProtection="0"/>
    <xf numFmtId="189" fontId="57" fillId="11" borderId="17" applyNumberFormat="0" applyFont="0" applyAlignment="0" applyProtection="0"/>
    <xf numFmtId="189" fontId="7" fillId="11" borderId="17" applyNumberFormat="0" applyFont="0" applyAlignment="0" applyProtection="0"/>
    <xf numFmtId="189" fontId="7" fillId="11" borderId="17" applyNumberFormat="0" applyFont="0" applyAlignment="0" applyProtection="0"/>
    <xf numFmtId="189" fontId="156" fillId="15" borderId="16" applyNumberFormat="0" applyAlignment="0" applyProtection="0"/>
    <xf numFmtId="189" fontId="62" fillId="15" borderId="16"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13" fillId="0" borderId="0" applyFont="0" applyFill="0" applyBorder="0" applyAlignment="0" applyProtection="0"/>
    <xf numFmtId="9" fontId="160" fillId="0" borderId="0" applyFont="0" applyFill="0" applyBorder="0" applyAlignment="0" applyProtection="0"/>
    <xf numFmtId="9" fontId="7" fillId="0" borderId="0" applyFont="0" applyFill="0" applyBorder="0" applyAlignment="0" applyProtection="0"/>
    <xf numFmtId="180" fontId="138" fillId="79" borderId="0" applyBorder="0">
      <alignment horizontal="center" vertical="center" wrapText="1"/>
      <protection hidden="1"/>
    </xf>
    <xf numFmtId="180" fontId="138" fillId="41" borderId="0" applyBorder="0">
      <alignment horizontal="center" vertical="center" wrapText="1"/>
      <protection hidden="1"/>
    </xf>
    <xf numFmtId="180" fontId="138" fillId="42" borderId="0" applyBorder="0">
      <alignment horizontal="center" vertical="center" wrapText="1"/>
      <protection hidden="1"/>
    </xf>
    <xf numFmtId="1" fontId="155" fillId="0" borderId="0">
      <alignment horizontal="center" vertical="center"/>
      <protection locked="0"/>
    </xf>
    <xf numFmtId="189" fontId="13" fillId="80" borderId="0" applyBorder="0">
      <alignment vertical="center" wrapText="1"/>
      <protection hidden="1"/>
    </xf>
    <xf numFmtId="189" fontId="13" fillId="80" borderId="0" applyBorder="0">
      <alignment vertical="center" wrapText="1"/>
      <protection hidden="1"/>
    </xf>
    <xf numFmtId="189" fontId="166" fillId="15" borderId="16" applyNumberFormat="0" applyAlignment="0" applyProtection="0"/>
    <xf numFmtId="189" fontId="139" fillId="0" borderId="0" applyNumberFormat="0" applyFill="0" applyBorder="0" applyAlignment="0" applyProtection="0"/>
    <xf numFmtId="189" fontId="61" fillId="0" borderId="0" applyNumberFormat="0" applyFill="0" applyBorder="0" applyAlignment="0" applyProtection="0"/>
    <xf numFmtId="189" fontId="24" fillId="0" borderId="0" applyNumberFormat="0" applyFill="0" applyBorder="0" applyAlignment="0" applyProtection="0"/>
    <xf numFmtId="189" fontId="167" fillId="0" borderId="0" applyNumberFormat="0" applyFill="0" applyBorder="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168" fillId="0" borderId="22" applyNumberFormat="0" applyFill="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169" fillId="0" borderId="23" applyNumberFormat="0" applyFill="0" applyAlignment="0" applyProtection="0"/>
    <xf numFmtId="189" fontId="170" fillId="0" borderId="24" applyNumberFormat="0" applyFill="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189" fontId="13" fillId="0" borderId="138" applyNumberFormat="0" applyFont="0" applyFill="0" applyAlignment="0" applyProtection="0"/>
    <xf numFmtId="189" fontId="13" fillId="0" borderId="138" applyNumberFormat="0" applyFont="0" applyFill="0" applyAlignment="0" applyProtection="0"/>
    <xf numFmtId="189" fontId="13" fillId="0" borderId="138" applyNumberFormat="0" applyFont="0" applyFill="0" applyAlignment="0" applyProtection="0"/>
    <xf numFmtId="180" fontId="161" fillId="81" borderId="0" applyBorder="0">
      <alignment horizontal="center" vertical="center"/>
      <protection hidden="1"/>
    </xf>
    <xf numFmtId="189" fontId="61" fillId="0" borderId="0" applyNumberFormat="0" applyFill="0" applyBorder="0" applyAlignment="0" applyProtection="0"/>
    <xf numFmtId="189" fontId="61" fillId="0" borderId="0" applyNumberFormat="0" applyFill="0" applyBorder="0" applyAlignment="0" applyProtection="0"/>
    <xf numFmtId="189" fontId="7" fillId="0" borderId="0"/>
    <xf numFmtId="189" fontId="82" fillId="0" borderId="0" applyNumberFormat="0" applyFill="0" applyBorder="0" applyAlignment="0" applyProtection="0"/>
    <xf numFmtId="189" fontId="170" fillId="0" borderId="24" applyNumberFormat="0" applyFill="0" applyAlignment="0" applyProtection="0"/>
    <xf numFmtId="189" fontId="169" fillId="0" borderId="23" applyNumberFormat="0" applyFill="0" applyAlignment="0" applyProtection="0"/>
    <xf numFmtId="189" fontId="168" fillId="0" borderId="22" applyNumberFormat="0" applyFill="0" applyAlignment="0" applyProtection="0"/>
    <xf numFmtId="189" fontId="81" fillId="0" borderId="0" applyNumberFormat="0" applyFill="0" applyBorder="0" applyAlignment="0" applyProtection="0"/>
    <xf numFmtId="189" fontId="167" fillId="0" borderId="0" applyNumberFormat="0" applyFill="0" applyBorder="0" applyAlignment="0" applyProtection="0"/>
    <xf numFmtId="189" fontId="166" fillId="15" borderId="16" applyNumberFormat="0" applyAlignment="0" applyProtection="0"/>
    <xf numFmtId="189" fontId="165" fillId="5" borderId="0" applyNumberFormat="0" applyBorder="0" applyAlignment="0" applyProtection="0"/>
    <xf numFmtId="189" fontId="163" fillId="21" borderId="0" applyNumberFormat="0" applyBorder="0" applyAlignment="0" applyProtection="0"/>
    <xf numFmtId="189" fontId="163" fillId="19" borderId="0" applyNumberFormat="0" applyBorder="0" applyAlignment="0" applyProtection="0"/>
    <xf numFmtId="189" fontId="163" fillId="18" borderId="0" applyNumberFormat="0" applyBorder="0" applyAlignment="0" applyProtection="0"/>
    <xf numFmtId="189" fontId="163" fillId="24" borderId="0" applyNumberFormat="0" applyBorder="0" applyAlignment="0" applyProtection="0"/>
    <xf numFmtId="189" fontId="163" fillId="23" borderId="0" applyNumberFormat="0" applyBorder="0" applyAlignment="0" applyProtection="0"/>
    <xf numFmtId="189" fontId="163" fillId="22" borderId="0" applyNumberFormat="0" applyBorder="0" applyAlignment="0" applyProtection="0"/>
    <xf numFmtId="189" fontId="164" fillId="15" borderId="18" applyNumberFormat="0" applyAlignment="0" applyProtection="0"/>
    <xf numFmtId="189" fontId="163" fillId="20" borderId="0" applyNumberFormat="0" applyBorder="0" applyAlignment="0" applyProtection="0"/>
    <xf numFmtId="189" fontId="163" fillId="19" borderId="0" applyNumberFormat="0" applyBorder="0" applyAlignment="0" applyProtection="0"/>
    <xf numFmtId="189" fontId="163" fillId="18" borderId="0" applyNumberFormat="0" applyBorder="0" applyAlignment="0" applyProtection="0"/>
    <xf numFmtId="189" fontId="163" fillId="13" borderId="0" applyNumberFormat="0" applyBorder="0" applyAlignment="0" applyProtection="0"/>
    <xf numFmtId="189" fontId="163" fillId="10" borderId="0" applyNumberFormat="0" applyBorder="0" applyAlignment="0" applyProtection="0"/>
    <xf numFmtId="189" fontId="163" fillId="17" borderId="0" applyNumberFormat="0" applyBorder="0" applyAlignment="0" applyProtection="0"/>
    <xf numFmtId="189" fontId="162" fillId="14" borderId="0" applyNumberFormat="0" applyBorder="0" applyAlignment="0" applyProtection="0"/>
    <xf numFmtId="189" fontId="162" fillId="12" borderId="0" applyNumberFormat="0" applyBorder="0" applyAlignment="0" applyProtection="0"/>
    <xf numFmtId="189" fontId="162" fillId="7" borderId="0" applyNumberFormat="0" applyBorder="0" applyAlignment="0" applyProtection="0"/>
    <xf numFmtId="189" fontId="162" fillId="13" borderId="0" applyNumberFormat="0" applyBorder="0" applyAlignment="0" applyProtection="0"/>
    <xf numFmtId="189" fontId="162" fillId="10" borderId="0" applyNumberFormat="0" applyBorder="0" applyAlignment="0" applyProtection="0"/>
    <xf numFmtId="189" fontId="162" fillId="12" borderId="0" applyNumberFormat="0" applyBorder="0" applyAlignment="0" applyProtection="0"/>
    <xf numFmtId="189" fontId="162" fillId="9" borderId="0" applyNumberFormat="0" applyBorder="0" applyAlignment="0" applyProtection="0"/>
    <xf numFmtId="189" fontId="162" fillId="8" borderId="0" applyNumberFormat="0" applyBorder="0" applyAlignment="0" applyProtection="0"/>
    <xf numFmtId="189" fontId="162" fillId="7" borderId="0" applyNumberFormat="0" applyBorder="0" applyAlignment="0" applyProtection="0"/>
    <xf numFmtId="189" fontId="162" fillId="5" borderId="0" applyNumberFormat="0" applyBorder="0" applyAlignment="0" applyProtection="0"/>
    <xf numFmtId="189" fontId="162" fillId="6" borderId="0" applyNumberFormat="0" applyBorder="0" applyAlignment="0" applyProtection="0"/>
    <xf numFmtId="189" fontId="141" fillId="6" borderId="0" applyNumberFormat="0" applyBorder="0" applyAlignment="0" applyProtection="0"/>
    <xf numFmtId="189" fontId="162" fillId="4" borderId="0" applyNumberFormat="0" applyBorder="0" applyAlignment="0" applyProtection="0"/>
    <xf numFmtId="189" fontId="143" fillId="26" borderId="19" applyNumberFormat="0" applyAlignment="0" applyProtection="0"/>
    <xf numFmtId="189" fontId="144" fillId="0" borderId="20" applyNumberFormat="0" applyFill="0" applyAlignment="0" applyProtection="0"/>
    <xf numFmtId="168" fontId="7" fillId="0" borderId="0" applyFont="0" applyFill="0" applyBorder="0" applyAlignment="0" applyProtection="0"/>
    <xf numFmtId="164" fontId="7" fillId="0" borderId="0" applyFont="0" applyFill="0" applyBorder="0" applyAlignment="0" applyProtection="0"/>
    <xf numFmtId="189" fontId="145" fillId="0" borderId="0" applyNumberFormat="0" applyFill="0" applyBorder="0" applyAlignment="0" applyProtection="0"/>
    <xf numFmtId="189" fontId="146" fillId="9" borderId="18" applyNumberFormat="0" applyAlignment="0" applyProtection="0"/>
    <xf numFmtId="189" fontId="7" fillId="0" borderId="0" applyNumberFormat="0" applyFill="0" applyBorder="0" applyAlignment="0" applyProtection="0"/>
    <xf numFmtId="189" fontId="7" fillId="0" borderId="0" applyNumberFormat="0" applyFill="0" applyBorder="0" applyAlignment="0" applyProtection="0"/>
    <xf numFmtId="9" fontId="160" fillId="0" borderId="0" applyFont="0" applyFill="0" applyBorder="0" applyAlignment="0" applyProtection="0"/>
    <xf numFmtId="164" fontId="7" fillId="0" borderId="0" applyFont="0" applyFill="0" applyBorder="0" applyAlignment="0" applyProtection="0"/>
    <xf numFmtId="187" fontId="7" fillId="0" borderId="0" applyFont="0" applyFill="0" applyBorder="0" applyAlignment="0" applyProtection="0"/>
    <xf numFmtId="164" fontId="7" fillId="0" borderId="0" applyFont="0" applyFill="0" applyBorder="0" applyAlignment="0" applyProtection="0"/>
    <xf numFmtId="189" fontId="75" fillId="16" borderId="0" applyNumberFormat="0" applyBorder="0" applyAlignment="0" applyProtection="0"/>
    <xf numFmtId="189" fontId="7" fillId="0" borderId="0"/>
    <xf numFmtId="189" fontId="135" fillId="0" borderId="0"/>
    <xf numFmtId="189" fontId="7" fillId="0" borderId="0"/>
    <xf numFmtId="189" fontId="7" fillId="11" borderId="17" applyNumberFormat="0" applyFont="0" applyAlignment="0" applyProtection="0"/>
    <xf numFmtId="189" fontId="7" fillId="11" borderId="17" applyNumberFormat="0" applyFont="0" applyAlignment="0" applyProtection="0"/>
    <xf numFmtId="189" fontId="7" fillId="11" borderId="17"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89" fontId="139" fillId="0" borderId="0" applyNumberFormat="0" applyFill="0" applyBorder="0" applyAlignment="0" applyProtection="0"/>
    <xf numFmtId="189" fontId="13" fillId="0" borderId="138" applyNumberFormat="0" applyFont="0" applyFill="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189" fontId="61" fillId="0" borderId="0" applyNumberFormat="0" applyFill="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7" fillId="11" borderId="17" applyNumberFormat="0" applyFont="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9" fontId="7" fillId="0" borderId="0" applyFont="0" applyFill="0" applyBorder="0" applyAlignment="0" applyProtection="0"/>
    <xf numFmtId="189" fontId="140" fillId="23" borderId="0" applyNumberFormat="0" applyBorder="0" applyAlignment="0" applyProtection="0"/>
    <xf numFmtId="189" fontId="140" fillId="20" borderId="0" applyNumberFormat="0" applyBorder="0" applyAlignment="0" applyProtection="0"/>
    <xf numFmtId="189" fontId="157" fillId="0" borderId="0" applyNumberFormat="0" applyFill="0" applyBorder="0" applyAlignment="0" applyProtection="0"/>
    <xf numFmtId="189" fontId="140" fillId="19" borderId="0" applyNumberFormat="0" applyBorder="0" applyAlignment="0" applyProtection="0"/>
    <xf numFmtId="189" fontId="80" fillId="8" borderId="0" applyNumberFormat="0" applyBorder="0" applyAlignment="0" applyProtection="0"/>
    <xf numFmtId="189" fontId="80" fillId="7" borderId="0" applyNumberFormat="0" applyBorder="0" applyAlignment="0" applyProtection="0"/>
    <xf numFmtId="189" fontId="75" fillId="16" borderId="0" applyNumberFormat="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80" fillId="14" borderId="0" applyNumberFormat="0" applyBorder="0" applyAlignment="0" applyProtection="0"/>
    <xf numFmtId="189" fontId="68" fillId="0" borderId="0" applyNumberFormat="0" applyFill="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140" fillId="18" borderId="0" applyNumberFormat="0" applyBorder="0" applyAlignment="0" applyProtection="0"/>
    <xf numFmtId="189" fontId="140" fillId="22" borderId="0" applyNumberFormat="0" applyBorder="0" applyAlignment="0" applyProtection="0"/>
    <xf numFmtId="189" fontId="64" fillId="6" borderId="0" applyNumberFormat="0" applyBorder="0" applyAlignment="0" applyProtection="0"/>
    <xf numFmtId="189" fontId="140" fillId="19" borderId="0" applyNumberFormat="0" applyBorder="0" applyAlignment="0" applyProtection="0"/>
    <xf numFmtId="189" fontId="65" fillId="26" borderId="19" applyNumberFormat="0" applyAlignment="0" applyProtection="0"/>
    <xf numFmtId="189" fontId="4" fillId="0" borderId="0"/>
    <xf numFmtId="189" fontId="7" fillId="11" borderId="17" applyNumberFormat="0" applyFont="0" applyAlignment="0" applyProtection="0"/>
    <xf numFmtId="189" fontId="81" fillId="0" borderId="0" applyNumberFormat="0" applyFill="0" applyBorder="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58" fillId="0" borderId="22" applyNumberFormat="0" applyFill="0" applyAlignment="0" applyProtection="0"/>
    <xf numFmtId="189" fontId="80" fillId="12" borderId="0" applyNumberFormat="0" applyBorder="0" applyAlignment="0" applyProtection="0"/>
    <xf numFmtId="189" fontId="140" fillId="24" borderId="0" applyNumberFormat="0" applyBorder="0" applyAlignment="0" applyProtection="0"/>
    <xf numFmtId="189" fontId="4" fillId="11" borderId="0" applyNumberFormat="0" applyBorder="0" applyAlignment="0" applyProtection="0"/>
    <xf numFmtId="189" fontId="80" fillId="13" borderId="0" applyNumberFormat="0" applyBorder="0" applyAlignment="0" applyProtection="0"/>
    <xf numFmtId="189" fontId="13" fillId="0" borderId="138" applyNumberFormat="0" applyFont="0" applyFill="0" applyAlignment="0" applyProtection="0"/>
    <xf numFmtId="189" fontId="61" fillId="0" borderId="0" applyNumberFormat="0" applyFill="0" applyBorder="0" applyAlignment="0" applyProtection="0"/>
    <xf numFmtId="189" fontId="145" fillId="0" borderId="24" applyNumberFormat="0" applyFill="0" applyAlignment="0" applyProtection="0"/>
    <xf numFmtId="189" fontId="80" fillId="4" borderId="0" applyNumberFormat="0" applyBorder="0" applyAlignment="0" applyProtection="0"/>
    <xf numFmtId="189" fontId="80" fillId="10" borderId="0" applyNumberFormat="0" applyBorder="0" applyAlignment="0" applyProtection="0"/>
    <xf numFmtId="189" fontId="157" fillId="0" borderId="0" applyNumberFormat="0" applyFill="0" applyBorder="0" applyAlignment="0" applyProtection="0"/>
    <xf numFmtId="189" fontId="68" fillId="0" borderId="0" applyNumberFormat="0" applyFill="0" applyBorder="0" applyAlignment="0" applyProtection="0"/>
    <xf numFmtId="189" fontId="140" fillId="18" borderId="0" applyNumberFormat="0" applyBorder="0" applyAlignment="0" applyProtection="0"/>
    <xf numFmtId="189" fontId="66" fillId="0" borderId="20" applyNumberFormat="0" applyFill="0" applyAlignment="0" applyProtection="0"/>
    <xf numFmtId="189" fontId="7" fillId="0" borderId="0"/>
    <xf numFmtId="189" fontId="67" fillId="9" borderId="18" applyNumberFormat="0" applyAlignment="0" applyProtection="0"/>
    <xf numFmtId="189" fontId="80" fillId="6" borderId="0" applyNumberFormat="0" applyBorder="0" applyAlignment="0" applyProtection="0"/>
    <xf numFmtId="189" fontId="80" fillId="7" borderId="0" applyNumberFormat="0" applyBorder="0" applyAlignment="0" applyProtection="0"/>
    <xf numFmtId="189" fontId="13" fillId="0" borderId="138" applyNumberFormat="0" applyFont="0" applyFill="0" applyAlignment="0" applyProtection="0"/>
    <xf numFmtId="189" fontId="80" fillId="5"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80" fillId="12" borderId="0" applyNumberFormat="0" applyBorder="0" applyAlignment="0" applyProtection="0"/>
    <xf numFmtId="164" fontId="7" fillId="0" borderId="0" applyFont="0" applyFill="0" applyBorder="0" applyAlignment="0" applyProtection="0"/>
    <xf numFmtId="189" fontId="4" fillId="11" borderId="0" applyNumberFormat="0" applyBorder="0" applyAlignment="0" applyProtection="0"/>
    <xf numFmtId="189" fontId="142" fillId="15" borderId="18" applyNumberFormat="0" applyAlignment="0" applyProtection="0"/>
    <xf numFmtId="189" fontId="156" fillId="15" borderId="16" applyNumberFormat="0" applyAlignment="0" applyProtection="0"/>
    <xf numFmtId="189" fontId="140" fillId="13"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40" fillId="17" borderId="0" applyNumberFormat="0" applyBorder="0" applyAlignment="0" applyProtection="0"/>
    <xf numFmtId="189" fontId="159" fillId="0" borderId="23" applyNumberFormat="0" applyFill="0" applyAlignment="0" applyProtection="0"/>
    <xf numFmtId="189" fontId="140" fillId="10" borderId="0" applyNumberFormat="0" applyBorder="0" applyAlignment="0" applyProtection="0"/>
    <xf numFmtId="189" fontId="61"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13" fillId="0" borderId="0"/>
    <xf numFmtId="0" fontId="4" fillId="0" borderId="0"/>
    <xf numFmtId="0" fontId="4" fillId="0" borderId="0"/>
    <xf numFmtId="0" fontId="4" fillId="0" borderId="0"/>
    <xf numFmtId="0" fontId="4" fillId="0" borderId="0"/>
    <xf numFmtId="0" fontId="4" fillId="0" borderId="0"/>
    <xf numFmtId="0" fontId="80" fillId="4" borderId="0" applyNumberFormat="0" applyBorder="0" applyAlignment="0" applyProtection="0"/>
    <xf numFmtId="0" fontId="57" fillId="4" borderId="0" applyNumberFormat="0" applyBorder="0" applyAlignment="0" applyProtection="0"/>
    <xf numFmtId="0" fontId="80" fillId="5" borderId="0" applyNumberFormat="0" applyBorder="0" applyAlignment="0" applyProtection="0"/>
    <xf numFmtId="0" fontId="57" fillId="5" borderId="0" applyNumberFormat="0" applyBorder="0" applyAlignment="0" applyProtection="0"/>
    <xf numFmtId="0" fontId="80" fillId="6" borderId="0" applyNumberFormat="0" applyBorder="0" applyAlignment="0" applyProtection="0"/>
    <xf numFmtId="0" fontId="57" fillId="6" borderId="0" applyNumberFormat="0" applyBorder="0" applyAlignment="0" applyProtection="0"/>
    <xf numFmtId="0" fontId="80" fillId="7" borderId="0" applyNumberFormat="0" applyBorder="0" applyAlignment="0" applyProtection="0"/>
    <xf numFmtId="0" fontId="57" fillId="7" borderId="0" applyNumberFormat="0" applyBorder="0" applyAlignment="0" applyProtection="0"/>
    <xf numFmtId="0" fontId="80" fillId="8" borderId="0" applyNumberFormat="0" applyBorder="0" applyAlignment="0" applyProtection="0"/>
    <xf numFmtId="0" fontId="57" fillId="8" borderId="0" applyNumberFormat="0" applyBorder="0" applyAlignment="0" applyProtection="0"/>
    <xf numFmtId="0" fontId="57" fillId="9" borderId="0" applyNumberFormat="0" applyBorder="0" applyAlignment="0" applyProtection="0"/>
    <xf numFmtId="0" fontId="4" fillId="71" borderId="0" applyNumberFormat="0" applyBorder="0" applyAlignment="0" applyProtection="0"/>
    <xf numFmtId="0" fontId="80" fillId="12" borderId="0" applyNumberFormat="0" applyBorder="0" applyAlignment="0" applyProtection="0"/>
    <xf numFmtId="0" fontId="57" fillId="12" borderId="0" applyNumberFormat="0" applyBorder="0" applyAlignment="0" applyProtection="0"/>
    <xf numFmtId="0" fontId="80" fillId="10" borderId="0" applyNumberFormat="0" applyBorder="0" applyAlignment="0" applyProtection="0"/>
    <xf numFmtId="0" fontId="57" fillId="10" borderId="0" applyNumberFormat="0" applyBorder="0" applyAlignment="0" applyProtection="0"/>
    <xf numFmtId="0" fontId="80" fillId="13" borderId="0" applyNumberFormat="0" applyBorder="0" applyAlignment="0" applyProtection="0"/>
    <xf numFmtId="0" fontId="57" fillId="13" borderId="0" applyNumberFormat="0" applyBorder="0" applyAlignment="0" applyProtection="0"/>
    <xf numFmtId="0" fontId="80" fillId="7" borderId="0" applyNumberFormat="0" applyBorder="0" applyAlignment="0" applyProtection="0"/>
    <xf numFmtId="0" fontId="57" fillId="7" borderId="0" applyNumberFormat="0" applyBorder="0" applyAlignment="0" applyProtection="0"/>
    <xf numFmtId="0" fontId="80" fillId="12" borderId="0" applyNumberFormat="0" applyBorder="0" applyAlignment="0" applyProtection="0"/>
    <xf numFmtId="0" fontId="57" fillId="12" borderId="0" applyNumberFormat="0" applyBorder="0" applyAlignment="0" applyProtection="0"/>
    <xf numFmtId="0" fontId="80" fillId="14" borderId="0" applyNumberFormat="0" applyBorder="0" applyAlignment="0" applyProtection="0"/>
    <xf numFmtId="0" fontId="57" fillId="14" borderId="0" applyNumberFormat="0" applyBorder="0" applyAlignment="0" applyProtection="0"/>
    <xf numFmtId="0" fontId="140" fillId="17" borderId="0" applyNumberFormat="0" applyBorder="0" applyAlignment="0" applyProtection="0"/>
    <xf numFmtId="0" fontId="59" fillId="17" borderId="0" applyNumberFormat="0" applyBorder="0" applyAlignment="0" applyProtection="0"/>
    <xf numFmtId="0" fontId="140" fillId="10" borderId="0" applyNumberFormat="0" applyBorder="0" applyAlignment="0" applyProtection="0"/>
    <xf numFmtId="0" fontId="59" fillId="10" borderId="0" applyNumberFormat="0" applyBorder="0" applyAlignment="0" applyProtection="0"/>
    <xf numFmtId="0" fontId="140" fillId="13" borderId="0" applyNumberFormat="0" applyBorder="0" applyAlignment="0" applyProtection="0"/>
    <xf numFmtId="0" fontId="59" fillId="13" borderId="0" applyNumberFormat="0" applyBorder="0" applyAlignment="0" applyProtection="0"/>
    <xf numFmtId="0" fontId="140" fillId="18" borderId="0" applyNumberFormat="0" applyBorder="0" applyAlignment="0" applyProtection="0"/>
    <xf numFmtId="0" fontId="59" fillId="18" borderId="0" applyNumberFormat="0" applyBorder="0" applyAlignment="0" applyProtection="0"/>
    <xf numFmtId="0" fontId="140" fillId="19" borderId="0" applyNumberFormat="0" applyBorder="0" applyAlignment="0" applyProtection="0"/>
    <xf numFmtId="0" fontId="59" fillId="19" borderId="0" applyNumberFormat="0" applyBorder="0" applyAlignment="0" applyProtection="0"/>
    <xf numFmtId="0" fontId="140" fillId="20" borderId="0" applyNumberFormat="0" applyBorder="0" applyAlignment="0" applyProtection="0"/>
    <xf numFmtId="0" fontId="59" fillId="20" borderId="0" applyNumberFormat="0" applyBorder="0" applyAlignment="0" applyProtection="0"/>
    <xf numFmtId="0" fontId="140" fillId="22" borderId="0" applyNumberFormat="0" applyBorder="0" applyAlignment="0" applyProtection="0"/>
    <xf numFmtId="0" fontId="59" fillId="22" borderId="0" applyNumberFormat="0" applyBorder="0" applyAlignment="0" applyProtection="0"/>
    <xf numFmtId="0" fontId="140" fillId="23" borderId="0" applyNumberFormat="0" applyBorder="0" applyAlignment="0" applyProtection="0"/>
    <xf numFmtId="0" fontId="59" fillId="23" borderId="0" applyNumberFormat="0" applyBorder="0" applyAlignment="0" applyProtection="0"/>
    <xf numFmtId="0" fontId="140" fillId="24" borderId="0" applyNumberFormat="0" applyBorder="0" applyAlignment="0" applyProtection="0"/>
    <xf numFmtId="0" fontId="59" fillId="24" borderId="0" applyNumberFormat="0" applyBorder="0" applyAlignment="0" applyProtection="0"/>
    <xf numFmtId="0" fontId="140" fillId="18" borderId="0" applyNumberFormat="0" applyBorder="0" applyAlignment="0" applyProtection="0"/>
    <xf numFmtId="0" fontId="59" fillId="18" borderId="0" applyNumberFormat="0" applyBorder="0" applyAlignment="0" applyProtection="0"/>
    <xf numFmtId="0" fontId="140" fillId="19" borderId="0" applyNumberFormat="0" applyBorder="0" applyAlignment="0" applyProtection="0"/>
    <xf numFmtId="0" fontId="59" fillId="19" borderId="0" applyNumberFormat="0" applyBorder="0" applyAlignment="0" applyProtection="0"/>
    <xf numFmtId="0" fontId="140" fillId="21" borderId="0" applyNumberFormat="0" applyBorder="0" applyAlignment="0" applyProtection="0"/>
    <xf numFmtId="0" fontId="59" fillId="21" borderId="0" applyNumberFormat="0" applyBorder="0" applyAlignment="0" applyProtection="0"/>
    <xf numFmtId="0" fontId="154" fillId="5" borderId="0" applyNumberFormat="0" applyBorder="0" applyAlignment="0" applyProtection="0"/>
    <xf numFmtId="0" fontId="74" fillId="5" borderId="0" applyNumberFormat="0" applyBorder="0" applyAlignment="0" applyProtection="0"/>
    <xf numFmtId="0" fontId="142" fillId="15" borderId="18" applyNumberFormat="0" applyAlignment="0" applyProtection="0"/>
    <xf numFmtId="0" fontId="63" fillId="15" borderId="18" applyNumberFormat="0" applyAlignment="0" applyProtection="0"/>
    <xf numFmtId="0" fontId="65" fillId="26" borderId="19" applyNumberFormat="0" applyAlignment="0" applyProtection="0"/>
    <xf numFmtId="0" fontId="65" fillId="26" borderId="19" applyNumberFormat="0" applyAlignment="0" applyProtection="0"/>
    <xf numFmtId="0" fontId="13" fillId="0" borderId="0" applyFont="0" applyFill="0" applyBorder="0" applyAlignment="0" applyProtection="0"/>
    <xf numFmtId="0" fontId="157" fillId="0" borderId="0" applyNumberFormat="0" applyFill="0" applyBorder="0" applyAlignment="0" applyProtection="0"/>
    <xf numFmtId="0" fontId="70" fillId="0" borderId="0" applyNumberFormat="0" applyFill="0" applyBorder="0" applyAlignment="0" applyProtection="0"/>
    <xf numFmtId="0" fontId="7" fillId="0" borderId="0" applyNumberFormat="0" applyFill="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136" fillId="0" borderId="0" applyNumberFormat="0" applyFill="0" applyBorder="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64" fillId="6" borderId="0" applyNumberFormat="0" applyBorder="0" applyAlignment="0" applyProtection="0"/>
    <xf numFmtId="0" fontId="64" fillId="6" borderId="0" applyNumberFormat="0" applyBorder="0" applyAlignment="0" applyProtection="0"/>
    <xf numFmtId="0" fontId="158" fillId="0" borderId="22" applyNumberFormat="0" applyFill="0" applyAlignment="0" applyProtection="0"/>
    <xf numFmtId="0" fontId="153" fillId="0" borderId="0" applyNumberFormat="0" applyFill="0" applyBorder="0" applyAlignment="0" applyProtection="0"/>
    <xf numFmtId="0" fontId="159" fillId="0" borderId="23" applyNumberFormat="0" applyFill="0" applyAlignment="0" applyProtection="0"/>
    <xf numFmtId="0" fontId="137" fillId="0" borderId="0" applyNumberFormat="0" applyFill="0" applyBorder="0" applyAlignment="0" applyProtection="0"/>
    <xf numFmtId="0" fontId="145" fillId="0" borderId="24" applyNumberFormat="0" applyFill="0" applyAlignment="0" applyProtection="0"/>
    <xf numFmtId="0" fontId="68" fillId="0" borderId="24" applyNumberForma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53" fillId="0" borderId="0" applyNumberFormat="0" applyFill="0" applyBorder="0" applyAlignment="0" applyProtection="0"/>
    <xf numFmtId="0" fontId="137" fillId="0" borderId="0" applyNumberFormat="0" applyFill="0" applyBorder="0" applyAlignment="0" applyProtection="0"/>
    <xf numFmtId="0" fontId="67" fillId="9" borderId="18" applyNumberFormat="0" applyAlignment="0" applyProtection="0"/>
    <xf numFmtId="0" fontId="67" fillId="9" borderId="18" applyNumberFormat="0" applyAlignment="0" applyProtection="0"/>
    <xf numFmtId="0" fontId="66" fillId="0" borderId="20" applyNumberFormat="0" applyFill="0" applyAlignment="0" applyProtection="0"/>
    <xf numFmtId="0" fontId="66" fillId="0" borderId="20" applyNumberFormat="0" applyFill="0" applyAlignment="0" applyProtection="0"/>
    <xf numFmtId="0" fontId="75" fillId="16" borderId="0" applyNumberFormat="0" applyBorder="0" applyAlignment="0" applyProtection="0"/>
    <xf numFmtId="0" fontId="4" fillId="0" borderId="0"/>
    <xf numFmtId="0" fontId="7" fillId="0" borderId="0"/>
    <xf numFmtId="0" fontId="160" fillId="0" borderId="0"/>
    <xf numFmtId="0" fontId="160" fillId="0" borderId="0"/>
    <xf numFmtId="0" fontId="160" fillId="0" borderId="0"/>
    <xf numFmtId="0" fontId="160" fillId="0" borderId="0"/>
    <xf numFmtId="0" fontId="160" fillId="0" borderId="0"/>
    <xf numFmtId="0" fontId="4" fillId="0" borderId="0"/>
    <xf numFmtId="0" fontId="7" fillId="11" borderId="17" applyNumberFormat="0" applyFont="0" applyAlignment="0" applyProtection="0"/>
    <xf numFmtId="0" fontId="7" fillId="11" borderId="17" applyNumberFormat="0" applyFont="0" applyAlignment="0" applyProtection="0"/>
    <xf numFmtId="0" fontId="156" fillId="15" borderId="16" applyNumberFormat="0" applyAlignment="0" applyProtection="0"/>
    <xf numFmtId="0" fontId="62" fillId="15" borderId="16" applyNumberFormat="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13" fillId="0" borderId="138" applyNumberFormat="0" applyFon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62" fillId="4" borderId="0" applyNumberFormat="0" applyBorder="0" applyAlignment="0" applyProtection="0"/>
    <xf numFmtId="0" fontId="162" fillId="5" borderId="0" applyNumberFormat="0" applyBorder="0" applyAlignment="0" applyProtection="0"/>
    <xf numFmtId="0" fontId="162" fillId="6" borderId="0" applyNumberFormat="0" applyBorder="0" applyAlignment="0" applyProtection="0"/>
    <xf numFmtId="0" fontId="162" fillId="7" borderId="0" applyNumberFormat="0" applyBorder="0" applyAlignment="0" applyProtection="0"/>
    <xf numFmtId="0" fontId="162" fillId="8" borderId="0" applyNumberFormat="0" applyBorder="0" applyAlignment="0" applyProtection="0"/>
    <xf numFmtId="0" fontId="162" fillId="9" borderId="0" applyNumberFormat="0" applyBorder="0" applyAlignment="0" applyProtection="0"/>
    <xf numFmtId="0" fontId="162" fillId="12" borderId="0" applyNumberFormat="0" applyBorder="0" applyAlignment="0" applyProtection="0"/>
    <xf numFmtId="0" fontId="162" fillId="10" borderId="0" applyNumberFormat="0" applyBorder="0" applyAlignment="0" applyProtection="0"/>
    <xf numFmtId="0" fontId="162" fillId="13" borderId="0" applyNumberFormat="0" applyBorder="0" applyAlignment="0" applyProtection="0"/>
    <xf numFmtId="0" fontId="162" fillId="7" borderId="0" applyNumberFormat="0" applyBorder="0" applyAlignment="0" applyProtection="0"/>
    <xf numFmtId="0" fontId="162" fillId="12" borderId="0" applyNumberFormat="0" applyBorder="0" applyAlignment="0" applyProtection="0"/>
    <xf numFmtId="0" fontId="162" fillId="14" borderId="0" applyNumberFormat="0" applyBorder="0" applyAlignment="0" applyProtection="0"/>
    <xf numFmtId="0" fontId="163" fillId="17" borderId="0" applyNumberFormat="0" applyBorder="0" applyAlignment="0" applyProtection="0"/>
    <xf numFmtId="0" fontId="163" fillId="10" borderId="0" applyNumberFormat="0" applyBorder="0" applyAlignment="0" applyProtection="0"/>
    <xf numFmtId="0" fontId="163" fillId="13"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0" fontId="163" fillId="20" borderId="0" applyNumberFormat="0" applyBorder="0" applyAlignment="0" applyProtection="0"/>
    <xf numFmtId="0" fontId="141" fillId="6" borderId="0" applyNumberFormat="0" applyBorder="0" applyAlignment="0" applyProtection="0"/>
    <xf numFmtId="0" fontId="164" fillId="15" borderId="18" applyNumberFormat="0" applyAlignment="0" applyProtection="0"/>
    <xf numFmtId="0" fontId="143" fillId="26" borderId="19" applyNumberFormat="0" applyAlignment="0" applyProtection="0"/>
    <xf numFmtId="0" fontId="144" fillId="0" borderId="20" applyNumberFormat="0" applyFill="0" applyAlignment="0" applyProtection="0"/>
    <xf numFmtId="0" fontId="145" fillId="0" borderId="0" applyNumberFormat="0" applyFill="0" applyBorder="0" applyAlignment="0" applyProtection="0"/>
    <xf numFmtId="0" fontId="163" fillId="22" borderId="0" applyNumberFormat="0" applyBorder="0" applyAlignment="0" applyProtection="0"/>
    <xf numFmtId="0" fontId="163" fillId="23" borderId="0" applyNumberFormat="0" applyBorder="0" applyAlignment="0" applyProtection="0"/>
    <xf numFmtId="0" fontId="163" fillId="24"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0" fontId="163" fillId="21" borderId="0" applyNumberFormat="0" applyBorder="0" applyAlignment="0" applyProtection="0"/>
    <xf numFmtId="0" fontId="146" fillId="9" borderId="18" applyNumberFormat="0" applyAlignment="0" applyProtection="0"/>
    <xf numFmtId="0" fontId="165" fillId="5" borderId="0" applyNumberFormat="0" applyBorder="0" applyAlignment="0" applyProtection="0"/>
    <xf numFmtId="0" fontId="7" fillId="11" borderId="17" applyNumberFormat="0" applyFont="0" applyAlignment="0" applyProtection="0"/>
    <xf numFmtId="0" fontId="166" fillId="15" borderId="16" applyNumberFormat="0" applyAlignment="0" applyProtection="0"/>
    <xf numFmtId="0" fontId="139" fillId="0" borderId="0" applyNumberFormat="0" applyFill="0" applyBorder="0" applyAlignment="0" applyProtection="0"/>
    <xf numFmtId="0" fontId="167" fillId="0" borderId="0" applyNumberFormat="0" applyFill="0" applyBorder="0" applyAlignment="0" applyProtection="0"/>
    <xf numFmtId="0" fontId="81" fillId="0" borderId="0" applyNumberFormat="0" applyFill="0" applyBorder="0" applyAlignment="0" applyProtection="0"/>
    <xf numFmtId="0" fontId="168" fillId="0" borderId="22" applyNumberFormat="0" applyFill="0" applyAlignment="0" applyProtection="0"/>
    <xf numFmtId="0" fontId="169" fillId="0" borderId="23" applyNumberFormat="0" applyFill="0" applyAlignment="0" applyProtection="0"/>
    <xf numFmtId="0" fontId="170" fillId="0" borderId="24" applyNumberFormat="0" applyFill="0" applyAlignment="0" applyProtection="0"/>
    <xf numFmtId="0" fontId="3" fillId="0" borderId="0"/>
    <xf numFmtId="0" fontId="135" fillId="0" borderId="0"/>
    <xf numFmtId="0" fontId="175" fillId="0" borderId="0"/>
    <xf numFmtId="180" fontId="138" fillId="0" borderId="0" applyFill="0" applyBorder="0" applyAlignment="0" applyProtection="0"/>
    <xf numFmtId="186" fontId="138" fillId="0" borderId="0" applyFill="0" applyBorder="0" applyAlignment="0" applyProtection="0"/>
    <xf numFmtId="9" fontId="57" fillId="0" borderId="0" applyFont="0" applyFill="0" applyBorder="0" applyAlignment="0" applyProtection="0"/>
    <xf numFmtId="191" fontId="13" fillId="0" borderId="0" applyFill="0" applyBorder="0" applyAlignment="0" applyProtection="0">
      <alignment wrapText="1"/>
    </xf>
    <xf numFmtId="0" fontId="48" fillId="0" borderId="0" applyNumberFormat="0" applyFill="0" applyBorder="0">
      <alignment horizontal="center" wrapText="1"/>
    </xf>
    <xf numFmtId="0" fontId="48" fillId="0" borderId="0" applyNumberFormat="0" applyFill="0" applyBorder="0">
      <alignment horizontal="center" wrapText="1"/>
    </xf>
    <xf numFmtId="0" fontId="65" fillId="26" borderId="19" applyNumberFormat="0" applyAlignment="0" applyProtection="0"/>
    <xf numFmtId="0" fontId="64" fillId="6" borderId="0" applyNumberFormat="0" applyBorder="0" applyAlignment="0" applyProtection="0"/>
    <xf numFmtId="0" fontId="68" fillId="0" borderId="0" applyNumberFormat="0" applyFill="0" applyBorder="0" applyAlignment="0" applyProtection="0"/>
    <xf numFmtId="0" fontId="67" fillId="9" borderId="18" applyNumberFormat="0" applyAlignment="0" applyProtection="0"/>
    <xf numFmtId="0" fontId="66" fillId="0" borderId="20" applyNumberFormat="0" applyFill="0" applyAlignment="0" applyProtection="0"/>
    <xf numFmtId="0" fontId="75" fillId="16" borderId="0" applyNumberFormat="0" applyBorder="0" applyAlignment="0" applyProtection="0"/>
    <xf numFmtId="0" fontId="160" fillId="0" borderId="0"/>
    <xf numFmtId="0" fontId="162" fillId="0" borderId="0"/>
    <xf numFmtId="0" fontId="57" fillId="0" borderId="0"/>
    <xf numFmtId="0" fontId="177" fillId="0" borderId="0"/>
    <xf numFmtId="0" fontId="160" fillId="0" borderId="0"/>
    <xf numFmtId="0" fontId="7" fillId="11" borderId="17" applyNumberFormat="0" applyFont="0" applyAlignment="0" applyProtection="0"/>
    <xf numFmtId="0" fontId="13" fillId="0" borderId="138" applyNumberFormat="0" applyFont="0" applyFill="0" applyAlignment="0" applyProtection="0"/>
    <xf numFmtId="0" fontId="61" fillId="0" borderId="0" applyNumberFormat="0" applyFill="0" applyBorder="0" applyAlignment="0" applyProtection="0"/>
    <xf numFmtId="0" fontId="57" fillId="0" borderId="0"/>
    <xf numFmtId="0" fontId="177" fillId="0" borderId="0"/>
    <xf numFmtId="0" fontId="160" fillId="0" borderId="0"/>
    <xf numFmtId="192" fontId="13" fillId="0" borderId="0" applyFont="0" applyFill="0" applyBorder="0" applyAlignment="0" applyProtection="0"/>
    <xf numFmtId="168" fontId="13" fillId="0" borderId="0" applyFont="0" applyFill="0" applyBorder="0" applyAlignment="0" applyProtection="0"/>
    <xf numFmtId="193" fontId="13"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189" fontId="61" fillId="0" borderId="0" applyNumberFormat="0" applyFill="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189" fontId="61" fillId="0" borderId="0" applyNumberFormat="0" applyFill="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189" fontId="61" fillId="0" borderId="0" applyNumberFormat="0" applyFill="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1"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9" fontId="7" fillId="0" borderId="0" applyFont="0" applyFill="0" applyBorder="0" applyAlignment="0" applyProtection="0"/>
    <xf numFmtId="189" fontId="4" fillId="0" borderId="0"/>
    <xf numFmtId="164" fontId="7" fillId="0" borderId="0" applyFont="0" applyFill="0" applyBorder="0" applyAlignment="0" applyProtection="0"/>
    <xf numFmtId="189" fontId="159" fillId="0" borderId="23" applyNumberFormat="0" applyFill="0" applyAlignment="0" applyProtection="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140" fillId="19" borderId="0" applyNumberFormat="0" applyBorder="0" applyAlignment="0" applyProtection="0"/>
    <xf numFmtId="189" fontId="140" fillId="23" borderId="0" applyNumberFormat="0" applyBorder="0" applyAlignment="0" applyProtection="0"/>
    <xf numFmtId="189" fontId="140" fillId="22" borderId="0" applyNumberFormat="0" applyBorder="0" applyAlignment="0" applyProtection="0"/>
    <xf numFmtId="189" fontId="140" fillId="19" borderId="0" applyNumberFormat="0" applyBorder="0" applyAlignment="0" applyProtection="0"/>
    <xf numFmtId="189" fontId="81" fillId="0" borderId="0" applyNumberFormat="0" applyFill="0" applyBorder="0" applyAlignment="0" applyProtection="0"/>
    <xf numFmtId="189" fontId="80" fillId="12" borderId="0" applyNumberFormat="0" applyBorder="0" applyAlignment="0" applyProtection="0"/>
    <xf numFmtId="189" fontId="80" fillId="7" borderId="0" applyNumberFormat="0" applyBorder="0" applyAlignment="0" applyProtection="0"/>
    <xf numFmtId="189" fontId="80" fillId="10" borderId="0" applyNumberFormat="0" applyBorder="0" applyAlignment="0" applyProtection="0"/>
    <xf numFmtId="189" fontId="4" fillId="11" borderId="0" applyNumberFormat="0" applyBorder="0" applyAlignment="0" applyProtection="0"/>
    <xf numFmtId="189" fontId="13" fillId="0" borderId="138" applyNumberFormat="0" applyFont="0" applyFill="0" applyAlignment="0" applyProtection="0"/>
    <xf numFmtId="189" fontId="80" fillId="7" borderId="0" applyNumberFormat="0" applyBorder="0" applyAlignment="0" applyProtection="0"/>
    <xf numFmtId="189" fontId="80" fillId="6" borderId="0" applyNumberFormat="0" applyBorder="0" applyAlignment="0" applyProtection="0"/>
    <xf numFmtId="189" fontId="61" fillId="0" borderId="0" applyNumberFormat="0" applyFill="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156" fillId="15" borderId="16" applyNumberFormat="0" applyAlignment="0" applyProtection="0"/>
    <xf numFmtId="189" fontId="4" fillId="0" borderId="0"/>
    <xf numFmtId="189" fontId="4" fillId="0" borderId="0"/>
    <xf numFmtId="189" fontId="80" fillId="4"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7" fillId="11" borderId="17" applyNumberFormat="0" applyFont="0" applyAlignment="0" applyProtection="0"/>
    <xf numFmtId="189" fontId="81" fillId="0" borderId="0" applyNumberFormat="0" applyFill="0" applyBorder="0" applyAlignment="0" applyProtection="0"/>
    <xf numFmtId="189" fontId="4" fillId="0" borderId="0"/>
    <xf numFmtId="189" fontId="4" fillId="0" borderId="0"/>
    <xf numFmtId="189" fontId="154" fillId="5" borderId="0" applyNumberFormat="0" applyBorder="0" applyAlignment="0" applyProtection="0"/>
    <xf numFmtId="189" fontId="4" fillId="11" borderId="0" applyNumberFormat="0" applyBorder="0" applyAlignment="0" applyProtection="0"/>
    <xf numFmtId="189" fontId="7"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5" fillId="16"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189" fontId="13" fillId="0" borderId="138" applyNumberFormat="0" applyFont="0" applyFill="0" applyAlignment="0" applyProtection="0"/>
    <xf numFmtId="0" fontId="4" fillId="0" borderId="0"/>
    <xf numFmtId="189" fontId="158" fillId="0" borderId="22" applyNumberFormat="0" applyFill="0" applyAlignment="0" applyProtection="0"/>
    <xf numFmtId="0" fontId="4" fillId="0" borderId="0"/>
    <xf numFmtId="189" fontId="65" fillId="26" borderId="19" applyNumberFormat="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0" borderId="0" applyNumberFormat="0" applyBorder="0" applyAlignment="0" applyProtection="0"/>
    <xf numFmtId="189" fontId="80" fillId="13" borderId="0" applyNumberFormat="0" applyBorder="0" applyAlignment="0" applyProtection="0"/>
    <xf numFmtId="189" fontId="140" fillId="20" borderId="0" applyNumberFormat="0" applyBorder="0" applyAlignment="0" applyProtection="0"/>
    <xf numFmtId="189" fontId="80" fillId="5" borderId="0" applyNumberFormat="0" applyBorder="0" applyAlignment="0" applyProtection="0"/>
    <xf numFmtId="9" fontId="4" fillId="0" borderId="0" applyFont="0" applyFill="0" applyBorder="0" applyAlignment="0" applyProtection="0"/>
    <xf numFmtId="189" fontId="66" fillId="0" borderId="20" applyNumberFormat="0" applyFill="0" applyAlignment="0" applyProtection="0"/>
    <xf numFmtId="189" fontId="67" fillId="9" borderId="18" applyNumberFormat="0" applyAlignment="0" applyProtection="0"/>
    <xf numFmtId="189" fontId="68" fillId="0" borderId="0" applyNumberFormat="0" applyFill="0" applyBorder="0" applyAlignment="0" applyProtection="0"/>
    <xf numFmtId="189" fontId="145" fillId="0" borderId="24" applyNumberFormat="0" applyFill="0" applyAlignment="0" applyProtection="0"/>
    <xf numFmtId="189" fontId="64" fillId="6" borderId="0" applyNumberFormat="0" applyBorder="0" applyAlignment="0" applyProtection="0"/>
    <xf numFmtId="189" fontId="15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140" fillId="2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142" fillId="15" borderId="18" applyNumberFormat="0" applyAlignment="0" applyProtection="0"/>
    <xf numFmtId="189" fontId="80" fillId="8"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3" fillId="0" borderId="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189" fontId="61" fillId="0" borderId="0" applyNumberFormat="0" applyFill="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0" fontId="3" fillId="0" borderId="0"/>
    <xf numFmtId="9" fontId="4"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4" fillId="11" borderId="0" applyNumberFormat="0" applyBorder="0" applyAlignment="0" applyProtection="0"/>
    <xf numFmtId="189" fontId="4" fillId="0" borderId="0"/>
    <xf numFmtId="189" fontId="4" fillId="0" borderId="0"/>
    <xf numFmtId="189" fontId="7"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0" fontId="160" fillId="0" borderId="0"/>
    <xf numFmtId="0" fontId="160" fillId="0" borderId="0"/>
    <xf numFmtId="0" fontId="160" fillId="0" borderId="0"/>
    <xf numFmtId="0" fontId="160" fillId="0" borderId="0"/>
    <xf numFmtId="0" fontId="160" fillId="0" borderId="0"/>
    <xf numFmtId="189"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4" fillId="11" borderId="0" applyNumberFormat="0" applyBorder="0" applyAlignment="0" applyProtection="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3" fillId="0" borderId="0"/>
    <xf numFmtId="197" fontId="179" fillId="0" borderId="0">
      <protection locked="0"/>
    </xf>
    <xf numFmtId="2" fontId="187" fillId="0" borderId="0" applyFont="0"/>
    <xf numFmtId="189" fontId="66" fillId="0" borderId="20" applyNumberFormat="0" applyFill="0" applyAlignment="0" applyProtection="0"/>
    <xf numFmtId="0" fontId="184" fillId="82" borderId="0" applyNumberFormat="0" applyBorder="0" applyProtection="0"/>
    <xf numFmtId="0" fontId="74" fillId="5" borderId="0" applyNumberFormat="0" applyBorder="0" applyAlignment="0" applyProtection="0"/>
    <xf numFmtId="0" fontId="74" fillId="5" borderId="0" applyNumberFormat="0" applyBorder="0" applyAlignment="0" applyProtection="0"/>
    <xf numFmtId="0" fontId="178" fillId="0" borderId="0">
      <protection locked="0"/>
    </xf>
    <xf numFmtId="0" fontId="170" fillId="0" borderId="0" applyNumberFormat="0" applyFill="0" applyBorder="0" applyAlignment="0" applyProtection="0"/>
    <xf numFmtId="189" fontId="68" fillId="0" borderId="24" applyNumberFormat="0" applyFill="0" applyAlignment="0" applyProtection="0"/>
    <xf numFmtId="0" fontId="169" fillId="0" borderId="23" applyNumberFormat="0" applyFill="0" applyAlignment="0" applyProtection="0"/>
    <xf numFmtId="195" fontId="179" fillId="0" borderId="0">
      <protection locked="0"/>
    </xf>
    <xf numFmtId="189" fontId="138" fillId="0" borderId="0" applyNumberFormat="0" applyFill="0" applyBorder="0" applyAlignment="0" applyProtection="0"/>
    <xf numFmtId="189" fontId="152" fillId="0" borderId="0" applyNumberFormat="0" applyFill="0" applyBorder="0" applyAlignment="0" applyProtection="0"/>
    <xf numFmtId="189" fontId="151" fillId="0" borderId="0" applyNumberFormat="0" applyFill="0" applyBorder="0" applyAlignment="0" applyProtection="0"/>
    <xf numFmtId="189" fontId="150" fillId="0" borderId="0" applyNumberFormat="0" applyFill="0" applyBorder="0" applyAlignment="0" applyProtection="0"/>
    <xf numFmtId="0" fontId="179" fillId="0" borderId="0">
      <protection locked="0"/>
    </xf>
    <xf numFmtId="189" fontId="149" fillId="0" borderId="0" applyNumberFormat="0" applyFill="0" applyBorder="0" applyAlignment="0" applyProtection="0"/>
    <xf numFmtId="0" fontId="178" fillId="0" borderId="0">
      <protection locked="0"/>
    </xf>
    <xf numFmtId="0" fontId="167" fillId="0" borderId="0" applyNumberFormat="0" applyFill="0" applyBorder="0" applyAlignment="0" applyProtection="0"/>
    <xf numFmtId="0" fontId="59" fillId="19" borderId="0" applyNumberFormat="0" applyBorder="0" applyAlignment="0" applyProtection="0"/>
    <xf numFmtId="0" fontId="59" fillId="19" borderId="0" applyNumberFormat="0" applyBorder="0" applyAlignment="0" applyProtection="0"/>
    <xf numFmtId="0" fontId="179" fillId="0" borderId="0">
      <protection locked="0"/>
    </xf>
    <xf numFmtId="0" fontId="179" fillId="0" borderId="0">
      <protection locked="0"/>
    </xf>
    <xf numFmtId="190"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8" fontId="13" fillId="0" borderId="0" applyFont="0" applyFill="0" applyBorder="0" applyAlignment="0" applyProtection="0"/>
    <xf numFmtId="0" fontId="66" fillId="0" borderId="20" applyNumberFormat="0" applyFill="0" applyAlignment="0" applyProtection="0"/>
    <xf numFmtId="0" fontId="66" fillId="0" borderId="20" applyNumberFormat="0" applyFill="0" applyAlignment="0" applyProtection="0"/>
    <xf numFmtId="0" fontId="65" fillId="26" borderId="19" applyNumberFormat="0" applyAlignment="0" applyProtection="0"/>
    <xf numFmtId="0" fontId="63" fillId="15" borderId="18" applyNumberFormat="0" applyAlignment="0" applyProtection="0"/>
    <xf numFmtId="0" fontId="64" fillId="6" borderId="0" applyNumberFormat="0" applyBorder="0" applyAlignment="0" applyProtection="0"/>
    <xf numFmtId="0" fontId="64" fillId="6" borderId="0" applyNumberFormat="0" applyBorder="0" applyAlignment="0" applyProtection="0"/>
    <xf numFmtId="189" fontId="74" fillId="5" borderId="0" applyNumberFormat="0" applyBorder="0" applyAlignment="0" applyProtection="0"/>
    <xf numFmtId="0" fontId="165" fillId="5" borderId="0" applyNumberFormat="0" applyBorder="0" applyAlignment="0" applyProtection="0"/>
    <xf numFmtId="0" fontId="163" fillId="21" borderId="0" applyNumberFormat="0" applyBorder="0" applyAlignment="0" applyProtection="0"/>
    <xf numFmtId="189" fontId="59" fillId="18" borderId="0" applyNumberFormat="0" applyBorder="0" applyAlignment="0" applyProtection="0"/>
    <xf numFmtId="189" fontId="59" fillId="24" borderId="0" applyNumberFormat="0" applyBorder="0" applyAlignment="0" applyProtection="0"/>
    <xf numFmtId="0" fontId="163" fillId="24" borderId="0" applyNumberFormat="0" applyBorder="0" applyAlignment="0" applyProtection="0"/>
    <xf numFmtId="0" fontId="59" fillId="20" borderId="0" applyNumberFormat="0" applyBorder="0" applyAlignment="0" applyProtection="0"/>
    <xf numFmtId="0" fontId="59" fillId="19" borderId="0" applyNumberFormat="0" applyBorder="0" applyAlignment="0" applyProtection="0"/>
    <xf numFmtId="0" fontId="59" fillId="18"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0" borderId="0" applyNumberFormat="0" applyBorder="0" applyAlignment="0" applyProtection="0"/>
    <xf numFmtId="0" fontId="59" fillId="10" borderId="0" applyNumberFormat="0" applyBorder="0" applyAlignment="0" applyProtection="0"/>
    <xf numFmtId="189" fontId="59" fillId="13" borderId="0" applyNumberFormat="0" applyBorder="0" applyAlignment="0" applyProtection="0"/>
    <xf numFmtId="0" fontId="163" fillId="10" borderId="0" applyNumberFormat="0" applyBorder="0" applyAlignment="0" applyProtection="0"/>
    <xf numFmtId="0" fontId="57" fillId="14" borderId="0" applyNumberFormat="0" applyBorder="0" applyAlignment="0" applyProtection="0"/>
    <xf numFmtId="0" fontId="57" fillId="12" borderId="0" applyNumberFormat="0" applyBorder="0" applyAlignment="0" applyProtection="0"/>
    <xf numFmtId="0" fontId="57" fillId="7" borderId="0" applyNumberFormat="0" applyBorder="0" applyAlignment="0" applyProtection="0"/>
    <xf numFmtId="0" fontId="164" fillId="15" borderId="18" applyNumberFormat="0" applyAlignment="0" applyProtection="0"/>
    <xf numFmtId="0" fontId="162" fillId="12" borderId="0" applyNumberFormat="0" applyBorder="0" applyAlignment="0" applyProtection="0"/>
    <xf numFmtId="189" fontId="4" fillId="0" borderId="0"/>
    <xf numFmtId="189" fontId="57" fillId="13" borderId="0" applyNumberFormat="0" applyBorder="0" applyAlignment="0" applyProtection="0"/>
    <xf numFmtId="0" fontId="162" fillId="10" borderId="0" applyNumberFormat="0" applyBorder="0" applyAlignment="0" applyProtection="0"/>
    <xf numFmtId="0" fontId="57" fillId="7" borderId="0" applyNumberFormat="0" applyBorder="0" applyAlignment="0" applyProtection="0"/>
    <xf numFmtId="0" fontId="57" fillId="6" borderId="0" applyNumberFormat="0" applyBorder="0" applyAlignment="0" applyProtection="0"/>
    <xf numFmtId="0" fontId="57" fillId="5" borderId="0" applyNumberFormat="0" applyBorder="0" applyAlignment="0" applyProtection="0"/>
    <xf numFmtId="0" fontId="57" fillId="5"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57" fillId="9" borderId="0" applyNumberFormat="0" applyBorder="0" applyAlignment="0" applyProtection="0"/>
    <xf numFmtId="0" fontId="162" fillId="9" borderId="0" applyNumberFormat="0" applyBorder="0" applyAlignment="0" applyProtection="0"/>
    <xf numFmtId="189" fontId="160" fillId="11" borderId="0" applyNumberFormat="0" applyBorder="0" applyAlignment="0" applyProtection="0"/>
    <xf numFmtId="189" fontId="57" fillId="7" borderId="0" applyNumberFormat="0" applyBorder="0" applyAlignment="0" applyProtection="0"/>
    <xf numFmtId="0" fontId="162" fillId="7" borderId="0" applyNumberFormat="0" applyBorder="0" applyAlignment="0" applyProtection="0"/>
    <xf numFmtId="0" fontId="162" fillId="6" borderId="0" applyNumberFormat="0" applyBorder="0" applyAlignment="0" applyProtection="0"/>
    <xf numFmtId="0" fontId="162" fillId="5" borderId="0" applyNumberFormat="0" applyBorder="0" applyAlignment="0" applyProtection="0"/>
    <xf numFmtId="189" fontId="160" fillId="11" borderId="0" applyNumberFormat="0" applyBorder="0" applyAlignment="0" applyProtection="0"/>
    <xf numFmtId="0" fontId="162" fillId="8"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57" fillId="14"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189" fontId="65" fillId="26" borderId="19" applyNumberFormat="0" applyAlignment="0" applyProtection="0"/>
    <xf numFmtId="0" fontId="179" fillId="0" borderId="0">
      <protection locked="0"/>
    </xf>
    <xf numFmtId="0" fontId="181" fillId="0" borderId="0">
      <protection locked="0"/>
    </xf>
    <xf numFmtId="0" fontId="179" fillId="0" borderId="0">
      <protection locked="0"/>
    </xf>
    <xf numFmtId="195" fontId="179" fillId="0" borderId="0">
      <protection locked="0"/>
    </xf>
    <xf numFmtId="0" fontId="185" fillId="83" borderId="0" applyNumberFormat="0"/>
    <xf numFmtId="0" fontId="186" fillId="0" borderId="20" applyNumberFormat="0" applyFill="0" applyAlignment="0" applyProtection="0"/>
    <xf numFmtId="0" fontId="160" fillId="0" borderId="0"/>
    <xf numFmtId="189" fontId="160" fillId="0" borderId="0"/>
    <xf numFmtId="189" fontId="160" fillId="0" borderId="0"/>
    <xf numFmtId="189" fontId="160" fillId="0" borderId="0"/>
    <xf numFmtId="189" fontId="160" fillId="0" borderId="0"/>
    <xf numFmtId="189" fontId="160" fillId="0" borderId="0"/>
    <xf numFmtId="189" fontId="59" fillId="17" borderId="0" applyNumberFormat="0" applyBorder="0" applyAlignment="0" applyProtection="0"/>
    <xf numFmtId="189" fontId="160" fillId="11" borderId="0" applyNumberFormat="0" applyBorder="0" applyAlignment="0" applyProtection="0"/>
    <xf numFmtId="189" fontId="57" fillId="7"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4" fillId="11" borderId="0" applyNumberFormat="0" applyBorder="0" applyAlignment="0" applyProtection="0"/>
    <xf numFmtId="0" fontId="160" fillId="0" borderId="0"/>
    <xf numFmtId="189" fontId="160" fillId="0" borderId="0"/>
    <xf numFmtId="189" fontId="160" fillId="0" borderId="0"/>
    <xf numFmtId="189" fontId="160" fillId="0" borderId="0"/>
    <xf numFmtId="0" fontId="178" fillId="0" borderId="0">
      <protection locked="0"/>
    </xf>
    <xf numFmtId="0" fontId="59" fillId="24" borderId="0" applyNumberFormat="0" applyBorder="0" applyAlignment="0" applyProtection="0"/>
    <xf numFmtId="0" fontId="13" fillId="0" borderId="0"/>
    <xf numFmtId="189" fontId="59" fillId="18" borderId="0" applyNumberFormat="0" applyBorder="0" applyAlignment="0" applyProtection="0"/>
    <xf numFmtId="0" fontId="163" fillId="13" borderId="0" applyNumberFormat="0" applyBorder="0" applyAlignment="0" applyProtection="0"/>
    <xf numFmtId="0" fontId="57" fillId="13" borderId="0" applyNumberFormat="0" applyBorder="0" applyAlignment="0" applyProtection="0"/>
    <xf numFmtId="189" fontId="57" fillId="14" borderId="0" applyNumberFormat="0" applyBorder="0" applyAlignment="0" applyProtection="0"/>
    <xf numFmtId="0" fontId="162" fillId="7" borderId="0" applyNumberFormat="0" applyBorder="0" applyAlignment="0" applyProtection="0"/>
    <xf numFmtId="189" fontId="4" fillId="0" borderId="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4" fillId="11" borderId="0" applyNumberFormat="0" applyBorder="0" applyAlignment="0" applyProtection="0"/>
    <xf numFmtId="0" fontId="160" fillId="0" borderId="0"/>
    <xf numFmtId="189" fontId="160" fillId="0" borderId="0"/>
    <xf numFmtId="189" fontId="160" fillId="0" borderId="0"/>
    <xf numFmtId="189" fontId="160" fillId="0" borderId="0"/>
    <xf numFmtId="189" fontId="67" fillId="9" borderId="18" applyNumberFormat="0" applyAlignment="0" applyProtection="0"/>
    <xf numFmtId="0" fontId="178" fillId="0" borderId="0">
      <protection locked="0"/>
    </xf>
    <xf numFmtId="189" fontId="148" fillId="0" borderId="0" applyNumberFormat="0" applyFill="0" applyBorder="0" applyAlignment="0" applyProtection="0"/>
    <xf numFmtId="0" fontId="67" fillId="9" borderId="18" applyNumberFormat="0" applyAlignment="0" applyProtection="0"/>
    <xf numFmtId="0" fontId="179" fillId="0" borderId="0">
      <protection locked="0"/>
    </xf>
    <xf numFmtId="189" fontId="160" fillId="11" borderId="0" applyNumberFormat="0" applyBorder="0" applyAlignment="0" applyProtection="0"/>
    <xf numFmtId="189" fontId="160" fillId="11" borderId="0" applyNumberFormat="0" applyBorder="0" applyAlignment="0" applyProtection="0"/>
    <xf numFmtId="0" fontId="160" fillId="0" borderId="0"/>
    <xf numFmtId="0" fontId="160" fillId="0" borderId="0"/>
    <xf numFmtId="0" fontId="162" fillId="14" borderId="0" applyNumberFormat="0" applyBorder="0" applyAlignment="0" applyProtection="0"/>
    <xf numFmtId="189" fontId="4" fillId="0" borderId="0"/>
    <xf numFmtId="0" fontId="59" fillId="23" borderId="0" applyNumberFormat="0" applyBorder="0" applyAlignment="0" applyProtection="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59" fillId="19" borderId="0" applyNumberFormat="0" applyBorder="0" applyAlignment="0" applyProtection="0"/>
    <xf numFmtId="0" fontId="67" fillId="9" borderId="18" applyNumberFormat="0" applyAlignment="0" applyProtection="0"/>
    <xf numFmtId="189" fontId="4" fillId="11" borderId="0" applyNumberFormat="0" applyBorder="0" applyAlignment="0" applyProtection="0"/>
    <xf numFmtId="189" fontId="160" fillId="0" borderId="0"/>
    <xf numFmtId="0" fontId="160" fillId="0" borderId="0"/>
    <xf numFmtId="189" fontId="160" fillId="0" borderId="0"/>
    <xf numFmtId="189" fontId="160" fillId="11" borderId="0" applyNumberFormat="0" applyBorder="0" applyAlignment="0" applyProtection="0"/>
    <xf numFmtId="0" fontId="57" fillId="10" borderId="0" applyNumberFormat="0" applyBorder="0" applyAlignment="0" applyProtection="0"/>
    <xf numFmtId="0" fontId="160" fillId="0" borderId="0"/>
    <xf numFmtId="189" fontId="160" fillId="0" borderId="0"/>
    <xf numFmtId="0" fontId="160"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0" fillId="0" borderId="0"/>
    <xf numFmtId="189" fontId="4" fillId="11" borderId="0" applyNumberFormat="0" applyBorder="0" applyAlignment="0" applyProtection="0"/>
    <xf numFmtId="189" fontId="160"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3" fillId="18" borderId="0" applyNumberFormat="0" applyBorder="0" applyAlignment="0" applyProtection="0"/>
    <xf numFmtId="189" fontId="57" fillId="4"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0" fontId="57" fillId="6"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0" fontId="4" fillId="71" borderId="0" applyNumberFormat="0" applyBorder="0" applyAlignment="0" applyProtection="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3" fillId="0" borderId="0"/>
    <xf numFmtId="196" fontId="179" fillId="0" borderId="0">
      <protection locked="0"/>
    </xf>
    <xf numFmtId="0" fontId="183" fillId="9" borderId="18" applyNumberFormat="0" applyAlignment="0" applyProtection="0"/>
    <xf numFmtId="189" fontId="153" fillId="0" borderId="0" applyNumberFormat="0" applyFill="0" applyBorder="0" applyAlignment="0" applyProtection="0"/>
    <xf numFmtId="189" fontId="64" fillId="6" borderId="0" applyNumberFormat="0" applyBorder="0" applyAlignment="0" applyProtection="0"/>
    <xf numFmtId="0" fontId="179" fillId="0" borderId="0">
      <protection locked="0"/>
    </xf>
    <xf numFmtId="0" fontId="59" fillId="23" borderId="0" applyNumberFormat="0" applyBorder="0" applyAlignment="0" applyProtection="0"/>
    <xf numFmtId="0" fontId="59" fillId="24" borderId="0" applyNumberFormat="0" applyBorder="0" applyAlignment="0" applyProtection="0"/>
    <xf numFmtId="0" fontId="179" fillId="0" borderId="0">
      <protection locked="0"/>
    </xf>
    <xf numFmtId="43" fontId="13" fillId="0" borderId="0" applyFont="0" applyFill="0" applyBorder="0" applyAlignment="0" applyProtection="0"/>
    <xf numFmtId="190" fontId="13" fillId="0" borderId="0" applyFont="0" applyFill="0" applyBorder="0" applyAlignment="0" applyProtection="0"/>
    <xf numFmtId="43" fontId="13" fillId="0" borderId="0" applyFont="0" applyFill="0" applyBorder="0" applyAlignment="0" applyProtection="0"/>
    <xf numFmtId="0" fontId="63" fillId="15" borderId="18" applyNumberFormat="0" applyAlignment="0" applyProtection="0"/>
    <xf numFmtId="0" fontId="163" fillId="22" borderId="0" applyNumberFormat="0" applyBorder="0" applyAlignment="0" applyProtection="0"/>
    <xf numFmtId="0" fontId="59" fillId="20" borderId="0" applyNumberFormat="0" applyBorder="0" applyAlignment="0" applyProtection="0"/>
    <xf numFmtId="0" fontId="59" fillId="19" borderId="0" applyNumberFormat="0" applyBorder="0" applyAlignment="0" applyProtection="0"/>
    <xf numFmtId="0" fontId="59" fillId="18" borderId="0" applyNumberFormat="0" applyBorder="0" applyAlignment="0" applyProtection="0"/>
    <xf numFmtId="0" fontId="163" fillId="17" borderId="0" applyNumberFormat="0" applyBorder="0" applyAlignment="0" applyProtection="0"/>
    <xf numFmtId="0" fontId="57" fillId="10" borderId="0" applyNumberFormat="0" applyBorder="0" applyAlignment="0" applyProtection="0"/>
    <xf numFmtId="0" fontId="4" fillId="0" borderId="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0" borderId="0"/>
    <xf numFmtId="189" fontId="160" fillId="0" borderId="0"/>
    <xf numFmtId="189" fontId="160" fillId="0" borderId="0"/>
    <xf numFmtId="189" fontId="160" fillId="0" borderId="0"/>
    <xf numFmtId="0" fontId="160" fillId="0" borderId="0"/>
    <xf numFmtId="0" fontId="160" fillId="0" borderId="0"/>
    <xf numFmtId="2" fontId="13" fillId="0" borderId="0" applyFont="0" applyFill="0" applyBorder="0" applyAlignment="0" applyProtection="0"/>
    <xf numFmtId="0" fontId="179" fillId="0" borderId="0">
      <protection locked="0"/>
    </xf>
    <xf numFmtId="0" fontId="180" fillId="26" borderId="19" applyNumberFormat="0" applyAlignment="0" applyProtection="0"/>
    <xf numFmtId="189" fontId="59" fillId="19"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59" fillId="21" borderId="0" applyNumberFormat="0" applyBorder="0" applyAlignment="0" applyProtection="0"/>
    <xf numFmtId="189" fontId="59" fillId="22"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57" fillId="13"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57" fillId="12" borderId="0" applyNumberFormat="0" applyBorder="0" applyAlignment="0" applyProtection="0"/>
    <xf numFmtId="9" fontId="4" fillId="0" borderId="0" applyFont="0" applyFill="0" applyBorder="0" applyAlignment="0" applyProtection="0"/>
    <xf numFmtId="0" fontId="57" fillId="9" borderId="0" applyNumberFormat="0" applyBorder="0" applyAlignment="0" applyProtection="0"/>
    <xf numFmtId="0" fontId="57" fillId="4"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0" fontId="160" fillId="0" borderId="0"/>
    <xf numFmtId="189" fontId="7" fillId="0" borderId="0"/>
    <xf numFmtId="0" fontId="160" fillId="0" borderId="0"/>
    <xf numFmtId="0" fontId="160" fillId="0" borderId="0"/>
    <xf numFmtId="0" fontId="160" fillId="0" borderId="0"/>
    <xf numFmtId="189" fontId="4" fillId="11" borderId="0" applyNumberFormat="0" applyBorder="0" applyAlignment="0" applyProtection="0"/>
    <xf numFmtId="0" fontId="160" fillId="0" borderId="0"/>
    <xf numFmtId="189" fontId="160" fillId="0" borderId="0"/>
    <xf numFmtId="189" fontId="160" fillId="0" borderId="0"/>
    <xf numFmtId="189" fontId="160" fillId="0" borderId="0"/>
    <xf numFmtId="187" fontId="7" fillId="0" borderId="0" applyFont="0" applyFill="0" applyBorder="0" applyAlignment="0" applyProtection="0"/>
    <xf numFmtId="189" fontId="153" fillId="0" borderId="0" applyNumberFormat="0" applyFill="0" applyBorder="0" applyAlignment="0" applyProtection="0"/>
    <xf numFmtId="189" fontId="7" fillId="0" borderId="0" applyNumberFormat="0" applyFill="0" applyBorder="0" applyAlignment="0" applyProtection="0"/>
    <xf numFmtId="0" fontId="59" fillId="21" borderId="0" applyNumberFormat="0" applyBorder="0" applyAlignment="0" applyProtection="0"/>
    <xf numFmtId="189" fontId="13" fillId="0" borderId="0" applyFont="0" applyFill="0" applyBorder="0" applyAlignment="0" applyProtection="0"/>
    <xf numFmtId="43" fontId="13" fillId="0" borderId="0" applyFont="0" applyFill="0" applyBorder="0" applyAlignment="0" applyProtection="0"/>
    <xf numFmtId="189" fontId="59" fillId="23" borderId="0" applyNumberFormat="0" applyBorder="0" applyAlignment="0" applyProtection="0"/>
    <xf numFmtId="189" fontId="59" fillId="20" borderId="0" applyNumberFormat="0" applyBorder="0" applyAlignment="0" applyProtection="0"/>
    <xf numFmtId="0" fontId="163" fillId="19" borderId="0" applyNumberFormat="0" applyBorder="0" applyAlignment="0" applyProtection="0"/>
    <xf numFmtId="189" fontId="4" fillId="0" borderId="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57" fillId="5" borderId="0" applyNumberFormat="0" applyBorder="0" applyAlignment="0" applyProtection="0"/>
    <xf numFmtId="0" fontId="162" fillId="4"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0" fontId="160" fillId="0" borderId="0"/>
    <xf numFmtId="0" fontId="162" fillId="0" borderId="0"/>
    <xf numFmtId="0" fontId="160" fillId="0" borderId="0"/>
    <xf numFmtId="0" fontId="160" fillId="0" borderId="0"/>
    <xf numFmtId="0" fontId="160" fillId="0" borderId="0"/>
    <xf numFmtId="189" fontId="4" fillId="11" borderId="0" applyNumberFormat="0" applyBorder="0" applyAlignment="0" applyProtection="0"/>
    <xf numFmtId="189" fontId="160" fillId="0" borderId="0"/>
    <xf numFmtId="189" fontId="160" fillId="0" borderId="0"/>
    <xf numFmtId="189" fontId="160" fillId="0" borderId="0"/>
    <xf numFmtId="189" fontId="160" fillId="0" borderId="0"/>
    <xf numFmtId="0" fontId="182" fillId="6"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7" fillId="12" borderId="0" applyNumberFormat="0" applyBorder="0" applyAlignment="0" applyProtection="0"/>
    <xf numFmtId="189" fontId="4" fillId="0" borderId="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189" fontId="160" fillId="1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57" fillId="10" borderId="0" applyNumberFormat="0" applyBorder="0" applyAlignment="0" applyProtection="0"/>
    <xf numFmtId="0" fontId="160" fillId="0" borderId="0"/>
    <xf numFmtId="0" fontId="160" fillId="0" borderId="0"/>
    <xf numFmtId="0" fontId="160" fillId="0" borderId="0"/>
    <xf numFmtId="0" fontId="160" fillId="0" borderId="0"/>
    <xf numFmtId="189" fontId="4" fillId="11" borderId="0" applyNumberFormat="0" applyBorder="0" applyAlignment="0" applyProtection="0"/>
    <xf numFmtId="189" fontId="160" fillId="0" borderId="0"/>
    <xf numFmtId="189" fontId="160" fillId="0" borderId="0"/>
    <xf numFmtId="189" fontId="160" fillId="0" borderId="0"/>
    <xf numFmtId="189" fontId="160" fillId="0" borderId="0"/>
    <xf numFmtId="189" fontId="137" fillId="0" borderId="0" applyNumberFormat="0" applyFill="0" applyBorder="0" applyAlignment="0" applyProtection="0"/>
    <xf numFmtId="0" fontId="168" fillId="0" borderId="22" applyNumberFormat="0" applyFill="0" applyAlignment="0" applyProtection="0"/>
    <xf numFmtId="189" fontId="70" fillId="0" borderId="0" applyNumberFormat="0" applyFill="0" applyBorder="0" applyAlignment="0" applyProtection="0"/>
    <xf numFmtId="0" fontId="59" fillId="22" borderId="0" applyNumberFormat="0" applyBorder="0" applyAlignment="0" applyProtection="0"/>
    <xf numFmtId="189" fontId="63" fillId="15" borderId="18" applyNumberFormat="0" applyAlignment="0" applyProtection="0"/>
    <xf numFmtId="0" fontId="163" fillId="23" borderId="0" applyNumberFormat="0" applyBorder="0" applyAlignment="0" applyProtection="0"/>
    <xf numFmtId="0" fontId="163" fillId="20" borderId="0" applyNumberFormat="0" applyBorder="0" applyAlignment="0" applyProtection="0"/>
    <xf numFmtId="0" fontId="57" fillId="12" borderId="0" applyNumberFormat="0" applyBorder="0" applyAlignment="0" applyProtection="0"/>
    <xf numFmtId="0" fontId="178" fillId="0" borderId="0">
      <protection locked="0"/>
    </xf>
    <xf numFmtId="189" fontId="4" fillId="0" borderId="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57" fillId="8"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0" fillId="0" borderId="0"/>
    <xf numFmtId="0" fontId="160" fillId="0" borderId="0"/>
    <xf numFmtId="0" fontId="13" fillId="0" borderId="0"/>
    <xf numFmtId="0" fontId="160" fillId="0" borderId="0"/>
    <xf numFmtId="0" fontId="160" fillId="0" borderId="0"/>
    <xf numFmtId="189" fontId="4" fillId="11" borderId="0" applyNumberFormat="0" applyBorder="0" applyAlignment="0" applyProtection="0"/>
    <xf numFmtId="0" fontId="160" fillId="0" borderId="0"/>
    <xf numFmtId="189" fontId="160" fillId="0" borderId="0"/>
    <xf numFmtId="189" fontId="160" fillId="0" borderId="0"/>
    <xf numFmtId="189" fontId="160" fillId="0" borderId="0"/>
    <xf numFmtId="189" fontId="137" fillId="0" borderId="0" applyNumberFormat="0" applyFill="0" applyBorder="0" applyAlignment="0" applyProtection="0"/>
    <xf numFmtId="189" fontId="136" fillId="0" borderId="0" applyNumberFormat="0" applyFill="0" applyBorder="0" applyAlignment="0" applyProtection="0"/>
    <xf numFmtId="0" fontId="65" fillId="26" borderId="19" applyNumberFormat="0" applyAlignment="0" applyProtection="0"/>
    <xf numFmtId="0" fontId="57" fillId="12" borderId="0" applyNumberFormat="0" applyBorder="0" applyAlignment="0" applyProtection="0"/>
    <xf numFmtId="0" fontId="178" fillId="0" borderId="0">
      <protection locked="0"/>
    </xf>
    <xf numFmtId="189" fontId="160" fillId="11" borderId="0" applyNumberFormat="0" applyBorder="0" applyAlignment="0" applyProtection="0"/>
    <xf numFmtId="189" fontId="4" fillId="0" borderId="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68" fillId="0" borderId="0" applyNumberFormat="0" applyFill="0" applyBorder="0" applyAlignment="0" applyProtection="0"/>
    <xf numFmtId="189" fontId="160" fillId="11" borderId="0" applyNumberFormat="0" applyBorder="0" applyAlignment="0" applyProtection="0"/>
    <xf numFmtId="189" fontId="160" fillId="0" borderId="0"/>
    <xf numFmtId="189" fontId="160" fillId="0" borderId="0"/>
    <xf numFmtId="189" fontId="160" fillId="0" borderId="0"/>
    <xf numFmtId="189" fontId="4" fillId="11" borderId="0" applyNumberFormat="0" applyBorder="0" applyAlignment="0" applyProtection="0"/>
    <xf numFmtId="0" fontId="160" fillId="0" borderId="0"/>
    <xf numFmtId="0" fontId="160" fillId="0" borderId="0"/>
    <xf numFmtId="0" fontId="160" fillId="0" borderId="0"/>
    <xf numFmtId="189" fontId="68" fillId="0" borderId="0" applyNumberFormat="0" applyFill="0" applyBorder="0" applyAlignment="0" applyProtection="0"/>
    <xf numFmtId="0" fontId="59" fillId="18"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160" fillId="11" borderId="0" applyNumberFormat="0" applyBorder="0" applyAlignment="0" applyProtection="0"/>
    <xf numFmtId="189" fontId="4" fillId="0" borderId="0"/>
    <xf numFmtId="189" fontId="4" fillId="0" borderId="0"/>
    <xf numFmtId="0" fontId="160"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4" fillId="0" borderId="0"/>
    <xf numFmtId="189" fontId="4" fillId="0" borderId="0"/>
    <xf numFmtId="43" fontId="13" fillId="0" borderId="0" applyFont="0" applyFill="0" applyBorder="0" applyAlignment="0" applyProtection="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189" fontId="57" fillId="6" borderId="0" applyNumberFormat="0" applyBorder="0" applyAlignment="0" applyProtection="0"/>
    <xf numFmtId="0" fontId="4" fillId="0" borderId="0"/>
    <xf numFmtId="0" fontId="4" fillId="0" borderId="0"/>
    <xf numFmtId="19" fontId="179" fillId="0" borderId="139">
      <alignment horizontal="center"/>
      <protection locked="0"/>
    </xf>
    <xf numFmtId="0" fontId="170" fillId="0" borderId="24" applyNumberFormat="0" applyFill="0" applyAlignment="0" applyProtection="0"/>
    <xf numFmtId="189" fontId="160" fillId="0" borderId="0"/>
    <xf numFmtId="0" fontId="160" fillId="0" borderId="0"/>
    <xf numFmtId="9" fontId="4" fillId="0" borderId="0" applyFont="0" applyFill="0" applyBorder="0" applyAlignment="0" applyProtection="0"/>
    <xf numFmtId="189" fontId="59" fillId="10" borderId="0" applyNumberFormat="0" applyBorder="0" applyAlignment="0" applyProtection="0"/>
    <xf numFmtId="0" fontId="59"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0" fontId="160"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57" fillId="1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7" fillId="8"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7" fillId="8"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4" fillId="11" borderId="0" applyNumberFormat="0" applyBorder="0" applyAlignment="0" applyProtection="0"/>
    <xf numFmtId="0" fontId="160" fillId="0" borderId="0"/>
    <xf numFmtId="189" fontId="160" fillId="0" borderId="0"/>
    <xf numFmtId="189" fontId="160" fillId="0" borderId="0"/>
    <xf numFmtId="189" fontId="160" fillId="0" borderId="0"/>
    <xf numFmtId="189" fontId="160" fillId="0" borderId="0"/>
    <xf numFmtId="0" fontId="179" fillId="0" borderId="0">
      <protection locked="0"/>
    </xf>
    <xf numFmtId="194" fontId="13" fillId="0" borderId="0" applyFont="0" applyFill="0" applyBorder="0" applyAlignment="0" applyProtection="0"/>
    <xf numFmtId="0" fontId="59" fillId="18" borderId="0" applyNumberFormat="0" applyBorder="0" applyAlignment="0" applyProtection="0"/>
    <xf numFmtId="0" fontId="68" fillId="0" borderId="0" applyNumberFormat="0" applyFill="0" applyBorder="0" applyAlignment="0" applyProtection="0"/>
    <xf numFmtId="0" fontId="59" fillId="17" borderId="0" applyNumberFormat="0" applyBorder="0" applyAlignment="0" applyProtection="0"/>
    <xf numFmtId="0" fontId="57" fillId="7" borderId="0" applyNumberFormat="0" applyBorder="0" applyAlignment="0" applyProtection="0"/>
    <xf numFmtId="189" fontId="4" fillId="0" borderId="0"/>
    <xf numFmtId="0" fontId="162" fillId="13" borderId="0" applyNumberFormat="0" applyBorder="0" applyAlignment="0" applyProtection="0"/>
    <xf numFmtId="189" fontId="4"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162" fillId="12" borderId="0" applyNumberFormat="0" applyBorder="0" applyAlignment="0" applyProtection="0"/>
    <xf numFmtId="0" fontId="57" fillId="9" borderId="0" applyNumberFormat="0" applyBorder="0" applyAlignment="0" applyProtection="0"/>
    <xf numFmtId="0" fontId="57" fillId="7" borderId="0" applyNumberFormat="0" applyBorder="0" applyAlignment="0" applyProtection="0"/>
    <xf numFmtId="0" fontId="57" fillId="4"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160" fillId="11" borderId="0" applyNumberFormat="0" applyBorder="0" applyAlignment="0" applyProtection="0"/>
    <xf numFmtId="189" fontId="4" fillId="11" borderId="0" applyNumberFormat="0" applyBorder="0" applyAlignment="0" applyProtection="0"/>
    <xf numFmtId="189" fontId="4" fillId="0" borderId="0"/>
    <xf numFmtId="189" fontId="4" fillId="0" borderId="0"/>
    <xf numFmtId="189" fontId="160"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57" fillId="0" borderId="0"/>
    <xf numFmtId="189" fontId="57" fillId="0" borderId="0"/>
    <xf numFmtId="0" fontId="57"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77" fillId="0" borderId="0"/>
    <xf numFmtId="0" fontId="177"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2"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2"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3" fillId="0" borderId="0"/>
    <xf numFmtId="0" fontId="13" fillId="0" borderId="0"/>
    <xf numFmtId="0" fontId="13" fillId="0" borderId="0"/>
    <xf numFmtId="0" fontId="13" fillId="0" borderId="0"/>
    <xf numFmtId="0" fontId="57"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3" fillId="0" borderId="0"/>
    <xf numFmtId="0" fontId="13" fillId="0" borderId="0"/>
    <xf numFmtId="189" fontId="7"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3" fillId="0" borderId="0"/>
    <xf numFmtId="0" fontId="13" fillId="0" borderId="0"/>
    <xf numFmtId="0" fontId="13" fillId="0" borderId="0"/>
    <xf numFmtId="189"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57" fillId="0" borderId="0"/>
    <xf numFmtId="0" fontId="13"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57" fillId="0" borderId="0"/>
    <xf numFmtId="0" fontId="13" fillId="0" borderId="0"/>
    <xf numFmtId="0" fontId="13"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3" fillId="0" borderId="0"/>
    <xf numFmtId="0" fontId="13"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3" fillId="0" borderId="0"/>
    <xf numFmtId="0" fontId="13" fillId="0" borderId="0"/>
    <xf numFmtId="0" fontId="13"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0" fontId="13" fillId="0" borderId="0"/>
    <xf numFmtId="189" fontId="13" fillId="0" borderId="0"/>
    <xf numFmtId="0" fontId="13"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3" fillId="0" borderId="0"/>
    <xf numFmtId="0" fontId="13" fillId="11" borderId="17" applyNumberFormat="0" applyFont="0" applyAlignment="0" applyProtection="0"/>
    <xf numFmtId="0" fontId="57" fillId="11" borderId="17" applyNumberFormat="0" applyFont="0" applyAlignment="0" applyProtection="0"/>
    <xf numFmtId="189" fontId="7" fillId="11" borderId="17" applyNumberFormat="0" applyFont="0" applyAlignment="0" applyProtection="0"/>
    <xf numFmtId="0" fontId="162" fillId="11" borderId="17" applyNumberFormat="0" applyFont="0" applyAlignment="0" applyProtection="0"/>
    <xf numFmtId="189" fontId="7" fillId="11" borderId="17" applyNumberFormat="0" applyFont="0" applyAlignment="0" applyProtection="0"/>
    <xf numFmtId="0" fontId="166" fillId="15" borderId="16" applyNumberFormat="0" applyAlignment="0" applyProtection="0"/>
    <xf numFmtId="189" fontId="62" fillId="15" borderId="16"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98" fontId="179" fillId="0" borderId="0">
      <protection locked="0"/>
    </xf>
    <xf numFmtId="199" fontId="40" fillId="0" borderId="0"/>
    <xf numFmtId="200" fontId="40" fillId="0" borderId="0"/>
    <xf numFmtId="199" fontId="40" fillId="0" borderId="0"/>
    <xf numFmtId="4" fontId="179" fillId="0" borderId="0">
      <protection locked="0"/>
    </xf>
    <xf numFmtId="201" fontId="179" fillId="0" borderId="0">
      <protection locked="0"/>
    </xf>
    <xf numFmtId="0" fontId="62" fillId="15" borderId="16" applyNumberFormat="0" applyAlignment="0" applyProtection="0"/>
    <xf numFmtId="0" fontId="62" fillId="15" borderId="16" applyNumberFormat="0" applyAlignment="0" applyProtection="0"/>
    <xf numFmtId="0" fontId="184" fillId="82" borderId="0" applyNumberFormat="0" applyBorder="0" applyProtection="0"/>
    <xf numFmtId="0" fontId="61" fillId="0" borderId="0" applyNumberFormat="0" applyFill="0" applyBorder="0" applyAlignment="0" applyProtection="0"/>
    <xf numFmtId="0" fontId="61"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188" fillId="0" borderId="0"/>
    <xf numFmtId="0" fontId="78" fillId="0" borderId="22" applyNumberFormat="0" applyFill="0" applyAlignment="0" applyProtection="0"/>
    <xf numFmtId="0" fontId="78" fillId="0" borderId="22" applyNumberFormat="0" applyFill="0" applyAlignment="0" applyProtection="0"/>
    <xf numFmtId="0" fontId="79" fillId="0" borderId="23" applyNumberFormat="0" applyFill="0" applyAlignment="0" applyProtection="0"/>
    <xf numFmtId="0" fontId="79" fillId="0" borderId="23" applyNumberFormat="0" applyFill="0" applyAlignment="0" applyProtection="0"/>
    <xf numFmtId="0" fontId="68" fillId="0" borderId="24" applyNumberFormat="0" applyFill="0" applyAlignment="0" applyProtection="0"/>
    <xf numFmtId="0" fontId="68" fillId="0" borderId="24" applyNumberFormat="0" applyFill="0" applyAlignment="0" applyProtection="0"/>
    <xf numFmtId="0" fontId="81" fillId="0" borderId="0" applyNumberFormat="0" applyFill="0" applyBorder="0" applyAlignment="0" applyProtection="0"/>
    <xf numFmtId="167" fontId="184" fillId="84" borderId="0" applyNumberFormat="0" applyProtection="0"/>
    <xf numFmtId="0" fontId="69" fillId="0" borderId="21" applyNumberFormat="0" applyFill="0" applyAlignment="0" applyProtection="0"/>
    <xf numFmtId="189" fontId="13" fillId="0" borderId="138" applyNumberFormat="0" applyFont="0" applyFill="0" applyAlignment="0" applyProtection="0"/>
    <xf numFmtId="0" fontId="184" fillId="82" borderId="0" applyNumberFormat="0" applyBorder="0" applyProtection="0"/>
    <xf numFmtId="0" fontId="189" fillId="0" borderId="0" applyNumberFormat="0" applyFont="0" applyFill="0"/>
    <xf numFmtId="0" fontId="190" fillId="0" borderId="0" applyNumberFormat="0" applyFill="0" applyBorder="0" applyAlignment="0" applyProtection="0"/>
    <xf numFmtId="189" fontId="61" fillId="0" borderId="0" applyNumberFormat="0" applyFill="0" applyBorder="0" applyAlignment="0" applyProtection="0"/>
    <xf numFmtId="0" fontId="4" fillId="0" borderId="0"/>
    <xf numFmtId="0" fontId="191" fillId="0" borderId="140" applyBorder="0"/>
    <xf numFmtId="0" fontId="178" fillId="0" borderId="0">
      <protection locked="0"/>
    </xf>
    <xf numFmtId="0" fontId="178" fillId="0" borderId="0">
      <protection locked="0"/>
    </xf>
    <xf numFmtId="0" fontId="178" fillId="0" borderId="0">
      <protection locked="0"/>
    </xf>
    <xf numFmtId="0" fontId="178" fillId="0" borderId="0">
      <protection locked="0"/>
    </xf>
    <xf numFmtId="0" fontId="4" fillId="0" borderId="0"/>
    <xf numFmtId="189"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7"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4"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65" fillId="26" borderId="19" applyNumberFormat="0" applyAlignment="0" applyProtection="0"/>
    <xf numFmtId="189" fontId="157"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8" applyNumberFormat="0" applyAlignment="0" applyProtection="0"/>
    <xf numFmtId="189" fontId="66" fillId="0" borderId="20" applyNumberFormat="0" applyFill="0" applyAlignment="0" applyProtection="0"/>
    <xf numFmtId="164" fontId="7" fillId="0" borderId="0" applyFont="0" applyFill="0" applyBorder="0" applyAlignment="0" applyProtection="0"/>
    <xf numFmtId="189" fontId="75" fillId="16" borderId="0" applyNumberFormat="0" applyBorder="0" applyAlignment="0" applyProtection="0"/>
    <xf numFmtId="189" fontId="4" fillId="0" borderId="0"/>
    <xf numFmtId="189" fontId="4" fillId="0" borderId="0"/>
    <xf numFmtId="189" fontId="7" fillId="11" borderId="17" applyNumberFormat="0" applyFont="0" applyAlignment="0" applyProtection="0"/>
    <xf numFmtId="189" fontId="156" fillId="15" borderId="16" applyNumberFormat="0" applyAlignment="0" applyProtection="0"/>
    <xf numFmtId="9" fontId="7" fillId="0" borderId="0" applyFont="0" applyFill="0" applyBorder="0" applyAlignment="0" applyProtection="0"/>
    <xf numFmtId="189" fontId="81" fillId="0" borderId="0" applyNumberFormat="0" applyFill="0" applyBorder="0" applyAlignment="0" applyProtection="0"/>
    <xf numFmtId="189" fontId="13" fillId="0" borderId="138" applyNumberFormat="0" applyFont="0" applyFill="0" applyAlignment="0" applyProtection="0"/>
    <xf numFmtId="0" fontId="4" fillId="0" borderId="0"/>
    <xf numFmtId="189" fontId="61" fillId="0" borderId="0" applyNumberFormat="0" applyFill="0" applyBorder="0" applyAlignment="0" applyProtection="0"/>
    <xf numFmtId="0"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0"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0" fontId="3"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11" borderId="0" applyNumberFormat="0" applyBorder="0" applyAlignment="0" applyProtection="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89" fontId="4" fillId="11" borderId="0" applyNumberFormat="0" applyBorder="0" applyAlignment="0" applyProtection="0"/>
    <xf numFmtId="189" fontId="4" fillId="0" borderId="0"/>
    <xf numFmtId="189" fontId="4" fillId="0" borderId="0"/>
    <xf numFmtId="189" fontId="4" fillId="71" borderId="0" applyNumberFormat="0" applyBorder="0" applyAlignment="0" applyProtection="0"/>
    <xf numFmtId="189" fontId="4" fillId="0" borderId="0"/>
    <xf numFmtId="189"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1" borderId="0" applyNumberFormat="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202" fontId="7" fillId="0" borderId="0" applyFont="0" applyFill="0" applyBorder="0" applyAlignment="0" applyProtection="0"/>
    <xf numFmtId="193" fontId="7" fillId="0" borderId="0" applyFont="0" applyFill="0" applyBorder="0" applyAlignment="0" applyProtection="0"/>
    <xf numFmtId="203" fontId="7" fillId="0" borderId="0" applyFont="0" applyFill="0" applyBorder="0" applyAlignment="0" applyProtection="0"/>
    <xf numFmtId="204" fontId="7"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77" fillId="4" borderId="0" applyNumberFormat="0" applyBorder="0" applyAlignment="0" applyProtection="0"/>
    <xf numFmtId="0" fontId="177" fillId="5" borderId="0" applyNumberFormat="0" applyBorder="0" applyAlignment="0" applyProtection="0"/>
    <xf numFmtId="0" fontId="177" fillId="6" borderId="0" applyNumberFormat="0" applyBorder="0" applyAlignment="0" applyProtection="0"/>
    <xf numFmtId="0" fontId="177" fillId="7" borderId="0" applyNumberFormat="0" applyBorder="0" applyAlignment="0" applyProtection="0"/>
    <xf numFmtId="0" fontId="177" fillId="8" borderId="0" applyNumberFormat="0" applyBorder="0" applyAlignment="0" applyProtection="0"/>
    <xf numFmtId="0" fontId="177" fillId="9" borderId="0" applyNumberFormat="0" applyBorder="0" applyAlignment="0" applyProtection="0"/>
    <xf numFmtId="0" fontId="177" fillId="12" borderId="0" applyNumberFormat="0" applyBorder="0" applyAlignment="0" applyProtection="0"/>
    <xf numFmtId="0" fontId="177" fillId="10" borderId="0" applyNumberFormat="0" applyBorder="0" applyAlignment="0" applyProtection="0"/>
    <xf numFmtId="0" fontId="177" fillId="13" borderId="0" applyNumberFormat="0" applyBorder="0" applyAlignment="0" applyProtection="0"/>
    <xf numFmtId="0" fontId="177" fillId="7" borderId="0" applyNumberFormat="0" applyBorder="0" applyAlignment="0" applyProtection="0"/>
    <xf numFmtId="0" fontId="177" fillId="12" borderId="0" applyNumberFormat="0" applyBorder="0" applyAlignment="0" applyProtection="0"/>
    <xf numFmtId="0" fontId="177" fillId="14" borderId="0" applyNumberFormat="0" applyBorder="0" applyAlignment="0" applyProtection="0"/>
    <xf numFmtId="0" fontId="204" fillId="17" borderId="0" applyNumberFormat="0" applyBorder="0" applyAlignment="0" applyProtection="0"/>
    <xf numFmtId="0" fontId="204" fillId="10" borderId="0" applyNumberFormat="0" applyBorder="0" applyAlignment="0" applyProtection="0"/>
    <xf numFmtId="0" fontId="204" fillId="13" borderId="0" applyNumberFormat="0" applyBorder="0" applyAlignment="0" applyProtection="0"/>
    <xf numFmtId="0" fontId="204" fillId="18" borderId="0" applyNumberFormat="0" applyBorder="0" applyAlignment="0" applyProtection="0"/>
    <xf numFmtId="0" fontId="204" fillId="19" borderId="0" applyNumberFormat="0" applyBorder="0" applyAlignment="0" applyProtection="0"/>
    <xf numFmtId="0" fontId="204" fillId="20" borderId="0" applyNumberFormat="0" applyBorder="0" applyAlignment="0" applyProtection="0"/>
    <xf numFmtId="0" fontId="204" fillId="22" borderId="0" applyNumberFormat="0" applyBorder="0" applyAlignment="0" applyProtection="0"/>
    <xf numFmtId="0" fontId="204" fillId="23" borderId="0" applyNumberFormat="0" applyBorder="0" applyAlignment="0" applyProtection="0"/>
    <xf numFmtId="0" fontId="204" fillId="24" borderId="0" applyNumberFormat="0" applyBorder="0" applyAlignment="0" applyProtection="0"/>
    <xf numFmtId="0" fontId="204" fillId="18" borderId="0" applyNumberFormat="0" applyBorder="0" applyAlignment="0" applyProtection="0"/>
    <xf numFmtId="0" fontId="204" fillId="19" borderId="0" applyNumberFormat="0" applyBorder="0" applyAlignment="0" applyProtection="0"/>
    <xf numFmtId="0" fontId="204" fillId="21" borderId="0" applyNumberFormat="0" applyBorder="0" applyAlignment="0" applyProtection="0"/>
    <xf numFmtId="0" fontId="205" fillId="5" borderId="0" applyNumberFormat="0" applyBorder="0" applyAlignment="0" applyProtection="0"/>
    <xf numFmtId="0" fontId="209" fillId="6" borderId="0" applyNumberFormat="0" applyBorder="0" applyAlignment="0" applyProtection="0"/>
    <xf numFmtId="189" fontId="142" fillId="15" borderId="142" applyNumberFormat="0" applyAlignment="0" applyProtection="0"/>
    <xf numFmtId="189" fontId="142" fillId="15" borderId="142" applyNumberFormat="0" applyAlignment="0" applyProtection="0"/>
    <xf numFmtId="0" fontId="206" fillId="15" borderId="142" applyNumberFormat="0" applyAlignment="0" applyProtection="0"/>
    <xf numFmtId="0" fontId="164" fillId="15" borderId="142" applyNumberFormat="0" applyAlignment="0" applyProtection="0"/>
    <xf numFmtId="0" fontId="63" fillId="15" borderId="142" applyNumberFormat="0" applyAlignment="0" applyProtection="0"/>
    <xf numFmtId="189" fontId="142" fillId="15" borderId="142" applyNumberFormat="0" applyAlignment="0" applyProtection="0"/>
    <xf numFmtId="189" fontId="142" fillId="15" borderId="142" applyNumberFormat="0" applyAlignment="0" applyProtection="0"/>
    <xf numFmtId="189" fontId="142" fillId="15" borderId="142" applyNumberFormat="0" applyAlignment="0" applyProtection="0"/>
    <xf numFmtId="0" fontId="142" fillId="15" borderId="142" applyNumberFormat="0" applyAlignment="0" applyProtection="0"/>
    <xf numFmtId="189" fontId="142" fillId="15" borderId="142" applyNumberFormat="0" applyAlignment="0" applyProtection="0"/>
    <xf numFmtId="189" fontId="142" fillId="15" borderId="142" applyNumberFormat="0" applyAlignment="0" applyProtection="0"/>
    <xf numFmtId="189" fontId="142" fillId="15" borderId="142" applyNumberFormat="0" applyAlignment="0" applyProtection="0"/>
    <xf numFmtId="0" fontId="63" fillId="15" borderId="142" applyNumberFormat="0" applyAlignment="0" applyProtection="0"/>
    <xf numFmtId="0" fontId="63" fillId="15" borderId="142" applyNumberFormat="0" applyAlignment="0" applyProtection="0"/>
    <xf numFmtId="0" fontId="164" fillId="15" borderId="142" applyNumberFormat="0" applyAlignment="0" applyProtection="0"/>
    <xf numFmtId="19" fontId="179" fillId="0" borderId="141">
      <alignment horizontal="center"/>
      <protection locked="0"/>
    </xf>
    <xf numFmtId="0" fontId="210" fillId="26" borderId="19" applyNumberFormat="0" applyAlignment="0" applyProtection="0"/>
    <xf numFmtId="0" fontId="211" fillId="0" borderId="20" applyNumberFormat="0" applyFill="0" applyAlignment="0" applyProtection="0"/>
    <xf numFmtId="0" fontId="13" fillId="0" borderId="0"/>
    <xf numFmtId="0" fontId="212" fillId="0" borderId="0" applyNumberFormat="0" applyFill="0" applyBorder="0" applyAlignment="0" applyProtection="0"/>
    <xf numFmtId="0" fontId="67" fillId="9" borderId="142" applyNumberFormat="0" applyAlignment="0" applyProtection="0"/>
    <xf numFmtId="0" fontId="67" fillId="9" borderId="142" applyNumberFormat="0" applyAlignment="0" applyProtection="0"/>
    <xf numFmtId="189" fontId="146" fillId="9" borderId="142" applyNumberFormat="0" applyAlignment="0" applyProtection="0"/>
    <xf numFmtId="0" fontId="146" fillId="9" borderId="142" applyNumberFormat="0" applyAlignment="0" applyProtection="0"/>
    <xf numFmtId="0" fontId="213" fillId="9" borderId="142" applyNumberFormat="0" applyAlignment="0" applyProtection="0"/>
    <xf numFmtId="0" fontId="207" fillId="0" borderId="0" applyNumberFormat="0" applyFill="0" applyBorder="0" applyAlignment="0" applyProtection="0"/>
    <xf numFmtId="0" fontId="178" fillId="0" borderId="0">
      <protection locked="0"/>
    </xf>
    <xf numFmtId="0" fontId="178" fillId="0" borderId="0">
      <protection locked="0"/>
    </xf>
    <xf numFmtId="0" fontId="78" fillId="0" borderId="22" applyNumberFormat="0" applyFill="0" applyAlignment="0" applyProtection="0"/>
    <xf numFmtId="0" fontId="79" fillId="0" borderId="23" applyNumberFormat="0" applyFill="0" applyAlignment="0" applyProtection="0"/>
    <xf numFmtId="0" fontId="68" fillId="0" borderId="24" applyNumberFormat="0" applyFill="0" applyAlignment="0" applyProtection="0"/>
    <xf numFmtId="0" fontId="178" fillId="0" borderId="0">
      <protection locked="0"/>
    </xf>
    <xf numFmtId="0" fontId="178" fillId="0" borderId="0">
      <protection locked="0"/>
    </xf>
    <xf numFmtId="0" fontId="72" fillId="0" borderId="0" applyNumberFormat="0" applyFill="0" applyBorder="0" applyAlignment="0" applyProtection="0">
      <alignment vertical="top"/>
      <protection locked="0"/>
    </xf>
    <xf numFmtId="189" fontId="67" fillId="9" borderId="142" applyNumberFormat="0" applyAlignment="0" applyProtection="0"/>
    <xf numFmtId="189" fontId="67" fillId="9" borderId="142" applyNumberFormat="0" applyAlignment="0" applyProtection="0"/>
    <xf numFmtId="0" fontId="183" fillId="9" borderId="142" applyNumberFormat="0" applyAlignment="0" applyProtection="0"/>
    <xf numFmtId="0" fontId="67" fillId="9" borderId="142" applyNumberFormat="0" applyAlignment="0" applyProtection="0"/>
    <xf numFmtId="189" fontId="67" fillId="9" borderId="142" applyNumberFormat="0" applyAlignment="0" applyProtection="0"/>
    <xf numFmtId="0" fontId="67" fillId="9" borderId="142" applyNumberFormat="0" applyAlignment="0" applyProtection="0"/>
    <xf numFmtId="189" fontId="67" fillId="9" borderId="142" applyNumberFormat="0" applyAlignment="0" applyProtection="0"/>
    <xf numFmtId="189" fontId="67" fillId="9" borderId="142" applyNumberFormat="0" applyAlignment="0" applyProtection="0"/>
    <xf numFmtId="0" fontId="67" fillId="9" borderId="142" applyNumberFormat="0" applyAlignment="0" applyProtection="0"/>
    <xf numFmtId="189" fontId="67" fillId="9" borderId="142" applyNumberFormat="0" applyAlignment="0" applyProtection="0"/>
    <xf numFmtId="189" fontId="67" fillId="9" borderId="142" applyNumberFormat="0" applyAlignment="0" applyProtection="0"/>
    <xf numFmtId="189" fontId="67" fillId="9" borderId="142" applyNumberFormat="0" applyAlignment="0" applyProtection="0"/>
    <xf numFmtId="0" fontId="75" fillId="16"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135" fillId="0" borderId="0"/>
    <xf numFmtId="0" fontId="135" fillId="0" borderId="0"/>
    <xf numFmtId="0" fontId="135" fillId="0" borderId="0"/>
    <xf numFmtId="0" fontId="135" fillId="0" borderId="0"/>
    <xf numFmtId="0" fontId="135" fillId="0" borderId="0"/>
    <xf numFmtId="0" fontId="178" fillId="0" borderId="0">
      <protection locked="0"/>
    </xf>
    <xf numFmtId="0" fontId="178" fillId="0" borderId="0">
      <protection locked="0"/>
    </xf>
    <xf numFmtId="0" fontId="4" fillId="0" borderId="0"/>
    <xf numFmtId="0" fontId="13" fillId="11" borderId="143" applyNumberFormat="0" applyFont="0" applyAlignment="0" applyProtection="0"/>
    <xf numFmtId="0" fontId="57" fillId="11" borderId="143" applyNumberFormat="0" applyFont="0" applyAlignment="0" applyProtection="0"/>
    <xf numFmtId="189" fontId="7" fillId="11" borderId="143" applyNumberFormat="0" applyFont="0" applyAlignment="0" applyProtection="0"/>
    <xf numFmtId="0" fontId="7" fillId="11" borderId="143" applyNumberFormat="0" applyFont="0" applyAlignment="0" applyProtection="0"/>
    <xf numFmtId="189" fontId="7" fillId="11" borderId="143" applyNumberFormat="0" applyFont="0" applyAlignment="0" applyProtection="0"/>
    <xf numFmtId="189" fontId="7" fillId="11" borderId="143" applyNumberFormat="0" applyFont="0" applyAlignment="0" applyProtection="0"/>
    <xf numFmtId="189" fontId="7" fillId="11" borderId="143" applyNumberFormat="0" applyFont="0" applyAlignment="0" applyProtection="0"/>
    <xf numFmtId="0" fontId="162" fillId="11" borderId="143" applyNumberFormat="0" applyFont="0" applyAlignment="0" applyProtection="0"/>
    <xf numFmtId="189" fontId="7" fillId="11" borderId="143" applyNumberFormat="0" applyFont="0" applyAlignment="0" applyProtection="0"/>
    <xf numFmtId="0" fontId="7" fillId="11" borderId="143" applyNumberFormat="0" applyFont="0" applyAlignment="0" applyProtection="0"/>
    <xf numFmtId="189" fontId="7" fillId="11" borderId="143" applyNumberFormat="0" applyFont="0" applyAlignment="0" applyProtection="0"/>
    <xf numFmtId="0" fontId="7" fillId="11" borderId="143" applyNumberFormat="0" applyFont="0" applyAlignment="0" applyProtection="0"/>
    <xf numFmtId="189" fontId="7" fillId="11" borderId="143" applyNumberFormat="0" applyFont="0" applyAlignment="0" applyProtection="0"/>
    <xf numFmtId="189" fontId="7" fillId="11" borderId="143" applyNumberFormat="0" applyFont="0" applyAlignment="0" applyProtection="0"/>
    <xf numFmtId="189" fontId="7" fillId="11" borderId="143" applyNumberFormat="0" applyFont="0" applyAlignment="0" applyProtection="0"/>
    <xf numFmtId="0" fontId="7" fillId="11" borderId="143" applyNumberFormat="0" applyFont="0" applyAlignment="0" applyProtection="0"/>
    <xf numFmtId="189" fontId="7" fillId="11" borderId="143" applyNumberFormat="0" applyFont="0" applyAlignment="0" applyProtection="0"/>
    <xf numFmtId="189" fontId="7" fillId="11" borderId="143" applyNumberFormat="0" applyFont="0" applyAlignment="0" applyProtection="0"/>
    <xf numFmtId="189" fontId="156" fillId="15" borderId="144" applyNumberFormat="0" applyAlignment="0" applyProtection="0"/>
    <xf numFmtId="189" fontId="156" fillId="15" borderId="144" applyNumberFormat="0" applyAlignment="0" applyProtection="0"/>
    <xf numFmtId="0" fontId="208" fillId="15" borderId="144" applyNumberFormat="0" applyAlignment="0" applyProtection="0"/>
    <xf numFmtId="0" fontId="166" fillId="15" borderId="144" applyNumberFormat="0" applyAlignment="0" applyProtection="0"/>
    <xf numFmtId="0" fontId="62" fillId="15" borderId="144" applyNumberFormat="0" applyAlignment="0" applyProtection="0"/>
    <xf numFmtId="189" fontId="156" fillId="15" borderId="144" applyNumberFormat="0" applyAlignment="0" applyProtection="0"/>
    <xf numFmtId="189" fontId="156" fillId="15" borderId="144" applyNumberFormat="0" applyAlignment="0" applyProtection="0"/>
    <xf numFmtId="189" fontId="156" fillId="15" borderId="144" applyNumberFormat="0" applyAlignment="0" applyProtection="0"/>
    <xf numFmtId="0" fontId="156" fillId="15" borderId="144" applyNumberFormat="0" applyAlignment="0" applyProtection="0"/>
    <xf numFmtId="189" fontId="156" fillId="15" borderId="144" applyNumberFormat="0" applyAlignment="0" applyProtection="0"/>
    <xf numFmtId="189" fontId="156" fillId="15" borderId="144" applyNumberFormat="0" applyAlignment="0" applyProtection="0"/>
    <xf numFmtId="189" fontId="156" fillId="15" borderId="144" applyNumberFormat="0" applyAlignment="0" applyProtection="0"/>
    <xf numFmtId="198" fontId="179" fillId="0" borderId="0">
      <protection locked="0"/>
    </xf>
    <xf numFmtId="0" fontId="6" fillId="73" borderId="0" applyNumberFormat="0" applyBorder="0" applyAlignment="0" applyProtection="0"/>
    <xf numFmtId="0" fontId="4" fillId="72" borderId="0" applyNumberFormat="0" applyBorder="0" applyAlignment="0" applyProtection="0"/>
    <xf numFmtId="0" fontId="4" fillId="71" borderId="0" applyNumberFormat="0" applyBorder="0" applyAlignment="0" applyProtection="0"/>
    <xf numFmtId="0" fontId="6" fillId="70" borderId="0" applyNumberFormat="0" applyBorder="0" applyAlignment="0" applyProtection="0"/>
    <xf numFmtId="0" fontId="6" fillId="69" borderId="0" applyNumberFormat="0" applyBorder="0" applyAlignment="0" applyProtection="0"/>
    <xf numFmtId="0" fontId="4" fillId="68" borderId="0" applyNumberFormat="0" applyBorder="0" applyAlignment="0" applyProtection="0"/>
    <xf numFmtId="0" fontId="4" fillId="67" borderId="0" applyNumberFormat="0" applyBorder="0" applyAlignment="0" applyProtection="0"/>
    <xf numFmtId="0" fontId="6" fillId="66" borderId="0" applyNumberFormat="0" applyBorder="0" applyAlignment="0" applyProtection="0"/>
    <xf numFmtId="0" fontId="6" fillId="65" borderId="0" applyNumberFormat="0" applyBorder="0" applyAlignment="0" applyProtection="0"/>
    <xf numFmtId="0" fontId="62" fillId="15" borderId="144" applyNumberFormat="0" applyAlignment="0" applyProtection="0"/>
    <xf numFmtId="0" fontId="62" fillId="15" borderId="144" applyNumberFormat="0" applyAlignment="0" applyProtection="0"/>
    <xf numFmtId="0" fontId="166" fillId="15" borderId="144" applyNumberFormat="0" applyAlignment="0" applyProtection="0"/>
    <xf numFmtId="0" fontId="4" fillId="64" borderId="0" applyNumberFormat="0" applyBorder="0" applyAlignment="0" applyProtection="0"/>
    <xf numFmtId="0" fontId="4" fillId="63" borderId="0" applyNumberFormat="0" applyBorder="0" applyAlignment="0" applyProtection="0"/>
    <xf numFmtId="0" fontId="6" fillId="62" borderId="0" applyNumberFormat="0" applyBorder="0" applyAlignment="0" applyProtection="0"/>
    <xf numFmtId="0" fontId="6" fillId="61" borderId="0" applyNumberFormat="0" applyBorder="0" applyAlignment="0" applyProtection="0"/>
    <xf numFmtId="0" fontId="4" fillId="60" borderId="0" applyNumberFormat="0" applyBorder="0" applyAlignment="0" applyProtection="0"/>
    <xf numFmtId="0" fontId="4" fillId="59" borderId="0" applyNumberFormat="0" applyBorder="0" applyAlignment="0" applyProtection="0"/>
    <xf numFmtId="0" fontId="6" fillId="58" borderId="0" applyNumberFormat="0" applyBorder="0" applyAlignment="0" applyProtection="0"/>
    <xf numFmtId="0" fontId="6" fillId="57" borderId="0" applyNumberFormat="0" applyBorder="0" applyAlignment="0" applyProtection="0"/>
    <xf numFmtId="0" fontId="214" fillId="0" borderId="0" applyNumberFormat="0" applyFill="0" applyBorder="0" applyAlignment="0" applyProtection="0"/>
    <xf numFmtId="0" fontId="4" fillId="56" borderId="0" applyNumberFormat="0" applyBorder="0" applyAlignment="0" applyProtection="0"/>
    <xf numFmtId="0" fontId="4" fillId="55" borderId="0" applyNumberFormat="0" applyBorder="0" applyAlignment="0" applyProtection="0"/>
    <xf numFmtId="0" fontId="6" fillId="54" borderId="0" applyNumberFormat="0" applyBorder="0" applyAlignment="0" applyProtection="0"/>
    <xf numFmtId="0" fontId="6" fillId="53" borderId="0" applyNumberFormat="0" applyBorder="0" applyAlignment="0" applyProtection="0"/>
    <xf numFmtId="0" fontId="4" fillId="52" borderId="0" applyNumberFormat="0" applyBorder="0" applyAlignment="0" applyProtection="0"/>
    <xf numFmtId="0" fontId="81" fillId="0" borderId="0" applyNumberFormat="0" applyFill="0" applyBorder="0" applyAlignment="0" applyProtection="0"/>
    <xf numFmtId="0" fontId="4" fillId="51" borderId="0" applyNumberFormat="0" applyBorder="0" applyAlignment="0" applyProtection="0"/>
    <xf numFmtId="0" fontId="6" fillId="50" borderId="0" applyNumberFormat="0" applyBorder="0" applyAlignment="0" applyProtection="0"/>
    <xf numFmtId="0" fontId="203" fillId="0" borderId="137" applyNumberFormat="0" applyFill="0" applyAlignment="0" applyProtection="0"/>
    <xf numFmtId="0" fontId="202" fillId="0" borderId="0" applyNumberFormat="0" applyFill="0" applyBorder="0" applyAlignment="0" applyProtection="0"/>
    <xf numFmtId="0" fontId="4" fillId="49" borderId="136" applyNumberFormat="0" applyFont="0" applyAlignment="0" applyProtection="0"/>
    <xf numFmtId="0" fontId="176" fillId="0" borderId="0" applyNumberFormat="0" applyFill="0" applyBorder="0" applyAlignment="0" applyProtection="0"/>
    <xf numFmtId="0" fontId="5" fillId="48" borderId="135" applyNumberFormat="0" applyAlignment="0" applyProtection="0"/>
    <xf numFmtId="0" fontId="201" fillId="0" borderId="134" applyNumberFormat="0" applyFill="0" applyAlignment="0" applyProtection="0"/>
    <xf numFmtId="0" fontId="200" fillId="47" borderId="132" applyNumberFormat="0" applyAlignment="0" applyProtection="0"/>
    <xf numFmtId="0" fontId="199" fillId="47" borderId="133" applyNumberFormat="0" applyAlignment="0" applyProtection="0"/>
    <xf numFmtId="0" fontId="198" fillId="46" borderId="132" applyNumberFormat="0" applyAlignment="0" applyProtection="0"/>
    <xf numFmtId="0" fontId="197" fillId="45" borderId="0" applyNumberFormat="0" applyBorder="0" applyAlignment="0" applyProtection="0"/>
    <xf numFmtId="0" fontId="196" fillId="44" borderId="0" applyNumberFormat="0" applyBorder="0" applyAlignment="0" applyProtection="0"/>
    <xf numFmtId="0" fontId="195" fillId="43" borderId="0" applyNumberFormat="0" applyBorder="0" applyAlignment="0" applyProtection="0"/>
    <xf numFmtId="0" fontId="194" fillId="0" borderId="0" applyNumberFormat="0" applyFill="0" applyBorder="0" applyAlignment="0" applyProtection="0"/>
    <xf numFmtId="0" fontId="194" fillId="0" borderId="131" applyNumberFormat="0" applyFill="0" applyAlignment="0" applyProtection="0"/>
    <xf numFmtId="0" fontId="193" fillId="0" borderId="130" applyNumberFormat="0" applyFill="0" applyAlignment="0" applyProtection="0"/>
    <xf numFmtId="0" fontId="192" fillId="0" borderId="129" applyNumberFormat="0" applyFill="0" applyAlignment="0" applyProtection="0"/>
    <xf numFmtId="0" fontId="134" fillId="0" borderId="0" applyNumberFormat="0" applyFill="0" applyBorder="0" applyAlignment="0" applyProtection="0"/>
    <xf numFmtId="0" fontId="4" fillId="0" borderId="0"/>
    <xf numFmtId="0" fontId="69" fillId="0" borderId="145" applyNumberFormat="0" applyFill="0" applyAlignment="0" applyProtection="0"/>
    <xf numFmtId="0" fontId="69" fillId="0" borderId="145"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5" fillId="0" borderId="0"/>
    <xf numFmtId="0" fontId="2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215" fillId="0" borderId="0"/>
    <xf numFmtId="0" fontId="226" fillId="0" borderId="0"/>
    <xf numFmtId="189" fontId="80" fillId="4" borderId="0" applyNumberFormat="0" applyBorder="0" applyAlignment="0" applyProtection="0"/>
    <xf numFmtId="189" fontId="80" fillId="5" borderId="0" applyNumberFormat="0" applyBorder="0" applyAlignment="0" applyProtection="0"/>
    <xf numFmtId="189" fontId="80" fillId="6" borderId="0" applyNumberFormat="0" applyBorder="0" applyAlignment="0" applyProtection="0"/>
    <xf numFmtId="189" fontId="80" fillId="7" borderId="0" applyNumberFormat="0" applyBorder="0" applyAlignment="0" applyProtection="0"/>
    <xf numFmtId="189" fontId="80" fillId="8"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0" fontId="2" fillId="11" borderId="0" applyNumberFormat="0" applyBorder="0" applyAlignment="0" applyProtection="0"/>
    <xf numFmtId="189" fontId="2" fillId="11" borderId="0" applyNumberFormat="0" applyBorder="0" applyAlignment="0" applyProtection="0"/>
    <xf numFmtId="189" fontId="80" fillId="12" borderId="0" applyNumberFormat="0" applyBorder="0" applyAlignment="0" applyProtection="0"/>
    <xf numFmtId="189" fontId="80" fillId="10" borderId="0" applyNumberFormat="0" applyBorder="0" applyAlignment="0" applyProtection="0"/>
    <xf numFmtId="189" fontId="80" fillId="13" borderId="0" applyNumberFormat="0" applyBorder="0" applyAlignment="0" applyProtection="0"/>
    <xf numFmtId="189" fontId="80" fillId="7" borderId="0" applyNumberFormat="0" applyBorder="0" applyAlignment="0" applyProtection="0"/>
    <xf numFmtId="189" fontId="80" fillId="12" borderId="0" applyNumberFormat="0" applyBorder="0" applyAlignment="0" applyProtection="0"/>
    <xf numFmtId="189" fontId="80"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42" applyNumberFormat="0" applyAlignment="0" applyProtection="0"/>
    <xf numFmtId="189" fontId="65" fillId="26" borderId="19" applyNumberFormat="0" applyAlignment="0" applyProtection="0"/>
    <xf numFmtId="189" fontId="157" fillId="0" borderId="0" applyNumberFormat="0" applyFill="0" applyBorder="0" applyAlignment="0" applyProtection="0"/>
    <xf numFmtId="0" fontId="136" fillId="0" borderId="0" applyNumberFormat="0" applyFill="0" applyBorder="0" applyAlignment="0" applyProtection="0"/>
    <xf numFmtId="189" fontId="136" fillId="0" borderId="0" applyNumberFormat="0" applyFill="0" applyBorder="0" applyAlignment="0" applyProtection="0"/>
    <xf numFmtId="189" fontId="64"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68" fillId="0" borderId="0" applyNumberFormat="0" applyFill="0" applyBorder="0" applyAlignment="0" applyProtection="0"/>
    <xf numFmtId="189" fontId="67" fillId="9" borderId="142" applyNumberFormat="0" applyAlignment="0" applyProtection="0"/>
    <xf numFmtId="189" fontId="66" fillId="0" borderId="20" applyNumberFormat="0" applyFill="0" applyAlignment="0" applyProtection="0"/>
    <xf numFmtId="189" fontId="75" fillId="16" borderId="0" applyNumberFormat="0" applyBorder="0" applyAlignment="0" applyProtection="0"/>
    <xf numFmtId="189" fontId="2" fillId="0" borderId="0"/>
    <xf numFmtId="189" fontId="2" fillId="0" borderId="0"/>
    <xf numFmtId="189"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6" fillId="0" borderId="0"/>
  </cellStyleXfs>
  <cellXfs count="1000">
    <xf numFmtId="0" fontId="0" fillId="0" borderId="0" xfId="0"/>
    <xf numFmtId="0" fontId="7" fillId="0" borderId="0" xfId="0" applyFont="1" applyFill="1" applyAlignment="1"/>
    <xf numFmtId="0" fontId="7" fillId="0" borderId="0" xfId="0" applyFont="1" applyFill="1"/>
    <xf numFmtId="1" fontId="8" fillId="0" borderId="1" xfId="0" quotePrefix="1" applyNumberFormat="1" applyFont="1" applyFill="1" applyBorder="1" applyAlignment="1">
      <alignment horizontal="left" vertical="top"/>
    </xf>
    <xf numFmtId="1" fontId="9" fillId="0" borderId="1" xfId="0" applyNumberFormat="1" applyFont="1" applyFill="1" applyBorder="1" applyAlignment="1">
      <alignment vertical="top"/>
    </xf>
    <xf numFmtId="1" fontId="9" fillId="0" borderId="1" xfId="0" quotePrefix="1" applyNumberFormat="1" applyFont="1" applyFill="1" applyBorder="1" applyAlignment="1">
      <alignment horizontal="right" vertical="top"/>
    </xf>
    <xf numFmtId="1" fontId="9" fillId="0" borderId="1" xfId="0" applyNumberFormat="1" applyFont="1" applyFill="1" applyBorder="1" applyAlignment="1">
      <alignment horizontal="right" vertical="top"/>
    </xf>
    <xf numFmtId="0" fontId="9" fillId="0" borderId="0" xfId="0" applyFont="1" applyFill="1" applyBorder="1"/>
    <xf numFmtId="1" fontId="9" fillId="0" borderId="0" xfId="0" applyNumberFormat="1" applyFont="1" applyFill="1" applyBorder="1"/>
    <xf numFmtId="1" fontId="9" fillId="0" borderId="0" xfId="0" applyNumberFormat="1" applyFont="1" applyFill="1" applyBorder="1" applyAlignment="1">
      <alignment horizontal="right"/>
    </xf>
    <xf numFmtId="49" fontId="9" fillId="0" borderId="0" xfId="0" applyNumberFormat="1" applyFont="1" applyFill="1" applyBorder="1" applyAlignment="1">
      <alignment horizontal="right"/>
    </xf>
    <xf numFmtId="0" fontId="11" fillId="0" borderId="0" xfId="0" applyFont="1" applyAlignment="1"/>
    <xf numFmtId="0" fontId="9" fillId="0" borderId="0" xfId="0" applyFont="1" applyFill="1"/>
    <xf numFmtId="1" fontId="8" fillId="0" borderId="0" xfId="0" quotePrefix="1" applyNumberFormat="1" applyFont="1" applyFill="1" applyAlignment="1">
      <alignment horizontal="centerContinuous"/>
    </xf>
    <xf numFmtId="1" fontId="9" fillId="0" borderId="0" xfId="0" applyNumberFormat="1" applyFont="1" applyFill="1" applyAlignment="1">
      <alignment horizontal="centerContinuous"/>
    </xf>
    <xf numFmtId="0" fontId="8" fillId="0" borderId="0" xfId="0" applyFont="1" applyFill="1" applyAlignment="1">
      <alignment horizontal="left"/>
    </xf>
    <xf numFmtId="1" fontId="8" fillId="0" borderId="0" xfId="0" applyNumberFormat="1" applyFont="1" applyFill="1" applyAlignment="1">
      <alignment horizontal="centerContinuous"/>
    </xf>
    <xf numFmtId="49" fontId="9" fillId="0" borderId="0" xfId="0" applyNumberFormat="1" applyFont="1" applyAlignment="1">
      <alignment horizontal="right"/>
    </xf>
    <xf numFmtId="49" fontId="9" fillId="0" borderId="0" xfId="0" applyNumberFormat="1" applyFont="1" applyFill="1" applyAlignment="1">
      <alignment horizontal="right"/>
    </xf>
    <xf numFmtId="1" fontId="8" fillId="0" borderId="0" xfId="0" applyNumberFormat="1" applyFont="1" applyFill="1" applyBorder="1" applyAlignment="1">
      <alignment horizontal="centerContinuous"/>
    </xf>
    <xf numFmtId="1" fontId="9" fillId="0" borderId="0" xfId="0" applyNumberFormat="1" applyFont="1" applyFill="1" applyBorder="1" applyAlignment="1">
      <alignment horizontal="centerContinuous"/>
    </xf>
    <xf numFmtId="0" fontId="12" fillId="0" borderId="0" xfId="0" quotePrefix="1" applyFont="1" applyFill="1" applyBorder="1" applyAlignment="1">
      <alignment horizontal="left"/>
    </xf>
    <xf numFmtId="0" fontId="9" fillId="0" borderId="0" xfId="0" applyFont="1"/>
    <xf numFmtId="0" fontId="9" fillId="0" borderId="0" xfId="0" applyFont="1" applyBorder="1"/>
    <xf numFmtId="0" fontId="9" fillId="0" borderId="2" xfId="0" applyFont="1" applyBorder="1"/>
    <xf numFmtId="165" fontId="9" fillId="0" borderId="2" xfId="0" applyNumberFormat="1" applyFont="1" applyFill="1" applyBorder="1" applyAlignment="1">
      <alignment horizontal="right"/>
    </xf>
    <xf numFmtId="166" fontId="9" fillId="0" borderId="2" xfId="0" applyNumberFormat="1" applyFont="1" applyFill="1" applyBorder="1" applyAlignment="1">
      <alignment horizontal="right"/>
    </xf>
    <xf numFmtId="49" fontId="9" fillId="0" borderId="2" xfId="0" applyNumberFormat="1" applyFont="1" applyFill="1" applyBorder="1" applyAlignment="1">
      <alignment horizontal="right"/>
    </xf>
    <xf numFmtId="1" fontId="8" fillId="0" borderId="0" xfId="0" applyNumberFormat="1" applyFont="1" applyFill="1" applyBorder="1" applyAlignment="1">
      <alignment horizontal="center"/>
    </xf>
    <xf numFmtId="1" fontId="9" fillId="0" borderId="0" xfId="0" applyNumberFormat="1" applyFont="1" applyFill="1"/>
    <xf numFmtId="0" fontId="9" fillId="0" borderId="0" xfId="0" applyFont="1" applyAlignment="1"/>
    <xf numFmtId="165" fontId="9" fillId="0" borderId="0" xfId="0" applyNumberFormat="1" applyFont="1" applyFill="1" applyBorder="1" applyAlignment="1">
      <alignment horizontal="right"/>
    </xf>
    <xf numFmtId="167" fontId="9" fillId="0" borderId="0" xfId="2" applyNumberFormat="1" applyFont="1" applyFill="1" applyBorder="1" applyAlignment="1">
      <alignment horizontal="right"/>
    </xf>
    <xf numFmtId="49" fontId="9" fillId="0" borderId="0" xfId="0" applyNumberFormat="1" applyFont="1" applyBorder="1" applyAlignment="1">
      <alignment horizontal="right"/>
    </xf>
    <xf numFmtId="0" fontId="14" fillId="0" borderId="0" xfId="0" quotePrefix="1" applyFont="1" applyFill="1" applyBorder="1" applyAlignment="1">
      <alignment horizontal="right"/>
    </xf>
    <xf numFmtId="1" fontId="9" fillId="0" borderId="2" xfId="0" applyNumberFormat="1" applyFont="1" applyFill="1" applyBorder="1"/>
    <xf numFmtId="167" fontId="9" fillId="0" borderId="2" xfId="2" applyNumberFormat="1" applyFont="1" applyFill="1" applyBorder="1" applyAlignment="1">
      <alignment horizontal="right"/>
    </xf>
    <xf numFmtId="0" fontId="9" fillId="0" borderId="3" xfId="0" applyFont="1" applyBorder="1"/>
    <xf numFmtId="1" fontId="9" fillId="0" borderId="3" xfId="0" applyNumberFormat="1" applyFont="1" applyFill="1" applyBorder="1"/>
    <xf numFmtId="165" fontId="9" fillId="0" borderId="3" xfId="0" applyNumberFormat="1" applyFont="1" applyFill="1" applyBorder="1" applyAlignment="1">
      <alignment horizontal="right"/>
    </xf>
    <xf numFmtId="167" fontId="9" fillId="0" borderId="3" xfId="2" applyNumberFormat="1" applyFont="1" applyFill="1" applyBorder="1" applyAlignment="1">
      <alignment horizontal="right"/>
    </xf>
    <xf numFmtId="49" fontId="9" fillId="0" borderId="3" xfId="0" applyNumberFormat="1" applyFont="1" applyFill="1" applyBorder="1" applyAlignment="1">
      <alignment horizontal="right"/>
    </xf>
    <xf numFmtId="165" fontId="8" fillId="0" borderId="3" xfId="0" applyNumberFormat="1" applyFont="1" applyFill="1" applyBorder="1" applyAlignment="1">
      <alignment horizontal="right"/>
    </xf>
    <xf numFmtId="165" fontId="8" fillId="0" borderId="0" xfId="0" applyNumberFormat="1" applyFont="1" applyFill="1" applyBorder="1" applyAlignment="1">
      <alignment horizontal="right"/>
    </xf>
    <xf numFmtId="0" fontId="9" fillId="0" borderId="0" xfId="0" quotePrefix="1" applyFont="1" applyFill="1" applyBorder="1" applyAlignment="1">
      <alignment horizontal="left" vertical="center"/>
    </xf>
    <xf numFmtId="165" fontId="9" fillId="0" borderId="0" xfId="0" applyNumberFormat="1" applyFont="1" applyFill="1" applyBorder="1" applyAlignment="1">
      <alignment horizontal="left"/>
    </xf>
    <xf numFmtId="165" fontId="8" fillId="0" borderId="2" xfId="0" applyNumberFormat="1" applyFont="1" applyFill="1" applyBorder="1" applyAlignment="1">
      <alignment horizontal="right"/>
    </xf>
    <xf numFmtId="167" fontId="8" fillId="0" borderId="2" xfId="2" applyNumberFormat="1" applyFont="1" applyFill="1" applyBorder="1" applyAlignment="1">
      <alignment horizontal="right"/>
    </xf>
    <xf numFmtId="0" fontId="15" fillId="0" borderId="0" xfId="0" applyFont="1" applyFill="1"/>
    <xf numFmtId="166" fontId="9" fillId="0" borderId="3" xfId="0" applyNumberFormat="1" applyFont="1" applyFill="1" applyBorder="1" applyAlignment="1">
      <alignment horizontal="right"/>
    </xf>
    <xf numFmtId="166" fontId="9" fillId="0" borderId="0" xfId="0" applyNumberFormat="1" applyFont="1" applyFill="1" applyBorder="1" applyAlignment="1">
      <alignment horizontal="right"/>
    </xf>
    <xf numFmtId="0" fontId="7" fillId="0" borderId="0" xfId="0" applyFont="1" applyFill="1" applyAlignment="1">
      <alignment vertical="center"/>
    </xf>
    <xf numFmtId="0" fontId="15" fillId="0" borderId="0" xfId="0" applyFont="1" applyFill="1" applyAlignment="1">
      <alignment vertical="center"/>
    </xf>
    <xf numFmtId="0" fontId="9" fillId="0" borderId="0" xfId="3" applyFont="1" applyFill="1" applyBorder="1" applyAlignment="1">
      <alignment horizontal="right"/>
    </xf>
    <xf numFmtId="0" fontId="16" fillId="0" borderId="0" xfId="0" applyFont="1" applyFill="1" applyBorder="1"/>
    <xf numFmtId="0" fontId="9" fillId="0" borderId="0" xfId="0" applyFont="1" applyFill="1" applyBorder="1" applyAlignment="1">
      <alignment horizontal="right"/>
    </xf>
    <xf numFmtId="0" fontId="16" fillId="0" borderId="0" xfId="0" applyFont="1" applyFill="1"/>
    <xf numFmtId="0" fontId="17" fillId="0" borderId="0" xfId="0" applyFont="1" applyFill="1"/>
    <xf numFmtId="0" fontId="18" fillId="0" borderId="0" xfId="0" applyFont="1" applyFill="1"/>
    <xf numFmtId="167" fontId="16" fillId="0" borderId="0" xfId="2" applyNumberFormat="1" applyFont="1" applyFill="1"/>
    <xf numFmtId="169" fontId="16" fillId="0" borderId="0" xfId="1" applyNumberFormat="1" applyFont="1" applyFill="1" applyBorder="1"/>
    <xf numFmtId="3" fontId="16" fillId="0" borderId="0" xfId="0" applyNumberFormat="1" applyFont="1" applyFill="1" applyBorder="1"/>
    <xf numFmtId="167" fontId="17" fillId="0" borderId="0" xfId="2" applyNumberFormat="1" applyFont="1" applyFill="1"/>
    <xf numFmtId="167" fontId="8" fillId="0" borderId="0" xfId="2" applyNumberFormat="1" applyFont="1" applyFill="1" applyBorder="1" applyAlignment="1">
      <alignment horizontal="right"/>
    </xf>
    <xf numFmtId="0" fontId="19" fillId="0" borderId="0" xfId="0" applyFont="1" applyFill="1"/>
    <xf numFmtId="165" fontId="20" fillId="0" borderId="0" xfId="0" applyNumberFormat="1" applyFont="1" applyFill="1" applyBorder="1" applyAlignment="1">
      <alignment horizontal="right"/>
    </xf>
    <xf numFmtId="169" fontId="17" fillId="0" borderId="0" xfId="1" applyNumberFormat="1" applyFont="1" applyFill="1"/>
    <xf numFmtId="1" fontId="8" fillId="0" borderId="0" xfId="0" applyNumberFormat="1" applyFont="1" applyFill="1" applyBorder="1" applyAlignment="1">
      <alignment horizontal="right" vertical="center"/>
    </xf>
    <xf numFmtId="0" fontId="9" fillId="0" borderId="0" xfId="0" quotePrefix="1" applyNumberFormat="1" applyFont="1" applyFill="1" applyBorder="1" applyAlignment="1">
      <alignment vertical="top" wrapText="1"/>
    </xf>
    <xf numFmtId="0" fontId="9" fillId="0" borderId="0" xfId="0" quotePrefix="1" applyNumberFormat="1" applyFont="1" applyFill="1" applyBorder="1" applyAlignment="1">
      <alignment horizontal="left" vertical="center"/>
    </xf>
    <xf numFmtId="0" fontId="7" fillId="0" borderId="0" xfId="0" applyFont="1" applyFill="1" applyBorder="1"/>
    <xf numFmtId="0" fontId="21" fillId="0" borderId="0" xfId="0" quotePrefix="1" applyNumberFormat="1" applyFont="1" applyFill="1" applyAlignment="1">
      <alignment vertical="top" wrapText="1"/>
    </xf>
    <xf numFmtId="0" fontId="15" fillId="0" borderId="0" xfId="0" applyFont="1" applyFill="1" applyBorder="1"/>
    <xf numFmtId="0" fontId="7" fillId="0" borderId="0" xfId="0" applyFont="1" applyFill="1" applyBorder="1" applyAlignment="1">
      <alignment horizontal="left" vertical="center"/>
    </xf>
    <xf numFmtId="0" fontId="13" fillId="0" borderId="0" xfId="0" quotePrefix="1" applyNumberFormat="1" applyFont="1" applyFill="1" applyAlignment="1">
      <alignment horizontal="left" vertical="center"/>
    </xf>
    <xf numFmtId="0" fontId="15" fillId="0" borderId="0" xfId="0" applyFont="1" applyFill="1" applyBorder="1" applyAlignment="1">
      <alignment horizontal="left" vertical="center"/>
    </xf>
    <xf numFmtId="3" fontId="7" fillId="0" borderId="0" xfId="0" applyNumberFormat="1" applyFont="1" applyFill="1" applyBorder="1" applyAlignment="1">
      <alignment horizontal="left" vertical="center"/>
    </xf>
    <xf numFmtId="167" fontId="7" fillId="0" borderId="0" xfId="2" applyNumberFormat="1" applyFont="1" applyFill="1" applyBorder="1" applyAlignment="1">
      <alignment horizontal="left" vertical="center"/>
    </xf>
    <xf numFmtId="0" fontId="23" fillId="0" borderId="0" xfId="0" applyNumberFormat="1" applyFont="1" applyFill="1" applyAlignment="1">
      <alignment horizontal="left" vertical="center"/>
    </xf>
    <xf numFmtId="0" fontId="23" fillId="0" borderId="0" xfId="0" applyNumberFormat="1" applyFont="1" applyFill="1" applyBorder="1" applyAlignment="1">
      <alignment horizontal="left" vertical="center"/>
    </xf>
    <xf numFmtId="167" fontId="16" fillId="0" borderId="0" xfId="2" applyNumberFormat="1" applyFont="1" applyFill="1" applyBorder="1"/>
    <xf numFmtId="3" fontId="7" fillId="0" borderId="0" xfId="0" applyNumberFormat="1" applyFont="1" applyFill="1" applyBorder="1" applyAlignment="1">
      <alignment horizontal="center" vertical="center"/>
    </xf>
    <xf numFmtId="167" fontId="7" fillId="0" borderId="0" xfId="2" applyNumberFormat="1" applyFont="1" applyFill="1" applyBorder="1" applyAlignment="1">
      <alignment horizontal="center" vertical="center"/>
    </xf>
    <xf numFmtId="0" fontId="7" fillId="0" borderId="0" xfId="0" quotePrefix="1" applyFont="1" applyFill="1" applyBorder="1" applyAlignment="1">
      <alignment horizontal="left"/>
    </xf>
    <xf numFmtId="10" fontId="7" fillId="0" borderId="0" xfId="0" applyNumberFormat="1" applyFont="1" applyFill="1" applyBorder="1" applyAlignment="1">
      <alignment horizontal="left" vertical="center"/>
    </xf>
    <xf numFmtId="0" fontId="9" fillId="0" borderId="0" xfId="0" quotePrefix="1" applyNumberFormat="1" applyFont="1" applyFill="1" applyBorder="1" applyAlignment="1">
      <alignment vertical="center" wrapText="1"/>
    </xf>
    <xf numFmtId="1" fontId="8" fillId="0" borderId="0" xfId="0" applyNumberFormat="1" applyFont="1" applyFill="1" applyBorder="1" applyAlignment="1">
      <alignment horizontal="left"/>
    </xf>
    <xf numFmtId="0" fontId="24" fillId="0" borderId="0" xfId="0" applyFont="1"/>
    <xf numFmtId="0" fontId="9" fillId="0" borderId="0" xfId="0" quotePrefix="1" applyFont="1" applyFill="1" applyBorder="1" applyAlignment="1">
      <alignment horizontal="left"/>
    </xf>
    <xf numFmtId="0" fontId="9" fillId="0" borderId="0" xfId="0" quotePrefix="1" applyNumberFormat="1" applyFont="1" applyFill="1" applyAlignment="1">
      <alignment vertical="top" wrapText="1"/>
    </xf>
    <xf numFmtId="49" fontId="9" fillId="0" borderId="0" xfId="0" quotePrefix="1" applyNumberFormat="1" applyFont="1" applyFill="1" applyAlignment="1">
      <alignment horizontal="right" vertical="top" wrapText="1"/>
    </xf>
    <xf numFmtId="0" fontId="13" fillId="0" borderId="0" xfId="0" quotePrefix="1" applyNumberFormat="1" applyFont="1" applyFill="1" applyAlignment="1">
      <alignment vertical="top" wrapText="1"/>
    </xf>
    <xf numFmtId="0" fontId="25" fillId="0" borderId="0" xfId="0" applyFont="1" applyFill="1" applyBorder="1"/>
    <xf numFmtId="0" fontId="26" fillId="0" borderId="0" xfId="0" applyFont="1" applyFill="1" applyBorder="1"/>
    <xf numFmtId="0" fontId="8" fillId="0" borderId="0" xfId="0" quotePrefix="1" applyFont="1" applyFill="1" applyBorder="1" applyAlignment="1">
      <alignment horizontal="left" vertical="center"/>
    </xf>
    <xf numFmtId="0" fontId="24" fillId="0" borderId="0" xfId="0" applyFont="1" applyFill="1" applyBorder="1"/>
    <xf numFmtId="0" fontId="8" fillId="0" borderId="0" xfId="0" applyFont="1" applyBorder="1" applyAlignment="1"/>
    <xf numFmtId="1" fontId="22" fillId="0" borderId="0" xfId="0" quotePrefix="1" applyNumberFormat="1" applyFont="1" applyFill="1" applyBorder="1" applyAlignment="1">
      <alignment horizontal="right" vertical="top"/>
    </xf>
    <xf numFmtId="49" fontId="22" fillId="0" borderId="0" xfId="0" quotePrefix="1" applyNumberFormat="1" applyFont="1" applyFill="1" applyBorder="1" applyAlignment="1">
      <alignment horizontal="right" vertical="top"/>
    </xf>
    <xf numFmtId="0" fontId="13" fillId="0" borderId="0" xfId="3" applyFont="1" applyFill="1" applyAlignment="1">
      <alignment horizontal="left"/>
    </xf>
    <xf numFmtId="0" fontId="8" fillId="0" borderId="0" xfId="0" quotePrefix="1" applyFont="1" applyFill="1" applyBorder="1" applyAlignment="1">
      <alignment horizontal="left"/>
    </xf>
    <xf numFmtId="1" fontId="22" fillId="0" borderId="0" xfId="0" applyNumberFormat="1" applyFont="1" applyFill="1" applyBorder="1" applyAlignment="1">
      <alignment horizontal="right" vertical="top"/>
    </xf>
    <xf numFmtId="49" fontId="22" fillId="0" borderId="0" xfId="0" applyNumberFormat="1" applyFont="1" applyFill="1" applyBorder="1" applyAlignment="1">
      <alignment horizontal="right" vertical="top"/>
    </xf>
    <xf numFmtId="0" fontId="9" fillId="0" borderId="0" xfId="0" quotePrefix="1" applyFont="1" applyFill="1" applyBorder="1" applyAlignment="1">
      <alignment horizontal="left" vertical="top"/>
    </xf>
    <xf numFmtId="17" fontId="9" fillId="0" borderId="0" xfId="0" applyNumberFormat="1" applyFont="1" applyFill="1" applyBorder="1" applyAlignment="1">
      <alignment horizontal="right" wrapText="1"/>
    </xf>
    <xf numFmtId="49" fontId="9" fillId="0" borderId="0" xfId="0" applyNumberFormat="1" applyFont="1" applyFill="1" applyBorder="1" applyAlignment="1">
      <alignment horizontal="right" wrapText="1"/>
    </xf>
    <xf numFmtId="0" fontId="9" fillId="0" borderId="0" xfId="0" applyFont="1" applyFill="1" applyBorder="1" applyAlignment="1">
      <alignment horizontal="left" vertical="top"/>
    </xf>
    <xf numFmtId="0" fontId="8" fillId="0" borderId="0" xfId="0" applyFont="1" applyFill="1" applyBorder="1" applyAlignment="1">
      <alignment horizontal="left"/>
    </xf>
    <xf numFmtId="1" fontId="8" fillId="0" borderId="0" xfId="0" applyNumberFormat="1" applyFont="1" applyFill="1" applyBorder="1" applyAlignment="1">
      <alignment horizontal="right"/>
    </xf>
    <xf numFmtId="1" fontId="22" fillId="0" borderId="0" xfId="0" applyNumberFormat="1" applyFont="1" applyFill="1" applyBorder="1" applyAlignment="1">
      <alignment horizontal="right"/>
    </xf>
    <xf numFmtId="1" fontId="9" fillId="0" borderId="0" xfId="0" applyNumberFormat="1" applyFont="1" applyFill="1" applyBorder="1" applyAlignment="1">
      <alignment horizontal="centerContinuous" vertical="top"/>
    </xf>
    <xf numFmtId="1" fontId="9" fillId="0" borderId="0" xfId="0" quotePrefix="1" applyNumberFormat="1" applyFont="1" applyFill="1" applyBorder="1" applyAlignment="1">
      <alignment horizontal="right"/>
    </xf>
    <xf numFmtId="0" fontId="9" fillId="0" borderId="0" xfId="0" applyFont="1" applyBorder="1" applyAlignment="1">
      <alignment wrapText="1"/>
    </xf>
    <xf numFmtId="0" fontId="8" fillId="0" borderId="0" xfId="0" applyFont="1" applyFill="1" applyBorder="1"/>
    <xf numFmtId="49" fontId="9" fillId="0" borderId="0" xfId="0" applyNumberFormat="1" applyFont="1" applyFill="1" applyBorder="1" applyAlignment="1">
      <alignment horizontal="right" vertical="center"/>
    </xf>
    <xf numFmtId="0" fontId="9" fillId="0" borderId="0" xfId="0" quotePrefix="1" applyFont="1" applyFill="1" applyBorder="1"/>
    <xf numFmtId="0" fontId="9" fillId="0" borderId="0" xfId="0" quotePrefix="1" applyFont="1" applyFill="1" applyAlignment="1">
      <alignment horizontal="left"/>
    </xf>
    <xf numFmtId="9" fontId="7" fillId="0" borderId="0" xfId="2" applyFont="1" applyFill="1" applyBorder="1"/>
    <xf numFmtId="0" fontId="7" fillId="0" borderId="0" xfId="0" applyFont="1" applyAlignment="1">
      <alignment wrapText="1"/>
    </xf>
    <xf numFmtId="0" fontId="17" fillId="0" borderId="0" xfId="0" quotePrefix="1" applyFont="1" applyFill="1" applyBorder="1" applyAlignment="1">
      <alignment horizontal="left"/>
    </xf>
    <xf numFmtId="165" fontId="16" fillId="0" borderId="0" xfId="0" applyNumberFormat="1" applyFont="1" applyFill="1" applyBorder="1" applyAlignment="1">
      <alignment horizontal="right"/>
    </xf>
    <xf numFmtId="49" fontId="9" fillId="0" borderId="0" xfId="0" applyNumberFormat="1" applyFont="1" applyBorder="1" applyAlignment="1">
      <alignment horizontal="right" wrapText="1"/>
    </xf>
    <xf numFmtId="0" fontId="9" fillId="0" borderId="0" xfId="0" applyFont="1" applyAlignment="1">
      <alignment wrapText="1"/>
    </xf>
    <xf numFmtId="49" fontId="9" fillId="0" borderId="0" xfId="0" applyNumberFormat="1" applyFont="1" applyAlignment="1">
      <alignment horizontal="right" wrapText="1"/>
    </xf>
    <xf numFmtId="0" fontId="9" fillId="0" borderId="0" xfId="0" applyFont="1" applyFill="1" applyAlignment="1">
      <alignment vertical="center"/>
    </xf>
    <xf numFmtId="0" fontId="9" fillId="2" borderId="1" xfId="0" applyFont="1" applyFill="1" applyBorder="1"/>
    <xf numFmtId="0" fontId="9" fillId="2" borderId="0" xfId="0" applyFont="1" applyFill="1" applyBorder="1"/>
    <xf numFmtId="0" fontId="8" fillId="2" borderId="0" xfId="0" quotePrefix="1" applyFont="1" applyFill="1" applyBorder="1"/>
    <xf numFmtId="0" fontId="27" fillId="2" borderId="0" xfId="0" applyFont="1" applyFill="1" applyBorder="1" applyAlignment="1">
      <alignment vertical="center"/>
    </xf>
    <xf numFmtId="0" fontId="9" fillId="2" borderId="0" xfId="0" applyFont="1" applyFill="1" applyBorder="1" applyAlignment="1">
      <alignment wrapText="1"/>
    </xf>
    <xf numFmtId="0" fontId="8" fillId="2" borderId="0" xfId="0" applyFont="1" applyFill="1" applyBorder="1" applyAlignment="1">
      <alignment wrapText="1"/>
    </xf>
    <xf numFmtId="0" fontId="8" fillId="2" borderId="0" xfId="0" applyFont="1" applyFill="1" applyBorder="1" applyAlignment="1"/>
    <xf numFmtId="0" fontId="31" fillId="2" borderId="0" xfId="0" applyFont="1" applyFill="1" applyBorder="1" applyAlignment="1">
      <alignment horizontal="center" vertical="center"/>
    </xf>
    <xf numFmtId="0" fontId="9" fillId="2" borderId="0" xfId="0" applyFont="1" applyFill="1" applyBorder="1" applyAlignment="1"/>
    <xf numFmtId="0" fontId="9" fillId="2" borderId="0" xfId="0" quotePrefix="1" applyFont="1" applyFill="1" applyBorder="1" applyAlignment="1">
      <alignment horizontal="right"/>
    </xf>
    <xf numFmtId="0" fontId="33" fillId="2" borderId="0" xfId="0" quotePrefix="1" applyFont="1" applyFill="1" applyBorder="1" applyAlignment="1">
      <alignment horizontal="left" vertical="center" indent="1"/>
    </xf>
    <xf numFmtId="0" fontId="30" fillId="2" borderId="0" xfId="0" quotePrefix="1" applyNumberFormat="1" applyFont="1" applyFill="1" applyBorder="1" applyAlignment="1">
      <alignment vertical="justify" wrapText="1"/>
    </xf>
    <xf numFmtId="0" fontId="34" fillId="2" borderId="0" xfId="0" applyFont="1" applyFill="1" applyBorder="1"/>
    <xf numFmtId="0" fontId="30" fillId="2" borderId="0" xfId="0" applyFont="1" applyFill="1" applyBorder="1"/>
    <xf numFmtId="0" fontId="22" fillId="2" borderId="0" xfId="0" applyFont="1" applyFill="1" applyBorder="1" applyAlignment="1">
      <alignment horizontal="left" vertical="top" wrapText="1"/>
    </xf>
    <xf numFmtId="0" fontId="35" fillId="2" borderId="0" xfId="0" applyFont="1" applyFill="1" applyBorder="1" applyAlignment="1">
      <alignment horizontal="left" vertical="top" wrapText="1"/>
    </xf>
    <xf numFmtId="0" fontId="36" fillId="2" borderId="0" xfId="0" applyFont="1" applyFill="1" applyBorder="1" applyAlignment="1">
      <alignment horizontal="left" vertical="top" wrapText="1"/>
    </xf>
    <xf numFmtId="0" fontId="7" fillId="2" borderId="0" xfId="0" applyFont="1" applyFill="1" applyBorder="1"/>
    <xf numFmtId="0" fontId="30" fillId="2" borderId="0" xfId="0" applyFont="1" applyFill="1" applyBorder="1" applyAlignment="1">
      <alignment horizontal="center" vertical="center"/>
    </xf>
    <xf numFmtId="0" fontId="15" fillId="0" borderId="1" xfId="0" applyNumberFormat="1" applyFont="1" applyFill="1" applyBorder="1"/>
    <xf numFmtId="0" fontId="7" fillId="0" borderId="0" xfId="0" applyNumberFormat="1" applyFont="1" applyFill="1"/>
    <xf numFmtId="0" fontId="7" fillId="0" borderId="0" xfId="0" applyNumberFormat="1" applyFont="1" applyFill="1" applyBorder="1"/>
    <xf numFmtId="0" fontId="7" fillId="0" borderId="0" xfId="0" applyNumberFormat="1" applyFont="1" applyFill="1" applyBorder="1" applyAlignment="1">
      <alignment horizontal="right"/>
    </xf>
    <xf numFmtId="0" fontId="37" fillId="0" borderId="0" xfId="0" applyNumberFormat="1" applyFont="1" applyFill="1" applyAlignment="1">
      <alignment horizontal="centerContinuous"/>
    </xf>
    <xf numFmtId="0" fontId="40" fillId="0" borderId="0" xfId="0" applyNumberFormat="1" applyFont="1" applyFill="1" applyBorder="1" applyAlignment="1">
      <alignment horizontal="centerContinuous"/>
    </xf>
    <xf numFmtId="0" fontId="44" fillId="0" borderId="0" xfId="0" applyNumberFormat="1" applyFont="1" applyFill="1" applyBorder="1" applyAlignment="1">
      <alignment horizontal="right" vertical="top"/>
    </xf>
    <xf numFmtId="0" fontId="7" fillId="0" borderId="0" xfId="0" applyNumberFormat="1" applyFont="1" applyFill="1" applyBorder="1" applyAlignment="1">
      <alignment horizontal="right" wrapText="1"/>
    </xf>
    <xf numFmtId="0" fontId="21" fillId="0" borderId="0" xfId="0" applyNumberFormat="1" applyFont="1" applyFill="1" applyBorder="1" applyAlignment="1">
      <alignment horizontal="right"/>
    </xf>
    <xf numFmtId="0" fontId="30" fillId="0" borderId="0" xfId="0" quotePrefix="1" applyNumberFormat="1" applyFont="1" applyFill="1" applyBorder="1" applyAlignment="1">
      <alignment horizontal="left" indent="1"/>
    </xf>
    <xf numFmtId="172" fontId="45" fillId="0" borderId="0" xfId="0" applyNumberFormat="1" applyFont="1" applyFill="1" applyBorder="1" applyAlignment="1">
      <alignment horizontal="right"/>
    </xf>
    <xf numFmtId="0" fontId="16" fillId="0" borderId="0" xfId="2" applyNumberFormat="1" applyFont="1" applyFill="1" applyBorder="1" applyAlignment="1">
      <alignment horizontal="right"/>
    </xf>
    <xf numFmtId="0" fontId="30" fillId="0" borderId="0" xfId="0" quotePrefix="1" applyNumberFormat="1" applyFont="1" applyFill="1" applyBorder="1" applyAlignment="1">
      <alignment horizontal="left" vertical="center" indent="1"/>
    </xf>
    <xf numFmtId="172" fontId="45" fillId="0" borderId="6" xfId="0" applyNumberFormat="1" applyFont="1" applyFill="1" applyBorder="1" applyAlignment="1">
      <alignment horizontal="right" vertical="center"/>
    </xf>
    <xf numFmtId="172" fontId="45" fillId="0" borderId="0" xfId="0" applyNumberFormat="1" applyFont="1" applyFill="1" applyBorder="1" applyAlignment="1">
      <alignment horizontal="right" vertical="center"/>
    </xf>
    <xf numFmtId="167" fontId="45" fillId="0" borderId="0" xfId="2" applyNumberFormat="1" applyFont="1" applyFill="1" applyBorder="1" applyAlignment="1">
      <alignment horizontal="right" vertical="center"/>
    </xf>
    <xf numFmtId="167" fontId="45" fillId="0" borderId="0" xfId="0" applyNumberFormat="1" applyFont="1" applyFill="1" applyBorder="1" applyAlignment="1">
      <alignment horizontal="right" vertical="center"/>
    </xf>
    <xf numFmtId="0" fontId="42" fillId="0" borderId="9" xfId="0" quotePrefix="1" applyNumberFormat="1" applyFont="1" applyFill="1" applyBorder="1" applyAlignment="1">
      <alignment horizontal="left" vertical="center"/>
    </xf>
    <xf numFmtId="172" fontId="41" fillId="0" borderId="10" xfId="0" applyNumberFormat="1" applyFont="1" applyFill="1" applyBorder="1" applyAlignment="1">
      <alignment horizontal="right" vertical="center"/>
    </xf>
    <xf numFmtId="172" fontId="41" fillId="0" borderId="9" xfId="0" applyNumberFormat="1" applyFont="1" applyFill="1" applyBorder="1" applyAlignment="1">
      <alignment horizontal="right" vertical="center"/>
    </xf>
    <xf numFmtId="167" fontId="41" fillId="0" borderId="9" xfId="0" applyNumberFormat="1" applyFont="1" applyFill="1" applyBorder="1" applyAlignment="1">
      <alignment horizontal="right" vertical="center"/>
    </xf>
    <xf numFmtId="0" fontId="30" fillId="0" borderId="0" xfId="0" quotePrefix="1" applyNumberFormat="1" applyFont="1" applyFill="1" applyBorder="1" applyAlignment="1">
      <alignment horizontal="left" vertical="center"/>
    </xf>
    <xf numFmtId="0" fontId="16" fillId="0" borderId="0" xfId="0" applyNumberFormat="1" applyFont="1" applyFill="1" applyBorder="1" applyAlignment="1">
      <alignment horizontal="right"/>
    </xf>
    <xf numFmtId="0" fontId="30" fillId="3" borderId="11" xfId="0" quotePrefix="1" applyNumberFormat="1" applyFont="1" applyFill="1" applyBorder="1" applyAlignment="1">
      <alignment horizontal="left" vertical="center"/>
    </xf>
    <xf numFmtId="172" fontId="45" fillId="3" borderId="12" xfId="0" applyNumberFormat="1" applyFont="1" applyFill="1" applyBorder="1" applyAlignment="1">
      <alignment horizontal="right" vertical="center"/>
    </xf>
    <xf numFmtId="172" fontId="45" fillId="3" borderId="11" xfId="0" applyNumberFormat="1" applyFont="1" applyFill="1" applyBorder="1" applyAlignment="1">
      <alignment horizontal="right" vertical="center"/>
    </xf>
    <xf numFmtId="167" fontId="45" fillId="3" borderId="11" xfId="2" applyNumberFormat="1" applyFont="1" applyFill="1" applyBorder="1" applyAlignment="1">
      <alignment horizontal="right" vertical="center"/>
    </xf>
    <xf numFmtId="167" fontId="45" fillId="3" borderId="11" xfId="0" applyNumberFormat="1" applyFont="1" applyFill="1" applyBorder="1" applyAlignment="1">
      <alignment horizontal="right" vertical="center"/>
    </xf>
    <xf numFmtId="0" fontId="19" fillId="0" borderId="0" xfId="2" applyNumberFormat="1" applyFont="1" applyFill="1" applyBorder="1" applyAlignment="1">
      <alignment horizontal="right"/>
    </xf>
    <xf numFmtId="0" fontId="7" fillId="0" borderId="0" xfId="0" applyNumberFormat="1" applyFont="1" applyFill="1" applyAlignment="1">
      <alignment vertical="center"/>
    </xf>
    <xf numFmtId="0" fontId="49" fillId="0" borderId="0" xfId="0" applyNumberFormat="1" applyFont="1" applyFill="1"/>
    <xf numFmtId="0" fontId="52" fillId="0" borderId="0" xfId="0" applyNumberFormat="1" applyFont="1" applyFill="1"/>
    <xf numFmtId="0" fontId="53" fillId="0" borderId="0" xfId="0" applyNumberFormat="1" applyFont="1" applyFill="1"/>
    <xf numFmtId="0" fontId="30" fillId="0" borderId="0" xfId="0" applyNumberFormat="1" applyFont="1" applyFill="1"/>
    <xf numFmtId="0" fontId="9" fillId="0" borderId="0" xfId="0" applyNumberFormat="1" applyFont="1" applyFill="1" applyBorder="1"/>
    <xf numFmtId="0" fontId="30" fillId="0" borderId="0" xfId="0" applyNumberFormat="1" applyFont="1" applyFill="1" applyBorder="1" applyAlignment="1">
      <alignment horizontal="left" vertical="center"/>
    </xf>
    <xf numFmtId="0" fontId="30" fillId="0" borderId="0" xfId="0" applyNumberFormat="1" applyFont="1" applyFill="1" applyBorder="1"/>
    <xf numFmtId="0" fontId="53" fillId="0" borderId="0" xfId="0" applyNumberFormat="1" applyFont="1" applyFill="1" applyBorder="1" applyAlignment="1">
      <alignment horizontal="right"/>
    </xf>
    <xf numFmtId="0" fontId="53" fillId="0" borderId="0" xfId="0" applyNumberFormat="1" applyFont="1" applyFill="1" applyBorder="1"/>
    <xf numFmtId="0" fontId="30" fillId="0" borderId="0" xfId="0" applyFont="1" applyFill="1" applyBorder="1"/>
    <xf numFmtId="0" fontId="30" fillId="0" borderId="0" xfId="0" applyNumberFormat="1" applyFont="1" applyBorder="1" applyAlignment="1">
      <alignment wrapText="1"/>
    </xf>
    <xf numFmtId="0" fontId="54" fillId="0" borderId="0" xfId="0" applyNumberFormat="1" applyFont="1" applyFill="1" applyBorder="1"/>
    <xf numFmtId="0" fontId="21" fillId="0" borderId="0" xfId="0" quotePrefix="1" applyNumberFormat="1" applyFont="1" applyFill="1" applyBorder="1"/>
    <xf numFmtId="0" fontId="7" fillId="0" borderId="0" xfId="0" applyNumberFormat="1" applyFont="1" applyBorder="1" applyAlignment="1">
      <alignment wrapText="1"/>
    </xf>
    <xf numFmtId="0" fontId="16" fillId="0" borderId="0" xfId="0" applyNumberFormat="1" applyFont="1" applyFill="1" applyBorder="1" applyAlignment="1">
      <alignment horizontal="left"/>
    </xf>
    <xf numFmtId="0" fontId="55" fillId="0" borderId="0" xfId="0" applyNumberFormat="1" applyFont="1" applyFill="1" applyBorder="1" applyAlignment="1">
      <alignment horizontal="right"/>
    </xf>
    <xf numFmtId="0" fontId="26" fillId="0" borderId="0" xfId="0" applyNumberFormat="1" applyFont="1" applyFill="1" applyBorder="1"/>
    <xf numFmtId="0" fontId="56" fillId="0" borderId="0" xfId="0" quotePrefix="1" applyNumberFormat="1" applyFont="1" applyFill="1" applyBorder="1" applyAlignment="1">
      <alignment horizontal="left"/>
    </xf>
    <xf numFmtId="0" fontId="7" fillId="0" borderId="0" xfId="0" applyNumberFormat="1" applyFont="1" applyAlignment="1">
      <alignment wrapText="1"/>
    </xf>
    <xf numFmtId="0" fontId="9" fillId="0" borderId="0" xfId="0" applyFont="1" applyBorder="1" applyAlignment="1"/>
    <xf numFmtId="0" fontId="9" fillId="0" borderId="33" xfId="0" applyFont="1" applyBorder="1"/>
    <xf numFmtId="1" fontId="9" fillId="0" borderId="33" xfId="0" applyNumberFormat="1" applyFont="1" applyFill="1" applyBorder="1"/>
    <xf numFmtId="165" fontId="9" fillId="0" borderId="33" xfId="0" applyNumberFormat="1" applyFont="1" applyFill="1" applyBorder="1" applyAlignment="1">
      <alignment horizontal="right"/>
    </xf>
    <xf numFmtId="167" fontId="9" fillId="0" borderId="33" xfId="2" applyNumberFormat="1" applyFont="1" applyFill="1" applyBorder="1" applyAlignment="1">
      <alignment horizontal="right"/>
    </xf>
    <xf numFmtId="49" fontId="9" fillId="0" borderId="33" xfId="0" applyNumberFormat="1" applyFont="1" applyFill="1" applyBorder="1" applyAlignment="1">
      <alignment horizontal="right"/>
    </xf>
    <xf numFmtId="0" fontId="9" fillId="0" borderId="33" xfId="0" applyFont="1" applyFill="1" applyBorder="1"/>
    <xf numFmtId="0" fontId="9" fillId="0" borderId="33" xfId="0" quotePrefix="1" applyNumberFormat="1" applyFont="1" applyFill="1" applyBorder="1" applyAlignment="1">
      <alignment horizontal="left" vertical="center"/>
    </xf>
    <xf numFmtId="0" fontId="8" fillId="0" borderId="0" xfId="0" quotePrefix="1" applyFont="1" applyFill="1" applyBorder="1" applyAlignment="1">
      <alignment horizontal="center"/>
    </xf>
    <xf numFmtId="0" fontId="30" fillId="2" borderId="0" xfId="0" applyFont="1" applyFill="1" applyBorder="1" applyAlignment="1">
      <alignment horizontal="justify" vertical="justify"/>
    </xf>
    <xf numFmtId="0" fontId="26" fillId="2" borderId="1" xfId="0" quotePrefix="1" applyNumberFormat="1" applyFont="1" applyFill="1" applyBorder="1" applyAlignment="1">
      <alignment horizontal="left" vertical="top"/>
    </xf>
    <xf numFmtId="0" fontId="7" fillId="2" borderId="1" xfId="0" applyNumberFormat="1" applyFont="1" applyFill="1" applyBorder="1" applyAlignment="1">
      <alignment vertical="top"/>
    </xf>
    <xf numFmtId="0" fontId="7" fillId="2" borderId="1" xfId="0" quotePrefix="1" applyNumberFormat="1" applyFont="1" applyFill="1" applyBorder="1" applyAlignment="1">
      <alignment horizontal="right" vertical="top"/>
    </xf>
    <xf numFmtId="0" fontId="7" fillId="2" borderId="1" xfId="0" applyNumberFormat="1" applyFont="1" applyFill="1" applyBorder="1"/>
    <xf numFmtId="0" fontId="37" fillId="2" borderId="0" xfId="0" applyNumberFormat="1" applyFont="1" applyFill="1" applyBorder="1"/>
    <xf numFmtId="0" fontId="7" fillId="2" borderId="0" xfId="0" applyNumberFormat="1" applyFont="1" applyFill="1" applyBorder="1"/>
    <xf numFmtId="0" fontId="7" fillId="2" borderId="0" xfId="0" applyNumberFormat="1" applyFont="1" applyFill="1" applyBorder="1" applyAlignment="1">
      <alignment horizontal="right"/>
    </xf>
    <xf numFmtId="0" fontId="7" fillId="2" borderId="0" xfId="0" applyNumberFormat="1" applyFont="1" applyFill="1"/>
    <xf numFmtId="17" fontId="26" fillId="2" borderId="0" xfId="0" quotePrefix="1" applyNumberFormat="1" applyFont="1" applyFill="1" applyAlignment="1">
      <alignment horizontal="center"/>
    </xf>
    <xf numFmtId="0" fontId="37" fillId="2" borderId="0" xfId="0" applyNumberFormat="1" applyFont="1" applyFill="1" applyAlignment="1">
      <alignment horizontal="centerContinuous"/>
    </xf>
    <xf numFmtId="17" fontId="37" fillId="2" borderId="0" xfId="0" applyNumberFormat="1" applyFont="1" applyFill="1" applyAlignment="1">
      <alignment horizontal="centerContinuous"/>
    </xf>
    <xf numFmtId="0" fontId="38" fillId="2" borderId="0" xfId="0" applyNumberFormat="1" applyFont="1" applyFill="1" applyAlignment="1">
      <alignment horizontal="centerContinuous"/>
    </xf>
    <xf numFmtId="0" fontId="37" fillId="2" borderId="0" xfId="0" applyNumberFormat="1" applyFont="1" applyFill="1" applyAlignment="1">
      <alignment horizontal="left"/>
    </xf>
    <xf numFmtId="0" fontId="39" fillId="2" borderId="0" xfId="0" applyNumberFormat="1" applyFont="1" applyFill="1" applyBorder="1" applyAlignment="1">
      <alignment horizontal="right"/>
    </xf>
    <xf numFmtId="0" fontId="26" fillId="2" borderId="0" xfId="0" applyNumberFormat="1" applyFont="1" applyFill="1"/>
    <xf numFmtId="0" fontId="30" fillId="2" borderId="0" xfId="0" quotePrefix="1" applyNumberFormat="1" applyFont="1" applyFill="1" applyBorder="1" applyAlignment="1">
      <alignment horizontal="left" vertical="top"/>
    </xf>
    <xf numFmtId="0" fontId="30" fillId="2" borderId="11" xfId="0" applyNumberFormat="1" applyFont="1" applyFill="1" applyBorder="1" applyAlignment="1">
      <alignment horizontal="right"/>
    </xf>
    <xf numFmtId="0" fontId="45" fillId="2" borderId="0" xfId="0" applyNumberFormat="1" applyFont="1" applyFill="1" applyBorder="1" applyAlignment="1">
      <alignment horizontal="right"/>
    </xf>
    <xf numFmtId="0" fontId="46" fillId="2" borderId="0" xfId="0" applyNumberFormat="1" applyFont="1" applyFill="1" applyBorder="1" applyAlignment="1">
      <alignment horizontal="right" vertical="center"/>
    </xf>
    <xf numFmtId="0" fontId="50" fillId="2" borderId="0" xfId="0" quotePrefix="1" applyNumberFormat="1" applyFont="1" applyFill="1" applyBorder="1" applyAlignment="1">
      <alignment horizontal="left" vertical="center"/>
    </xf>
    <xf numFmtId="0" fontId="45" fillId="2" borderId="0" xfId="0" quotePrefix="1" applyNumberFormat="1" applyFont="1" applyFill="1" applyBorder="1" applyAlignment="1">
      <alignment horizontal="left" vertical="center"/>
    </xf>
    <xf numFmtId="0" fontId="45" fillId="2" borderId="0" xfId="2" applyNumberFormat="1" applyFont="1" applyFill="1" applyBorder="1" applyAlignment="1">
      <alignment horizontal="right"/>
    </xf>
    <xf numFmtId="0" fontId="51" fillId="2" borderId="0" xfId="0" applyNumberFormat="1" applyFont="1" applyFill="1" applyBorder="1" applyAlignment="1">
      <alignment horizontal="right"/>
    </xf>
    <xf numFmtId="0" fontId="46" fillId="2" borderId="0" xfId="2" applyNumberFormat="1" applyFont="1" applyFill="1" applyBorder="1" applyAlignment="1">
      <alignment horizontal="right"/>
    </xf>
    <xf numFmtId="0" fontId="45" fillId="2" borderId="0" xfId="0" quotePrefix="1" applyNumberFormat="1" applyFont="1" applyFill="1" applyBorder="1" applyAlignment="1">
      <alignment vertical="center" wrapText="1"/>
    </xf>
    <xf numFmtId="0" fontId="46" fillId="2" borderId="0" xfId="0" quotePrefix="1" applyNumberFormat="1" applyFont="1" applyFill="1" applyBorder="1" applyAlignment="1">
      <alignment horizontal="left"/>
    </xf>
    <xf numFmtId="0" fontId="46" fillId="2" borderId="0" xfId="0" applyNumberFormat="1" applyFont="1" applyFill="1" applyBorder="1" applyAlignment="1">
      <alignment horizontal="right"/>
    </xf>
    <xf numFmtId="0" fontId="30" fillId="2" borderId="0" xfId="0" applyNumberFormat="1" applyFont="1" applyFill="1" applyBorder="1" applyAlignment="1">
      <alignment horizontal="left" vertical="top"/>
    </xf>
    <xf numFmtId="0" fontId="30" fillId="2" borderId="0" xfId="0" applyNumberFormat="1" applyFont="1" applyFill="1" applyBorder="1" applyAlignment="1">
      <alignment horizontal="right"/>
    </xf>
    <xf numFmtId="0" fontId="30" fillId="2" borderId="0" xfId="0" quotePrefix="1" applyNumberFormat="1" applyFont="1" applyFill="1" applyAlignment="1">
      <alignment horizontal="left" vertical="center"/>
    </xf>
    <xf numFmtId="0" fontId="30" fillId="2" borderId="0" xfId="0" quotePrefix="1" applyNumberFormat="1" applyFont="1" applyFill="1" applyBorder="1" applyAlignment="1">
      <alignment horizontal="left"/>
    </xf>
    <xf numFmtId="0" fontId="30" fillId="2" borderId="0" xfId="0" applyNumberFormat="1" applyFont="1" applyFill="1" applyBorder="1"/>
    <xf numFmtId="0" fontId="53" fillId="2" borderId="0" xfId="0" applyNumberFormat="1" applyFont="1" applyFill="1" applyBorder="1" applyAlignment="1">
      <alignment horizontal="left"/>
    </xf>
    <xf numFmtId="0" fontId="53" fillId="2" borderId="0" xfId="0" applyNumberFormat="1" applyFont="1" applyFill="1" applyBorder="1" applyAlignment="1">
      <alignment horizontal="right"/>
    </xf>
    <xf numFmtId="0" fontId="30" fillId="2" borderId="0" xfId="0" applyNumberFormat="1" applyFont="1" applyFill="1" applyBorder="1" applyAlignment="1">
      <alignment horizontal="centerContinuous" vertical="top"/>
    </xf>
    <xf numFmtId="0" fontId="36" fillId="2" borderId="0" xfId="0" quotePrefix="1" applyNumberFormat="1" applyFont="1" applyFill="1" applyBorder="1" applyAlignment="1">
      <alignment horizontal="right" vertical="top"/>
    </xf>
    <xf numFmtId="0" fontId="53" fillId="2" borderId="0" xfId="0" quotePrefix="1" applyNumberFormat="1" applyFont="1" applyFill="1" applyBorder="1" applyAlignment="1">
      <alignment horizontal="left"/>
    </xf>
    <xf numFmtId="0" fontId="36" fillId="2" borderId="0" xfId="0" applyNumberFormat="1" applyFont="1" applyFill="1" applyBorder="1" applyAlignment="1">
      <alignment horizontal="right" vertical="top"/>
    </xf>
    <xf numFmtId="0" fontId="30" fillId="2" borderId="0" xfId="0" applyNumberFormat="1" applyFont="1" applyFill="1" applyBorder="1" applyAlignment="1">
      <alignment horizontal="right" wrapText="1"/>
    </xf>
    <xf numFmtId="0" fontId="30" fillId="2" borderId="0" xfId="0" quotePrefix="1" applyNumberFormat="1" applyFont="1" applyFill="1" applyBorder="1" applyAlignment="1">
      <alignment horizontal="right"/>
    </xf>
    <xf numFmtId="0" fontId="30" fillId="2" borderId="0" xfId="0" quotePrefix="1" applyNumberFormat="1" applyFont="1" applyFill="1" applyAlignment="1">
      <alignment vertical="center" wrapText="1"/>
    </xf>
    <xf numFmtId="0" fontId="30" fillId="2" borderId="0" xfId="0" quotePrefix="1" applyNumberFormat="1" applyFont="1" applyFill="1" applyAlignment="1">
      <alignment vertical="top" wrapText="1"/>
    </xf>
    <xf numFmtId="0" fontId="53" fillId="2" borderId="0" xfId="0" quotePrefix="1" applyNumberFormat="1" applyFont="1" applyFill="1" applyBorder="1" applyAlignment="1">
      <alignment horizontal="left" vertical="center"/>
    </xf>
    <xf numFmtId="0" fontId="30" fillId="2" borderId="0" xfId="0" quotePrefix="1" applyNumberFormat="1" applyFont="1" applyFill="1" applyBorder="1" applyAlignment="1">
      <alignment horizontal="left" vertical="center"/>
    </xf>
    <xf numFmtId="0" fontId="30" fillId="2" borderId="0" xfId="0" quotePrefix="1" applyNumberFormat="1" applyFont="1" applyFill="1" applyBorder="1" applyAlignment="1">
      <alignment horizontal="center" vertical="center"/>
    </xf>
    <xf numFmtId="0" fontId="12" fillId="2" borderId="0" xfId="0" applyNumberFormat="1" applyFont="1" applyFill="1" applyBorder="1" applyAlignment="1"/>
    <xf numFmtId="0" fontId="45" fillId="2" borderId="0" xfId="0" quotePrefix="1" applyFont="1" applyFill="1" applyAlignment="1">
      <alignment horizontal="left" indent="3"/>
    </xf>
    <xf numFmtId="0" fontId="45" fillId="2" borderId="0" xfId="0" applyFont="1" applyFill="1" applyAlignment="1">
      <alignment horizontal="left" indent="3"/>
    </xf>
    <xf numFmtId="0" fontId="30" fillId="2" borderId="0" xfId="0" applyNumberFormat="1" applyFont="1" applyFill="1" applyBorder="1" applyAlignment="1">
      <alignment horizontal="left" indent="3"/>
    </xf>
    <xf numFmtId="0" fontId="30" fillId="2" borderId="0" xfId="0" quotePrefix="1" applyNumberFormat="1" applyFont="1" applyFill="1" applyBorder="1" applyAlignment="1">
      <alignment horizontal="left" indent="3"/>
    </xf>
    <xf numFmtId="0" fontId="30" fillId="2" borderId="0" xfId="0" applyNumberFormat="1" applyFont="1" applyFill="1" applyBorder="1" applyAlignment="1">
      <alignment wrapText="1"/>
    </xf>
    <xf numFmtId="0" fontId="21" fillId="2" borderId="0" xfId="0" quotePrefix="1" applyNumberFormat="1" applyFont="1" applyFill="1" applyBorder="1"/>
    <xf numFmtId="0" fontId="7" fillId="2" borderId="0" xfId="0" applyNumberFormat="1" applyFont="1" applyFill="1" applyBorder="1" applyAlignment="1">
      <alignment wrapText="1"/>
    </xf>
    <xf numFmtId="0" fontId="16" fillId="2" borderId="0" xfId="0" applyNumberFormat="1" applyFont="1" applyFill="1" applyBorder="1" applyAlignment="1">
      <alignment horizontal="right"/>
    </xf>
    <xf numFmtId="0" fontId="26" fillId="2" borderId="0" xfId="0" applyNumberFormat="1" applyFont="1" applyFill="1" applyBorder="1"/>
    <xf numFmtId="0" fontId="56" fillId="2" borderId="0" xfId="0" quotePrefix="1" applyNumberFormat="1" applyFont="1" applyFill="1" applyBorder="1" applyAlignment="1">
      <alignment horizontal="left"/>
    </xf>
    <xf numFmtId="0" fontId="44" fillId="2" borderId="0" xfId="0" applyNumberFormat="1" applyFont="1" applyFill="1" applyBorder="1" applyAlignment="1">
      <alignment horizontal="right" vertical="top"/>
    </xf>
    <xf numFmtId="0" fontId="7" fillId="2" borderId="0" xfId="0" applyNumberFormat="1" applyFont="1" applyFill="1" applyAlignment="1">
      <alignment wrapText="1"/>
    </xf>
    <xf numFmtId="0" fontId="7" fillId="2" borderId="0" xfId="0" applyNumberFormat="1" applyFont="1" applyFill="1" applyAlignment="1">
      <alignment vertical="center"/>
    </xf>
    <xf numFmtId="0" fontId="7" fillId="2" borderId="0" xfId="0" applyNumberFormat="1" applyFont="1" applyFill="1" applyBorder="1" applyAlignment="1">
      <alignment horizontal="right" wrapText="1"/>
    </xf>
    <xf numFmtId="0" fontId="21" fillId="2" borderId="0" xfId="0" applyNumberFormat="1" applyFont="1" applyFill="1" applyBorder="1" applyAlignment="1">
      <alignment horizontal="right"/>
    </xf>
    <xf numFmtId="172" fontId="16" fillId="2" borderId="0" xfId="2" applyNumberFormat="1" applyFont="1" applyFill="1" applyBorder="1" applyAlignment="1">
      <alignment horizontal="right"/>
    </xf>
    <xf numFmtId="172" fontId="19" fillId="2" borderId="0" xfId="2" applyNumberFormat="1" applyFont="1" applyFill="1" applyBorder="1" applyAlignment="1">
      <alignment horizontal="right"/>
    </xf>
    <xf numFmtId="167" fontId="16" fillId="2" borderId="0" xfId="0" applyNumberFormat="1" applyFont="1" applyFill="1" applyBorder="1" applyAlignment="1">
      <alignment horizontal="right"/>
    </xf>
    <xf numFmtId="0" fontId="102" fillId="29" borderId="6" xfId="0" applyNumberFormat="1" applyFont="1" applyFill="1" applyBorder="1" applyAlignment="1">
      <alignment horizontal="center" vertical="center" wrapText="1"/>
    </xf>
    <xf numFmtId="0" fontId="102" fillId="29" borderId="7" xfId="0" quotePrefix="1" applyNumberFormat="1" applyFont="1" applyFill="1" applyBorder="1" applyAlignment="1">
      <alignment horizontal="left"/>
    </xf>
    <xf numFmtId="0" fontId="30" fillId="32" borderId="0" xfId="0" quotePrefix="1" applyNumberFormat="1" applyFont="1" applyFill="1" applyBorder="1" applyAlignment="1">
      <alignment horizontal="left" vertical="center" indent="1"/>
    </xf>
    <xf numFmtId="172" fontId="45" fillId="32" borderId="6" xfId="0" applyNumberFormat="1" applyFont="1" applyFill="1" applyBorder="1" applyAlignment="1">
      <alignment horizontal="right" vertical="center"/>
    </xf>
    <xf numFmtId="172" fontId="45" fillId="32" borderId="0" xfId="0" applyNumberFormat="1" applyFont="1" applyFill="1" applyBorder="1" applyAlignment="1">
      <alignment horizontal="right" vertical="center"/>
    </xf>
    <xf numFmtId="167" fontId="45" fillId="32" borderId="0" xfId="0" applyNumberFormat="1" applyFont="1" applyFill="1" applyBorder="1" applyAlignment="1">
      <alignment horizontal="right" vertical="center"/>
    </xf>
    <xf numFmtId="0" fontId="45" fillId="2" borderId="0" xfId="0" quotePrefix="1" applyNumberFormat="1" applyFont="1" applyFill="1" applyBorder="1" applyAlignment="1">
      <alignment vertical="top" wrapText="1"/>
    </xf>
    <xf numFmtId="0" fontId="47" fillId="2" borderId="0" xfId="0" quotePrefix="1" applyNumberFormat="1" applyFont="1" applyFill="1" applyBorder="1" applyAlignment="1">
      <alignment horizontal="left" vertical="top"/>
    </xf>
    <xf numFmtId="179" fontId="7" fillId="0" borderId="0" xfId="0" applyNumberFormat="1" applyFont="1" applyFill="1"/>
    <xf numFmtId="0" fontId="109" fillId="2" borderId="36" xfId="0" applyNumberFormat="1" applyFont="1" applyFill="1" applyBorder="1" applyAlignment="1"/>
    <xf numFmtId="0" fontId="43" fillId="32" borderId="0" xfId="0" quotePrefix="1" applyNumberFormat="1" applyFont="1" applyFill="1" applyBorder="1" applyAlignment="1">
      <alignment horizontal="left" vertical="center"/>
    </xf>
    <xf numFmtId="172" fontId="105" fillId="32" borderId="6" xfId="0" applyNumberFormat="1" applyFont="1" applyFill="1" applyBorder="1" applyAlignment="1">
      <alignment horizontal="left" vertical="center"/>
    </xf>
    <xf numFmtId="172" fontId="105" fillId="32" borderId="35" xfId="0" applyNumberFormat="1" applyFont="1" applyFill="1" applyBorder="1" applyAlignment="1">
      <alignment horizontal="center" vertical="center"/>
    </xf>
    <xf numFmtId="0" fontId="105" fillId="32" borderId="35" xfId="2" applyNumberFormat="1" applyFont="1" applyFill="1" applyBorder="1" applyAlignment="1">
      <alignment horizontal="center" vertical="center"/>
    </xf>
    <xf numFmtId="179" fontId="105" fillId="32" borderId="35" xfId="0" applyNumberFormat="1" applyFont="1" applyFill="1" applyBorder="1" applyAlignment="1">
      <alignment horizontal="center" vertical="center"/>
    </xf>
    <xf numFmtId="0" fontId="105" fillId="32" borderId="0" xfId="0" applyNumberFormat="1" applyFont="1" applyFill="1" applyBorder="1" applyAlignment="1">
      <alignment horizontal="center" vertical="center"/>
    </xf>
    <xf numFmtId="0" fontId="108" fillId="29" borderId="0" xfId="0" quotePrefix="1" applyNumberFormat="1" applyFont="1" applyFill="1" applyBorder="1" applyAlignment="1">
      <alignment horizontal="left" vertical="center"/>
    </xf>
    <xf numFmtId="172" fontId="108" fillId="29" borderId="6" xfId="0" applyNumberFormat="1" applyFont="1" applyFill="1" applyBorder="1" applyAlignment="1">
      <alignment horizontal="right" vertical="center"/>
    </xf>
    <xf numFmtId="172" fontId="108" fillId="29" borderId="0" xfId="0" applyNumberFormat="1" applyFont="1" applyFill="1" applyBorder="1" applyAlignment="1">
      <alignment horizontal="right" vertical="center"/>
    </xf>
    <xf numFmtId="172" fontId="108" fillId="29" borderId="0" xfId="0" applyNumberFormat="1" applyFont="1" applyFill="1" applyBorder="1" applyAlignment="1">
      <alignment horizontal="left" vertical="center"/>
    </xf>
    <xf numFmtId="0" fontId="108" fillId="29" borderId="0" xfId="2" applyNumberFormat="1" applyFont="1" applyFill="1" applyBorder="1" applyAlignment="1">
      <alignment horizontal="left" vertical="center"/>
    </xf>
    <xf numFmtId="0" fontId="108" fillId="29" borderId="0" xfId="2" applyNumberFormat="1" applyFont="1" applyFill="1" applyBorder="1" applyAlignment="1">
      <alignment horizontal="center" vertical="center"/>
    </xf>
    <xf numFmtId="179" fontId="108" fillId="29" borderId="6" xfId="0" applyNumberFormat="1" applyFont="1" applyFill="1" applyBorder="1" applyAlignment="1">
      <alignment horizontal="center" vertical="center"/>
    </xf>
    <xf numFmtId="0" fontId="108" fillId="29" borderId="0" xfId="0" applyNumberFormat="1" applyFont="1" applyFill="1" applyBorder="1" applyAlignment="1">
      <alignment horizontal="center" vertical="center"/>
    </xf>
    <xf numFmtId="0" fontId="102" fillId="29" borderId="0" xfId="0" quotePrefix="1" applyNumberFormat="1" applyFont="1" applyFill="1" applyBorder="1" applyAlignment="1">
      <alignment horizontal="center" vertical="center" wrapText="1"/>
    </xf>
    <xf numFmtId="17" fontId="102" fillId="29" borderId="35" xfId="0" applyNumberFormat="1" applyFont="1" applyFill="1" applyBorder="1" applyAlignment="1">
      <alignment horizontal="center" vertical="center" wrapText="1"/>
    </xf>
    <xf numFmtId="171" fontId="102" fillId="29" borderId="35" xfId="0" applyNumberFormat="1" applyFont="1" applyFill="1" applyBorder="1" applyAlignment="1">
      <alignment horizontal="center" vertical="center" wrapText="1"/>
    </xf>
    <xf numFmtId="0" fontId="102" fillId="29" borderId="35" xfId="0" applyNumberFormat="1" applyFont="1" applyFill="1" applyBorder="1" applyAlignment="1">
      <alignment horizontal="center" vertical="center" wrapText="1"/>
    </xf>
    <xf numFmtId="0" fontId="110" fillId="0" borderId="0" xfId="0" applyNumberFormat="1" applyFont="1" applyFill="1" applyBorder="1"/>
    <xf numFmtId="0" fontId="111" fillId="0" borderId="0" xfId="0" applyNumberFormat="1" applyFont="1" applyFill="1"/>
    <xf numFmtId="0" fontId="112" fillId="0" borderId="0" xfId="0" applyNumberFormat="1" applyFont="1" applyFill="1" applyBorder="1" applyAlignment="1">
      <alignment horizontal="left" vertical="center"/>
    </xf>
    <xf numFmtId="0" fontId="113" fillId="0" borderId="0" xfId="0" applyNumberFormat="1" applyFont="1" applyFill="1" applyBorder="1"/>
    <xf numFmtId="0" fontId="112" fillId="0" borderId="0" xfId="0" applyNumberFormat="1" applyFont="1" applyFill="1" applyBorder="1"/>
    <xf numFmtId="172" fontId="105" fillId="32" borderId="35" xfId="0" applyNumberFormat="1" applyFont="1" applyFill="1" applyBorder="1" applyAlignment="1">
      <alignment horizontal="center" vertical="center" wrapText="1"/>
    </xf>
    <xf numFmtId="172" fontId="105" fillId="0" borderId="37" xfId="0" applyNumberFormat="1" applyFont="1" applyFill="1" applyBorder="1" applyAlignment="1">
      <alignment horizontal="center" vertical="center" wrapText="1"/>
    </xf>
    <xf numFmtId="0" fontId="105" fillId="32" borderId="35" xfId="2" applyNumberFormat="1" applyFont="1" applyFill="1" applyBorder="1" applyAlignment="1">
      <alignment horizontal="center" vertical="center" wrapText="1"/>
    </xf>
    <xf numFmtId="179" fontId="7" fillId="0" borderId="0" xfId="0" applyNumberFormat="1" applyFont="1" applyFill="1" applyAlignment="1">
      <alignment vertical="center"/>
    </xf>
    <xf numFmtId="0" fontId="42" fillId="0" borderId="0" xfId="0" quotePrefix="1" applyNumberFormat="1" applyFont="1" applyFill="1" applyBorder="1" applyAlignment="1">
      <alignment horizontal="left" vertical="center"/>
    </xf>
    <xf numFmtId="172" fontId="41" fillId="0" borderId="6" xfId="0" applyNumberFormat="1" applyFont="1" applyFill="1" applyBorder="1" applyAlignment="1">
      <alignment horizontal="right" vertical="center"/>
    </xf>
    <xf numFmtId="172" fontId="41" fillId="0" borderId="0" xfId="0" applyNumberFormat="1" applyFont="1" applyFill="1" applyBorder="1" applyAlignment="1">
      <alignment horizontal="right" vertical="center"/>
    </xf>
    <xf numFmtId="167" fontId="41" fillId="0" borderId="0" xfId="2" applyNumberFormat="1" applyFont="1" applyFill="1" applyBorder="1" applyAlignment="1">
      <alignment horizontal="right" vertical="center"/>
    </xf>
    <xf numFmtId="167" fontId="41" fillId="0" borderId="0" xfId="0" applyNumberFormat="1" applyFont="1" applyFill="1" applyBorder="1" applyAlignment="1">
      <alignment horizontal="right" vertical="center"/>
    </xf>
    <xf numFmtId="172" fontId="45" fillId="0" borderId="42" xfId="0" applyNumberFormat="1" applyFont="1" applyFill="1" applyBorder="1" applyAlignment="1">
      <alignment horizontal="right"/>
    </xf>
    <xf numFmtId="172" fontId="45" fillId="0" borderId="42" xfId="0" applyNumberFormat="1" applyFont="1" applyFill="1" applyBorder="1" applyAlignment="1">
      <alignment horizontal="right" vertical="center"/>
    </xf>
    <xf numFmtId="172" fontId="41" fillId="0" borderId="46" xfId="0" applyNumberFormat="1" applyFont="1" applyFill="1" applyBorder="1" applyAlignment="1">
      <alignment horizontal="right" vertical="center"/>
    </xf>
    <xf numFmtId="167" fontId="41" fillId="0" borderId="47" xfId="2" applyNumberFormat="1" applyFont="1" applyFill="1" applyBorder="1" applyAlignment="1">
      <alignment horizontal="right" vertical="center"/>
    </xf>
    <xf numFmtId="0" fontId="6" fillId="29" borderId="4" xfId="0" applyNumberFormat="1" applyFont="1" applyFill="1" applyBorder="1"/>
    <xf numFmtId="0" fontId="114" fillId="29" borderId="5" xfId="0" quotePrefix="1" applyNumberFormat="1" applyFont="1" applyFill="1" applyBorder="1" applyAlignment="1">
      <alignment horizontal="centerContinuous"/>
    </xf>
    <xf numFmtId="0" fontId="115" fillId="29" borderId="4" xfId="0" applyNumberFormat="1" applyFont="1" applyFill="1" applyBorder="1" applyAlignment="1">
      <alignment horizontal="centerContinuous"/>
    </xf>
    <xf numFmtId="0" fontId="114" fillId="29" borderId="4" xfId="0" applyNumberFormat="1" applyFont="1" applyFill="1" applyBorder="1" applyAlignment="1">
      <alignment horizontal="centerContinuous"/>
    </xf>
    <xf numFmtId="0" fontId="115" fillId="29" borderId="40" xfId="0" applyNumberFormat="1" applyFont="1" applyFill="1" applyBorder="1" applyAlignment="1">
      <alignment horizontal="right"/>
    </xf>
    <xf numFmtId="0" fontId="115" fillId="29" borderId="4" xfId="0" applyNumberFormat="1" applyFont="1" applyFill="1" applyBorder="1" applyAlignment="1">
      <alignment horizontal="right"/>
    </xf>
    <xf numFmtId="0" fontId="115" fillId="29" borderId="41" xfId="0" applyNumberFormat="1" applyFont="1" applyFill="1" applyBorder="1" applyAlignment="1">
      <alignment horizontal="right"/>
    </xf>
    <xf numFmtId="0" fontId="107" fillId="29" borderId="0" xfId="0" quotePrefix="1" applyNumberFormat="1" applyFont="1" applyFill="1" applyBorder="1" applyAlignment="1">
      <alignment horizontal="left"/>
    </xf>
    <xf numFmtId="0" fontId="103" fillId="29" borderId="0" xfId="0" quotePrefix="1" applyNumberFormat="1" applyFont="1" applyFill="1" applyBorder="1" applyAlignment="1">
      <alignment horizontal="left"/>
    </xf>
    <xf numFmtId="172" fontId="45" fillId="32" borderId="42" xfId="0" applyNumberFormat="1" applyFont="1" applyFill="1" applyBorder="1" applyAlignment="1">
      <alignment horizontal="right" vertical="center"/>
    </xf>
    <xf numFmtId="0" fontId="42" fillId="32" borderId="13" xfId="0" quotePrefix="1" applyNumberFormat="1" applyFont="1" applyFill="1" applyBorder="1" applyAlignment="1">
      <alignment horizontal="left" vertical="center"/>
    </xf>
    <xf numFmtId="172" fontId="41" fillId="32" borderId="14" xfId="0" applyNumberFormat="1" applyFont="1" applyFill="1" applyBorder="1" applyAlignment="1">
      <alignment horizontal="right" vertical="center"/>
    </xf>
    <xf numFmtId="172" fontId="41" fillId="32" borderId="15" xfId="0" applyNumberFormat="1" applyFont="1" applyFill="1" applyBorder="1" applyAlignment="1">
      <alignment horizontal="right" vertical="center"/>
    </xf>
    <xf numFmtId="167" fontId="41" fillId="32" borderId="15" xfId="2" applyNumberFormat="1" applyFont="1" applyFill="1" applyBorder="1" applyAlignment="1">
      <alignment horizontal="right" vertical="center"/>
    </xf>
    <xf numFmtId="167" fontId="41" fillId="32" borderId="15" xfId="0" applyNumberFormat="1" applyFont="1" applyFill="1" applyBorder="1" applyAlignment="1">
      <alignment horizontal="right" vertical="center"/>
    </xf>
    <xf numFmtId="17" fontId="103" fillId="29" borderId="0" xfId="0" applyNumberFormat="1" applyFont="1" applyFill="1" applyBorder="1" applyAlignment="1">
      <alignment horizontal="center"/>
    </xf>
    <xf numFmtId="0" fontId="103" fillId="29" borderId="42" xfId="0" applyNumberFormat="1" applyFont="1" applyFill="1" applyBorder="1" applyAlignment="1">
      <alignment horizontal="center" wrapText="1"/>
    </xf>
    <xf numFmtId="0" fontId="103" fillId="29" borderId="0" xfId="0" applyNumberFormat="1" applyFont="1" applyFill="1" applyBorder="1" applyAlignment="1">
      <alignment horizontal="center" wrapText="1"/>
    </xf>
    <xf numFmtId="171" fontId="103" fillId="29" borderId="43" xfId="0" applyNumberFormat="1" applyFont="1" applyFill="1" applyBorder="1" applyAlignment="1">
      <alignment horizontal="center"/>
    </xf>
    <xf numFmtId="0" fontId="104" fillId="29" borderId="8" xfId="0" quotePrefix="1" applyNumberFormat="1" applyFont="1" applyFill="1" applyBorder="1" applyAlignment="1">
      <alignment horizontal="center"/>
    </xf>
    <xf numFmtId="0" fontId="104" fillId="29" borderId="7" xfId="0" applyNumberFormat="1" applyFont="1" applyFill="1" applyBorder="1" applyAlignment="1">
      <alignment horizontal="center"/>
    </xf>
    <xf numFmtId="0" fontId="104" fillId="29" borderId="44" xfId="0" applyNumberFormat="1" applyFont="1" applyFill="1" applyBorder="1" applyAlignment="1">
      <alignment horizontal="center"/>
    </xf>
    <xf numFmtId="0" fontId="104" fillId="29" borderId="45" xfId="0" applyNumberFormat="1" applyFont="1" applyFill="1" applyBorder="1" applyAlignment="1">
      <alignment horizontal="center"/>
    </xf>
    <xf numFmtId="172" fontId="45" fillId="0" borderId="5" xfId="0" applyNumberFormat="1" applyFont="1" applyFill="1" applyBorder="1" applyAlignment="1">
      <alignment horizontal="right"/>
    </xf>
    <xf numFmtId="172" fontId="45" fillId="32" borderId="14" xfId="0" applyNumberFormat="1" applyFont="1" applyFill="1" applyBorder="1" applyAlignment="1">
      <alignment horizontal="right" vertical="center"/>
    </xf>
    <xf numFmtId="167" fontId="46" fillId="0" borderId="43" xfId="2" applyNumberFormat="1" applyFont="1" applyFill="1" applyBorder="1" applyAlignment="1">
      <alignment horizontal="right"/>
    </xf>
    <xf numFmtId="167" fontId="46" fillId="32" borderId="43" xfId="2" applyNumberFormat="1" applyFont="1" applyFill="1" applyBorder="1" applyAlignment="1">
      <alignment horizontal="right" vertical="center"/>
    </xf>
    <xf numFmtId="167" fontId="46" fillId="0" borderId="43" xfId="2" applyNumberFormat="1" applyFont="1" applyFill="1" applyBorder="1" applyAlignment="1">
      <alignment horizontal="right" vertical="center"/>
    </xf>
    <xf numFmtId="167" fontId="46" fillId="0" borderId="0" xfId="0" applyNumberFormat="1" applyFont="1" applyFill="1" applyBorder="1" applyAlignment="1">
      <alignment horizontal="right"/>
    </xf>
    <xf numFmtId="167" fontId="46" fillId="32" borderId="0" xfId="0" applyNumberFormat="1" applyFont="1" applyFill="1" applyBorder="1" applyAlignment="1">
      <alignment horizontal="right" vertical="center"/>
    </xf>
    <xf numFmtId="167" fontId="46" fillId="0" borderId="0" xfId="0" applyNumberFormat="1" applyFont="1" applyFill="1" applyBorder="1" applyAlignment="1">
      <alignment horizontal="right" vertical="center"/>
    </xf>
    <xf numFmtId="9" fontId="46" fillId="0" borderId="0" xfId="2" applyFont="1" applyFill="1" applyBorder="1" applyAlignment="1">
      <alignment horizontal="right" vertical="center"/>
    </xf>
    <xf numFmtId="10" fontId="41" fillId="0" borderId="10" xfId="2" applyNumberFormat="1" applyFont="1" applyFill="1" applyBorder="1" applyAlignment="1">
      <alignment horizontal="right" vertical="center"/>
    </xf>
    <xf numFmtId="10" fontId="41" fillId="0" borderId="9" xfId="2" applyNumberFormat="1" applyFont="1" applyFill="1" applyBorder="1" applyAlignment="1">
      <alignment horizontal="right" vertical="center"/>
    </xf>
    <xf numFmtId="10" fontId="41" fillId="0" borderId="46" xfId="2" applyNumberFormat="1" applyFont="1" applyFill="1" applyBorder="1" applyAlignment="1">
      <alignment horizontal="right" vertical="center"/>
    </xf>
    <xf numFmtId="0" fontId="42" fillId="2" borderId="0" xfId="0" quotePrefix="1" applyNumberFormat="1" applyFont="1" applyFill="1" applyBorder="1" applyAlignment="1">
      <alignment horizontal="left" vertical="center"/>
    </xf>
    <xf numFmtId="172" fontId="41" fillId="2" borderId="0" xfId="0" applyNumberFormat="1" applyFont="1" applyFill="1" applyBorder="1" applyAlignment="1">
      <alignment horizontal="right" vertical="center"/>
    </xf>
    <xf numFmtId="167" fontId="41" fillId="2" borderId="0" xfId="2" applyNumberFormat="1" applyFont="1" applyFill="1" applyBorder="1" applyAlignment="1">
      <alignment horizontal="right" vertical="center"/>
    </xf>
    <xf numFmtId="167" fontId="41" fillId="2" borderId="0" xfId="0" applyNumberFormat="1" applyFont="1" applyFill="1" applyBorder="1" applyAlignment="1">
      <alignment horizontal="right" vertical="center"/>
    </xf>
    <xf numFmtId="0" fontId="31" fillId="0" borderId="0" xfId="0" quotePrefix="1" applyFont="1" applyFill="1" applyBorder="1" applyAlignment="1">
      <alignment horizontal="left"/>
    </xf>
    <xf numFmtId="0" fontId="0" fillId="2" borderId="48" xfId="0" applyFont="1" applyFill="1" applyBorder="1"/>
    <xf numFmtId="4" fontId="0" fillId="2" borderId="48" xfId="0" applyNumberFormat="1" applyFont="1" applyFill="1" applyBorder="1"/>
    <xf numFmtId="0" fontId="5" fillId="29" borderId="0" xfId="0" applyFont="1" applyFill="1" applyBorder="1"/>
    <xf numFmtId="4" fontId="5" fillId="29" borderId="0" xfId="0" applyNumberFormat="1" applyFont="1" applyFill="1" applyBorder="1"/>
    <xf numFmtId="0" fontId="0" fillId="32" borderId="49" xfId="0" applyFont="1" applyFill="1" applyBorder="1"/>
    <xf numFmtId="4" fontId="0" fillId="32" borderId="50" xfId="0" applyNumberFormat="1" applyFont="1" applyFill="1" applyBorder="1"/>
    <xf numFmtId="0" fontId="0" fillId="2" borderId="52" xfId="0" applyFont="1" applyFill="1" applyBorder="1"/>
    <xf numFmtId="4" fontId="0" fillId="2" borderId="53" xfId="0" applyNumberFormat="1" applyFont="1" applyFill="1" applyBorder="1"/>
    <xf numFmtId="0" fontId="0" fillId="32" borderId="52" xfId="0" applyFont="1" applyFill="1" applyBorder="1"/>
    <xf numFmtId="4" fontId="0" fillId="32" borderId="53" xfId="0" applyNumberFormat="1" applyFont="1" applyFill="1" applyBorder="1"/>
    <xf numFmtId="0" fontId="5" fillId="29" borderId="56" xfId="0" applyFont="1" applyFill="1" applyBorder="1" applyAlignment="1">
      <alignment horizontal="center"/>
    </xf>
    <xf numFmtId="0" fontId="5" fillId="29" borderId="55" xfId="0" applyFont="1" applyFill="1" applyBorder="1" applyAlignment="1">
      <alignment horizontal="center"/>
    </xf>
    <xf numFmtId="167" fontId="117" fillId="2" borderId="48" xfId="2" applyNumberFormat="1" applyFont="1" applyFill="1" applyBorder="1"/>
    <xf numFmtId="167" fontId="117" fillId="32" borderId="51" xfId="2" applyNumberFormat="1" applyFont="1" applyFill="1" applyBorder="1"/>
    <xf numFmtId="167" fontId="117" fillId="2" borderId="54" xfId="2" applyNumberFormat="1" applyFont="1" applyFill="1" applyBorder="1"/>
    <xf numFmtId="167" fontId="117" fillId="32" borderId="54" xfId="2" applyNumberFormat="1" applyFont="1" applyFill="1" applyBorder="1"/>
    <xf numFmtId="10" fontId="5" fillId="29" borderId="0" xfId="2" applyNumberFormat="1" applyFont="1" applyFill="1" applyBorder="1"/>
    <xf numFmtId="10" fontId="16" fillId="2" borderId="0" xfId="2" applyNumberFormat="1" applyFont="1" applyFill="1" applyBorder="1" applyAlignment="1">
      <alignment horizontal="right"/>
    </xf>
    <xf numFmtId="181" fontId="16" fillId="2" borderId="0" xfId="0" applyNumberFormat="1" applyFont="1" applyFill="1" applyBorder="1" applyAlignment="1">
      <alignment horizontal="right"/>
    </xf>
    <xf numFmtId="0" fontId="107" fillId="29" borderId="0" xfId="0" quotePrefix="1" applyNumberFormat="1" applyFont="1" applyFill="1" applyBorder="1" applyAlignment="1">
      <alignment horizontal="left" vertical="center"/>
    </xf>
    <xf numFmtId="17" fontId="103" fillId="29" borderId="62" xfId="0" applyNumberFormat="1" applyFont="1" applyFill="1" applyBorder="1" applyAlignment="1">
      <alignment horizontal="center"/>
    </xf>
    <xf numFmtId="17" fontId="103" fillId="29" borderId="63" xfId="0" applyNumberFormat="1" applyFont="1" applyFill="1" applyBorder="1" applyAlignment="1">
      <alignment horizontal="center"/>
    </xf>
    <xf numFmtId="0" fontId="103" fillId="29" borderId="63" xfId="0" applyNumberFormat="1" applyFont="1" applyFill="1" applyBorder="1" applyAlignment="1">
      <alignment horizontal="center" wrapText="1"/>
    </xf>
    <xf numFmtId="17" fontId="103" fillId="29" borderId="64" xfId="0" applyNumberFormat="1" applyFont="1" applyFill="1" applyBorder="1" applyAlignment="1">
      <alignment horizontal="center"/>
    </xf>
    <xf numFmtId="0" fontId="103" fillId="29" borderId="37" xfId="0" applyNumberFormat="1" applyFont="1" applyFill="1" applyBorder="1" applyAlignment="1">
      <alignment horizontal="center" wrapText="1"/>
    </xf>
    <xf numFmtId="0" fontId="42" fillId="33" borderId="13" xfId="0" quotePrefix="1" applyNumberFormat="1" applyFont="1" applyFill="1" applyBorder="1" applyAlignment="1">
      <alignment horizontal="left" vertical="center"/>
    </xf>
    <xf numFmtId="172" fontId="41" fillId="33" borderId="14" xfId="0" applyNumberFormat="1" applyFont="1" applyFill="1" applyBorder="1" applyAlignment="1">
      <alignment horizontal="right" vertical="center"/>
    </xf>
    <xf numFmtId="172" fontId="41" fillId="33" borderId="15" xfId="0" applyNumberFormat="1" applyFont="1" applyFill="1" applyBorder="1" applyAlignment="1">
      <alignment horizontal="right" vertical="center"/>
    </xf>
    <xf numFmtId="167" fontId="41" fillId="33" borderId="15" xfId="2" applyNumberFormat="1" applyFont="1" applyFill="1" applyBorder="1" applyAlignment="1">
      <alignment horizontal="right" vertical="center"/>
    </xf>
    <xf numFmtId="167" fontId="41" fillId="33" borderId="15" xfId="0" applyNumberFormat="1" applyFont="1" applyFill="1" applyBorder="1" applyAlignment="1">
      <alignment horizontal="right" vertical="center"/>
    </xf>
    <xf numFmtId="14" fontId="102" fillId="29" borderId="8" xfId="0" applyNumberFormat="1" applyFont="1" applyFill="1" applyBorder="1" applyAlignment="1">
      <alignment horizontal="center" vertical="center"/>
    </xf>
    <xf numFmtId="14" fontId="102" fillId="29" borderId="64" xfId="0" applyNumberFormat="1" applyFont="1" applyFill="1" applyBorder="1" applyAlignment="1">
      <alignment horizontal="center" wrapText="1"/>
    </xf>
    <xf numFmtId="0" fontId="116" fillId="29" borderId="8" xfId="0" quotePrefix="1" applyNumberFormat="1" applyFont="1" applyFill="1" applyBorder="1" applyAlignment="1">
      <alignment horizontal="center" vertical="center"/>
    </xf>
    <xf numFmtId="20" fontId="116" fillId="29" borderId="34" xfId="0" applyNumberFormat="1" applyFont="1" applyFill="1" applyBorder="1" applyAlignment="1">
      <alignment horizontal="center"/>
    </xf>
    <xf numFmtId="14" fontId="102" fillId="29" borderId="7" xfId="0" applyNumberFormat="1" applyFont="1" applyFill="1" applyBorder="1" applyAlignment="1">
      <alignment horizontal="center" wrapText="1"/>
    </xf>
    <xf numFmtId="20" fontId="116" fillId="29" borderId="7" xfId="0" applyNumberFormat="1" applyFont="1" applyFill="1" applyBorder="1" applyAlignment="1">
      <alignment horizontal="center"/>
    </xf>
    <xf numFmtId="172" fontId="7" fillId="0" borderId="0" xfId="0" applyNumberFormat="1" applyFont="1" applyFill="1"/>
    <xf numFmtId="167" fontId="7" fillId="0" borderId="0" xfId="2" applyNumberFormat="1" applyFont="1" applyFill="1"/>
    <xf numFmtId="182" fontId="7" fillId="0" borderId="0" xfId="0" applyNumberFormat="1" applyFont="1" applyFill="1"/>
    <xf numFmtId="0" fontId="13" fillId="0" borderId="0" xfId="172" applyNumberFormat="1"/>
    <xf numFmtId="170" fontId="13" fillId="0" borderId="0" xfId="172"/>
    <xf numFmtId="170" fontId="48" fillId="0" borderId="0" xfId="172" applyFont="1" applyAlignment="1">
      <alignment horizontal="center"/>
    </xf>
    <xf numFmtId="0" fontId="118" fillId="38" borderId="0" xfId="172" applyNumberFormat="1" applyFont="1" applyFill="1" applyAlignment="1">
      <alignment horizontal="center"/>
    </xf>
    <xf numFmtId="170" fontId="119" fillId="0" borderId="0" xfId="172" applyFont="1"/>
    <xf numFmtId="170" fontId="118" fillId="38" borderId="0" xfId="172" applyFont="1" applyFill="1" applyAlignment="1">
      <alignment horizontal="center"/>
    </xf>
    <xf numFmtId="4" fontId="13" fillId="0" borderId="0" xfId="172" applyNumberFormat="1"/>
    <xf numFmtId="4" fontId="13" fillId="40" borderId="0" xfId="172" applyNumberFormat="1" applyFill="1"/>
    <xf numFmtId="4" fontId="13" fillId="41" borderId="0" xfId="172" applyNumberFormat="1" applyFill="1"/>
    <xf numFmtId="0" fontId="13" fillId="0" borderId="68" xfId="172" applyNumberFormat="1" applyBorder="1"/>
    <xf numFmtId="4" fontId="13" fillId="42" borderId="0" xfId="172" applyNumberFormat="1" applyFill="1"/>
    <xf numFmtId="4" fontId="13" fillId="36" borderId="0" xfId="172" applyNumberFormat="1" applyFill="1"/>
    <xf numFmtId="2" fontId="13" fillId="35" borderId="0" xfId="172" applyNumberFormat="1" applyFill="1"/>
    <xf numFmtId="2" fontId="13" fillId="36" borderId="0" xfId="172" applyNumberFormat="1" applyFill="1"/>
    <xf numFmtId="2" fontId="13" fillId="35" borderId="0" xfId="172" applyNumberFormat="1" applyFont="1" applyFill="1"/>
    <xf numFmtId="2" fontId="13" fillId="0" borderId="0" xfId="172" applyNumberFormat="1"/>
    <xf numFmtId="2" fontId="120" fillId="0" borderId="0" xfId="265" applyNumberFormat="1" applyFont="1" applyFill="1" applyBorder="1"/>
    <xf numFmtId="2" fontId="120" fillId="0" borderId="0" xfId="266" applyNumberFormat="1" applyFont="1" applyFill="1"/>
    <xf numFmtId="2" fontId="120" fillId="0" borderId="0" xfId="266" applyNumberFormat="1" applyFont="1"/>
    <xf numFmtId="2" fontId="121" fillId="0" borderId="0" xfId="266" applyNumberFormat="1" applyFont="1"/>
    <xf numFmtId="2" fontId="120" fillId="0" borderId="0" xfId="266" applyNumberFormat="1" applyFont="1" applyBorder="1"/>
    <xf numFmtId="2" fontId="120" fillId="0" borderId="0" xfId="267" applyNumberFormat="1" applyFont="1"/>
    <xf numFmtId="2" fontId="120" fillId="0" borderId="0" xfId="268" applyNumberFormat="1" applyFont="1" applyFill="1" applyBorder="1"/>
    <xf numFmtId="2" fontId="120" fillId="0" borderId="0" xfId="267" applyNumberFormat="1" applyFont="1" applyBorder="1"/>
    <xf numFmtId="2" fontId="120" fillId="0" borderId="0" xfId="267" applyNumberFormat="1" applyFont="1" applyFill="1" applyBorder="1"/>
    <xf numFmtId="2" fontId="120" fillId="0" borderId="0" xfId="267" applyNumberFormat="1" applyFont="1" applyFill="1"/>
    <xf numFmtId="2" fontId="120" fillId="0" borderId="68" xfId="266" applyNumberFormat="1" applyFont="1" applyFill="1" applyBorder="1"/>
    <xf numFmtId="2" fontId="120" fillId="0" borderId="68" xfId="265" applyNumberFormat="1" applyFont="1" applyFill="1" applyBorder="1"/>
    <xf numFmtId="0" fontId="120" fillId="0" borderId="0" xfId="265" applyNumberFormat="1" applyFont="1" applyFill="1" applyBorder="1"/>
    <xf numFmtId="0" fontId="48" fillId="34" borderId="0" xfId="172" applyNumberFormat="1" applyFont="1" applyFill="1"/>
    <xf numFmtId="0" fontId="120" fillId="0" borderId="0" xfId="267" applyFont="1"/>
    <xf numFmtId="183" fontId="101" fillId="39" borderId="0" xfId="266" applyFont="1" applyFill="1" applyBorder="1"/>
    <xf numFmtId="1" fontId="122" fillId="0" borderId="0" xfId="266" applyNumberFormat="1" applyFont="1" applyFill="1" applyBorder="1" applyAlignment="1">
      <alignment horizontal="center"/>
    </xf>
    <xf numFmtId="2" fontId="120" fillId="0" borderId="0" xfId="266" applyNumberFormat="1" applyFont="1" applyFill="1" applyAlignment="1">
      <alignment horizontal="center"/>
    </xf>
    <xf numFmtId="2" fontId="120" fillId="2" borderId="0" xfId="266" applyNumberFormat="1" applyFont="1" applyFill="1"/>
    <xf numFmtId="2" fontId="0" fillId="0" borderId="0" xfId="0" applyNumberFormat="1"/>
    <xf numFmtId="2" fontId="120" fillId="0" borderId="0" xfId="266" applyNumberFormat="1" applyFont="1" applyAlignment="1">
      <alignment horizontal="center"/>
    </xf>
    <xf numFmtId="2" fontId="120" fillId="34" borderId="0" xfId="266" applyNumberFormat="1" applyFont="1" applyFill="1"/>
    <xf numFmtId="180" fontId="4" fillId="0" borderId="0" xfId="269" applyNumberFormat="1" applyAlignment="1">
      <alignment horizontal="center"/>
    </xf>
    <xf numFmtId="2" fontId="123" fillId="0" borderId="0" xfId="270" applyNumberFormat="1"/>
    <xf numFmtId="184" fontId="122" fillId="0" borderId="0" xfId="266" applyNumberFormat="1" applyFont="1" applyBorder="1" applyAlignment="1">
      <alignment horizontal="center"/>
    </xf>
    <xf numFmtId="2" fontId="123" fillId="0" borderId="0" xfId="271" applyNumberFormat="1"/>
    <xf numFmtId="184" fontId="101" fillId="39" borderId="0" xfId="266" applyNumberFormat="1" applyFont="1" applyFill="1" applyBorder="1"/>
    <xf numFmtId="4" fontId="124" fillId="0" borderId="69" xfId="0" applyNumberFormat="1" applyFont="1" applyBorder="1"/>
    <xf numFmtId="0" fontId="124" fillId="0" borderId="70" xfId="0" applyFont="1" applyBorder="1"/>
    <xf numFmtId="4" fontId="124" fillId="0" borderId="71" xfId="0" applyNumberFormat="1" applyFont="1" applyBorder="1"/>
    <xf numFmtId="4" fontId="124" fillId="0" borderId="75" xfId="0" applyNumberFormat="1" applyFont="1" applyBorder="1"/>
    <xf numFmtId="0" fontId="124" fillId="0" borderId="76" xfId="0" applyFont="1" applyBorder="1"/>
    <xf numFmtId="4" fontId="124" fillId="0" borderId="77" xfId="0" applyNumberFormat="1" applyFont="1" applyBorder="1"/>
    <xf numFmtId="0" fontId="107" fillId="29" borderId="79" xfId="0" applyFont="1" applyFill="1" applyBorder="1" applyAlignment="1">
      <alignment horizontal="center" vertical="center" wrapText="1"/>
    </xf>
    <xf numFmtId="0" fontId="107" fillId="29" borderId="78" xfId="0" applyFont="1" applyFill="1" applyBorder="1" applyAlignment="1">
      <alignment horizontal="center" vertical="center" wrapText="1"/>
    </xf>
    <xf numFmtId="4" fontId="124" fillId="32" borderId="72" xfId="0" applyNumberFormat="1" applyFont="1" applyFill="1" applyBorder="1"/>
    <xf numFmtId="0" fontId="124" fillId="32" borderId="73" xfId="0" applyFont="1" applyFill="1" applyBorder="1"/>
    <xf numFmtId="4" fontId="124" fillId="32" borderId="74" xfId="0" applyNumberFormat="1" applyFont="1" applyFill="1" applyBorder="1"/>
    <xf numFmtId="9" fontId="125" fillId="0" borderId="82" xfId="2" applyFont="1" applyBorder="1" applyAlignment="1">
      <alignment horizontal="center"/>
    </xf>
    <xf numFmtId="0" fontId="107" fillId="29" borderId="80" xfId="0" applyFont="1" applyFill="1" applyBorder="1" applyAlignment="1">
      <alignment horizontal="center" vertical="center" wrapText="1"/>
    </xf>
    <xf numFmtId="9" fontId="125" fillId="32" borderId="83" xfId="2" applyFont="1" applyFill="1" applyBorder="1" applyAlignment="1">
      <alignment horizontal="center"/>
    </xf>
    <xf numFmtId="0" fontId="7" fillId="0" borderId="0" xfId="0" applyNumberFormat="1" applyFont="1" applyFill="1" applyAlignment="1">
      <alignment wrapText="1"/>
    </xf>
    <xf numFmtId="2" fontId="120" fillId="0" borderId="0" xfId="266" applyNumberFormat="1" applyFont="1" applyFill="1" applyBorder="1"/>
    <xf numFmtId="0" fontId="11" fillId="2" borderId="0" xfId="0" applyNumberFormat="1" applyFont="1" applyFill="1" applyAlignment="1">
      <alignment horizontal="center"/>
    </xf>
    <xf numFmtId="183" fontId="101" fillId="0" borderId="0" xfId="266" applyFont="1" applyFill="1" applyBorder="1"/>
    <xf numFmtId="184" fontId="101" fillId="0" borderId="0" xfId="266" applyNumberFormat="1" applyFont="1" applyFill="1" applyBorder="1"/>
    <xf numFmtId="184" fontId="122" fillId="0" borderId="0" xfId="266" applyNumberFormat="1" applyFont="1" applyFill="1" applyBorder="1" applyAlignment="1">
      <alignment horizontal="center"/>
    </xf>
    <xf numFmtId="0" fontId="0" fillId="0" borderId="0" xfId="0" applyFill="1" applyBorder="1"/>
    <xf numFmtId="0" fontId="13" fillId="0" borderId="0" xfId="172" applyNumberFormat="1" applyFill="1" applyBorder="1"/>
    <xf numFmtId="170" fontId="13" fillId="0" borderId="0" xfId="172" applyFill="1" applyBorder="1"/>
    <xf numFmtId="170" fontId="48" fillId="0" borderId="0" xfId="172" applyFont="1" applyFill="1" applyBorder="1" applyAlignment="1">
      <alignment horizontal="center"/>
    </xf>
    <xf numFmtId="0" fontId="118" fillId="0" borderId="0" xfId="172" applyNumberFormat="1" applyFont="1" applyFill="1" applyBorder="1" applyAlignment="1">
      <alignment horizontal="center"/>
    </xf>
    <xf numFmtId="170" fontId="119" fillId="0" borderId="0" xfId="172" applyFont="1" applyFill="1" applyBorder="1"/>
    <xf numFmtId="170" fontId="118" fillId="0" borderId="0" xfId="172" applyFont="1" applyFill="1" applyBorder="1" applyAlignment="1">
      <alignment horizontal="center"/>
    </xf>
    <xf numFmtId="0" fontId="48" fillId="0" borderId="0" xfId="172" applyNumberFormat="1" applyFont="1" applyFill="1" applyBorder="1"/>
    <xf numFmtId="2" fontId="120" fillId="0" borderId="0" xfId="266" applyNumberFormat="1" applyFont="1" applyFill="1" applyBorder="1" applyAlignment="1">
      <alignment horizontal="center"/>
    </xf>
    <xf numFmtId="0" fontId="7" fillId="0" borderId="0" xfId="0" applyNumberFormat="1" applyFont="1" applyFill="1" applyBorder="1" applyAlignment="1">
      <alignment vertical="center"/>
    </xf>
    <xf numFmtId="0" fontId="120" fillId="0" borderId="0" xfId="267" applyFont="1" applyFill="1" applyBorder="1"/>
    <xf numFmtId="2" fontId="0" fillId="0" borderId="0" xfId="0" applyNumberFormat="1" applyFill="1" applyBorder="1"/>
    <xf numFmtId="2" fontId="123" fillId="0" borderId="0" xfId="271" applyNumberFormat="1" applyFill="1" applyBorder="1"/>
    <xf numFmtId="180" fontId="4" fillId="0" borderId="0" xfId="269" applyNumberFormat="1" applyFill="1" applyBorder="1" applyAlignment="1">
      <alignment horizontal="center"/>
    </xf>
    <xf numFmtId="2" fontId="123" fillId="0" borderId="0" xfId="270" applyNumberFormat="1" applyFill="1" applyBorder="1"/>
    <xf numFmtId="4" fontId="13" fillId="0" borderId="0" xfId="172" applyNumberFormat="1" applyFill="1" applyBorder="1"/>
    <xf numFmtId="2" fontId="13" fillId="0" borderId="0" xfId="172" applyNumberFormat="1" applyFill="1" applyBorder="1"/>
    <xf numFmtId="2" fontId="13" fillId="0" borderId="0" xfId="172" applyNumberFormat="1" applyFont="1" applyFill="1" applyBorder="1"/>
    <xf numFmtId="2" fontId="121" fillId="0" borderId="0" xfId="266" applyNumberFormat="1" applyFont="1" applyFill="1" applyBorder="1"/>
    <xf numFmtId="4" fontId="124" fillId="0" borderId="84" xfId="0" applyNumberFormat="1" applyFont="1" applyBorder="1" applyAlignment="1">
      <alignment horizontal="left"/>
    </xf>
    <xf numFmtId="4" fontId="124" fillId="32" borderId="85" xfId="0" applyNumberFormat="1" applyFont="1" applyFill="1" applyBorder="1" applyAlignment="1">
      <alignment horizontal="left"/>
    </xf>
    <xf numFmtId="4" fontId="124" fillId="0" borderId="72" xfId="0" applyNumberFormat="1" applyFont="1" applyBorder="1" applyAlignment="1">
      <alignment horizontal="left"/>
    </xf>
    <xf numFmtId="4" fontId="124" fillId="32" borderId="72" xfId="0" applyNumberFormat="1" applyFont="1" applyFill="1" applyBorder="1" applyAlignment="1">
      <alignment horizontal="left"/>
    </xf>
    <xf numFmtId="4" fontId="124" fillId="32" borderId="69" xfId="0" applyNumberFormat="1" applyFont="1" applyFill="1" applyBorder="1" applyAlignment="1">
      <alignment horizontal="left"/>
    </xf>
    <xf numFmtId="4" fontId="124" fillId="0" borderId="71" xfId="0" applyNumberFormat="1" applyFont="1" applyBorder="1" applyAlignment="1">
      <alignment horizontal="center"/>
    </xf>
    <xf numFmtId="167" fontId="125" fillId="0" borderId="71" xfId="2" applyNumberFormat="1" applyFont="1" applyBorder="1" applyAlignment="1">
      <alignment horizontal="center"/>
    </xf>
    <xf numFmtId="4" fontId="124" fillId="32" borderId="86" xfId="0" applyNumberFormat="1" applyFont="1" applyFill="1" applyBorder="1" applyAlignment="1">
      <alignment horizontal="center"/>
    </xf>
    <xf numFmtId="167" fontId="125" fillId="32" borderId="86" xfId="2" applyNumberFormat="1" applyFont="1" applyFill="1" applyBorder="1" applyAlignment="1">
      <alignment horizontal="center"/>
    </xf>
    <xf numFmtId="4" fontId="124" fillId="0" borderId="87" xfId="0" applyNumberFormat="1" applyFont="1" applyBorder="1" applyAlignment="1">
      <alignment horizontal="center"/>
    </xf>
    <xf numFmtId="167" fontId="125" fillId="0" borderId="87" xfId="2" applyNumberFormat="1" applyFont="1" applyBorder="1" applyAlignment="1">
      <alignment horizontal="center"/>
    </xf>
    <xf numFmtId="4" fontId="124" fillId="32" borderId="87" xfId="0" applyNumberFormat="1" applyFont="1" applyFill="1" applyBorder="1" applyAlignment="1">
      <alignment horizontal="center"/>
    </xf>
    <xf numFmtId="167" fontId="125" fillId="32" borderId="87" xfId="2" applyNumberFormat="1" applyFont="1" applyFill="1" applyBorder="1" applyAlignment="1">
      <alignment horizontal="center"/>
    </xf>
    <xf numFmtId="4" fontId="124" fillId="32" borderId="71" xfId="0" applyNumberFormat="1" applyFont="1" applyFill="1" applyBorder="1" applyAlignment="1">
      <alignment horizontal="center"/>
    </xf>
    <xf numFmtId="167" fontId="125" fillId="32" borderId="71" xfId="2" applyNumberFormat="1" applyFont="1" applyFill="1" applyBorder="1" applyAlignment="1">
      <alignment horizontal="center"/>
    </xf>
    <xf numFmtId="4" fontId="126" fillId="32" borderId="87" xfId="0" applyNumberFormat="1" applyFont="1" applyFill="1" applyBorder="1" applyAlignment="1">
      <alignment horizontal="center"/>
    </xf>
    <xf numFmtId="4" fontId="126" fillId="0" borderId="87" xfId="0" applyNumberFormat="1" applyFont="1" applyBorder="1" applyAlignment="1">
      <alignment horizontal="center"/>
    </xf>
    <xf numFmtId="4" fontId="126" fillId="32" borderId="71" xfId="0" applyNumberFormat="1" applyFont="1" applyFill="1" applyBorder="1" applyAlignment="1">
      <alignment horizontal="center"/>
    </xf>
    <xf numFmtId="0" fontId="107" fillId="29" borderId="97" xfId="0" applyFont="1" applyFill="1" applyBorder="1" applyAlignment="1">
      <alignment horizontal="center" vertical="center" wrapText="1"/>
    </xf>
    <xf numFmtId="0" fontId="107" fillId="29" borderId="98" xfId="0" applyFont="1" applyFill="1" applyBorder="1" applyAlignment="1">
      <alignment horizontal="center" vertical="center" wrapText="1"/>
    </xf>
    <xf numFmtId="0" fontId="11" fillId="2" borderId="0" xfId="0" applyNumberFormat="1" applyFont="1" applyFill="1" applyAlignment="1"/>
    <xf numFmtId="0" fontId="107" fillId="29" borderId="96" xfId="0" applyFont="1" applyFill="1" applyBorder="1" applyAlignment="1">
      <alignment horizontal="center" vertical="center" wrapText="1"/>
    </xf>
    <xf numFmtId="0" fontId="127" fillId="0" borderId="95" xfId="0" applyFont="1" applyBorder="1" applyAlignment="1">
      <alignment vertical="center"/>
    </xf>
    <xf numFmtId="4" fontId="127" fillId="0" borderId="95" xfId="0" applyNumberFormat="1" applyFont="1" applyBorder="1" applyAlignment="1">
      <alignment horizontal="center" vertical="center"/>
    </xf>
    <xf numFmtId="0" fontId="128" fillId="31" borderId="99" xfId="0" applyFont="1" applyFill="1" applyBorder="1" applyAlignment="1">
      <alignment vertical="center"/>
    </xf>
    <xf numFmtId="0" fontId="128" fillId="31" borderId="100" xfId="0" applyFont="1" applyFill="1" applyBorder="1" applyAlignment="1">
      <alignment vertical="center"/>
    </xf>
    <xf numFmtId="0" fontId="128" fillId="31" borderId="101" xfId="0" applyFont="1" applyFill="1" applyBorder="1" applyAlignment="1">
      <alignment vertical="center"/>
    </xf>
    <xf numFmtId="4" fontId="42" fillId="31" borderId="95" xfId="0" applyNumberFormat="1" applyFont="1" applyFill="1" applyBorder="1" applyAlignment="1">
      <alignment horizontal="center" vertical="center"/>
    </xf>
    <xf numFmtId="167" fontId="42" fillId="31" borderId="95" xfId="2" applyNumberFormat="1" applyFont="1" applyFill="1" applyBorder="1" applyAlignment="1">
      <alignment horizontal="center" vertical="center"/>
    </xf>
    <xf numFmtId="167" fontId="42" fillId="0" borderId="95" xfId="2" applyNumberFormat="1" applyFont="1" applyBorder="1" applyAlignment="1">
      <alignment horizontal="center" vertical="center"/>
    </xf>
    <xf numFmtId="0" fontId="129" fillId="0" borderId="0" xfId="0" applyNumberFormat="1" applyFont="1" applyFill="1"/>
    <xf numFmtId="3" fontId="132" fillId="2" borderId="88" xfId="272" applyNumberFormat="1" applyFont="1" applyFill="1" applyBorder="1" applyAlignment="1">
      <alignment horizontal="center"/>
    </xf>
    <xf numFmtId="180" fontId="132" fillId="2" borderId="88" xfId="272" applyNumberFormat="1" applyFont="1" applyFill="1" applyBorder="1" applyAlignment="1">
      <alignment horizontal="center"/>
    </xf>
    <xf numFmtId="180" fontId="132" fillId="2" borderId="89" xfId="272" applyNumberFormat="1" applyFont="1" applyFill="1" applyBorder="1" applyAlignment="1">
      <alignment horizontal="center"/>
    </xf>
    <xf numFmtId="0" fontId="130" fillId="0" borderId="0" xfId="0" applyFont="1"/>
    <xf numFmtId="3" fontId="132" fillId="2" borderId="90" xfId="272" applyNumberFormat="1" applyFont="1" applyFill="1" applyBorder="1" applyAlignment="1">
      <alignment horizontal="center"/>
    </xf>
    <xf numFmtId="180" fontId="132" fillId="2" borderId="90" xfId="272" applyNumberFormat="1" applyFont="1" applyFill="1" applyBorder="1" applyAlignment="1">
      <alignment horizontal="center"/>
    </xf>
    <xf numFmtId="180" fontId="132" fillId="2" borderId="91" xfId="272" applyNumberFormat="1" applyFont="1" applyFill="1" applyBorder="1" applyAlignment="1">
      <alignment horizontal="center"/>
    </xf>
    <xf numFmtId="0" fontId="130" fillId="0" borderId="94" xfId="0" applyFont="1" applyBorder="1"/>
    <xf numFmtId="0" fontId="129" fillId="0" borderId="0" xfId="0" applyNumberFormat="1" applyFont="1" applyFill="1" applyAlignment="1">
      <alignment vertical="center"/>
    </xf>
    <xf numFmtId="3" fontId="132" fillId="2" borderId="92" xfId="272" applyNumberFormat="1" applyFont="1" applyFill="1" applyBorder="1" applyAlignment="1">
      <alignment horizontal="center"/>
    </xf>
    <xf numFmtId="180" fontId="132" fillId="2" borderId="92" xfId="272" applyNumberFormat="1" applyFont="1" applyFill="1" applyBorder="1" applyAlignment="1">
      <alignment horizontal="center"/>
    </xf>
    <xf numFmtId="180" fontId="132" fillId="2" borderId="93" xfId="272" applyNumberFormat="1" applyFont="1" applyFill="1" applyBorder="1" applyAlignment="1">
      <alignment horizontal="center"/>
    </xf>
    <xf numFmtId="3" fontId="132" fillId="2" borderId="105" xfId="272" applyNumberFormat="1" applyFont="1" applyFill="1" applyBorder="1" applyAlignment="1">
      <alignment horizontal="center"/>
    </xf>
    <xf numFmtId="180" fontId="132" fillId="2" borderId="105" xfId="272" applyNumberFormat="1" applyFont="1" applyFill="1" applyBorder="1" applyAlignment="1">
      <alignment horizontal="center"/>
    </xf>
    <xf numFmtId="180" fontId="132" fillId="2" borderId="106" xfId="272" applyNumberFormat="1" applyFont="1" applyFill="1" applyBorder="1" applyAlignment="1">
      <alignment horizontal="center"/>
    </xf>
    <xf numFmtId="180" fontId="131" fillId="2" borderId="104" xfId="272" applyNumberFormat="1" applyFont="1" applyFill="1" applyBorder="1" applyAlignment="1">
      <alignment horizontal="center" vertical="center" wrapText="1"/>
    </xf>
    <xf numFmtId="3" fontId="132" fillId="2" borderId="107" xfId="272" applyNumberFormat="1" applyFont="1" applyFill="1" applyBorder="1" applyAlignment="1">
      <alignment horizontal="center"/>
    </xf>
    <xf numFmtId="180" fontId="132" fillId="2" borderId="107" xfId="272" applyNumberFormat="1" applyFont="1" applyFill="1" applyBorder="1" applyAlignment="1">
      <alignment horizontal="center"/>
    </xf>
    <xf numFmtId="180" fontId="132" fillId="2" borderId="108" xfId="272" applyNumberFormat="1" applyFont="1" applyFill="1" applyBorder="1" applyAlignment="1">
      <alignment horizontal="center"/>
    </xf>
    <xf numFmtId="3" fontId="132" fillId="2" borderId="109" xfId="272" applyNumberFormat="1" applyFont="1" applyFill="1" applyBorder="1" applyAlignment="1">
      <alignment horizontal="center"/>
    </xf>
    <xf numFmtId="180" fontId="132" fillId="2" borderId="109" xfId="272" applyNumberFormat="1" applyFont="1" applyFill="1" applyBorder="1" applyAlignment="1">
      <alignment horizontal="center"/>
    </xf>
    <xf numFmtId="180" fontId="132" fillId="2" borderId="110" xfId="272" applyNumberFormat="1" applyFont="1" applyFill="1" applyBorder="1" applyAlignment="1">
      <alignment horizontal="center"/>
    </xf>
    <xf numFmtId="180" fontId="131" fillId="2" borderId="111" xfId="272" applyNumberFormat="1" applyFont="1" applyFill="1" applyBorder="1" applyAlignment="1">
      <alignment horizontal="center" vertical="center" wrapText="1"/>
    </xf>
    <xf numFmtId="180" fontId="131" fillId="2" borderId="112" xfId="272" applyNumberFormat="1" applyFont="1" applyFill="1" applyBorder="1" applyAlignment="1">
      <alignment horizontal="center" vertical="center" wrapText="1"/>
    </xf>
    <xf numFmtId="3" fontId="132" fillId="2" borderId="113" xfId="272" applyNumberFormat="1" applyFont="1" applyFill="1" applyBorder="1" applyAlignment="1">
      <alignment horizontal="center"/>
    </xf>
    <xf numFmtId="180" fontId="132" fillId="2" borderId="114" xfId="272" applyNumberFormat="1" applyFont="1" applyFill="1" applyBorder="1" applyAlignment="1">
      <alignment horizontal="center"/>
    </xf>
    <xf numFmtId="3" fontId="132" fillId="2" borderId="115" xfId="272" applyNumberFormat="1" applyFont="1" applyFill="1" applyBorder="1" applyAlignment="1">
      <alignment horizontal="center"/>
    </xf>
    <xf numFmtId="180" fontId="132" fillId="2" borderId="116" xfId="272" applyNumberFormat="1" applyFont="1" applyFill="1" applyBorder="1" applyAlignment="1">
      <alignment horizontal="center"/>
    </xf>
    <xf numFmtId="3" fontId="132" fillId="2" borderId="117" xfId="272" applyNumberFormat="1" applyFont="1" applyFill="1" applyBorder="1" applyAlignment="1">
      <alignment horizontal="center"/>
    </xf>
    <xf numFmtId="180" fontId="132" fillId="2" borderId="118" xfId="272" applyNumberFormat="1" applyFont="1" applyFill="1" applyBorder="1" applyAlignment="1">
      <alignment horizontal="center"/>
    </xf>
    <xf numFmtId="3" fontId="132" fillId="2" borderId="119" xfId="272" applyNumberFormat="1" applyFont="1" applyFill="1" applyBorder="1" applyAlignment="1">
      <alignment horizontal="center"/>
    </xf>
    <xf numFmtId="180" fontId="132" fillId="2" borderId="120" xfId="272" applyNumberFormat="1" applyFont="1" applyFill="1" applyBorder="1" applyAlignment="1">
      <alignment horizontal="center"/>
    </xf>
    <xf numFmtId="3" fontId="132" fillId="2" borderId="121" xfId="272" applyNumberFormat="1" applyFont="1" applyFill="1" applyBorder="1" applyAlignment="1">
      <alignment horizontal="center"/>
    </xf>
    <xf numFmtId="180" fontId="132" fillId="2" borderId="122" xfId="272" applyNumberFormat="1" applyFont="1" applyFill="1" applyBorder="1" applyAlignment="1">
      <alignment horizontal="center"/>
    </xf>
    <xf numFmtId="3" fontId="132" fillId="2" borderId="123" xfId="272" applyNumberFormat="1" applyFont="1" applyFill="1" applyBorder="1" applyAlignment="1">
      <alignment horizontal="center"/>
    </xf>
    <xf numFmtId="180" fontId="132" fillId="2" borderId="124" xfId="272" applyNumberFormat="1" applyFont="1" applyFill="1" applyBorder="1" applyAlignment="1">
      <alignment horizontal="center"/>
    </xf>
    <xf numFmtId="3" fontId="132" fillId="2" borderId="125" xfId="272" applyNumberFormat="1" applyFont="1" applyFill="1" applyBorder="1" applyAlignment="1">
      <alignment horizontal="center"/>
    </xf>
    <xf numFmtId="3" fontId="132" fillId="2" borderId="126" xfId="272" applyNumberFormat="1" applyFont="1" applyFill="1" applyBorder="1" applyAlignment="1">
      <alignment horizontal="center"/>
    </xf>
    <xf numFmtId="180" fontId="132" fillId="2" borderId="126" xfId="272" applyNumberFormat="1" applyFont="1" applyFill="1" applyBorder="1" applyAlignment="1">
      <alignment horizontal="center"/>
    </xf>
    <xf numFmtId="180" fontId="132" fillId="2" borderId="127" xfId="272" applyNumberFormat="1" applyFont="1" applyFill="1" applyBorder="1" applyAlignment="1">
      <alignment horizontal="center"/>
    </xf>
    <xf numFmtId="180" fontId="132" fillId="2" borderId="128" xfId="272" applyNumberFormat="1" applyFont="1" applyFill="1" applyBorder="1" applyAlignment="1">
      <alignment horizontal="center"/>
    </xf>
    <xf numFmtId="0" fontId="133" fillId="2" borderId="0" xfId="0" applyFont="1" applyFill="1" applyBorder="1"/>
    <xf numFmtId="17" fontId="26" fillId="2" borderId="0" xfId="0" quotePrefix="1" applyNumberFormat="1" applyFont="1" applyFill="1" applyBorder="1" applyAlignment="1">
      <alignment horizontal="center"/>
    </xf>
    <xf numFmtId="17" fontId="37" fillId="2" borderId="0" xfId="0" applyNumberFormat="1" applyFont="1" applyFill="1" applyBorder="1" applyAlignment="1">
      <alignment horizontal="center"/>
    </xf>
    <xf numFmtId="0" fontId="38" fillId="2" borderId="0" xfId="0" applyNumberFormat="1" applyFont="1" applyFill="1" applyBorder="1" applyAlignment="1">
      <alignment horizontal="center"/>
    </xf>
    <xf numFmtId="0" fontId="37" fillId="2" borderId="0" xfId="0" applyNumberFormat="1" applyFont="1" applyFill="1" applyBorder="1" applyAlignment="1">
      <alignment horizontal="center"/>
    </xf>
    <xf numFmtId="0" fontId="107" fillId="2" borderId="0" xfId="0" applyFont="1" applyFill="1" applyBorder="1" applyAlignment="1">
      <alignment horizontal="center" vertical="center" wrapText="1"/>
    </xf>
    <xf numFmtId="0" fontId="127" fillId="2" borderId="0" xfId="0" applyFont="1" applyFill="1" applyBorder="1" applyAlignment="1">
      <alignment vertical="center"/>
    </xf>
    <xf numFmtId="0" fontId="128" fillId="2" borderId="0" xfId="0" applyFont="1" applyFill="1" applyBorder="1" applyAlignment="1">
      <alignment vertical="center"/>
    </xf>
    <xf numFmtId="0" fontId="11" fillId="2" borderId="0" xfId="0" quotePrefix="1" applyNumberFormat="1" applyFont="1" applyFill="1" applyAlignment="1"/>
    <xf numFmtId="0" fontId="0" fillId="2" borderId="0" xfId="0" applyFill="1"/>
    <xf numFmtId="17" fontId="107" fillId="29" borderId="78" xfId="0" applyNumberFormat="1" applyFont="1" applyFill="1" applyBorder="1" applyAlignment="1">
      <alignment horizontal="center" vertical="center" wrapText="1"/>
    </xf>
    <xf numFmtId="17" fontId="107" fillId="29" borderId="79" xfId="0" applyNumberFormat="1" applyFont="1" applyFill="1" applyBorder="1" applyAlignment="1">
      <alignment horizontal="center" vertical="center" wrapText="1"/>
    </xf>
    <xf numFmtId="0" fontId="26" fillId="2" borderId="1" xfId="0" quotePrefix="1" applyNumberFormat="1" applyFont="1" applyFill="1" applyBorder="1" applyAlignment="1">
      <alignment horizontal="center" vertical="top"/>
    </xf>
    <xf numFmtId="0" fontId="7" fillId="2" borderId="0" xfId="0" applyNumberFormat="1" applyFont="1" applyFill="1" applyBorder="1" applyAlignment="1">
      <alignment horizontal="center"/>
    </xf>
    <xf numFmtId="0" fontId="7" fillId="2" borderId="0" xfId="0" applyNumberFormat="1" applyFont="1" applyFill="1" applyAlignment="1">
      <alignment horizontal="center"/>
    </xf>
    <xf numFmtId="0" fontId="218" fillId="2" borderId="0" xfId="0" applyNumberFormat="1" applyFont="1" applyFill="1" applyAlignment="1">
      <alignment horizontal="left"/>
    </xf>
    <xf numFmtId="0" fontId="7" fillId="2" borderId="0" xfId="0" applyNumberFormat="1" applyFont="1" applyFill="1" applyAlignment="1"/>
    <xf numFmtId="0" fontId="30" fillId="2" borderId="0" xfId="0" applyNumberFormat="1" applyFont="1" applyFill="1" applyBorder="1" applyAlignment="1">
      <alignment horizontal="right" vertical="center"/>
    </xf>
    <xf numFmtId="0" fontId="127" fillId="2" borderId="0" xfId="0" applyFont="1" applyFill="1" applyBorder="1" applyAlignment="1"/>
    <xf numFmtId="0" fontId="220" fillId="86" borderId="0" xfId="33982" applyFont="1" applyFill="1" applyAlignment="1"/>
    <xf numFmtId="0" fontId="221" fillId="0" borderId="0" xfId="33982" applyFont="1" applyAlignment="1"/>
    <xf numFmtId="0" fontId="220" fillId="88" borderId="0" xfId="33982" applyFont="1" applyFill="1" applyAlignment="1"/>
    <xf numFmtId="0" fontId="128" fillId="2" borderId="0" xfId="0" applyFont="1" applyFill="1" applyBorder="1" applyAlignment="1"/>
    <xf numFmtId="0" fontId="7" fillId="2" borderId="0" xfId="0" applyNumberFormat="1" applyFont="1" applyFill="1" applyBorder="1" applyAlignment="1"/>
    <xf numFmtId="0" fontId="0" fillId="2" borderId="0" xfId="0" applyFill="1" applyAlignment="1"/>
    <xf numFmtId="0" fontId="219" fillId="87" borderId="148" xfId="33982" applyFont="1" applyFill="1" applyBorder="1" applyAlignment="1">
      <alignment horizontal="center" vertical="center"/>
    </xf>
    <xf numFmtId="0" fontId="220" fillId="89" borderId="149" xfId="33982" applyFont="1" applyFill="1" applyBorder="1" applyAlignment="1"/>
    <xf numFmtId="0" fontId="220" fillId="89" borderId="150" xfId="33982" applyFont="1" applyFill="1" applyBorder="1" applyAlignment="1"/>
    <xf numFmtId="0" fontId="223" fillId="2" borderId="0" xfId="0" applyFont="1" applyFill="1" applyBorder="1" applyAlignment="1">
      <alignment horizontal="left" vertical="center"/>
    </xf>
    <xf numFmtId="0" fontId="136" fillId="2" borderId="0" xfId="0" applyNumberFormat="1" applyFont="1" applyFill="1" applyBorder="1" applyAlignment="1">
      <alignment horizontal="center"/>
    </xf>
    <xf numFmtId="0" fontId="136" fillId="2" borderId="0" xfId="0" applyNumberFormat="1" applyFont="1" applyFill="1" applyAlignment="1">
      <alignment horizontal="left"/>
    </xf>
    <xf numFmtId="0" fontId="136" fillId="0" borderId="0" xfId="0" applyNumberFormat="1" applyFont="1" applyFill="1"/>
    <xf numFmtId="0" fontId="136" fillId="0" borderId="0" xfId="0" applyNumberFormat="1" applyFont="1" applyFill="1" applyAlignment="1">
      <alignment vertical="center"/>
    </xf>
    <xf numFmtId="0" fontId="136" fillId="2" borderId="0" xfId="0" applyNumberFormat="1" applyFont="1" applyFill="1" applyBorder="1"/>
    <xf numFmtId="0" fontId="136" fillId="2" borderId="0" xfId="0" applyNumberFormat="1" applyFont="1" applyFill="1" applyBorder="1" applyAlignment="1">
      <alignment horizontal="right"/>
    </xf>
    <xf numFmtId="0" fontId="136" fillId="2" borderId="0" xfId="0" quotePrefix="1" applyNumberFormat="1" applyFont="1" applyFill="1" applyBorder="1" applyAlignment="1">
      <alignment horizontal="center"/>
    </xf>
    <xf numFmtId="0" fontId="136" fillId="0" borderId="0" xfId="0" applyNumberFormat="1" applyFont="1"/>
    <xf numFmtId="0" fontId="130" fillId="0" borderId="161" xfId="0" pivotButton="1" applyFont="1" applyBorder="1"/>
    <xf numFmtId="0" fontId="130" fillId="0" borderId="161" xfId="0" applyFont="1" applyBorder="1"/>
    <xf numFmtId="0" fontId="130" fillId="0" borderId="153" xfId="0" pivotButton="1" applyFont="1" applyBorder="1"/>
    <xf numFmtId="0" fontId="130" fillId="0" borderId="154" xfId="0" applyFont="1" applyBorder="1"/>
    <xf numFmtId="0" fontId="130" fillId="0" borderId="155" xfId="0" applyFont="1" applyBorder="1"/>
    <xf numFmtId="3" fontId="130" fillId="0" borderId="153" xfId="0" applyNumberFormat="1" applyFont="1" applyBorder="1"/>
    <xf numFmtId="3" fontId="130" fillId="0" borderId="156" xfId="0" applyNumberFormat="1" applyFont="1" applyBorder="1"/>
    <xf numFmtId="3" fontId="130" fillId="0" borderId="157" xfId="0" applyNumberFormat="1" applyFont="1" applyBorder="1"/>
    <xf numFmtId="0" fontId="130" fillId="0" borderId="153" xfId="0" applyFont="1" applyBorder="1"/>
    <xf numFmtId="4" fontId="130" fillId="0" borderId="153" xfId="0" applyNumberFormat="1" applyFont="1" applyBorder="1"/>
    <xf numFmtId="4" fontId="130" fillId="0" borderId="156" xfId="0" applyNumberFormat="1" applyFont="1" applyBorder="1"/>
    <xf numFmtId="4" fontId="130" fillId="0" borderId="157" xfId="0" applyNumberFormat="1" applyFont="1" applyBorder="1"/>
    <xf numFmtId="0" fontId="130" fillId="0" borderId="158" xfId="0" applyFont="1" applyBorder="1"/>
    <xf numFmtId="0" fontId="130" fillId="0" borderId="159" xfId="0" applyFont="1" applyBorder="1"/>
    <xf numFmtId="4" fontId="130" fillId="0" borderId="158" xfId="0" applyNumberFormat="1" applyFont="1" applyBorder="1"/>
    <xf numFmtId="4" fontId="130" fillId="0" borderId="160" xfId="0" applyNumberFormat="1" applyFont="1" applyBorder="1"/>
    <xf numFmtId="4" fontId="130" fillId="0" borderId="161" xfId="0" applyNumberFormat="1" applyFont="1" applyBorder="1"/>
    <xf numFmtId="3" fontId="130" fillId="0" borderId="161" xfId="0" applyNumberFormat="1" applyFont="1" applyBorder="1" applyAlignment="1">
      <alignment horizontal="left"/>
    </xf>
    <xf numFmtId="172" fontId="230" fillId="0" borderId="42" xfId="0" applyNumberFormat="1" applyFont="1" applyFill="1" applyBorder="1" applyAlignment="1">
      <alignment horizontal="right"/>
    </xf>
    <xf numFmtId="172" fontId="230" fillId="32" borderId="42" xfId="0" applyNumberFormat="1" applyFont="1" applyFill="1" applyBorder="1" applyAlignment="1">
      <alignment horizontal="right" vertical="center"/>
    </xf>
    <xf numFmtId="172" fontId="230" fillId="0" borderId="42" xfId="0" applyNumberFormat="1" applyFont="1" applyFill="1" applyBorder="1" applyAlignment="1">
      <alignment horizontal="right" vertical="center"/>
    </xf>
    <xf numFmtId="205" fontId="45" fillId="0" borderId="6" xfId="0" applyNumberFormat="1" applyFont="1" applyFill="1" applyBorder="1" applyAlignment="1">
      <alignment horizontal="right" vertical="center"/>
    </xf>
    <xf numFmtId="206" fontId="45" fillId="32" borderId="6" xfId="0" applyNumberFormat="1" applyFont="1" applyFill="1" applyBorder="1" applyAlignment="1">
      <alignment horizontal="right" vertical="center"/>
    </xf>
    <xf numFmtId="49" fontId="12" fillId="2" borderId="0" xfId="0" applyNumberFormat="1" applyFont="1" applyFill="1" applyBorder="1" applyAlignment="1">
      <alignment horizontal="center"/>
    </xf>
    <xf numFmtId="0" fontId="231" fillId="0" borderId="0" xfId="0" applyNumberFormat="1" applyFont="1" applyFill="1" applyAlignment="1">
      <alignment vertical="center"/>
    </xf>
    <xf numFmtId="0" fontId="231" fillId="0" borderId="0" xfId="0" applyNumberFormat="1" applyFont="1" applyFill="1" applyAlignment="1">
      <alignment horizontal="left" vertical="center"/>
    </xf>
    <xf numFmtId="0" fontId="232" fillId="0" borderId="0" xfId="0" applyNumberFormat="1" applyFont="1" applyFill="1" applyBorder="1"/>
    <xf numFmtId="0" fontId="233" fillId="0" borderId="0" xfId="0" applyNumberFormat="1" applyFont="1" applyFill="1" applyBorder="1"/>
    <xf numFmtId="0" fontId="231" fillId="0" borderId="0" xfId="0" applyNumberFormat="1" applyFont="1" applyFill="1" applyBorder="1"/>
    <xf numFmtId="0" fontId="234" fillId="0" borderId="0" xfId="0" applyNumberFormat="1" applyFont="1" applyFill="1" applyBorder="1"/>
    <xf numFmtId="0" fontId="231" fillId="0" borderId="0" xfId="0" applyNumberFormat="1" applyFont="1" applyFill="1"/>
    <xf numFmtId="172" fontId="231" fillId="0" borderId="0" xfId="0" applyNumberFormat="1" applyFont="1" applyFill="1"/>
    <xf numFmtId="167" fontId="231" fillId="0" borderId="0" xfId="2" applyNumberFormat="1" applyFont="1" applyFill="1"/>
    <xf numFmtId="166" fontId="231" fillId="0" borderId="0" xfId="0" applyNumberFormat="1" applyFont="1" applyFill="1"/>
    <xf numFmtId="4" fontId="235" fillId="2" borderId="162" xfId="0" applyNumberFormat="1" applyFont="1" applyFill="1" applyBorder="1"/>
    <xf numFmtId="10" fontId="235" fillId="2" borderId="162" xfId="0" applyNumberFormat="1" applyFont="1" applyFill="1" applyBorder="1"/>
    <xf numFmtId="4" fontId="235" fillId="85" borderId="162" xfId="0" applyNumberFormat="1" applyFont="1" applyFill="1" applyBorder="1"/>
    <xf numFmtId="10" fontId="235" fillId="85" borderId="162" xfId="0" applyNumberFormat="1" applyFont="1" applyFill="1" applyBorder="1"/>
    <xf numFmtId="0" fontId="28" fillId="2" borderId="162" xfId="0" applyNumberFormat="1" applyFont="1" applyFill="1" applyBorder="1"/>
    <xf numFmtId="0" fontId="28" fillId="85" borderId="162" xfId="0" applyNumberFormat="1" applyFont="1" applyFill="1" applyBorder="1"/>
    <xf numFmtId="0" fontId="28" fillId="2" borderId="0" xfId="0" applyFont="1" applyFill="1"/>
    <xf numFmtId="0" fontId="28" fillId="90" borderId="162" xfId="0" applyFont="1" applyFill="1" applyBorder="1" applyAlignment="1">
      <alignment horizontal="center"/>
    </xf>
    <xf numFmtId="0" fontId="136" fillId="2" borderId="0" xfId="0" applyNumberFormat="1" applyFont="1" applyFill="1"/>
    <xf numFmtId="17" fontId="222" fillId="29" borderId="165" xfId="0" applyNumberFormat="1" applyFont="1" applyFill="1" applyBorder="1" applyAlignment="1">
      <alignment horizontal="center" vertical="center"/>
    </xf>
    <xf numFmtId="0" fontId="219" fillId="87" borderId="166" xfId="33982" applyFont="1" applyFill="1" applyBorder="1" applyAlignment="1">
      <alignment horizontal="center" vertical="center"/>
    </xf>
    <xf numFmtId="0" fontId="227" fillId="87" borderId="167" xfId="33983" applyNumberFormat="1" applyFont="1" applyFill="1" applyBorder="1" applyAlignment="1">
      <alignment horizontal="center"/>
    </xf>
    <xf numFmtId="0" fontId="237" fillId="2" borderId="0" xfId="0" quotePrefix="1" applyNumberFormat="1" applyFont="1" applyFill="1" applyAlignment="1"/>
    <xf numFmtId="10" fontId="229" fillId="91" borderId="39" xfId="2" applyNumberFormat="1" applyFont="1" applyFill="1" applyBorder="1" applyAlignment="1">
      <alignment horizontal="center"/>
    </xf>
    <xf numFmtId="0" fontId="229" fillId="91" borderId="168" xfId="33983" applyNumberFormat="1" applyFont="1" applyFill="1" applyBorder="1"/>
    <xf numFmtId="0" fontId="229" fillId="91" borderId="169" xfId="33983" applyFont="1" applyFill="1" applyBorder="1"/>
    <xf numFmtId="0" fontId="229" fillId="86" borderId="170" xfId="33983" applyNumberFormat="1" applyFont="1" applyFill="1" applyBorder="1"/>
    <xf numFmtId="0" fontId="228" fillId="0" borderId="170" xfId="33983" applyNumberFormat="1" applyFont="1" applyBorder="1"/>
    <xf numFmtId="10" fontId="228" fillId="0" borderId="170" xfId="2" applyNumberFormat="1" applyFont="1" applyBorder="1" applyAlignment="1">
      <alignment horizontal="center"/>
    </xf>
    <xf numFmtId="0" fontId="229" fillId="88" borderId="0" xfId="33983" applyNumberFormat="1" applyFont="1" applyFill="1" applyBorder="1"/>
    <xf numFmtId="10" fontId="229" fillId="88" borderId="0" xfId="2" applyNumberFormat="1" applyFont="1" applyFill="1" applyBorder="1" applyAlignment="1">
      <alignment horizontal="center"/>
    </xf>
    <xf numFmtId="0" fontId="229" fillId="86" borderId="0" xfId="33983" applyNumberFormat="1" applyFont="1" applyFill="1" applyBorder="1"/>
    <xf numFmtId="0" fontId="228" fillId="0" borderId="0" xfId="33983" applyNumberFormat="1" applyFont="1" applyBorder="1"/>
    <xf numFmtId="10" fontId="228" fillId="0" borderId="0" xfId="2" applyNumberFormat="1" applyFont="1" applyBorder="1" applyAlignment="1">
      <alignment horizontal="center"/>
    </xf>
    <xf numFmtId="0" fontId="229" fillId="86" borderId="0" xfId="33983" applyFont="1" applyFill="1" applyBorder="1"/>
    <xf numFmtId="0" fontId="229" fillId="86" borderId="171" xfId="33983" applyNumberFormat="1" applyFont="1" applyFill="1" applyBorder="1"/>
    <xf numFmtId="0" fontId="228" fillId="0" borderId="171" xfId="33983" applyNumberFormat="1" applyFont="1" applyBorder="1"/>
    <xf numFmtId="10" fontId="228" fillId="0" borderId="171" xfId="2" applyNumberFormat="1" applyFont="1" applyBorder="1" applyAlignment="1">
      <alignment horizontal="center"/>
    </xf>
    <xf numFmtId="0" fontId="48" fillId="2" borderId="0" xfId="0" applyNumberFormat="1" applyFont="1" applyFill="1" applyAlignment="1">
      <alignment horizontal="left"/>
    </xf>
    <xf numFmtId="0" fontId="137" fillId="2" borderId="0" xfId="0" applyNumberFormat="1" applyFont="1" applyFill="1"/>
    <xf numFmtId="0" fontId="21" fillId="2" borderId="0" xfId="0" applyNumberFormat="1" applyFont="1" applyFill="1"/>
    <xf numFmtId="0" fontId="234" fillId="0" borderId="0" xfId="0" applyNumberFormat="1" applyFont="1" applyFill="1" applyAlignment="1">
      <alignment vertical="center"/>
    </xf>
    <xf numFmtId="2" fontId="45" fillId="0" borderId="5" xfId="0" applyNumberFormat="1" applyFont="1" applyFill="1" applyBorder="1" applyAlignment="1">
      <alignment horizontal="right"/>
    </xf>
    <xf numFmtId="2" fontId="45" fillId="32" borderId="6" xfId="0" applyNumberFormat="1" applyFont="1" applyFill="1" applyBorder="1" applyAlignment="1">
      <alignment horizontal="right" vertical="center"/>
    </xf>
    <xf numFmtId="2" fontId="45" fillId="0" borderId="6" xfId="0" applyNumberFormat="1" applyFont="1" applyFill="1" applyBorder="1" applyAlignment="1">
      <alignment horizontal="right" vertical="center"/>
    </xf>
    <xf numFmtId="2" fontId="45" fillId="0" borderId="6" xfId="0" applyNumberFormat="1" applyFont="1" applyFill="1" applyBorder="1" applyAlignment="1">
      <alignment horizontal="right"/>
    </xf>
    <xf numFmtId="2" fontId="45" fillId="0" borderId="0" xfId="0" applyNumberFormat="1" applyFont="1" applyFill="1" applyBorder="1" applyAlignment="1">
      <alignment horizontal="right"/>
    </xf>
    <xf numFmtId="2" fontId="45" fillId="32" borderId="0" xfId="0" applyNumberFormat="1" applyFont="1" applyFill="1" applyBorder="1" applyAlignment="1">
      <alignment horizontal="right" vertical="center"/>
    </xf>
    <xf numFmtId="2" fontId="45" fillId="0" borderId="0" xfId="0" applyNumberFormat="1" applyFont="1" applyFill="1" applyBorder="1" applyAlignment="1">
      <alignment horizontal="right" vertical="center"/>
    </xf>
    <xf numFmtId="0" fontId="231" fillId="0" borderId="0" xfId="0" applyNumberFormat="1" applyFont="1" applyFill="1" applyAlignment="1">
      <alignment horizontal="right" vertical="center"/>
    </xf>
    <xf numFmtId="172" fontId="231" fillId="0" borderId="0" xfId="0" applyNumberFormat="1" applyFont="1" applyFill="1" applyAlignment="1">
      <alignment vertical="center"/>
    </xf>
    <xf numFmtId="10" fontId="7" fillId="0" borderId="0" xfId="2" applyNumberFormat="1" applyFont="1" applyFill="1" applyAlignment="1">
      <alignment vertical="center"/>
    </xf>
    <xf numFmtId="4" fontId="41" fillId="0" borderId="9" xfId="0" applyNumberFormat="1" applyFont="1" applyFill="1" applyBorder="1" applyAlignment="1">
      <alignment horizontal="right" vertical="center"/>
    </xf>
    <xf numFmtId="0" fontId="47" fillId="2" borderId="0" xfId="0" applyNumberFormat="1" applyFont="1" applyFill="1" applyBorder="1" applyAlignment="1">
      <alignment horizontal="left"/>
    </xf>
    <xf numFmtId="0" fontId="31" fillId="2" borderId="152" xfId="0" applyFont="1" applyFill="1" applyBorder="1" applyAlignment="1">
      <alignment vertical="center"/>
    </xf>
    <xf numFmtId="0" fontId="136" fillId="2" borderId="152" xfId="0" applyNumberFormat="1" applyFont="1" applyFill="1" applyBorder="1" applyAlignment="1">
      <alignment horizontal="center" vertical="center" wrapText="1"/>
    </xf>
    <xf numFmtId="0" fontId="136" fillId="2" borderId="152" xfId="0" applyNumberFormat="1" applyFont="1" applyFill="1" applyBorder="1" applyAlignment="1">
      <alignment horizontal="center" vertical="center"/>
    </xf>
    <xf numFmtId="0" fontId="136" fillId="2" borderId="152" xfId="2" applyNumberFormat="1" applyFont="1" applyFill="1" applyBorder="1" applyAlignment="1">
      <alignment horizontal="center" vertical="center"/>
    </xf>
    <xf numFmtId="0" fontId="136" fillId="2" borderId="152" xfId="0" applyNumberFormat="1" applyFont="1" applyFill="1" applyBorder="1" applyAlignment="1">
      <alignment horizontal="center"/>
    </xf>
    <xf numFmtId="0" fontId="216" fillId="0" borderId="152" xfId="0" applyNumberFormat="1" applyFont="1" applyFill="1" applyBorder="1" applyAlignment="1">
      <alignment horizontal="center"/>
    </xf>
    <xf numFmtId="0" fontId="31" fillId="32" borderId="172" xfId="0" applyFont="1" applyFill="1" applyBorder="1" applyAlignment="1">
      <alignment vertical="center"/>
    </xf>
    <xf numFmtId="0" fontId="136" fillId="32" borderId="172" xfId="0" applyNumberFormat="1" applyFont="1" applyFill="1" applyBorder="1" applyAlignment="1">
      <alignment horizontal="center" vertical="center"/>
    </xf>
    <xf numFmtId="0" fontId="136" fillId="32" borderId="172" xfId="2" applyNumberFormat="1" applyFont="1" applyFill="1" applyBorder="1" applyAlignment="1">
      <alignment horizontal="center" vertical="center"/>
    </xf>
    <xf numFmtId="0" fontId="136" fillId="32" borderId="172" xfId="0" applyNumberFormat="1" applyFont="1" applyFill="1" applyBorder="1" applyAlignment="1">
      <alignment horizontal="center"/>
    </xf>
    <xf numFmtId="0" fontId="216" fillId="32" borderId="172" xfId="0" applyNumberFormat="1" applyFont="1" applyFill="1" applyBorder="1" applyAlignment="1">
      <alignment horizontal="center"/>
    </xf>
    <xf numFmtId="0" fontId="31" fillId="2" borderId="172" xfId="0" applyFont="1" applyFill="1" applyBorder="1" applyAlignment="1">
      <alignment vertical="center"/>
    </xf>
    <xf numFmtId="0" fontId="136" fillId="2" borderId="172" xfId="0" applyNumberFormat="1" applyFont="1" applyFill="1" applyBorder="1" applyAlignment="1">
      <alignment horizontal="center" vertical="center"/>
    </xf>
    <xf numFmtId="0" fontId="136" fillId="2" borderId="172" xfId="2" applyNumberFormat="1" applyFont="1" applyFill="1" applyBorder="1" applyAlignment="1">
      <alignment horizontal="center" vertical="center"/>
    </xf>
    <xf numFmtId="0" fontId="136" fillId="2" borderId="172" xfId="0" applyNumberFormat="1" applyFont="1" applyFill="1" applyBorder="1" applyAlignment="1">
      <alignment horizontal="center"/>
    </xf>
    <xf numFmtId="0" fontId="216" fillId="0" borderId="172" xfId="0" applyNumberFormat="1" applyFont="1" applyFill="1" applyBorder="1" applyAlignment="1">
      <alignment horizontal="center"/>
    </xf>
    <xf numFmtId="4" fontId="136" fillId="0" borderId="152" xfId="0" applyNumberFormat="1" applyFont="1" applyFill="1" applyBorder="1" applyAlignment="1">
      <alignment horizontal="center"/>
    </xf>
    <xf numFmtId="4" fontId="136" fillId="32" borderId="172" xfId="0" applyNumberFormat="1" applyFont="1" applyFill="1" applyBorder="1" applyAlignment="1">
      <alignment horizontal="center"/>
    </xf>
    <xf numFmtId="4" fontId="136" fillId="0" borderId="172" xfId="0" applyNumberFormat="1" applyFont="1" applyFill="1" applyBorder="1" applyAlignment="1">
      <alignment horizontal="center"/>
    </xf>
    <xf numFmtId="0" fontId="219" fillId="87" borderId="148" xfId="33982" applyFont="1" applyFill="1" applyBorder="1" applyAlignment="1">
      <alignment horizontal="center" vertical="center"/>
    </xf>
    <xf numFmtId="4" fontId="220" fillId="89" borderId="150" xfId="33982" applyNumberFormat="1" applyFont="1" applyFill="1" applyBorder="1" applyAlignment="1"/>
    <xf numFmtId="4" fontId="220" fillId="89" borderId="151" xfId="33982" applyNumberFormat="1" applyFont="1" applyFill="1" applyBorder="1" applyAlignment="1"/>
    <xf numFmtId="4" fontId="0" fillId="2" borderId="0" xfId="0" applyNumberFormat="1" applyFill="1"/>
    <xf numFmtId="179" fontId="221" fillId="0" borderId="0" xfId="33982" applyNumberFormat="1" applyFont="1" applyAlignment="1"/>
    <xf numFmtId="179" fontId="220" fillId="88" borderId="0" xfId="33982" applyNumberFormat="1" applyFont="1" applyFill="1" applyAlignment="1"/>
    <xf numFmtId="4" fontId="221" fillId="0" borderId="0" xfId="33982" applyNumberFormat="1" applyFont="1" applyAlignment="1"/>
    <xf numFmtId="4" fontId="238" fillId="2" borderId="0" xfId="0" applyNumberFormat="1" applyFont="1" applyFill="1" applyAlignment="1"/>
    <xf numFmtId="179" fontId="228" fillId="0" borderId="170" xfId="33983" applyNumberFormat="1" applyFont="1" applyBorder="1" applyAlignment="1">
      <alignment horizontal="center"/>
    </xf>
    <xf numFmtId="179" fontId="229" fillId="88" borderId="0" xfId="33983" applyNumberFormat="1" applyFont="1" applyFill="1" applyBorder="1" applyAlignment="1">
      <alignment horizontal="center"/>
    </xf>
    <xf numFmtId="179" fontId="228" fillId="0" borderId="0" xfId="33983" applyNumberFormat="1" applyFont="1" applyBorder="1" applyAlignment="1">
      <alignment horizontal="center"/>
    </xf>
    <xf numFmtId="179" fontId="228" fillId="0" borderId="171" xfId="33983" applyNumberFormat="1" applyFont="1" applyBorder="1" applyAlignment="1">
      <alignment horizontal="center"/>
    </xf>
    <xf numFmtId="179" fontId="229" fillId="91" borderId="39" xfId="33983" applyNumberFormat="1" applyFont="1" applyFill="1" applyBorder="1" applyAlignment="1">
      <alignment horizontal="center"/>
    </xf>
    <xf numFmtId="179" fontId="48" fillId="2" borderId="0" xfId="0" applyNumberFormat="1" applyFont="1" applyFill="1" applyAlignment="1">
      <alignment horizontal="left"/>
    </xf>
    <xf numFmtId="179" fontId="6" fillId="2" borderId="0" xfId="0" applyNumberFormat="1" applyFont="1" applyFill="1" applyAlignment="1">
      <alignment horizontal="center"/>
    </xf>
    <xf numFmtId="0" fontId="6" fillId="2" borderId="0" xfId="0" applyNumberFormat="1" applyFont="1" applyFill="1"/>
    <xf numFmtId="0" fontId="7" fillId="2" borderId="0" xfId="0" applyNumberFormat="1" applyFont="1" applyFill="1" applyAlignment="1">
      <alignment horizontal="left"/>
    </xf>
    <xf numFmtId="0" fontId="222" fillId="29" borderId="173" xfId="0" applyNumberFormat="1" applyFont="1" applyFill="1" applyBorder="1" applyAlignment="1">
      <alignment horizontal="center" vertical="center"/>
    </xf>
    <xf numFmtId="0" fontId="219" fillId="87" borderId="148" xfId="33982" applyFont="1" applyFill="1" applyBorder="1" applyAlignment="1">
      <alignment horizontal="center" vertical="center"/>
    </xf>
    <xf numFmtId="0" fontId="227" fillId="87" borderId="167" xfId="33983" applyNumberFormat="1" applyFont="1" applyFill="1" applyBorder="1" applyAlignment="1">
      <alignment horizontal="center"/>
    </xf>
    <xf numFmtId="0" fontId="239" fillId="2" borderId="0" xfId="0" applyNumberFormat="1" applyFont="1" applyFill="1" applyAlignment="1">
      <alignment horizontal="centerContinuous"/>
    </xf>
    <xf numFmtId="167" fontId="34" fillId="0" borderId="2" xfId="2" applyNumberFormat="1" applyFont="1" applyFill="1" applyBorder="1" applyAlignment="1">
      <alignment horizontal="right"/>
    </xf>
    <xf numFmtId="0" fontId="107" fillId="2" borderId="0" xfId="0" quotePrefix="1" applyNumberFormat="1" applyFont="1" applyFill="1" applyBorder="1" applyAlignment="1">
      <alignment horizontal="left" wrapText="1"/>
    </xf>
    <xf numFmtId="0" fontId="103" fillId="2" borderId="0" xfId="0" quotePrefix="1" applyNumberFormat="1" applyFont="1" applyFill="1" applyBorder="1" applyAlignment="1">
      <alignment horizontal="left"/>
    </xf>
    <xf numFmtId="17" fontId="103" fillId="2" borderId="0" xfId="0" applyNumberFormat="1" applyFont="1" applyFill="1" applyBorder="1" applyAlignment="1">
      <alignment horizontal="center"/>
    </xf>
    <xf numFmtId="0" fontId="103" fillId="2" borderId="0" xfId="0" applyNumberFormat="1" applyFont="1" applyFill="1" applyBorder="1" applyAlignment="1">
      <alignment horizontal="center" wrapText="1"/>
    </xf>
    <xf numFmtId="0" fontId="30" fillId="2" borderId="0" xfId="0" quotePrefix="1" applyNumberFormat="1" applyFont="1" applyFill="1" applyBorder="1" applyAlignment="1">
      <alignment horizontal="left" indent="1"/>
    </xf>
    <xf numFmtId="172" fontId="45" fillId="2" borderId="0" xfId="0" applyNumberFormat="1" applyFont="1" applyFill="1" applyBorder="1" applyAlignment="1">
      <alignment horizontal="right"/>
    </xf>
    <xf numFmtId="167" fontId="46" fillId="2" borderId="0" xfId="0" applyNumberFormat="1" applyFont="1" applyFill="1" applyBorder="1" applyAlignment="1">
      <alignment horizontal="right"/>
    </xf>
    <xf numFmtId="0" fontId="30" fillId="2" borderId="0" xfId="0" quotePrefix="1" applyNumberFormat="1" applyFont="1" applyFill="1" applyBorder="1" applyAlignment="1">
      <alignment horizontal="left" vertical="center" indent="1"/>
    </xf>
    <xf numFmtId="172" fontId="45" fillId="2" borderId="0" xfId="0" applyNumberFormat="1" applyFont="1" applyFill="1" applyBorder="1" applyAlignment="1">
      <alignment horizontal="right" vertical="center"/>
    </xf>
    <xf numFmtId="167" fontId="46" fillId="2" borderId="0" xfId="0" applyNumberFormat="1" applyFont="1" applyFill="1" applyBorder="1" applyAlignment="1">
      <alignment horizontal="right" vertical="center"/>
    </xf>
    <xf numFmtId="0" fontId="6" fillId="2" borderId="0" xfId="0" applyNumberFormat="1" applyFont="1" applyFill="1" applyBorder="1"/>
    <xf numFmtId="0" fontId="114" fillId="2" borderId="0" xfId="0" quotePrefix="1" applyNumberFormat="1" applyFont="1" applyFill="1" applyBorder="1" applyAlignment="1">
      <alignment horizontal="centerContinuous"/>
    </xf>
    <xf numFmtId="0" fontId="115" fillId="2" borderId="0" xfId="0" applyNumberFormat="1" applyFont="1" applyFill="1" applyBorder="1" applyAlignment="1">
      <alignment horizontal="centerContinuous"/>
    </xf>
    <xf numFmtId="0" fontId="114" fillId="2" borderId="0" xfId="0" applyNumberFormat="1" applyFont="1" applyFill="1" applyBorder="1" applyAlignment="1">
      <alignment horizontal="centerContinuous"/>
    </xf>
    <xf numFmtId="0" fontId="115" fillId="2" borderId="0" xfId="0" applyNumberFormat="1" applyFont="1" applyFill="1" applyBorder="1" applyAlignment="1">
      <alignment horizontal="right"/>
    </xf>
    <xf numFmtId="171" fontId="103" fillId="2" borderId="0" xfId="0" applyNumberFormat="1" applyFont="1" applyFill="1" applyBorder="1" applyAlignment="1">
      <alignment horizontal="center"/>
    </xf>
    <xf numFmtId="0" fontId="102" fillId="2" borderId="0" xfId="0" quotePrefix="1" applyNumberFormat="1" applyFont="1" applyFill="1" applyBorder="1" applyAlignment="1">
      <alignment horizontal="left"/>
    </xf>
    <xf numFmtId="0" fontId="104" fillId="2" borderId="0" xfId="0" quotePrefix="1" applyNumberFormat="1" applyFont="1" applyFill="1" applyBorder="1" applyAlignment="1">
      <alignment horizontal="center"/>
    </xf>
    <xf numFmtId="0" fontId="104" fillId="2" borderId="0" xfId="0" applyNumberFormat="1" applyFont="1" applyFill="1" applyBorder="1" applyAlignment="1">
      <alignment horizontal="center"/>
    </xf>
    <xf numFmtId="167" fontId="46" fillId="2" borderId="0" xfId="2" applyNumberFormat="1" applyFont="1" applyFill="1" applyBorder="1" applyAlignment="1">
      <alignment horizontal="right"/>
    </xf>
    <xf numFmtId="167" fontId="46" fillId="2" borderId="0" xfId="2" applyNumberFormat="1" applyFont="1" applyFill="1" applyBorder="1" applyAlignment="1">
      <alignment horizontal="right" vertical="center"/>
    </xf>
    <xf numFmtId="10" fontId="41" fillId="2" borderId="0" xfId="2" applyNumberFormat="1" applyFont="1" applyFill="1" applyBorder="1" applyAlignment="1">
      <alignment horizontal="right" vertical="center"/>
    </xf>
    <xf numFmtId="0" fontId="107" fillId="2" borderId="0" xfId="0" quotePrefix="1" applyNumberFormat="1" applyFont="1" applyFill="1" applyBorder="1" applyAlignment="1">
      <alignment horizontal="left"/>
    </xf>
    <xf numFmtId="167" fontId="45" fillId="2" borderId="0" xfId="0" applyNumberFormat="1" applyFont="1" applyFill="1" applyBorder="1" applyAlignment="1">
      <alignment horizontal="right" vertical="center"/>
    </xf>
    <xf numFmtId="9" fontId="46" fillId="2" borderId="0" xfId="2" applyFont="1" applyFill="1" applyBorder="1" applyAlignment="1">
      <alignment horizontal="right" vertical="center"/>
    </xf>
    <xf numFmtId="167" fontId="45" fillId="2" borderId="0" xfId="2" applyNumberFormat="1" applyFont="1" applyFill="1" applyBorder="1" applyAlignment="1">
      <alignment horizontal="right" vertical="center"/>
    </xf>
    <xf numFmtId="180" fontId="41" fillId="2" borderId="0" xfId="2" applyNumberFormat="1" applyFont="1" applyFill="1" applyBorder="1" applyAlignment="1">
      <alignment horizontal="right" vertical="center"/>
    </xf>
    <xf numFmtId="0" fontId="5" fillId="2" borderId="0" xfId="0" applyFont="1" applyFill="1" applyBorder="1"/>
    <xf numFmtId="4" fontId="5" fillId="2" borderId="0" xfId="0" applyNumberFormat="1" applyFont="1" applyFill="1" applyBorder="1"/>
    <xf numFmtId="10" fontId="5" fillId="2" borderId="0" xfId="2" applyNumberFormat="1" applyFont="1" applyFill="1" applyBorder="1"/>
    <xf numFmtId="0" fontId="5"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17" fillId="2" borderId="0" xfId="2" applyNumberFormat="1" applyFont="1" applyFill="1" applyBorder="1"/>
    <xf numFmtId="0" fontId="7" fillId="2" borderId="0" xfId="0" applyNumberFormat="1" applyFont="1" applyFill="1" applyBorder="1" applyAlignment="1">
      <alignment vertical="center"/>
    </xf>
    <xf numFmtId="17" fontId="37" fillId="2" borderId="0" xfId="0" applyNumberFormat="1" applyFont="1" applyFill="1" applyBorder="1" applyAlignment="1">
      <alignment horizontal="centerContinuous"/>
    </xf>
    <xf numFmtId="0" fontId="38" fillId="2" borderId="0" xfId="0" applyNumberFormat="1" applyFont="1" applyFill="1" applyBorder="1" applyAlignment="1">
      <alignment horizontal="centerContinuous"/>
    </xf>
    <xf numFmtId="0" fontId="37" fillId="2" borderId="0" xfId="0" applyNumberFormat="1" applyFont="1" applyFill="1" applyBorder="1" applyAlignment="1">
      <alignment horizontal="centerContinuous"/>
    </xf>
    <xf numFmtId="0" fontId="37" fillId="2" borderId="0" xfId="0" applyNumberFormat="1" applyFont="1" applyFill="1" applyBorder="1" applyAlignment="1">
      <alignment horizontal="left"/>
    </xf>
    <xf numFmtId="17" fontId="107" fillId="2" borderId="0" xfId="0" applyNumberFormat="1" applyFont="1" applyFill="1" applyBorder="1" applyAlignment="1">
      <alignment horizontal="center" vertical="center" wrapText="1"/>
    </xf>
    <xf numFmtId="0" fontId="107" fillId="2" borderId="0" xfId="0" applyFont="1" applyFill="1" applyBorder="1" applyAlignment="1">
      <alignment vertical="center" wrapText="1"/>
    </xf>
    <xf numFmtId="4" fontId="124" fillId="2" borderId="0" xfId="0" applyNumberFormat="1" applyFont="1" applyFill="1" applyBorder="1"/>
    <xf numFmtId="0" fontId="124" fillId="2" borderId="0" xfId="0" applyFont="1" applyFill="1" applyBorder="1"/>
    <xf numFmtId="9" fontId="125" fillId="2" borderId="0" xfId="2" applyFont="1" applyFill="1" applyBorder="1" applyAlignment="1">
      <alignment horizontal="center"/>
    </xf>
    <xf numFmtId="0" fontId="41" fillId="2" borderId="0" xfId="0" applyFont="1" applyFill="1" applyBorder="1" applyAlignment="1">
      <alignment vertical="center" wrapText="1"/>
    </xf>
    <xf numFmtId="0" fontId="41" fillId="2" borderId="0" xfId="0" applyFont="1" applyFill="1" applyBorder="1" applyAlignment="1">
      <alignment horizontal="center" vertical="center" wrapText="1"/>
    </xf>
    <xf numFmtId="4" fontId="105" fillId="2" borderId="0" xfId="0" applyNumberFormat="1" applyFont="1" applyFill="1" applyBorder="1"/>
    <xf numFmtId="0" fontId="105" fillId="2" borderId="0" xfId="0" applyFont="1" applyFill="1" applyBorder="1"/>
    <xf numFmtId="17" fontId="41" fillId="2" borderId="0" xfId="0" applyNumberFormat="1" applyFont="1" applyFill="1" applyBorder="1" applyAlignment="1">
      <alignment horizontal="center" vertical="center" wrapText="1"/>
    </xf>
    <xf numFmtId="9" fontId="41" fillId="2" borderId="0" xfId="2" applyFont="1" applyFill="1" applyBorder="1" applyAlignment="1">
      <alignment horizontal="center"/>
    </xf>
    <xf numFmtId="0" fontId="231" fillId="2" borderId="0" xfId="0" applyNumberFormat="1" applyFont="1" applyFill="1" applyBorder="1" applyAlignment="1">
      <alignment vertical="center"/>
    </xf>
    <xf numFmtId="0" fontId="240" fillId="2" borderId="0" xfId="0" quotePrefix="1" applyNumberFormat="1" applyFont="1" applyFill="1" applyBorder="1" applyAlignment="1">
      <alignment horizontal="left" wrapText="1"/>
    </xf>
    <xf numFmtId="0" fontId="242" fillId="2" borderId="0" xfId="0" quotePrefix="1" applyNumberFormat="1" applyFont="1" applyFill="1" applyBorder="1" applyAlignment="1">
      <alignment horizontal="left"/>
    </xf>
    <xf numFmtId="17" fontId="242" fillId="2" borderId="0" xfId="0" applyNumberFormat="1" applyFont="1" applyFill="1" applyBorder="1" applyAlignment="1">
      <alignment horizontal="center"/>
    </xf>
    <xf numFmtId="0" fontId="242" fillId="2" borderId="0" xfId="0" applyNumberFormat="1" applyFont="1" applyFill="1" applyBorder="1" applyAlignment="1">
      <alignment horizontal="center" wrapText="1"/>
    </xf>
    <xf numFmtId="171" fontId="242" fillId="2" borderId="0" xfId="0" applyNumberFormat="1" applyFont="1" applyFill="1" applyBorder="1" applyAlignment="1">
      <alignment horizontal="center"/>
    </xf>
    <xf numFmtId="0" fontId="243" fillId="2" borderId="0" xfId="0" quotePrefix="1" applyNumberFormat="1" applyFont="1" applyFill="1" applyBorder="1" applyAlignment="1">
      <alignment horizontal="left"/>
    </xf>
    <xf numFmtId="0" fontId="233" fillId="2" borderId="0" xfId="0" quotePrefix="1" applyNumberFormat="1" applyFont="1" applyFill="1" applyBorder="1" applyAlignment="1">
      <alignment horizontal="center"/>
    </xf>
    <xf numFmtId="0" fontId="233" fillId="2" borderId="0" xfId="0" applyNumberFormat="1" applyFont="1" applyFill="1" applyBorder="1" applyAlignment="1">
      <alignment horizontal="center"/>
    </xf>
    <xf numFmtId="0" fontId="241" fillId="2" borderId="0" xfId="0" quotePrefix="1" applyNumberFormat="1" applyFont="1" applyFill="1" applyBorder="1" applyAlignment="1">
      <alignment horizontal="left" vertical="center"/>
    </xf>
    <xf numFmtId="172" fontId="240" fillId="2" borderId="0" xfId="0" applyNumberFormat="1" applyFont="1" applyFill="1" applyBorder="1" applyAlignment="1">
      <alignment horizontal="right" vertical="center"/>
    </xf>
    <xf numFmtId="167" fontId="240" fillId="2" borderId="0" xfId="2" applyNumberFormat="1" applyFont="1" applyFill="1" applyBorder="1" applyAlignment="1">
      <alignment horizontal="right" vertical="center"/>
    </xf>
    <xf numFmtId="167" fontId="240" fillId="2" borderId="0" xfId="0" applyNumberFormat="1" applyFont="1" applyFill="1" applyBorder="1" applyAlignment="1">
      <alignment horizontal="right" vertical="center"/>
    </xf>
    <xf numFmtId="17" fontId="5" fillId="29" borderId="56" xfId="0" applyNumberFormat="1" applyFont="1" applyFill="1" applyBorder="1" applyAlignment="1">
      <alignment horizontal="center"/>
    </xf>
    <xf numFmtId="0" fontId="6" fillId="0" borderId="0" xfId="0" applyNumberFormat="1" applyFont="1" applyFill="1" applyAlignment="1">
      <alignment vertical="center"/>
    </xf>
    <xf numFmtId="0" fontId="6" fillId="2" borderId="0" xfId="0" applyNumberFormat="1" applyFont="1" applyFill="1" applyBorder="1" applyAlignment="1">
      <alignment vertical="center"/>
    </xf>
    <xf numFmtId="0" fontId="231" fillId="2" borderId="0" xfId="0" applyNumberFormat="1" applyFont="1" applyFill="1" applyBorder="1"/>
    <xf numFmtId="0" fontId="244" fillId="2" borderId="0" xfId="0" quotePrefix="1" applyNumberFormat="1" applyFont="1" applyFill="1" applyBorder="1" applyAlignment="1">
      <alignment horizontal="centerContinuous"/>
    </xf>
    <xf numFmtId="0" fontId="245" fillId="2" borderId="0" xfId="0" applyNumberFormat="1" applyFont="1" applyFill="1" applyBorder="1" applyAlignment="1">
      <alignment horizontal="centerContinuous"/>
    </xf>
    <xf numFmtId="0" fontId="244" fillId="2" borderId="0" xfId="0" applyNumberFormat="1" applyFont="1" applyFill="1" applyBorder="1" applyAlignment="1">
      <alignment horizontal="centerContinuous"/>
    </xf>
    <xf numFmtId="0" fontId="245" fillId="2" borderId="0" xfId="0" applyNumberFormat="1" applyFont="1" applyFill="1" applyBorder="1" applyAlignment="1">
      <alignment horizontal="right"/>
    </xf>
    <xf numFmtId="0" fontId="6" fillId="0" borderId="0" xfId="0" applyNumberFormat="1" applyFont="1" applyFill="1"/>
    <xf numFmtId="0" fontId="116" fillId="0" borderId="0" xfId="0" applyNumberFormat="1" applyFont="1" applyFill="1" applyBorder="1"/>
    <xf numFmtId="0" fontId="104" fillId="0" borderId="0" xfId="0" applyNumberFormat="1" applyFont="1" applyFill="1" applyBorder="1"/>
    <xf numFmtId="0" fontId="6" fillId="0" borderId="0" xfId="0" applyNumberFormat="1" applyFont="1" applyFill="1" applyBorder="1"/>
    <xf numFmtId="0" fontId="5" fillId="0" borderId="0" xfId="0" applyNumberFormat="1" applyFont="1" applyFill="1" applyBorder="1"/>
    <xf numFmtId="0" fontId="227" fillId="87" borderId="167" xfId="33983" applyNumberFormat="1" applyFont="1" applyFill="1" applyBorder="1" applyAlignment="1">
      <alignment horizontal="center"/>
    </xf>
    <xf numFmtId="0" fontId="217" fillId="2" borderId="95" xfId="0" applyFont="1" applyFill="1" applyBorder="1" applyAlignment="1">
      <alignment horizontal="center" vertical="center"/>
    </xf>
    <xf numFmtId="0" fontId="217" fillId="2" borderId="95" xfId="0" applyNumberFormat="1" applyFont="1" applyFill="1" applyBorder="1" applyAlignment="1">
      <alignment horizontal="center" vertical="center"/>
    </xf>
    <xf numFmtId="22" fontId="217" fillId="2" borderId="95" xfId="0" applyNumberFormat="1" applyFont="1" applyFill="1" applyBorder="1" applyAlignment="1">
      <alignment horizontal="center" vertical="center" wrapText="1"/>
    </xf>
    <xf numFmtId="0" fontId="27" fillId="32" borderId="172" xfId="0" applyFont="1" applyFill="1" applyBorder="1" applyAlignment="1">
      <alignment horizontal="center" vertical="center"/>
    </xf>
    <xf numFmtId="0" fontId="222" fillId="29" borderId="174" xfId="0" applyFont="1" applyFill="1" applyBorder="1" applyAlignment="1">
      <alignment horizontal="center" vertical="center"/>
    </xf>
    <xf numFmtId="0" fontId="222" fillId="29" borderId="174" xfId="0" applyNumberFormat="1" applyFont="1" applyFill="1" applyBorder="1" applyAlignment="1">
      <alignment horizontal="center" vertical="center"/>
    </xf>
    <xf numFmtId="0" fontId="0" fillId="2" borderId="0" xfId="0" applyFill="1" applyAlignment="1">
      <alignment horizontal="left"/>
    </xf>
    <xf numFmtId="0" fontId="217" fillId="2" borderId="95" xfId="0" applyFont="1" applyFill="1" applyBorder="1" applyAlignment="1">
      <alignment horizontal="center" vertical="center" wrapText="1"/>
    </xf>
    <xf numFmtId="14" fontId="48" fillId="2" borderId="0" xfId="0" applyNumberFormat="1" applyFont="1" applyFill="1" applyAlignment="1">
      <alignment horizontal="left"/>
    </xf>
    <xf numFmtId="20" fontId="48" fillId="2" borderId="0" xfId="0" applyNumberFormat="1" applyFont="1" applyFill="1" applyAlignment="1">
      <alignment horizontal="left"/>
    </xf>
    <xf numFmtId="0" fontId="248" fillId="91" borderId="168" xfId="33983" applyNumberFormat="1" applyFont="1" applyFill="1" applyBorder="1"/>
    <xf numFmtId="10" fontId="6" fillId="0" borderId="0" xfId="2" applyNumberFormat="1" applyFont="1" applyFill="1" applyAlignment="1">
      <alignment vertical="center"/>
    </xf>
    <xf numFmtId="0" fontId="6" fillId="0" borderId="0" xfId="0" applyNumberFormat="1" applyFont="1" applyFill="1" applyAlignment="1">
      <alignment horizontal="left" vertical="center"/>
    </xf>
    <xf numFmtId="172" fontId="249" fillId="2" borderId="0" xfId="2" applyNumberFormat="1" applyFont="1" applyFill="1" applyBorder="1" applyAlignment="1">
      <alignment horizontal="right"/>
    </xf>
    <xf numFmtId="172" fontId="250" fillId="2" borderId="0" xfId="2" applyNumberFormat="1" applyFont="1" applyFill="1" applyBorder="1" applyAlignment="1">
      <alignment horizontal="right"/>
    </xf>
    <xf numFmtId="167" fontId="250" fillId="2" borderId="0" xfId="0" applyNumberFormat="1" applyFont="1" applyFill="1" applyBorder="1" applyAlignment="1">
      <alignment horizontal="right"/>
    </xf>
    <xf numFmtId="0" fontId="1" fillId="0" borderId="0" xfId="0" applyNumberFormat="1" applyFont="1" applyFill="1" applyAlignment="1">
      <alignment vertical="center"/>
    </xf>
    <xf numFmtId="4" fontId="7" fillId="0" borderId="0" xfId="0" applyNumberFormat="1" applyFont="1" applyFill="1" applyAlignment="1">
      <alignment vertical="center"/>
    </xf>
    <xf numFmtId="0" fontId="1" fillId="0" borderId="0" xfId="0" applyNumberFormat="1" applyFont="1" applyFill="1"/>
    <xf numFmtId="0" fontId="1" fillId="0" borderId="0" xfId="0" applyNumberFormat="1" applyFont="1" applyFill="1" applyAlignment="1">
      <alignment horizontal="left" vertical="center"/>
    </xf>
    <xf numFmtId="0" fontId="251" fillId="0" borderId="0" xfId="0" applyNumberFormat="1" applyFont="1" applyFill="1" applyBorder="1"/>
    <xf numFmtId="0" fontId="32" fillId="0" borderId="0" xfId="0" applyNumberFormat="1" applyFont="1" applyFill="1" applyBorder="1"/>
    <xf numFmtId="0" fontId="1" fillId="0" borderId="0" xfId="0" applyNumberFormat="1" applyFont="1" applyFill="1" applyBorder="1"/>
    <xf numFmtId="0" fontId="203" fillId="0" borderId="0" xfId="0" applyNumberFormat="1" applyFont="1" applyFill="1" applyBorder="1"/>
    <xf numFmtId="0" fontId="133" fillId="2" borderId="0" xfId="0" applyFont="1" applyFill="1" applyBorder="1" applyAlignment="1"/>
    <xf numFmtId="0" fontId="107" fillId="29" borderId="80" xfId="0" applyFont="1" applyFill="1" applyBorder="1" applyAlignment="1">
      <alignment horizontal="center" vertical="center" wrapText="1"/>
    </xf>
    <xf numFmtId="17" fontId="103" fillId="29" borderId="6" xfId="0" applyNumberFormat="1" applyFont="1" applyFill="1" applyBorder="1" applyAlignment="1">
      <alignment horizontal="center"/>
    </xf>
    <xf numFmtId="17" fontId="103" fillId="29" borderId="43" xfId="0" applyNumberFormat="1" applyFont="1" applyFill="1" applyBorder="1" applyAlignment="1">
      <alignment horizontal="center"/>
    </xf>
    <xf numFmtId="0" fontId="107" fillId="29" borderId="184" xfId="0" applyFont="1" applyFill="1" applyBorder="1" applyAlignment="1">
      <alignment horizontal="center" vertical="center" wrapText="1"/>
    </xf>
    <xf numFmtId="0" fontId="107" fillId="29" borderId="185" xfId="0" applyFont="1" applyFill="1" applyBorder="1" applyAlignment="1">
      <alignment horizontal="center" vertical="center" wrapText="1"/>
    </xf>
    <xf numFmtId="0" fontId="107" fillId="29" borderId="186" xfId="0" applyFont="1" applyFill="1" applyBorder="1" applyAlignment="1">
      <alignment horizontal="center" vertical="center" wrapText="1"/>
    </xf>
    <xf numFmtId="0" fontId="107" fillId="29" borderId="187" xfId="0" applyFont="1" applyFill="1" applyBorder="1" applyAlignment="1">
      <alignment horizontal="center" vertical="center" wrapText="1"/>
    </xf>
    <xf numFmtId="0" fontId="107" fillId="29" borderId="188" xfId="0" applyFont="1" applyFill="1" applyBorder="1" applyAlignment="1">
      <alignment horizontal="center" vertical="center" wrapText="1"/>
    </xf>
    <xf numFmtId="0" fontId="107" fillId="29" borderId="189" xfId="0" applyFont="1" applyFill="1" applyBorder="1" applyAlignment="1">
      <alignment horizontal="center" vertical="center" wrapText="1"/>
    </xf>
    <xf numFmtId="207" fontId="41" fillId="0" borderId="9" xfId="0" applyNumberFormat="1" applyFont="1" applyFill="1" applyBorder="1" applyAlignment="1">
      <alignment horizontal="right" vertical="center"/>
    </xf>
    <xf numFmtId="0" fontId="133" fillId="92" borderId="0" xfId="0" applyFont="1" applyFill="1" applyBorder="1"/>
    <xf numFmtId="0" fontId="252" fillId="92" borderId="0" xfId="0" applyFont="1" applyFill="1" applyBorder="1"/>
    <xf numFmtId="0" fontId="253" fillId="92" borderId="0" xfId="0" applyFont="1" applyFill="1" applyBorder="1" applyAlignment="1">
      <alignment horizontal="center"/>
    </xf>
    <xf numFmtId="0" fontId="254" fillId="92" borderId="0" xfId="0" applyFont="1" applyFill="1" applyBorder="1"/>
    <xf numFmtId="10" fontId="133" fillId="92" borderId="0" xfId="2" applyNumberFormat="1" applyFont="1" applyFill="1" applyBorder="1"/>
    <xf numFmtId="167" fontId="133" fillId="92" borderId="0" xfId="2" applyNumberFormat="1" applyFont="1" applyFill="1" applyBorder="1"/>
    <xf numFmtId="0" fontId="231" fillId="92" borderId="0" xfId="0" applyFont="1" applyFill="1" applyBorder="1"/>
    <xf numFmtId="0" fontId="231" fillId="2" borderId="0" xfId="0" applyFont="1" applyFill="1" applyBorder="1"/>
    <xf numFmtId="0" fontId="231" fillId="0" borderId="0" xfId="0" applyNumberFormat="1" applyFont="1" applyFill="1" applyBorder="1" applyAlignment="1">
      <alignment vertical="center"/>
    </xf>
    <xf numFmtId="17" fontId="231" fillId="0" borderId="0" xfId="0" applyNumberFormat="1" applyFont="1" applyFill="1" applyBorder="1" applyAlignment="1">
      <alignment horizontal="left" vertical="center"/>
    </xf>
    <xf numFmtId="4" fontId="231" fillId="0" borderId="0" xfId="0" applyNumberFormat="1" applyFont="1" applyFill="1" applyBorder="1" applyAlignment="1">
      <alignment vertical="center"/>
    </xf>
    <xf numFmtId="172" fontId="231" fillId="0" borderId="0" xfId="0" applyNumberFormat="1" applyFont="1" applyFill="1" applyBorder="1" applyAlignment="1">
      <alignment vertical="center"/>
    </xf>
    <xf numFmtId="0" fontId="231" fillId="0" borderId="190" xfId="0" applyNumberFormat="1" applyFont="1" applyFill="1" applyBorder="1" applyAlignment="1">
      <alignment vertical="center"/>
    </xf>
    <xf numFmtId="17" fontId="231" fillId="0" borderId="190" xfId="0" applyNumberFormat="1" applyFont="1" applyFill="1" applyBorder="1" applyAlignment="1">
      <alignment horizontal="left" vertical="center"/>
    </xf>
    <xf numFmtId="4" fontId="231" fillId="0" borderId="190" xfId="0" applyNumberFormat="1" applyFont="1" applyFill="1" applyBorder="1" applyAlignment="1">
      <alignment vertical="center"/>
    </xf>
    <xf numFmtId="172" fontId="231" fillId="0" borderId="190" xfId="0" applyNumberFormat="1" applyFont="1" applyFill="1" applyBorder="1" applyAlignment="1">
      <alignment vertical="center"/>
    </xf>
    <xf numFmtId="208" fontId="231" fillId="0" borderId="190" xfId="0" applyNumberFormat="1" applyFont="1" applyFill="1" applyBorder="1" applyAlignment="1">
      <alignment vertical="center"/>
    </xf>
    <xf numFmtId="10" fontId="231" fillId="0" borderId="190" xfId="2" applyNumberFormat="1" applyFont="1" applyFill="1" applyBorder="1" applyAlignment="1">
      <alignment vertical="center"/>
    </xf>
    <xf numFmtId="0" fontId="5" fillId="93" borderId="0" xfId="0" applyFont="1" applyFill="1" applyBorder="1" applyAlignment="1">
      <alignment vertical="center"/>
    </xf>
    <xf numFmtId="0" fontId="32" fillId="2" borderId="0" xfId="0" quotePrefix="1" applyNumberFormat="1" applyFont="1" applyFill="1" applyBorder="1" applyAlignment="1">
      <alignment horizontal="left" vertical="top"/>
    </xf>
    <xf numFmtId="0" fontId="127" fillId="2" borderId="95" xfId="0" applyFont="1" applyFill="1" applyBorder="1" applyAlignment="1">
      <alignment vertical="center"/>
    </xf>
    <xf numFmtId="4" fontId="127" fillId="2" borderId="95" xfId="0" applyNumberFormat="1" applyFont="1" applyFill="1" applyBorder="1" applyAlignment="1">
      <alignment horizontal="center" vertical="center"/>
    </xf>
    <xf numFmtId="167" fontId="42" fillId="2" borderId="95" xfId="2" applyNumberFormat="1" applyFont="1" applyFill="1" applyBorder="1" applyAlignment="1">
      <alignment horizontal="center" vertical="center"/>
    </xf>
    <xf numFmtId="0" fontId="127" fillId="2" borderId="95" xfId="0" applyFont="1" applyFill="1" applyBorder="1" applyAlignment="1">
      <alignment horizontal="left" vertical="center" wrapText="1"/>
    </xf>
    <xf numFmtId="179" fontId="236" fillId="29" borderId="173" xfId="34147" applyNumberFormat="1" applyFont="1" applyFill="1" applyBorder="1" applyAlignment="1">
      <alignment horizontal="center"/>
    </xf>
    <xf numFmtId="179" fontId="236" fillId="29" borderId="174" xfId="34147" applyNumberFormat="1" applyFont="1" applyFill="1" applyBorder="1" applyAlignment="1">
      <alignment horizontal="center"/>
    </xf>
    <xf numFmtId="0" fontId="247" fillId="0" borderId="191" xfId="34147" applyNumberFormat="1" applyFont="1" applyBorder="1"/>
    <xf numFmtId="179" fontId="247" fillId="0" borderId="191" xfId="34147" applyNumberFormat="1" applyFont="1" applyBorder="1" applyAlignment="1">
      <alignment horizontal="center"/>
    </xf>
    <xf numFmtId="0" fontId="247" fillId="0" borderId="167" xfId="34147" applyNumberFormat="1" applyFont="1" applyBorder="1"/>
    <xf numFmtId="179" fontId="247" fillId="0" borderId="167" xfId="34147" applyNumberFormat="1" applyFont="1" applyBorder="1" applyAlignment="1">
      <alignment horizontal="center"/>
    </xf>
    <xf numFmtId="0" fontId="247" fillId="30" borderId="167" xfId="34147" applyNumberFormat="1" applyFont="1" applyFill="1" applyBorder="1"/>
    <xf numFmtId="179" fontId="247" fillId="30" borderId="167" xfId="34147" applyNumberFormat="1" applyFont="1" applyFill="1" applyBorder="1" applyAlignment="1">
      <alignment horizontal="center"/>
    </xf>
    <xf numFmtId="0" fontId="255" fillId="0" borderId="0" xfId="0" applyNumberFormat="1" applyFont="1" applyFill="1"/>
    <xf numFmtId="0" fontId="256" fillId="0" borderId="0" xfId="0" applyNumberFormat="1" applyFont="1" applyFill="1"/>
    <xf numFmtId="0" fontId="232" fillId="0" borderId="0" xfId="0" applyNumberFormat="1" applyFont="1" applyFill="1"/>
    <xf numFmtId="0" fontId="233" fillId="0" borderId="0" xfId="0" applyNumberFormat="1" applyFont="1" applyFill="1"/>
    <xf numFmtId="0" fontId="133" fillId="0" borderId="0" xfId="0" applyNumberFormat="1" applyFont="1" applyFill="1" applyBorder="1"/>
    <xf numFmtId="0" fontId="233" fillId="0" borderId="0" xfId="0" applyNumberFormat="1" applyFont="1" applyFill="1" applyBorder="1" applyAlignment="1">
      <alignment horizontal="left" vertical="center"/>
    </xf>
    <xf numFmtId="0" fontId="234" fillId="29" borderId="190" xfId="262" applyFont="1" applyFill="1" applyBorder="1" applyAlignment="1">
      <alignment horizontal="center" vertical="center" wrapText="1"/>
    </xf>
    <xf numFmtId="0" fontId="231" fillId="30" borderId="190" xfId="262" applyFont="1" applyFill="1" applyBorder="1"/>
    <xf numFmtId="180" fontId="231" fillId="30" borderId="190" xfId="262" applyNumberFormat="1" applyFont="1" applyFill="1" applyBorder="1" applyAlignment="1">
      <alignment horizontal="center"/>
    </xf>
    <xf numFmtId="10" fontId="231" fillId="30" borderId="190" xfId="2" applyNumberFormat="1" applyFont="1" applyFill="1" applyBorder="1" applyAlignment="1">
      <alignment horizontal="center"/>
    </xf>
    <xf numFmtId="0" fontId="257" fillId="29" borderId="190" xfId="262" applyFont="1" applyFill="1" applyBorder="1" applyAlignment="1">
      <alignment horizontal="left"/>
    </xf>
    <xf numFmtId="180" fontId="257" fillId="29" borderId="190" xfId="262" applyNumberFormat="1" applyFont="1" applyFill="1" applyBorder="1" applyAlignment="1">
      <alignment horizontal="center"/>
    </xf>
    <xf numFmtId="10" fontId="257" fillId="29" borderId="190" xfId="2" applyNumberFormat="1" applyFont="1" applyFill="1" applyBorder="1" applyAlignment="1">
      <alignment horizontal="center" vertical="center"/>
    </xf>
    <xf numFmtId="0" fontId="232" fillId="0" borderId="190" xfId="0" applyNumberFormat="1" applyFont="1" applyFill="1" applyBorder="1" applyAlignment="1">
      <alignment horizontal="left" vertical="center"/>
    </xf>
    <xf numFmtId="0" fontId="233" fillId="0" borderId="190" xfId="0" applyNumberFormat="1" applyFont="1" applyFill="1" applyBorder="1"/>
    <xf numFmtId="179" fontId="233" fillId="0" borderId="190" xfId="0" applyNumberFormat="1" applyFont="1" applyFill="1" applyBorder="1" applyAlignment="1">
      <alignment horizontal="center"/>
    </xf>
    <xf numFmtId="179" fontId="232" fillId="0" borderId="190" xfId="0" applyNumberFormat="1" applyFont="1" applyFill="1" applyBorder="1" applyAlignment="1">
      <alignment horizontal="center" vertical="center"/>
    </xf>
    <xf numFmtId="0" fontId="233" fillId="0" borderId="190" xfId="0" applyNumberFormat="1" applyFont="1" applyFill="1" applyBorder="1" applyAlignment="1">
      <alignment horizontal="left" vertical="center"/>
    </xf>
    <xf numFmtId="179" fontId="233" fillId="0" borderId="190" xfId="0" applyNumberFormat="1" applyFont="1" applyFill="1" applyBorder="1" applyAlignment="1">
      <alignment horizontal="center" vertical="center"/>
    </xf>
    <xf numFmtId="0" fontId="232" fillId="0" borderId="190" xfId="0" applyNumberFormat="1" applyFont="1" applyFill="1" applyBorder="1"/>
    <xf numFmtId="179" fontId="232" fillId="0" borderId="190" xfId="0" applyNumberFormat="1" applyFont="1" applyFill="1" applyBorder="1" applyAlignment="1">
      <alignment horizontal="center"/>
    </xf>
    <xf numFmtId="0" fontId="107" fillId="29" borderId="193" xfId="0" quotePrefix="1" applyNumberFormat="1" applyFont="1" applyFill="1" applyBorder="1" applyAlignment="1">
      <alignment horizontal="left"/>
    </xf>
    <xf numFmtId="0" fontId="103" fillId="29" borderId="193" xfId="0" quotePrefix="1" applyNumberFormat="1" applyFont="1" applyFill="1" applyBorder="1" applyAlignment="1">
      <alignment horizontal="left"/>
    </xf>
    <xf numFmtId="0" fontId="102" fillId="29" borderId="192" xfId="0" quotePrefix="1" applyNumberFormat="1" applyFont="1" applyFill="1" applyBorder="1" applyAlignment="1">
      <alignment horizontal="left"/>
    </xf>
    <xf numFmtId="0" fontId="107" fillId="29" borderId="193" xfId="0" quotePrefix="1" applyNumberFormat="1" applyFont="1" applyFill="1" applyBorder="1" applyAlignment="1">
      <alignment horizontal="left" wrapText="1"/>
    </xf>
    <xf numFmtId="167" fontId="46" fillId="32" borderId="0" xfId="2" applyNumberFormat="1" applyFont="1" applyFill="1" applyBorder="1" applyAlignment="1">
      <alignment horizontal="right" vertical="center"/>
    </xf>
    <xf numFmtId="172" fontId="41" fillId="0" borderId="194" xfId="0" applyNumberFormat="1" applyFont="1" applyFill="1" applyBorder="1" applyAlignment="1">
      <alignment horizontal="right" vertical="center"/>
    </xf>
    <xf numFmtId="172" fontId="45" fillId="3" borderId="194" xfId="0" applyNumberFormat="1" applyFont="1" applyFill="1" applyBorder="1" applyAlignment="1">
      <alignment horizontal="right" vertical="center"/>
    </xf>
    <xf numFmtId="172" fontId="41" fillId="32" borderId="195" xfId="0" applyNumberFormat="1" applyFont="1" applyFill="1" applyBorder="1" applyAlignment="1">
      <alignment horizontal="right" vertical="center"/>
    </xf>
    <xf numFmtId="172" fontId="41" fillId="33" borderId="195" xfId="0" applyNumberFormat="1" applyFont="1" applyFill="1" applyBorder="1" applyAlignment="1">
      <alignment horizontal="right" vertical="center"/>
    </xf>
    <xf numFmtId="179" fontId="247" fillId="94" borderId="167" xfId="34147" applyNumberFormat="1" applyFont="1" applyFill="1" applyBorder="1" applyAlignment="1">
      <alignment horizontal="center"/>
    </xf>
    <xf numFmtId="179" fontId="247" fillId="94" borderId="191" xfId="34147" applyNumberFormat="1" applyFont="1" applyFill="1" applyBorder="1" applyAlignment="1">
      <alignment horizontal="center"/>
    </xf>
    <xf numFmtId="179" fontId="247" fillId="0" borderId="197" xfId="34147" applyNumberFormat="1" applyFont="1" applyBorder="1" applyAlignment="1">
      <alignment horizontal="center"/>
    </xf>
    <xf numFmtId="179" fontId="247" fillId="30" borderId="198" xfId="34147" applyNumberFormat="1" applyFont="1" applyFill="1" applyBorder="1" applyAlignment="1">
      <alignment horizontal="center"/>
    </xf>
    <xf numFmtId="179" fontId="247" fillId="0" borderId="198" xfId="34147" applyNumberFormat="1" applyFont="1" applyBorder="1" applyAlignment="1">
      <alignment horizontal="center"/>
    </xf>
    <xf numFmtId="179" fontId="247" fillId="94" borderId="198" xfId="34147" applyNumberFormat="1" applyFont="1" applyFill="1" applyBorder="1" applyAlignment="1">
      <alignment horizontal="center"/>
    </xf>
    <xf numFmtId="179" fontId="247" fillId="94" borderId="196" xfId="34147" applyNumberFormat="1" applyFont="1" applyFill="1" applyBorder="1" applyAlignment="1">
      <alignment horizontal="center"/>
    </xf>
    <xf numFmtId="179" fontId="247" fillId="30" borderId="199" xfId="34147" applyNumberFormat="1" applyFont="1" applyFill="1" applyBorder="1" applyAlignment="1">
      <alignment horizontal="center"/>
    </xf>
    <xf numFmtId="179" fontId="247" fillId="0" borderId="199" xfId="34147" applyNumberFormat="1" applyFont="1" applyBorder="1" applyAlignment="1">
      <alignment horizontal="center"/>
    </xf>
    <xf numFmtId="0" fontId="227" fillId="87" borderId="167" xfId="33983" applyNumberFormat="1" applyFont="1" applyFill="1" applyBorder="1" applyAlignment="1">
      <alignment horizontal="center"/>
    </xf>
    <xf numFmtId="0" fontId="45" fillId="2" borderId="0" xfId="0" applyNumberFormat="1" applyFont="1" applyFill="1" applyBorder="1"/>
    <xf numFmtId="0" fontId="30" fillId="2" borderId="0" xfId="0" applyNumberFormat="1" applyFont="1" applyFill="1" applyBorder="1" applyAlignment="1">
      <alignment horizontal="left" vertical="center"/>
    </xf>
    <xf numFmtId="0" fontId="30" fillId="2" borderId="0" xfId="0" quotePrefix="1" applyNumberFormat="1" applyFont="1" applyFill="1" applyBorder="1" applyAlignment="1">
      <alignment horizontal="left" vertical="center" indent="3"/>
    </xf>
    <xf numFmtId="0" fontId="32" fillId="2" borderId="0" xfId="0" quotePrefix="1" applyNumberFormat="1" applyFont="1" applyFill="1" applyBorder="1" applyAlignment="1">
      <alignment horizontal="left" vertical="center" indent="3"/>
    </xf>
    <xf numFmtId="0" fontId="10" fillId="0" borderId="0" xfId="0" applyFont="1" applyAlignment="1">
      <alignment horizontal="center" vertical="center"/>
    </xf>
    <xf numFmtId="0" fontId="32" fillId="2" borderId="0" xfId="0" quotePrefix="1" applyNumberFormat="1" applyFont="1" applyFill="1" applyBorder="1" applyAlignment="1">
      <alignment horizontal="justify" vertical="top" wrapText="1"/>
    </xf>
    <xf numFmtId="0" fontId="30" fillId="0" borderId="0" xfId="0" applyFont="1" applyFill="1" applyBorder="1" applyAlignment="1">
      <alignment horizontal="justify" vertical="justify"/>
    </xf>
    <xf numFmtId="0" fontId="32" fillId="2" borderId="0" xfId="0" applyFont="1" applyFill="1" applyBorder="1" applyAlignment="1">
      <alignment horizontal="justify" vertical="center"/>
    </xf>
    <xf numFmtId="0" fontId="27" fillId="2" borderId="0" xfId="0" applyFont="1" applyFill="1" applyBorder="1" applyAlignment="1">
      <alignment horizontal="center" vertical="center"/>
    </xf>
    <xf numFmtId="17" fontId="28" fillId="2" borderId="0" xfId="0" applyNumberFormat="1" applyFont="1" applyFill="1" applyBorder="1" applyAlignment="1">
      <alignment horizontal="center" vertical="center"/>
    </xf>
    <xf numFmtId="0" fontId="28" fillId="2" borderId="0" xfId="0" applyNumberFormat="1" applyFont="1" applyFill="1" applyBorder="1" applyAlignment="1">
      <alignment horizontal="center" vertical="center"/>
    </xf>
    <xf numFmtId="0" fontId="29" fillId="2" borderId="0" xfId="0" applyFont="1" applyFill="1" applyBorder="1" applyAlignment="1">
      <alignment horizontal="center"/>
    </xf>
    <xf numFmtId="0" fontId="31" fillId="2" borderId="0" xfId="0" applyFont="1" applyFill="1" applyBorder="1" applyAlignment="1">
      <alignment horizontal="center" vertical="center"/>
    </xf>
    <xf numFmtId="0" fontId="12" fillId="2" borderId="0" xfId="0" applyFont="1" applyFill="1" applyBorder="1" applyAlignment="1">
      <alignment horizontal="left"/>
    </xf>
    <xf numFmtId="0" fontId="232" fillId="0" borderId="190" xfId="0" applyNumberFormat="1" applyFont="1" applyFill="1" applyBorder="1" applyAlignment="1">
      <alignment horizontal="center" vertical="center"/>
    </xf>
    <xf numFmtId="0" fontId="232" fillId="0" borderId="190" xfId="0" applyNumberFormat="1" applyFont="1" applyFill="1" applyBorder="1" applyAlignment="1">
      <alignment horizontal="center" vertical="center" wrapText="1"/>
    </xf>
    <xf numFmtId="0" fontId="12" fillId="2" borderId="0" xfId="0" quotePrefix="1" applyNumberFormat="1" applyFont="1" applyFill="1" applyBorder="1" applyAlignment="1">
      <alignment horizontal="center" vertical="center" wrapText="1"/>
    </xf>
    <xf numFmtId="0" fontId="12" fillId="2" borderId="0" xfId="0" quotePrefix="1" applyNumberFormat="1" applyFont="1" applyFill="1" applyBorder="1" applyAlignment="1">
      <alignment horizontal="center" vertical="center"/>
    </xf>
    <xf numFmtId="0" fontId="11" fillId="2" borderId="0" xfId="0" applyNumberFormat="1" applyFont="1" applyFill="1" applyAlignment="1">
      <alignment horizontal="center"/>
    </xf>
    <xf numFmtId="0" fontId="12" fillId="2" borderId="0" xfId="0" applyNumberFormat="1" applyFont="1" applyFill="1" applyBorder="1" applyAlignment="1">
      <alignment horizontal="center" vertical="center" wrapText="1"/>
    </xf>
    <xf numFmtId="17" fontId="102" fillId="29" borderId="35" xfId="0" applyNumberFormat="1" applyFont="1" applyFill="1" applyBorder="1" applyAlignment="1">
      <alignment horizontal="center" vertical="center" wrapText="1"/>
    </xf>
    <xf numFmtId="17" fontId="102" fillId="29" borderId="34" xfId="0" applyNumberFormat="1" applyFont="1" applyFill="1" applyBorder="1" applyAlignment="1">
      <alignment horizontal="center" vertical="center" wrapText="1"/>
    </xf>
    <xf numFmtId="171" fontId="102" fillId="29" borderId="35" xfId="0" applyNumberFormat="1" applyFont="1" applyFill="1" applyBorder="1" applyAlignment="1">
      <alignment horizontal="center" vertical="center" wrapText="1"/>
    </xf>
    <xf numFmtId="171" fontId="102" fillId="29" borderId="34" xfId="0" applyNumberFormat="1" applyFont="1" applyFill="1" applyBorder="1" applyAlignment="1">
      <alignment horizontal="center" vertical="center" wrapText="1"/>
    </xf>
    <xf numFmtId="0" fontId="102" fillId="29" borderId="6" xfId="0" applyNumberFormat="1" applyFont="1" applyFill="1" applyBorder="1" applyAlignment="1">
      <alignment horizontal="center" vertical="center" wrapText="1"/>
    </xf>
    <xf numFmtId="0" fontId="102" fillId="29" borderId="8" xfId="0" applyNumberFormat="1" applyFont="1" applyFill="1" applyBorder="1" applyAlignment="1">
      <alignment horizontal="center" vertical="center" wrapText="1"/>
    </xf>
    <xf numFmtId="0" fontId="102" fillId="29" borderId="35" xfId="0" applyNumberFormat="1" applyFont="1" applyFill="1" applyBorder="1" applyAlignment="1">
      <alignment horizontal="center" vertical="center" wrapText="1"/>
    </xf>
    <xf numFmtId="0" fontId="102" fillId="29" borderId="34" xfId="0" applyNumberFormat="1" applyFont="1" applyFill="1" applyBorder="1" applyAlignment="1">
      <alignment horizontal="center" vertical="center" wrapText="1"/>
    </xf>
    <xf numFmtId="0" fontId="53" fillId="2" borderId="0" xfId="0" applyNumberFormat="1" applyFont="1" applyFill="1" applyBorder="1" applyAlignment="1">
      <alignment horizontal="center"/>
    </xf>
    <xf numFmtId="17" fontId="106" fillId="2" borderId="0" xfId="0" applyNumberFormat="1" applyFont="1" applyFill="1" applyBorder="1" applyAlignment="1">
      <alignment horizontal="center" vertical="center"/>
    </xf>
    <xf numFmtId="0" fontId="106" fillId="2" borderId="0" xfId="0" applyNumberFormat="1" applyFont="1" applyFill="1" applyBorder="1" applyAlignment="1">
      <alignment horizontal="center" vertical="center"/>
    </xf>
    <xf numFmtId="17" fontId="106" fillId="2" borderId="0" xfId="0" applyNumberFormat="1" applyFont="1" applyFill="1" applyBorder="1" applyAlignment="1">
      <alignment horizontal="center"/>
    </xf>
    <xf numFmtId="0" fontId="106" fillId="2" borderId="0" xfId="0" applyNumberFormat="1" applyFont="1" applyFill="1" applyBorder="1" applyAlignment="1">
      <alignment horizontal="center"/>
    </xf>
    <xf numFmtId="17" fontId="106" fillId="29" borderId="8" xfId="0" applyNumberFormat="1" applyFont="1" applyFill="1" applyBorder="1" applyAlignment="1">
      <alignment horizontal="center"/>
    </xf>
    <xf numFmtId="17" fontId="106" fillId="29" borderId="7" xfId="0" applyNumberFormat="1" applyFont="1" applyFill="1" applyBorder="1" applyAlignment="1">
      <alignment horizontal="center"/>
    </xf>
    <xf numFmtId="17" fontId="106" fillId="29" borderId="45" xfId="0" applyNumberFormat="1" applyFont="1" applyFill="1" applyBorder="1" applyAlignment="1">
      <alignment horizontal="center"/>
    </xf>
    <xf numFmtId="0" fontId="106" fillId="29" borderId="44" xfId="0" applyNumberFormat="1" applyFont="1" applyFill="1" applyBorder="1" applyAlignment="1">
      <alignment horizontal="center"/>
    </xf>
    <xf numFmtId="0" fontId="106" fillId="29" borderId="7" xfId="0" applyNumberFormat="1" applyFont="1" applyFill="1" applyBorder="1" applyAlignment="1">
      <alignment horizontal="center"/>
    </xf>
    <xf numFmtId="0" fontId="106" fillId="29" borderId="45" xfId="0" applyNumberFormat="1" applyFont="1" applyFill="1" applyBorder="1" applyAlignment="1">
      <alignment horizontal="center"/>
    </xf>
    <xf numFmtId="0" fontId="53" fillId="2" borderId="0" xfId="0" quotePrefix="1" applyNumberFormat="1" applyFont="1" applyFill="1" applyBorder="1" applyAlignment="1">
      <alignment horizontal="center" vertical="top"/>
    </xf>
    <xf numFmtId="0" fontId="5" fillId="93" borderId="0" xfId="0" applyFont="1" applyFill="1" applyBorder="1" applyAlignment="1">
      <alignment horizontal="left" vertical="center"/>
    </xf>
    <xf numFmtId="0" fontId="116" fillId="2" borderId="0" xfId="0" applyNumberFormat="1" applyFont="1" applyFill="1" applyBorder="1" applyAlignment="1">
      <alignment horizontal="center"/>
    </xf>
    <xf numFmtId="0" fontId="241" fillId="2" borderId="0" xfId="0" applyNumberFormat="1" applyFont="1" applyFill="1" applyBorder="1" applyAlignment="1">
      <alignment horizontal="center" vertical="center"/>
    </xf>
    <xf numFmtId="17" fontId="241" fillId="2" borderId="0" xfId="0" applyNumberFormat="1" applyFont="1" applyFill="1" applyBorder="1" applyAlignment="1">
      <alignment horizontal="center" vertical="center"/>
    </xf>
    <xf numFmtId="17" fontId="106" fillId="29" borderId="7" xfId="0" applyNumberFormat="1" applyFont="1" applyFill="1" applyBorder="1" applyAlignment="1">
      <alignment horizontal="center" vertical="center"/>
    </xf>
    <xf numFmtId="0" fontId="106" fillId="29" borderId="44" xfId="0" applyNumberFormat="1" applyFont="1" applyFill="1" applyBorder="1" applyAlignment="1">
      <alignment horizontal="center" vertical="center"/>
    </xf>
    <xf numFmtId="0" fontId="106" fillId="29" borderId="7" xfId="0" applyNumberFormat="1" applyFont="1" applyFill="1" applyBorder="1" applyAlignment="1">
      <alignment horizontal="center" vertical="center"/>
    </xf>
    <xf numFmtId="0" fontId="106" fillId="29" borderId="45" xfId="0" applyNumberFormat="1" applyFont="1" applyFill="1" applyBorder="1" applyAlignment="1">
      <alignment horizontal="center" vertical="center"/>
    </xf>
    <xf numFmtId="0" fontId="5" fillId="37" borderId="60" xfId="0" applyFont="1" applyFill="1" applyBorder="1" applyAlignment="1">
      <alignment horizontal="left" vertical="center"/>
    </xf>
    <xf numFmtId="0" fontId="5" fillId="37" borderId="61" xfId="0" applyFont="1" applyFill="1" applyBorder="1" applyAlignment="1">
      <alignment horizontal="left" vertical="center"/>
    </xf>
    <xf numFmtId="0" fontId="116" fillId="29" borderId="57" xfId="0" applyNumberFormat="1" applyFont="1" applyFill="1" applyBorder="1" applyAlignment="1">
      <alignment horizontal="center"/>
    </xf>
    <xf numFmtId="0" fontId="116" fillId="29" borderId="58" xfId="0" applyNumberFormat="1" applyFont="1" applyFill="1" applyBorder="1" applyAlignment="1">
      <alignment horizontal="center"/>
    </xf>
    <xf numFmtId="0" fontId="116" fillId="29" borderId="59" xfId="0" applyNumberFormat="1" applyFont="1" applyFill="1" applyBorder="1" applyAlignment="1">
      <alignment horizontal="center"/>
    </xf>
    <xf numFmtId="0" fontId="30" fillId="2" borderId="0" xfId="0" quotePrefix="1" applyNumberFormat="1" applyFont="1" applyFill="1" applyBorder="1" applyAlignment="1">
      <alignment horizontal="left" vertical="top" wrapText="1"/>
    </xf>
    <xf numFmtId="17" fontId="106" fillId="29" borderId="8" xfId="0" applyNumberFormat="1" applyFont="1" applyFill="1" applyBorder="1" applyAlignment="1">
      <alignment horizontal="center" vertical="center"/>
    </xf>
    <xf numFmtId="0" fontId="106" fillId="29" borderId="44" xfId="0" applyNumberFormat="1" applyFont="1" applyFill="1" applyBorder="1" applyAlignment="1">
      <alignment horizontal="center" vertical="center" wrapText="1"/>
    </xf>
    <xf numFmtId="0" fontId="106" fillId="29" borderId="7" xfId="0" applyNumberFormat="1" applyFont="1" applyFill="1" applyBorder="1" applyAlignment="1">
      <alignment horizontal="center" vertical="center" wrapText="1"/>
    </xf>
    <xf numFmtId="0" fontId="102" fillId="29" borderId="5" xfId="0" applyNumberFormat="1" applyFont="1" applyFill="1" applyBorder="1" applyAlignment="1">
      <alignment horizontal="center" vertical="center" wrapText="1"/>
    </xf>
    <xf numFmtId="171" fontId="102" fillId="29" borderId="65" xfId="0" applyNumberFormat="1" applyFont="1" applyFill="1" applyBorder="1" applyAlignment="1">
      <alignment horizontal="center" vertical="center"/>
    </xf>
    <xf numFmtId="171" fontId="102" fillId="29" borderId="66" xfId="0" applyNumberFormat="1" applyFont="1" applyFill="1" applyBorder="1" applyAlignment="1">
      <alignment horizontal="center" vertical="center"/>
    </xf>
    <xf numFmtId="171" fontId="102" fillId="29" borderId="67" xfId="0" applyNumberFormat="1" applyFont="1" applyFill="1" applyBorder="1" applyAlignment="1">
      <alignment horizontal="center" vertical="center"/>
    </xf>
    <xf numFmtId="0" fontId="48" fillId="2" borderId="0" xfId="0" applyNumberFormat="1" applyFont="1" applyFill="1" applyBorder="1" applyAlignment="1">
      <alignment horizontal="center"/>
    </xf>
    <xf numFmtId="0" fontId="107" fillId="2" borderId="0" xfId="0" applyFont="1" applyFill="1" applyBorder="1" applyAlignment="1">
      <alignment horizontal="center" vertical="center" wrapText="1"/>
    </xf>
    <xf numFmtId="0" fontId="107" fillId="29" borderId="80" xfId="0" applyFont="1" applyFill="1" applyBorder="1" applyAlignment="1">
      <alignment horizontal="center" vertical="center" wrapText="1"/>
    </xf>
    <xf numFmtId="0" fontId="107" fillId="29" borderId="81" xfId="0" applyFont="1" applyFill="1" applyBorder="1" applyAlignment="1">
      <alignment horizontal="center" vertical="center" wrapText="1"/>
    </xf>
    <xf numFmtId="0" fontId="11" fillId="2" borderId="0" xfId="0" applyNumberFormat="1" applyFont="1" applyFill="1" applyBorder="1" applyAlignment="1">
      <alignment horizontal="center"/>
    </xf>
    <xf numFmtId="0" fontId="41" fillId="2" borderId="0" xfId="0" applyFont="1" applyFill="1" applyBorder="1" applyAlignment="1">
      <alignment horizontal="center" vertical="center" wrapText="1"/>
    </xf>
    <xf numFmtId="0" fontId="11" fillId="2" borderId="0" xfId="0" applyNumberFormat="1" applyFont="1" applyFill="1" applyAlignment="1">
      <alignment horizontal="center" vertical="center" wrapText="1"/>
    </xf>
    <xf numFmtId="0" fontId="127" fillId="2" borderId="102" xfId="0" applyFont="1" applyFill="1" applyBorder="1" applyAlignment="1">
      <alignment horizontal="left" vertical="center"/>
    </xf>
    <xf numFmtId="0" fontId="127" fillId="2" borderId="38" xfId="0" applyFont="1" applyFill="1" applyBorder="1" applyAlignment="1">
      <alignment horizontal="left" vertical="center"/>
    </xf>
    <xf numFmtId="0" fontId="127" fillId="2" borderId="103" xfId="0" applyFont="1" applyFill="1" applyBorder="1" applyAlignment="1">
      <alignment horizontal="left" vertical="center"/>
    </xf>
    <xf numFmtId="0" fontId="238" fillId="2" borderId="0" xfId="0" quotePrefix="1" applyNumberFormat="1" applyFont="1" applyFill="1" applyBorder="1" applyAlignment="1">
      <alignment horizontal="left" wrapText="1"/>
    </xf>
    <xf numFmtId="0" fontId="136" fillId="2" borderId="0" xfId="0" applyNumberFormat="1" applyFont="1" applyFill="1" applyAlignment="1">
      <alignment horizontal="left" vertical="center" wrapText="1"/>
    </xf>
    <xf numFmtId="0" fontId="224" fillId="2" borderId="0" xfId="0" quotePrefix="1" applyNumberFormat="1" applyFont="1" applyFill="1" applyBorder="1" applyAlignment="1">
      <alignment horizontal="center" vertical="center" wrapText="1"/>
    </xf>
    <xf numFmtId="0" fontId="224" fillId="2" borderId="0" xfId="0" quotePrefix="1" applyNumberFormat="1" applyFont="1" applyFill="1" applyBorder="1" applyAlignment="1">
      <alignment horizontal="center" vertical="center"/>
    </xf>
    <xf numFmtId="0" fontId="225" fillId="2" borderId="0" xfId="0" applyNumberFormat="1" applyFont="1" applyFill="1" applyBorder="1" applyAlignment="1">
      <alignment horizontal="center"/>
    </xf>
    <xf numFmtId="0" fontId="136" fillId="0" borderId="0" xfId="0" applyNumberFormat="1" applyFont="1" applyFill="1" applyAlignment="1">
      <alignment horizontal="left" vertical="center" wrapText="1"/>
    </xf>
    <xf numFmtId="0" fontId="219" fillId="87" borderId="148" xfId="33982" applyNumberFormat="1" applyFont="1" applyFill="1" applyBorder="1" applyAlignment="1">
      <alignment horizontal="center" vertical="center"/>
    </xf>
    <xf numFmtId="17" fontId="222" fillId="29" borderId="148" xfId="0" applyNumberFormat="1" applyFont="1" applyFill="1" applyBorder="1" applyAlignment="1">
      <alignment horizontal="center" vertical="center"/>
    </xf>
    <xf numFmtId="0" fontId="222" fillId="29" borderId="148" xfId="0" applyNumberFormat="1" applyFont="1" applyFill="1" applyBorder="1" applyAlignment="1">
      <alignment horizontal="center" vertical="center"/>
    </xf>
    <xf numFmtId="0" fontId="219" fillId="87" borderId="148" xfId="33982" applyFont="1" applyFill="1" applyBorder="1" applyAlignment="1">
      <alignment horizontal="center" vertical="center"/>
    </xf>
    <xf numFmtId="0" fontId="28" fillId="90" borderId="146" xfId="0" applyFont="1" applyFill="1" applyBorder="1" applyAlignment="1">
      <alignment horizontal="center" vertical="center"/>
    </xf>
    <xf numFmtId="0" fontId="28" fillId="90" borderId="147" xfId="0" applyFont="1" applyFill="1" applyBorder="1" applyAlignment="1">
      <alignment horizontal="center" vertical="center"/>
    </xf>
    <xf numFmtId="0" fontId="28" fillId="90" borderId="163" xfId="0" applyFont="1" applyFill="1" applyBorder="1" applyAlignment="1">
      <alignment horizontal="center"/>
    </xf>
    <xf numFmtId="0" fontId="28" fillId="90" borderId="164" xfId="0" applyFont="1" applyFill="1" applyBorder="1" applyAlignment="1">
      <alignment horizontal="center"/>
    </xf>
    <xf numFmtId="0" fontId="227" fillId="87" borderId="167" xfId="33983" applyNumberFormat="1" applyFont="1" applyFill="1" applyBorder="1" applyAlignment="1">
      <alignment horizontal="center" vertical="center"/>
    </xf>
    <xf numFmtId="0" fontId="227" fillId="87" borderId="167" xfId="33983" applyNumberFormat="1" applyFont="1" applyFill="1" applyBorder="1" applyAlignment="1">
      <alignment horizontal="center"/>
    </xf>
    <xf numFmtId="179" fontId="236" fillId="29" borderId="173" xfId="34147" applyNumberFormat="1" applyFont="1" applyFill="1" applyBorder="1" applyAlignment="1">
      <alignment horizontal="center"/>
    </xf>
    <xf numFmtId="0" fontId="236" fillId="29" borderId="173" xfId="34147" applyNumberFormat="1" applyFont="1" applyFill="1" applyBorder="1" applyAlignment="1">
      <alignment horizontal="center" vertical="center"/>
    </xf>
    <xf numFmtId="0" fontId="236" fillId="29" borderId="174" xfId="34147" applyNumberFormat="1" applyFont="1" applyFill="1" applyBorder="1" applyAlignment="1">
      <alignment horizontal="center" vertical="center"/>
    </xf>
    <xf numFmtId="4" fontId="222" fillId="29" borderId="174" xfId="0" applyNumberFormat="1" applyFont="1" applyFill="1" applyBorder="1" applyAlignment="1">
      <alignment horizontal="center" vertical="center"/>
    </xf>
    <xf numFmtId="4" fontId="217" fillId="2" borderId="95" xfId="0" applyNumberFormat="1" applyFont="1" applyFill="1" applyBorder="1" applyAlignment="1">
      <alignment horizontal="left" vertical="center" wrapText="1"/>
    </xf>
    <xf numFmtId="0" fontId="217" fillId="2" borderId="102" xfId="0" applyFont="1" applyFill="1" applyBorder="1" applyAlignment="1">
      <alignment horizontal="center" vertical="center"/>
    </xf>
    <xf numFmtId="0" fontId="217" fillId="2" borderId="103" xfId="0" applyFont="1" applyFill="1" applyBorder="1" applyAlignment="1">
      <alignment horizontal="center" vertical="center"/>
    </xf>
    <xf numFmtId="0" fontId="217" fillId="2" borderId="102" xfId="0" applyNumberFormat="1" applyFont="1" applyFill="1" applyBorder="1" applyAlignment="1">
      <alignment horizontal="center" vertical="center"/>
    </xf>
    <xf numFmtId="0" fontId="217" fillId="2" borderId="103" xfId="0" applyNumberFormat="1" applyFont="1" applyFill="1" applyBorder="1" applyAlignment="1">
      <alignment horizontal="center" vertical="center"/>
    </xf>
    <xf numFmtId="4" fontId="217" fillId="2" borderId="175" xfId="0" applyNumberFormat="1" applyFont="1" applyFill="1" applyBorder="1" applyAlignment="1">
      <alignment horizontal="left" vertical="center" wrapText="1"/>
    </xf>
    <xf numFmtId="4" fontId="217" fillId="2" borderId="176" xfId="0" applyNumberFormat="1" applyFont="1" applyFill="1" applyBorder="1" applyAlignment="1">
      <alignment horizontal="left" vertical="center" wrapText="1"/>
    </xf>
    <xf numFmtId="4" fontId="217" fillId="2" borderId="177" xfId="0" applyNumberFormat="1" applyFont="1" applyFill="1" applyBorder="1" applyAlignment="1">
      <alignment horizontal="left" vertical="center" wrapText="1"/>
    </xf>
    <xf numFmtId="4" fontId="217" fillId="2" borderId="178" xfId="0" applyNumberFormat="1" applyFont="1" applyFill="1" applyBorder="1" applyAlignment="1">
      <alignment horizontal="left" vertical="center" wrapText="1"/>
    </xf>
    <xf numFmtId="4" fontId="217" fillId="2" borderId="179" xfId="0" applyNumberFormat="1" applyFont="1" applyFill="1" applyBorder="1" applyAlignment="1">
      <alignment horizontal="left" vertical="center" wrapText="1"/>
    </xf>
    <xf numFmtId="4" fontId="217" fillId="2" borderId="180" xfId="0" applyNumberFormat="1" applyFont="1" applyFill="1" applyBorder="1" applyAlignment="1">
      <alignment horizontal="left" vertical="center" wrapText="1"/>
    </xf>
    <xf numFmtId="22" fontId="217" fillId="2" borderId="102" xfId="0" applyNumberFormat="1" applyFont="1" applyFill="1" applyBorder="1" applyAlignment="1">
      <alignment horizontal="center" vertical="center" wrapText="1"/>
    </xf>
    <xf numFmtId="22" fontId="217" fillId="2" borderId="103" xfId="0" applyNumberFormat="1" applyFont="1" applyFill="1" applyBorder="1" applyAlignment="1">
      <alignment horizontal="center" vertical="center" wrapText="1"/>
    </xf>
    <xf numFmtId="4" fontId="217" fillId="2" borderId="99" xfId="0" applyNumberFormat="1" applyFont="1" applyFill="1" applyBorder="1" applyAlignment="1">
      <alignment horizontal="left" vertical="center" wrapText="1"/>
    </xf>
    <xf numFmtId="4" fontId="217" fillId="2" borderId="100" xfId="0" applyNumberFormat="1" applyFont="1" applyFill="1" applyBorder="1" applyAlignment="1">
      <alignment horizontal="left" vertical="center" wrapText="1"/>
    </xf>
    <xf numFmtId="4" fontId="217" fillId="2" borderId="101" xfId="0" applyNumberFormat="1" applyFont="1" applyFill="1" applyBorder="1" applyAlignment="1">
      <alignment horizontal="left" vertical="center" wrapText="1"/>
    </xf>
    <xf numFmtId="0" fontId="217" fillId="2" borderId="102" xfId="0" applyFont="1" applyFill="1" applyBorder="1" applyAlignment="1">
      <alignment horizontal="left" vertical="center"/>
    </xf>
    <xf numFmtId="0" fontId="217" fillId="2" borderId="103" xfId="0" applyFont="1" applyFill="1" applyBorder="1" applyAlignment="1">
      <alignment horizontal="left" vertical="center"/>
    </xf>
    <xf numFmtId="22" fontId="217" fillId="2" borderId="102" xfId="0" applyNumberFormat="1" applyFont="1" applyFill="1" applyBorder="1" applyAlignment="1">
      <alignment horizontal="left" vertical="center" wrapText="1"/>
    </xf>
    <xf numFmtId="22" fontId="217" fillId="2" borderId="103" xfId="0" applyNumberFormat="1" applyFont="1" applyFill="1" applyBorder="1" applyAlignment="1">
      <alignment horizontal="left" vertical="center" wrapText="1"/>
    </xf>
    <xf numFmtId="4" fontId="222" fillId="29" borderId="181" xfId="0" applyNumberFormat="1" applyFont="1" applyFill="1" applyBorder="1" applyAlignment="1">
      <alignment horizontal="center" vertical="center"/>
    </xf>
    <xf numFmtId="4" fontId="222" fillId="29" borderId="182" xfId="0" applyNumberFormat="1" applyFont="1" applyFill="1" applyBorder="1" applyAlignment="1">
      <alignment horizontal="center" vertical="center"/>
    </xf>
    <xf numFmtId="4" fontId="222" fillId="29" borderId="183" xfId="0" applyNumberFormat="1" applyFont="1" applyFill="1" applyBorder="1" applyAlignment="1">
      <alignment horizontal="center" vertical="center"/>
    </xf>
  </cellXfs>
  <cellStyles count="34148">
    <cellStyle name="20 % - Markeringsfarve1" xfId="4"/>
    <cellStyle name="20 % - Markeringsfarve2" xfId="5"/>
    <cellStyle name="20 % - Markeringsfarve3" xfId="6"/>
    <cellStyle name="20 % - Markeringsfarve4" xfId="7"/>
    <cellStyle name="20 % - Markeringsfarve5" xfId="8"/>
    <cellStyle name="20 % - Markeringsfarve6" xfId="9"/>
    <cellStyle name="20% - Accent1 10" xfId="1925"/>
    <cellStyle name="20% - Accent1 11" xfId="2003"/>
    <cellStyle name="20% - Accent1 12" xfId="2988"/>
    <cellStyle name="20% - Accent1 12 2" xfId="33732"/>
    <cellStyle name="20% - Accent1 13" xfId="18471"/>
    <cellStyle name="20% - Accent1 14" xfId="33890"/>
    <cellStyle name="20% - Accent1 15" xfId="274"/>
    <cellStyle name="20% - Accent1 2" xfId="275"/>
    <cellStyle name="20% - Accent1 2 2" xfId="767"/>
    <cellStyle name="20% - Accent1 2 3" xfId="9198"/>
    <cellStyle name="20% - Accent1 2_Energía" xfId="9048"/>
    <cellStyle name="20% - Accent1 3" xfId="571"/>
    <cellStyle name="20% - Accent1 4" xfId="636"/>
    <cellStyle name="20% - Accent1 5" xfId="704"/>
    <cellStyle name="20% - Accent1 6" xfId="766"/>
    <cellStyle name="20% - Accent1 7" xfId="974"/>
    <cellStyle name="20% - Accent1 7 2" xfId="33984"/>
    <cellStyle name="20% - Accent1 8" xfId="1143"/>
    <cellStyle name="20% - Accent1 9" xfId="1421"/>
    <cellStyle name="20% - Accent2 10" xfId="1926"/>
    <cellStyle name="20% - Accent2 11" xfId="2083"/>
    <cellStyle name="20% - Accent2 12" xfId="2989"/>
    <cellStyle name="20% - Accent2 12 2" xfId="33733"/>
    <cellStyle name="20% - Accent2 13" xfId="18472"/>
    <cellStyle name="20% - Accent2 14" xfId="33885"/>
    <cellStyle name="20% - Accent2 15" xfId="276"/>
    <cellStyle name="20% - Accent2 2" xfId="277"/>
    <cellStyle name="20% - Accent2 2 2" xfId="769"/>
    <cellStyle name="20% - Accent2 2 3" xfId="8893"/>
    <cellStyle name="20% - Accent2 2_Energía" xfId="9197"/>
    <cellStyle name="20% - Accent2 3" xfId="572"/>
    <cellStyle name="20% - Accent2 4" xfId="637"/>
    <cellStyle name="20% - Accent2 5" xfId="715"/>
    <cellStyle name="20% - Accent2 6" xfId="768"/>
    <cellStyle name="20% - Accent2 7" xfId="975"/>
    <cellStyle name="20% - Accent2 7 2" xfId="33985"/>
    <cellStyle name="20% - Accent2 8" xfId="1144"/>
    <cellStyle name="20% - Accent2 9" xfId="1422"/>
    <cellStyle name="20% - Accent3 10" xfId="1927"/>
    <cellStyle name="20% - Accent3 11" xfId="1982"/>
    <cellStyle name="20% - Accent3 12" xfId="2990"/>
    <cellStyle name="20% - Accent3 12 2" xfId="33734"/>
    <cellStyle name="20% - Accent3 13" xfId="18473"/>
    <cellStyle name="20% - Accent3 14" xfId="33880"/>
    <cellStyle name="20% - Accent3 15" xfId="278"/>
    <cellStyle name="20% - Accent3 2" xfId="279"/>
    <cellStyle name="20% - Accent3 2 2" xfId="771"/>
    <cellStyle name="20% - Accent3 2 3" xfId="8892"/>
    <cellStyle name="20% - Accent3 2_Energía" xfId="10170"/>
    <cellStyle name="20% - Accent3 3" xfId="573"/>
    <cellStyle name="20% - Accent3 4" xfId="638"/>
    <cellStyle name="20% - Accent3 5" xfId="712"/>
    <cellStyle name="20% - Accent3 6" xfId="770"/>
    <cellStyle name="20% - Accent3 7" xfId="976"/>
    <cellStyle name="20% - Accent3 7 2" xfId="33986"/>
    <cellStyle name="20% - Accent3 8" xfId="1145"/>
    <cellStyle name="20% - Accent3 9" xfId="1423"/>
    <cellStyle name="20% - Accent4 10" xfId="1928"/>
    <cellStyle name="20% - Accent4 11" xfId="1981"/>
    <cellStyle name="20% - Accent4 12" xfId="2991"/>
    <cellStyle name="20% - Accent4 12 2" xfId="33735"/>
    <cellStyle name="20% - Accent4 13" xfId="18474"/>
    <cellStyle name="20% - Accent4 14" xfId="33876"/>
    <cellStyle name="20% - Accent4 15" xfId="280"/>
    <cellStyle name="20% - Accent4 2" xfId="281"/>
    <cellStyle name="20% - Accent4 2 2" xfId="773"/>
    <cellStyle name="20% - Accent4 2 3" xfId="8891"/>
    <cellStyle name="20% - Accent4 2_Energía" xfId="8890"/>
    <cellStyle name="20% - Accent4 3" xfId="574"/>
    <cellStyle name="20% - Accent4 4" xfId="639"/>
    <cellStyle name="20% - Accent4 5" xfId="670"/>
    <cellStyle name="20% - Accent4 6" xfId="772"/>
    <cellStyle name="20% - Accent4 7" xfId="977"/>
    <cellStyle name="20% - Accent4 7 2" xfId="33987"/>
    <cellStyle name="20% - Accent4 8" xfId="1146"/>
    <cellStyle name="20% - Accent4 9" xfId="1424"/>
    <cellStyle name="20% - Accent5 10" xfId="1929"/>
    <cellStyle name="20% - Accent5 11" xfId="2464"/>
    <cellStyle name="20% - Accent5 12" xfId="2992"/>
    <cellStyle name="20% - Accent5 12 2" xfId="33736"/>
    <cellStyle name="20% - Accent5 13" xfId="18475"/>
    <cellStyle name="20% - Accent5 14" xfId="33869"/>
    <cellStyle name="20% - Accent5 15" xfId="282"/>
    <cellStyle name="20% - Accent5 2" xfId="283"/>
    <cellStyle name="20% - Accent5 2 2" xfId="775"/>
    <cellStyle name="20% - Accent5 2 3" xfId="8895"/>
    <cellStyle name="20% - Accent5 2_Energía" xfId="9598"/>
    <cellStyle name="20% - Accent5 3" xfId="575"/>
    <cellStyle name="20% - Accent5 4" xfId="640"/>
    <cellStyle name="20% - Accent5 5" xfId="669"/>
    <cellStyle name="20% - Accent5 6" xfId="774"/>
    <cellStyle name="20% - Accent5 7" xfId="978"/>
    <cellStyle name="20% - Accent5 7 2" xfId="33988"/>
    <cellStyle name="20% - Accent5 8" xfId="1147"/>
    <cellStyle name="20% - Accent5 9" xfId="1425"/>
    <cellStyle name="20% - Accent6 10" xfId="1426"/>
    <cellStyle name="20% - Accent6 10 2" xfId="2460"/>
    <cellStyle name="20% - Accent6 10 2 2" xfId="4424"/>
    <cellStyle name="20% - Accent6 10 2 2 2" xfId="8207"/>
    <cellStyle name="20% - Accent6 10 2 2 2 2" xfId="16266"/>
    <cellStyle name="20% - Accent6 10 2 2 2 2 2" xfId="33113"/>
    <cellStyle name="20% - Accent6 10 2 2 2 3" xfId="25546"/>
    <cellStyle name="20% - Accent6 10 2 2 3" xfId="12483"/>
    <cellStyle name="20% - Accent6 10 2 2 3 2" xfId="29332"/>
    <cellStyle name="20% - Accent6 10 2 2 4" xfId="21765"/>
    <cellStyle name="20% - Accent6 10 2 3" xfId="6323"/>
    <cellStyle name="20% - Accent6 10 2 3 2" xfId="14382"/>
    <cellStyle name="20% - Accent6 10 2 3 2 2" xfId="31229"/>
    <cellStyle name="20% - Accent6 10 2 3 3" xfId="23662"/>
    <cellStyle name="20% - Accent6 10 2 4" xfId="10548"/>
    <cellStyle name="20% - Accent6 10 2 4 2" xfId="27448"/>
    <cellStyle name="20% - Accent6 10 2 5" xfId="11096"/>
    <cellStyle name="20% - Accent6 10 2 6" xfId="19880"/>
    <cellStyle name="20% - Accent6 10 3" xfId="3512"/>
    <cellStyle name="20% - Accent6 10 3 2" xfId="7295"/>
    <cellStyle name="20% - Accent6 10 3 2 2" xfId="15354"/>
    <cellStyle name="20% - Accent6 10 3 2 2 2" xfId="32201"/>
    <cellStyle name="20% - Accent6 10 3 2 3" xfId="24634"/>
    <cellStyle name="20% - Accent6 10 3 3" xfId="11571"/>
    <cellStyle name="20% - Accent6 10 3 3 2" xfId="28420"/>
    <cellStyle name="20% - Accent6 10 3 4" xfId="20853"/>
    <cellStyle name="20% - Accent6 10 4" xfId="5411"/>
    <cellStyle name="20% - Accent6 10 4 2" xfId="13470"/>
    <cellStyle name="20% - Accent6 10 4 2 2" xfId="30317"/>
    <cellStyle name="20% - Accent6 10 4 3" xfId="22750"/>
    <cellStyle name="20% - Accent6 10 5" xfId="9579"/>
    <cellStyle name="20% - Accent6 10 5 2" xfId="26536"/>
    <cellStyle name="20% - Accent6 10 6" xfId="8889"/>
    <cellStyle name="20% - Accent6 10 7" xfId="18968"/>
    <cellStyle name="20% - Accent6 11" xfId="1930"/>
    <cellStyle name="20% - Accent6 11 2" xfId="3972"/>
    <cellStyle name="20% - Accent6 11 2 2" xfId="7755"/>
    <cellStyle name="20% - Accent6 11 2 2 2" xfId="15814"/>
    <cellStyle name="20% - Accent6 11 2 2 2 2" xfId="32661"/>
    <cellStyle name="20% - Accent6 11 2 2 3" xfId="25094"/>
    <cellStyle name="20% - Accent6 11 2 3" xfId="12031"/>
    <cellStyle name="20% - Accent6 11 2 3 2" xfId="28880"/>
    <cellStyle name="20% - Accent6 11 2 4" xfId="21313"/>
    <cellStyle name="20% - Accent6 11 3" xfId="5871"/>
    <cellStyle name="20% - Accent6 11 3 2" xfId="13930"/>
    <cellStyle name="20% - Accent6 11 3 2 2" xfId="30777"/>
    <cellStyle name="20% - Accent6 11 3 3" xfId="23210"/>
    <cellStyle name="20% - Accent6 11 4" xfId="10061"/>
    <cellStyle name="20% - Accent6 11 4 2" xfId="26996"/>
    <cellStyle name="20% - Accent6 11 5" xfId="10124"/>
    <cellStyle name="20% - Accent6 11 6" xfId="19428"/>
    <cellStyle name="20% - Accent6 12" xfId="1979"/>
    <cellStyle name="20% - Accent6 12 2" xfId="3975"/>
    <cellStyle name="20% - Accent6 12 2 2" xfId="7758"/>
    <cellStyle name="20% - Accent6 12 2 2 2" xfId="15817"/>
    <cellStyle name="20% - Accent6 12 2 2 2 2" xfId="32664"/>
    <cellStyle name="20% - Accent6 12 2 2 3" xfId="25097"/>
    <cellStyle name="20% - Accent6 12 2 3" xfId="12034"/>
    <cellStyle name="20% - Accent6 12 2 3 2" xfId="28883"/>
    <cellStyle name="20% - Accent6 12 2 4" xfId="21316"/>
    <cellStyle name="20% - Accent6 12 3" xfId="5874"/>
    <cellStyle name="20% - Accent6 12 3 2" xfId="13933"/>
    <cellStyle name="20% - Accent6 12 3 2 2" xfId="30780"/>
    <cellStyle name="20% - Accent6 12 3 3" xfId="23213"/>
    <cellStyle name="20% - Accent6 12 4" xfId="10082"/>
    <cellStyle name="20% - Accent6 12 4 2" xfId="26999"/>
    <cellStyle name="20% - Accent6 12 5" xfId="10078"/>
    <cellStyle name="20% - Accent6 12 6" xfId="19431"/>
    <cellStyle name="20% - Accent6 13" xfId="2993"/>
    <cellStyle name="20% - Accent6 13 2" xfId="6844"/>
    <cellStyle name="20% - Accent6 13 2 2" xfId="14903"/>
    <cellStyle name="20% - Accent6 13 2 2 2" xfId="31750"/>
    <cellStyle name="20% - Accent6 13 2 3" xfId="24183"/>
    <cellStyle name="20% - Accent6 13 3" xfId="11078"/>
    <cellStyle name="20% - Accent6 13 3 2" xfId="27969"/>
    <cellStyle name="20% - Accent6 13 4" xfId="20401"/>
    <cellStyle name="20% - Accent6 13 5" xfId="33737"/>
    <cellStyle name="20% - Accent6 14" xfId="4959"/>
    <cellStyle name="20% - Accent6 14 2" xfId="13018"/>
    <cellStyle name="20% - Accent6 14 2 2" xfId="29866"/>
    <cellStyle name="20% - Accent6 14 3" xfId="22299"/>
    <cellStyle name="20% - Accent6 15" xfId="8761"/>
    <cellStyle name="20% - Accent6 15 2" xfId="26085"/>
    <cellStyle name="20% - Accent6 16" xfId="18476"/>
    <cellStyle name="20% - Accent6 17" xfId="33865"/>
    <cellStyle name="20% - Accent6 18" xfId="284"/>
    <cellStyle name="20% - Accent6 2" xfId="285"/>
    <cellStyle name="20% - Accent6 2 2" xfId="776"/>
    <cellStyle name="20% - Accent6 2 3" xfId="8888"/>
    <cellStyle name="20% - Accent6 2_Energía" xfId="8887"/>
    <cellStyle name="20% - Accent6 3" xfId="560"/>
    <cellStyle name="20% - Accent6 3 10" xfId="8925"/>
    <cellStyle name="20% - Accent6 3 10 2" xfId="26088"/>
    <cellStyle name="20% - Accent6 3 11" xfId="8896"/>
    <cellStyle name="20% - Accent6 3 12" xfId="18518"/>
    <cellStyle name="20% - Accent6 3 13" xfId="33989"/>
    <cellStyle name="20% - Accent6 3 2" xfId="616"/>
    <cellStyle name="20% - Accent6 3 2 10" xfId="8886"/>
    <cellStyle name="20% - Accent6 3 2 11" xfId="18532"/>
    <cellStyle name="20% - Accent6 3 2 12" xfId="33990"/>
    <cellStyle name="20% - Accent6 3 2 2" xfId="734"/>
    <cellStyle name="20% - Accent6 3 2 2 10" xfId="18568"/>
    <cellStyle name="20% - Accent6 3 2 2 11" xfId="33991"/>
    <cellStyle name="20% - Accent6 3 2 2 2" xfId="1068"/>
    <cellStyle name="20% - Accent6 3 2 2 2 2" xfId="1329"/>
    <cellStyle name="20% - Accent6 3 2 2 2 2 2" xfId="1825"/>
    <cellStyle name="20% - Accent6 3 2 2 2 2 2 2" xfId="2824"/>
    <cellStyle name="20% - Accent6 3 2 2 2 2 2 2 2" xfId="4786"/>
    <cellStyle name="20% - Accent6 3 2 2 2 2 2 2 2 2" xfId="8569"/>
    <cellStyle name="20% - Accent6 3 2 2 2 2 2 2 2 2 2" xfId="16628"/>
    <cellStyle name="20% - Accent6 3 2 2 2 2 2 2 2 2 2 2" xfId="33475"/>
    <cellStyle name="20% - Accent6 3 2 2 2 2 2 2 2 2 3" xfId="25908"/>
    <cellStyle name="20% - Accent6 3 2 2 2 2 2 2 2 3" xfId="12845"/>
    <cellStyle name="20% - Accent6 3 2 2 2 2 2 2 2 3 2" xfId="29694"/>
    <cellStyle name="20% - Accent6 3 2 2 2 2 2 2 2 4" xfId="22127"/>
    <cellStyle name="20% - Accent6 3 2 2 2 2 2 2 3" xfId="6685"/>
    <cellStyle name="20% - Accent6 3 2 2 2 2 2 2 3 2" xfId="14744"/>
    <cellStyle name="20% - Accent6 3 2 2 2 2 2 2 3 2 2" xfId="31591"/>
    <cellStyle name="20% - Accent6 3 2 2 2 2 2 2 3 3" xfId="24024"/>
    <cellStyle name="20% - Accent6 3 2 2 2 2 2 2 4" xfId="10911"/>
    <cellStyle name="20% - Accent6 3 2 2 2 2 2 2 4 2" xfId="27810"/>
    <cellStyle name="20% - Accent6 3 2 2 2 2 2 2 5" xfId="9132"/>
    <cellStyle name="20% - Accent6 3 2 2 2 2 2 2 6" xfId="20242"/>
    <cellStyle name="20% - Accent6 3 2 2 2 2 2 3" xfId="3874"/>
    <cellStyle name="20% - Accent6 3 2 2 2 2 2 3 2" xfId="7657"/>
    <cellStyle name="20% - Accent6 3 2 2 2 2 2 3 2 2" xfId="15716"/>
    <cellStyle name="20% - Accent6 3 2 2 2 2 2 3 2 2 2" xfId="32563"/>
    <cellStyle name="20% - Accent6 3 2 2 2 2 2 3 2 3" xfId="24996"/>
    <cellStyle name="20% - Accent6 3 2 2 2 2 2 3 3" xfId="11933"/>
    <cellStyle name="20% - Accent6 3 2 2 2 2 2 3 3 2" xfId="28782"/>
    <cellStyle name="20% - Accent6 3 2 2 2 2 2 3 4" xfId="21215"/>
    <cellStyle name="20% - Accent6 3 2 2 2 2 2 4" xfId="5773"/>
    <cellStyle name="20% - Accent6 3 2 2 2 2 2 4 2" xfId="13832"/>
    <cellStyle name="20% - Accent6 3 2 2 2 2 2 4 2 2" xfId="30679"/>
    <cellStyle name="20% - Accent6 3 2 2 2 2 2 4 3" xfId="23112"/>
    <cellStyle name="20% - Accent6 3 2 2 2 2 2 5" xfId="9958"/>
    <cellStyle name="20% - Accent6 3 2 2 2 2 2 5 2" xfId="26898"/>
    <cellStyle name="20% - Accent6 3 2 2 2 2 2 6" xfId="8884"/>
    <cellStyle name="20% - Accent6 3 2 2 2 2 2 7" xfId="19330"/>
    <cellStyle name="20% - Accent6 3 2 2 2 2 3" xfId="2371"/>
    <cellStyle name="20% - Accent6 3 2 2 2 2 3 2" xfId="4335"/>
    <cellStyle name="20% - Accent6 3 2 2 2 2 3 2 2" xfId="8118"/>
    <cellStyle name="20% - Accent6 3 2 2 2 2 3 2 2 2" xfId="16177"/>
    <cellStyle name="20% - Accent6 3 2 2 2 2 3 2 2 2 2" xfId="33024"/>
    <cellStyle name="20% - Accent6 3 2 2 2 2 3 2 2 3" xfId="25457"/>
    <cellStyle name="20% - Accent6 3 2 2 2 2 3 2 3" xfId="12394"/>
    <cellStyle name="20% - Accent6 3 2 2 2 2 3 2 3 2" xfId="29243"/>
    <cellStyle name="20% - Accent6 3 2 2 2 2 3 2 4" xfId="21676"/>
    <cellStyle name="20% - Accent6 3 2 2 2 2 3 3" xfId="6234"/>
    <cellStyle name="20% - Accent6 3 2 2 2 2 3 3 2" xfId="14293"/>
    <cellStyle name="20% - Accent6 3 2 2 2 2 3 3 2 2" xfId="31140"/>
    <cellStyle name="20% - Accent6 3 2 2 2 2 3 3 3" xfId="23573"/>
    <cellStyle name="20% - Accent6 3 2 2 2 2 3 4" xfId="10459"/>
    <cellStyle name="20% - Accent6 3 2 2 2 2 3 4 2" xfId="27359"/>
    <cellStyle name="20% - Accent6 3 2 2 2 2 3 5" xfId="9131"/>
    <cellStyle name="20% - Accent6 3 2 2 2 2 3 6" xfId="19791"/>
    <cellStyle name="20% - Accent6 3 2 2 2 2 4" xfId="3423"/>
    <cellStyle name="20% - Accent6 3 2 2 2 2 4 2" xfId="7206"/>
    <cellStyle name="20% - Accent6 3 2 2 2 2 4 2 2" xfId="15265"/>
    <cellStyle name="20% - Accent6 3 2 2 2 2 4 2 2 2" xfId="32112"/>
    <cellStyle name="20% - Accent6 3 2 2 2 2 4 2 3" xfId="24545"/>
    <cellStyle name="20% - Accent6 3 2 2 2 2 4 3" xfId="11482"/>
    <cellStyle name="20% - Accent6 3 2 2 2 2 4 3 2" xfId="28331"/>
    <cellStyle name="20% - Accent6 3 2 2 2 2 4 4" xfId="20764"/>
    <cellStyle name="20% - Accent6 3 2 2 2 2 5" xfId="5322"/>
    <cellStyle name="20% - Accent6 3 2 2 2 2 5 2" xfId="13381"/>
    <cellStyle name="20% - Accent6 3 2 2 2 2 5 2 2" xfId="30228"/>
    <cellStyle name="20% - Accent6 3 2 2 2 2 5 3" xfId="22661"/>
    <cellStyle name="20% - Accent6 3 2 2 2 2 6" xfId="9483"/>
    <cellStyle name="20% - Accent6 3 2 2 2 2 6 2" xfId="26447"/>
    <cellStyle name="20% - Accent6 3 2 2 2 2 7" xfId="8885"/>
    <cellStyle name="20% - Accent6 3 2 2 2 2 8" xfId="18879"/>
    <cellStyle name="20% - Accent6 3 2 2 2 3" xfId="1607"/>
    <cellStyle name="20% - Accent6 3 2 2 2 3 2" xfId="2606"/>
    <cellStyle name="20% - Accent6 3 2 2 2 3 2 2" xfId="4568"/>
    <cellStyle name="20% - Accent6 3 2 2 2 3 2 2 2" xfId="8351"/>
    <cellStyle name="20% - Accent6 3 2 2 2 3 2 2 2 2" xfId="16410"/>
    <cellStyle name="20% - Accent6 3 2 2 2 3 2 2 2 2 2" xfId="33257"/>
    <cellStyle name="20% - Accent6 3 2 2 2 3 2 2 2 3" xfId="25690"/>
    <cellStyle name="20% - Accent6 3 2 2 2 3 2 2 3" xfId="12627"/>
    <cellStyle name="20% - Accent6 3 2 2 2 3 2 2 3 2" xfId="29476"/>
    <cellStyle name="20% - Accent6 3 2 2 2 3 2 2 4" xfId="21909"/>
    <cellStyle name="20% - Accent6 3 2 2 2 3 2 3" xfId="6467"/>
    <cellStyle name="20% - Accent6 3 2 2 2 3 2 3 2" xfId="14526"/>
    <cellStyle name="20% - Accent6 3 2 2 2 3 2 3 2 2" xfId="31373"/>
    <cellStyle name="20% - Accent6 3 2 2 2 3 2 3 3" xfId="23806"/>
    <cellStyle name="20% - Accent6 3 2 2 2 3 2 4" xfId="10693"/>
    <cellStyle name="20% - Accent6 3 2 2 2 3 2 4 2" xfId="27592"/>
    <cellStyle name="20% - Accent6 3 2 2 2 3 2 5" xfId="9124"/>
    <cellStyle name="20% - Accent6 3 2 2 2 3 2 6" xfId="20024"/>
    <cellStyle name="20% - Accent6 3 2 2 2 3 3" xfId="3656"/>
    <cellStyle name="20% - Accent6 3 2 2 2 3 3 2" xfId="7439"/>
    <cellStyle name="20% - Accent6 3 2 2 2 3 3 2 2" xfId="15498"/>
    <cellStyle name="20% - Accent6 3 2 2 2 3 3 2 2 2" xfId="32345"/>
    <cellStyle name="20% - Accent6 3 2 2 2 3 3 2 3" xfId="24778"/>
    <cellStyle name="20% - Accent6 3 2 2 2 3 3 3" xfId="11715"/>
    <cellStyle name="20% - Accent6 3 2 2 2 3 3 3 2" xfId="28564"/>
    <cellStyle name="20% - Accent6 3 2 2 2 3 3 4" xfId="20997"/>
    <cellStyle name="20% - Accent6 3 2 2 2 3 4" xfId="5555"/>
    <cellStyle name="20% - Accent6 3 2 2 2 3 4 2" xfId="13614"/>
    <cellStyle name="20% - Accent6 3 2 2 2 3 4 2 2" xfId="30461"/>
    <cellStyle name="20% - Accent6 3 2 2 2 3 4 3" xfId="22894"/>
    <cellStyle name="20% - Accent6 3 2 2 2 3 5" xfId="9740"/>
    <cellStyle name="20% - Accent6 3 2 2 2 3 5 2" xfId="26680"/>
    <cellStyle name="20% - Accent6 3 2 2 2 3 6" xfId="9130"/>
    <cellStyle name="20% - Accent6 3 2 2 2 3 7" xfId="19112"/>
    <cellStyle name="20% - Accent6 3 2 2 2 4" xfId="2153"/>
    <cellStyle name="20% - Accent6 3 2 2 2 4 2" xfId="4117"/>
    <cellStyle name="20% - Accent6 3 2 2 2 4 2 2" xfId="7900"/>
    <cellStyle name="20% - Accent6 3 2 2 2 4 2 2 2" xfId="15959"/>
    <cellStyle name="20% - Accent6 3 2 2 2 4 2 2 2 2" xfId="32806"/>
    <cellStyle name="20% - Accent6 3 2 2 2 4 2 2 3" xfId="25239"/>
    <cellStyle name="20% - Accent6 3 2 2 2 4 2 3" xfId="12176"/>
    <cellStyle name="20% - Accent6 3 2 2 2 4 2 3 2" xfId="29025"/>
    <cellStyle name="20% - Accent6 3 2 2 2 4 2 4" xfId="21458"/>
    <cellStyle name="20% - Accent6 3 2 2 2 4 3" xfId="6016"/>
    <cellStyle name="20% - Accent6 3 2 2 2 4 3 2" xfId="14075"/>
    <cellStyle name="20% - Accent6 3 2 2 2 4 3 2 2" xfId="30922"/>
    <cellStyle name="20% - Accent6 3 2 2 2 4 3 3" xfId="23355"/>
    <cellStyle name="20% - Accent6 3 2 2 2 4 4" xfId="10241"/>
    <cellStyle name="20% - Accent6 3 2 2 2 4 4 2" xfId="27141"/>
    <cellStyle name="20% - Accent6 3 2 2 2 4 5" xfId="8883"/>
    <cellStyle name="20% - Accent6 3 2 2 2 4 6" xfId="19573"/>
    <cellStyle name="20% - Accent6 3 2 2 2 5" xfId="3205"/>
    <cellStyle name="20% - Accent6 3 2 2 2 5 2" xfId="6988"/>
    <cellStyle name="20% - Accent6 3 2 2 2 5 2 2" xfId="15047"/>
    <cellStyle name="20% - Accent6 3 2 2 2 5 2 2 2" xfId="31894"/>
    <cellStyle name="20% - Accent6 3 2 2 2 5 2 3" xfId="24327"/>
    <cellStyle name="20% - Accent6 3 2 2 2 5 3" xfId="11264"/>
    <cellStyle name="20% - Accent6 3 2 2 2 5 3 2" xfId="28113"/>
    <cellStyle name="20% - Accent6 3 2 2 2 5 4" xfId="20546"/>
    <cellStyle name="20% - Accent6 3 2 2 2 6" xfId="5104"/>
    <cellStyle name="20% - Accent6 3 2 2 2 6 2" xfId="13163"/>
    <cellStyle name="20% - Accent6 3 2 2 2 6 2 2" xfId="30010"/>
    <cellStyle name="20% - Accent6 3 2 2 2 6 3" xfId="22443"/>
    <cellStyle name="20% - Accent6 3 2 2 2 7" xfId="9248"/>
    <cellStyle name="20% - Accent6 3 2 2 2 7 2" xfId="26229"/>
    <cellStyle name="20% - Accent6 3 2 2 2 8" xfId="8924"/>
    <cellStyle name="20% - Accent6 3 2 2 2 9" xfId="18661"/>
    <cellStyle name="20% - Accent6 3 2 2 3" xfId="1237"/>
    <cellStyle name="20% - Accent6 3 2 2 3 2" xfId="1733"/>
    <cellStyle name="20% - Accent6 3 2 2 3 2 2" xfId="2732"/>
    <cellStyle name="20% - Accent6 3 2 2 3 2 2 2" xfId="4694"/>
    <cellStyle name="20% - Accent6 3 2 2 3 2 2 2 2" xfId="8477"/>
    <cellStyle name="20% - Accent6 3 2 2 3 2 2 2 2 2" xfId="16536"/>
    <cellStyle name="20% - Accent6 3 2 2 3 2 2 2 2 2 2" xfId="33383"/>
    <cellStyle name="20% - Accent6 3 2 2 3 2 2 2 2 3" xfId="25816"/>
    <cellStyle name="20% - Accent6 3 2 2 3 2 2 2 3" xfId="12753"/>
    <cellStyle name="20% - Accent6 3 2 2 3 2 2 2 3 2" xfId="29602"/>
    <cellStyle name="20% - Accent6 3 2 2 3 2 2 2 4" xfId="22035"/>
    <cellStyle name="20% - Accent6 3 2 2 3 2 2 3" xfId="6593"/>
    <cellStyle name="20% - Accent6 3 2 2 3 2 2 3 2" xfId="14652"/>
    <cellStyle name="20% - Accent6 3 2 2 3 2 2 3 2 2" xfId="31499"/>
    <cellStyle name="20% - Accent6 3 2 2 3 2 2 3 3" xfId="23932"/>
    <cellStyle name="20% - Accent6 3 2 2 3 2 2 4" xfId="10819"/>
    <cellStyle name="20% - Accent6 3 2 2 3 2 2 4 2" xfId="27718"/>
    <cellStyle name="20% - Accent6 3 2 2 3 2 2 5" xfId="8881"/>
    <cellStyle name="20% - Accent6 3 2 2 3 2 2 6" xfId="20150"/>
    <cellStyle name="20% - Accent6 3 2 2 3 2 3" xfId="3782"/>
    <cellStyle name="20% - Accent6 3 2 2 3 2 3 2" xfId="7565"/>
    <cellStyle name="20% - Accent6 3 2 2 3 2 3 2 2" xfId="15624"/>
    <cellStyle name="20% - Accent6 3 2 2 3 2 3 2 2 2" xfId="32471"/>
    <cellStyle name="20% - Accent6 3 2 2 3 2 3 2 3" xfId="24904"/>
    <cellStyle name="20% - Accent6 3 2 2 3 2 3 3" xfId="11841"/>
    <cellStyle name="20% - Accent6 3 2 2 3 2 3 3 2" xfId="28690"/>
    <cellStyle name="20% - Accent6 3 2 2 3 2 3 4" xfId="21123"/>
    <cellStyle name="20% - Accent6 3 2 2 3 2 4" xfId="5681"/>
    <cellStyle name="20% - Accent6 3 2 2 3 2 4 2" xfId="13740"/>
    <cellStyle name="20% - Accent6 3 2 2 3 2 4 2 2" xfId="30587"/>
    <cellStyle name="20% - Accent6 3 2 2 3 2 4 3" xfId="23020"/>
    <cellStyle name="20% - Accent6 3 2 2 3 2 5" xfId="9866"/>
    <cellStyle name="20% - Accent6 3 2 2 3 2 5 2" xfId="26806"/>
    <cellStyle name="20% - Accent6 3 2 2 3 2 6" xfId="8882"/>
    <cellStyle name="20% - Accent6 3 2 2 3 2 7" xfId="19238"/>
    <cellStyle name="20% - Accent6 3 2 2 3 3" xfId="2279"/>
    <cellStyle name="20% - Accent6 3 2 2 3 3 2" xfId="4243"/>
    <cellStyle name="20% - Accent6 3 2 2 3 3 2 2" xfId="8026"/>
    <cellStyle name="20% - Accent6 3 2 2 3 3 2 2 2" xfId="16085"/>
    <cellStyle name="20% - Accent6 3 2 2 3 3 2 2 2 2" xfId="32932"/>
    <cellStyle name="20% - Accent6 3 2 2 3 3 2 2 3" xfId="25365"/>
    <cellStyle name="20% - Accent6 3 2 2 3 3 2 3" xfId="12302"/>
    <cellStyle name="20% - Accent6 3 2 2 3 3 2 3 2" xfId="29151"/>
    <cellStyle name="20% - Accent6 3 2 2 3 3 2 4" xfId="21584"/>
    <cellStyle name="20% - Accent6 3 2 2 3 3 3" xfId="6142"/>
    <cellStyle name="20% - Accent6 3 2 2 3 3 3 2" xfId="14201"/>
    <cellStyle name="20% - Accent6 3 2 2 3 3 3 2 2" xfId="31048"/>
    <cellStyle name="20% - Accent6 3 2 2 3 3 3 3" xfId="23481"/>
    <cellStyle name="20% - Accent6 3 2 2 3 3 4" xfId="10367"/>
    <cellStyle name="20% - Accent6 3 2 2 3 3 4 2" xfId="27267"/>
    <cellStyle name="20% - Accent6 3 2 2 3 3 5" xfId="8880"/>
    <cellStyle name="20% - Accent6 3 2 2 3 3 6" xfId="19699"/>
    <cellStyle name="20% - Accent6 3 2 2 3 4" xfId="3331"/>
    <cellStyle name="20% - Accent6 3 2 2 3 4 2" xfId="7114"/>
    <cellStyle name="20% - Accent6 3 2 2 3 4 2 2" xfId="15173"/>
    <cellStyle name="20% - Accent6 3 2 2 3 4 2 2 2" xfId="32020"/>
    <cellStyle name="20% - Accent6 3 2 2 3 4 2 3" xfId="24453"/>
    <cellStyle name="20% - Accent6 3 2 2 3 4 3" xfId="11390"/>
    <cellStyle name="20% - Accent6 3 2 2 3 4 3 2" xfId="28239"/>
    <cellStyle name="20% - Accent6 3 2 2 3 4 4" xfId="20672"/>
    <cellStyle name="20% - Accent6 3 2 2 3 5" xfId="5230"/>
    <cellStyle name="20% - Accent6 3 2 2 3 5 2" xfId="13289"/>
    <cellStyle name="20% - Accent6 3 2 2 3 5 2 2" xfId="30136"/>
    <cellStyle name="20% - Accent6 3 2 2 3 5 3" xfId="22569"/>
    <cellStyle name="20% - Accent6 3 2 2 3 6" xfId="9391"/>
    <cellStyle name="20% - Accent6 3 2 2 3 6 2" xfId="26355"/>
    <cellStyle name="20% - Accent6 3 2 2 3 7" xfId="8897"/>
    <cellStyle name="20% - Accent6 3 2 2 3 8" xfId="18787"/>
    <cellStyle name="20% - Accent6 3 2 2 4" xfId="1515"/>
    <cellStyle name="20% - Accent6 3 2 2 4 2" xfId="2514"/>
    <cellStyle name="20% - Accent6 3 2 2 4 2 2" xfId="4476"/>
    <cellStyle name="20% - Accent6 3 2 2 4 2 2 2" xfId="8259"/>
    <cellStyle name="20% - Accent6 3 2 2 4 2 2 2 2" xfId="16318"/>
    <cellStyle name="20% - Accent6 3 2 2 4 2 2 2 2 2" xfId="33165"/>
    <cellStyle name="20% - Accent6 3 2 2 4 2 2 2 3" xfId="25598"/>
    <cellStyle name="20% - Accent6 3 2 2 4 2 2 3" xfId="12535"/>
    <cellStyle name="20% - Accent6 3 2 2 4 2 2 3 2" xfId="29384"/>
    <cellStyle name="20% - Accent6 3 2 2 4 2 2 4" xfId="21817"/>
    <cellStyle name="20% - Accent6 3 2 2 4 2 3" xfId="6375"/>
    <cellStyle name="20% - Accent6 3 2 2 4 2 3 2" xfId="14434"/>
    <cellStyle name="20% - Accent6 3 2 2 4 2 3 2 2" xfId="31281"/>
    <cellStyle name="20% - Accent6 3 2 2 4 2 3 3" xfId="23714"/>
    <cellStyle name="20% - Accent6 3 2 2 4 2 4" xfId="10601"/>
    <cellStyle name="20% - Accent6 3 2 2 4 2 4 2" xfId="27500"/>
    <cellStyle name="20% - Accent6 3 2 2 4 2 5" xfId="8878"/>
    <cellStyle name="20% - Accent6 3 2 2 4 2 6" xfId="19932"/>
    <cellStyle name="20% - Accent6 3 2 2 4 3" xfId="3564"/>
    <cellStyle name="20% - Accent6 3 2 2 4 3 2" xfId="7347"/>
    <cellStyle name="20% - Accent6 3 2 2 4 3 2 2" xfId="15406"/>
    <cellStyle name="20% - Accent6 3 2 2 4 3 2 2 2" xfId="32253"/>
    <cellStyle name="20% - Accent6 3 2 2 4 3 2 3" xfId="24686"/>
    <cellStyle name="20% - Accent6 3 2 2 4 3 3" xfId="11623"/>
    <cellStyle name="20% - Accent6 3 2 2 4 3 3 2" xfId="28472"/>
    <cellStyle name="20% - Accent6 3 2 2 4 3 4" xfId="20905"/>
    <cellStyle name="20% - Accent6 3 2 2 4 4" xfId="5463"/>
    <cellStyle name="20% - Accent6 3 2 2 4 4 2" xfId="13522"/>
    <cellStyle name="20% - Accent6 3 2 2 4 4 2 2" xfId="30369"/>
    <cellStyle name="20% - Accent6 3 2 2 4 4 3" xfId="22802"/>
    <cellStyle name="20% - Accent6 3 2 2 4 5" xfId="9648"/>
    <cellStyle name="20% - Accent6 3 2 2 4 5 2" xfId="26588"/>
    <cellStyle name="20% - Accent6 3 2 2 4 6" xfId="8879"/>
    <cellStyle name="20% - Accent6 3 2 2 4 7" xfId="19020"/>
    <cellStyle name="20% - Accent6 3 2 2 5" xfId="2044"/>
    <cellStyle name="20% - Accent6 3 2 2 5 2" xfId="4025"/>
    <cellStyle name="20% - Accent6 3 2 2 5 2 2" xfId="7808"/>
    <cellStyle name="20% - Accent6 3 2 2 5 2 2 2" xfId="15867"/>
    <cellStyle name="20% - Accent6 3 2 2 5 2 2 2 2" xfId="32714"/>
    <cellStyle name="20% - Accent6 3 2 2 5 2 2 3" xfId="25147"/>
    <cellStyle name="20% - Accent6 3 2 2 5 2 3" xfId="12084"/>
    <cellStyle name="20% - Accent6 3 2 2 5 2 3 2" xfId="28933"/>
    <cellStyle name="20% - Accent6 3 2 2 5 2 4" xfId="21366"/>
    <cellStyle name="20% - Accent6 3 2 2 5 3" xfId="5924"/>
    <cellStyle name="20% - Accent6 3 2 2 5 3 2" xfId="13983"/>
    <cellStyle name="20% - Accent6 3 2 2 5 3 2 2" xfId="30830"/>
    <cellStyle name="20% - Accent6 3 2 2 5 3 3" xfId="23263"/>
    <cellStyle name="20% - Accent6 3 2 2 5 4" xfId="10142"/>
    <cellStyle name="20% - Accent6 3 2 2 5 4 2" xfId="27049"/>
    <cellStyle name="20% - Accent6 3 2 2 5 5" xfId="8877"/>
    <cellStyle name="20% - Accent6 3 2 2 5 6" xfId="19481"/>
    <cellStyle name="20% - Accent6 3 2 2 6" xfId="3083"/>
    <cellStyle name="20% - Accent6 3 2 2 6 2" xfId="6896"/>
    <cellStyle name="20% - Accent6 3 2 2 6 2 2" xfId="14955"/>
    <cellStyle name="20% - Accent6 3 2 2 6 2 2 2" xfId="31802"/>
    <cellStyle name="20% - Accent6 3 2 2 6 2 3" xfId="24235"/>
    <cellStyle name="20% - Accent6 3 2 2 6 3" xfId="11146"/>
    <cellStyle name="20% - Accent6 3 2 2 6 3 2" xfId="28021"/>
    <cellStyle name="20% - Accent6 3 2 2 6 4" xfId="20454"/>
    <cellStyle name="20% - Accent6 3 2 2 7" xfId="5012"/>
    <cellStyle name="20% - Accent6 3 2 2 7 2" xfId="13071"/>
    <cellStyle name="20% - Accent6 3 2 2 7 2 2" xfId="29918"/>
    <cellStyle name="20% - Accent6 3 2 2 7 3" xfId="22351"/>
    <cellStyle name="20% - Accent6 3 2 2 8" xfId="9031"/>
    <cellStyle name="20% - Accent6 3 2 2 8 2" xfId="26137"/>
    <cellStyle name="20% - Accent6 3 2 2 9" xfId="9125"/>
    <cellStyle name="20% - Accent6 3 2 3" xfId="1032"/>
    <cellStyle name="20% - Accent6 3 2 3 2" xfId="1293"/>
    <cellStyle name="20% - Accent6 3 2 3 2 2" xfId="1789"/>
    <cellStyle name="20% - Accent6 3 2 3 2 2 2" xfId="2788"/>
    <cellStyle name="20% - Accent6 3 2 3 2 2 2 2" xfId="4750"/>
    <cellStyle name="20% - Accent6 3 2 3 2 2 2 2 2" xfId="8533"/>
    <cellStyle name="20% - Accent6 3 2 3 2 2 2 2 2 2" xfId="16592"/>
    <cellStyle name="20% - Accent6 3 2 3 2 2 2 2 2 2 2" xfId="33439"/>
    <cellStyle name="20% - Accent6 3 2 3 2 2 2 2 2 3" xfId="25872"/>
    <cellStyle name="20% - Accent6 3 2 3 2 2 2 2 3" xfId="12809"/>
    <cellStyle name="20% - Accent6 3 2 3 2 2 2 2 3 2" xfId="29658"/>
    <cellStyle name="20% - Accent6 3 2 3 2 2 2 2 4" xfId="22091"/>
    <cellStyle name="20% - Accent6 3 2 3 2 2 2 3" xfId="6649"/>
    <cellStyle name="20% - Accent6 3 2 3 2 2 2 3 2" xfId="14708"/>
    <cellStyle name="20% - Accent6 3 2 3 2 2 2 3 2 2" xfId="31555"/>
    <cellStyle name="20% - Accent6 3 2 3 2 2 2 3 3" xfId="23988"/>
    <cellStyle name="20% - Accent6 3 2 3 2 2 2 4" xfId="10875"/>
    <cellStyle name="20% - Accent6 3 2 3 2 2 2 4 2" xfId="27774"/>
    <cellStyle name="20% - Accent6 3 2 3 2 2 2 5" xfId="8876"/>
    <cellStyle name="20% - Accent6 3 2 3 2 2 2 6" xfId="20206"/>
    <cellStyle name="20% - Accent6 3 2 3 2 2 3" xfId="3838"/>
    <cellStyle name="20% - Accent6 3 2 3 2 2 3 2" xfId="7621"/>
    <cellStyle name="20% - Accent6 3 2 3 2 2 3 2 2" xfId="15680"/>
    <cellStyle name="20% - Accent6 3 2 3 2 2 3 2 2 2" xfId="32527"/>
    <cellStyle name="20% - Accent6 3 2 3 2 2 3 2 3" xfId="24960"/>
    <cellStyle name="20% - Accent6 3 2 3 2 2 3 3" xfId="11897"/>
    <cellStyle name="20% - Accent6 3 2 3 2 2 3 3 2" xfId="28746"/>
    <cellStyle name="20% - Accent6 3 2 3 2 2 3 4" xfId="21179"/>
    <cellStyle name="20% - Accent6 3 2 3 2 2 4" xfId="5737"/>
    <cellStyle name="20% - Accent6 3 2 3 2 2 4 2" xfId="13796"/>
    <cellStyle name="20% - Accent6 3 2 3 2 2 4 2 2" xfId="30643"/>
    <cellStyle name="20% - Accent6 3 2 3 2 2 4 3" xfId="23076"/>
    <cellStyle name="20% - Accent6 3 2 3 2 2 5" xfId="9922"/>
    <cellStyle name="20% - Accent6 3 2 3 2 2 5 2" xfId="26862"/>
    <cellStyle name="20% - Accent6 3 2 3 2 2 6" xfId="8923"/>
    <cellStyle name="20% - Accent6 3 2 3 2 2 7" xfId="19294"/>
    <cellStyle name="20% - Accent6 3 2 3 2 3" xfId="2335"/>
    <cellStyle name="20% - Accent6 3 2 3 2 3 2" xfId="4299"/>
    <cellStyle name="20% - Accent6 3 2 3 2 3 2 2" xfId="8082"/>
    <cellStyle name="20% - Accent6 3 2 3 2 3 2 2 2" xfId="16141"/>
    <cellStyle name="20% - Accent6 3 2 3 2 3 2 2 2 2" xfId="32988"/>
    <cellStyle name="20% - Accent6 3 2 3 2 3 2 2 3" xfId="25421"/>
    <cellStyle name="20% - Accent6 3 2 3 2 3 2 3" xfId="12358"/>
    <cellStyle name="20% - Accent6 3 2 3 2 3 2 3 2" xfId="29207"/>
    <cellStyle name="20% - Accent6 3 2 3 2 3 2 4" xfId="21640"/>
    <cellStyle name="20% - Accent6 3 2 3 2 3 3" xfId="6198"/>
    <cellStyle name="20% - Accent6 3 2 3 2 3 3 2" xfId="14257"/>
    <cellStyle name="20% - Accent6 3 2 3 2 3 3 2 2" xfId="31104"/>
    <cellStyle name="20% - Accent6 3 2 3 2 3 3 3" xfId="23537"/>
    <cellStyle name="20% - Accent6 3 2 3 2 3 4" xfId="10423"/>
    <cellStyle name="20% - Accent6 3 2 3 2 3 4 2" xfId="27323"/>
    <cellStyle name="20% - Accent6 3 2 3 2 3 5" xfId="8875"/>
    <cellStyle name="20% - Accent6 3 2 3 2 3 6" xfId="19755"/>
    <cellStyle name="20% - Accent6 3 2 3 2 4" xfId="3387"/>
    <cellStyle name="20% - Accent6 3 2 3 2 4 2" xfId="7170"/>
    <cellStyle name="20% - Accent6 3 2 3 2 4 2 2" xfId="15229"/>
    <cellStyle name="20% - Accent6 3 2 3 2 4 2 2 2" xfId="32076"/>
    <cellStyle name="20% - Accent6 3 2 3 2 4 2 3" xfId="24509"/>
    <cellStyle name="20% - Accent6 3 2 3 2 4 3" xfId="11446"/>
    <cellStyle name="20% - Accent6 3 2 3 2 4 3 2" xfId="28295"/>
    <cellStyle name="20% - Accent6 3 2 3 2 4 4" xfId="20728"/>
    <cellStyle name="20% - Accent6 3 2 3 2 5" xfId="5286"/>
    <cellStyle name="20% - Accent6 3 2 3 2 5 2" xfId="13345"/>
    <cellStyle name="20% - Accent6 3 2 3 2 5 2 2" xfId="30192"/>
    <cellStyle name="20% - Accent6 3 2 3 2 5 3" xfId="22625"/>
    <cellStyle name="20% - Accent6 3 2 3 2 6" xfId="9447"/>
    <cellStyle name="20% - Accent6 3 2 3 2 6 2" xfId="26411"/>
    <cellStyle name="20% - Accent6 3 2 3 2 7" xfId="9129"/>
    <cellStyle name="20% - Accent6 3 2 3 2 8" xfId="18843"/>
    <cellStyle name="20% - Accent6 3 2 3 3" xfId="1571"/>
    <cellStyle name="20% - Accent6 3 2 3 3 2" xfId="2570"/>
    <cellStyle name="20% - Accent6 3 2 3 3 2 2" xfId="4532"/>
    <cellStyle name="20% - Accent6 3 2 3 3 2 2 2" xfId="8315"/>
    <cellStyle name="20% - Accent6 3 2 3 3 2 2 2 2" xfId="16374"/>
    <cellStyle name="20% - Accent6 3 2 3 3 2 2 2 2 2" xfId="33221"/>
    <cellStyle name="20% - Accent6 3 2 3 3 2 2 2 3" xfId="25654"/>
    <cellStyle name="20% - Accent6 3 2 3 3 2 2 3" xfId="12591"/>
    <cellStyle name="20% - Accent6 3 2 3 3 2 2 3 2" xfId="29440"/>
    <cellStyle name="20% - Accent6 3 2 3 3 2 2 4" xfId="21873"/>
    <cellStyle name="20% - Accent6 3 2 3 3 2 3" xfId="6431"/>
    <cellStyle name="20% - Accent6 3 2 3 3 2 3 2" xfId="14490"/>
    <cellStyle name="20% - Accent6 3 2 3 3 2 3 2 2" xfId="31337"/>
    <cellStyle name="20% - Accent6 3 2 3 3 2 3 3" xfId="23770"/>
    <cellStyle name="20% - Accent6 3 2 3 3 2 4" xfId="10657"/>
    <cellStyle name="20% - Accent6 3 2 3 3 2 4 2" xfId="27556"/>
    <cellStyle name="20% - Accent6 3 2 3 3 2 5" xfId="9196"/>
    <cellStyle name="20% - Accent6 3 2 3 3 2 6" xfId="19988"/>
    <cellStyle name="20% - Accent6 3 2 3 3 3" xfId="3620"/>
    <cellStyle name="20% - Accent6 3 2 3 3 3 2" xfId="7403"/>
    <cellStyle name="20% - Accent6 3 2 3 3 3 2 2" xfId="15462"/>
    <cellStyle name="20% - Accent6 3 2 3 3 3 2 2 2" xfId="32309"/>
    <cellStyle name="20% - Accent6 3 2 3 3 3 2 3" xfId="24742"/>
    <cellStyle name="20% - Accent6 3 2 3 3 3 3" xfId="11679"/>
    <cellStyle name="20% - Accent6 3 2 3 3 3 3 2" xfId="28528"/>
    <cellStyle name="20% - Accent6 3 2 3 3 3 4" xfId="20961"/>
    <cellStyle name="20% - Accent6 3 2 3 3 4" xfId="5519"/>
    <cellStyle name="20% - Accent6 3 2 3 3 4 2" xfId="13578"/>
    <cellStyle name="20% - Accent6 3 2 3 3 4 2 2" xfId="30425"/>
    <cellStyle name="20% - Accent6 3 2 3 3 4 3" xfId="22858"/>
    <cellStyle name="20% - Accent6 3 2 3 3 5" xfId="9704"/>
    <cellStyle name="20% - Accent6 3 2 3 3 5 2" xfId="26644"/>
    <cellStyle name="20% - Accent6 3 2 3 3 6" xfId="8874"/>
    <cellStyle name="20% - Accent6 3 2 3 3 7" xfId="19076"/>
    <cellStyle name="20% - Accent6 3 2 3 4" xfId="2117"/>
    <cellStyle name="20% - Accent6 3 2 3 4 2" xfId="4081"/>
    <cellStyle name="20% - Accent6 3 2 3 4 2 2" xfId="7864"/>
    <cellStyle name="20% - Accent6 3 2 3 4 2 2 2" xfId="15923"/>
    <cellStyle name="20% - Accent6 3 2 3 4 2 2 2 2" xfId="32770"/>
    <cellStyle name="20% - Accent6 3 2 3 4 2 2 3" xfId="25203"/>
    <cellStyle name="20% - Accent6 3 2 3 4 2 3" xfId="12140"/>
    <cellStyle name="20% - Accent6 3 2 3 4 2 3 2" xfId="28989"/>
    <cellStyle name="20% - Accent6 3 2 3 4 2 4" xfId="21422"/>
    <cellStyle name="20% - Accent6 3 2 3 4 3" xfId="5980"/>
    <cellStyle name="20% - Accent6 3 2 3 4 3 2" xfId="14039"/>
    <cellStyle name="20% - Accent6 3 2 3 4 3 2 2" xfId="30886"/>
    <cellStyle name="20% - Accent6 3 2 3 4 3 3" xfId="23319"/>
    <cellStyle name="20% - Accent6 3 2 3 4 4" xfId="10205"/>
    <cellStyle name="20% - Accent6 3 2 3 4 4 2" xfId="27105"/>
    <cellStyle name="20% - Accent6 3 2 3 4 5" xfId="8995"/>
    <cellStyle name="20% - Accent6 3 2 3 4 6" xfId="19537"/>
    <cellStyle name="20% - Accent6 3 2 3 5" xfId="3169"/>
    <cellStyle name="20% - Accent6 3 2 3 5 2" xfId="6952"/>
    <cellStyle name="20% - Accent6 3 2 3 5 2 2" xfId="15011"/>
    <cellStyle name="20% - Accent6 3 2 3 5 2 2 2" xfId="31858"/>
    <cellStyle name="20% - Accent6 3 2 3 5 2 3" xfId="24291"/>
    <cellStyle name="20% - Accent6 3 2 3 5 3" xfId="11228"/>
    <cellStyle name="20% - Accent6 3 2 3 5 3 2" xfId="28077"/>
    <cellStyle name="20% - Accent6 3 2 3 5 4" xfId="20510"/>
    <cellStyle name="20% - Accent6 3 2 3 6" xfId="5068"/>
    <cellStyle name="20% - Accent6 3 2 3 6 2" xfId="13127"/>
    <cellStyle name="20% - Accent6 3 2 3 6 2 2" xfId="29974"/>
    <cellStyle name="20% - Accent6 3 2 3 6 3" xfId="22407"/>
    <cellStyle name="20% - Accent6 3 2 3 7" xfId="9212"/>
    <cellStyle name="20% - Accent6 3 2 3 7 2" xfId="26193"/>
    <cellStyle name="20% - Accent6 3 2 3 8" xfId="8922"/>
    <cellStyle name="20% - Accent6 3 2 3 9" xfId="18625"/>
    <cellStyle name="20% - Accent6 3 2 4" xfId="1201"/>
    <cellStyle name="20% - Accent6 3 2 4 2" xfId="1697"/>
    <cellStyle name="20% - Accent6 3 2 4 2 2" xfId="2696"/>
    <cellStyle name="20% - Accent6 3 2 4 2 2 2" xfId="4658"/>
    <cellStyle name="20% - Accent6 3 2 4 2 2 2 2" xfId="8441"/>
    <cellStyle name="20% - Accent6 3 2 4 2 2 2 2 2" xfId="16500"/>
    <cellStyle name="20% - Accent6 3 2 4 2 2 2 2 2 2" xfId="33347"/>
    <cellStyle name="20% - Accent6 3 2 4 2 2 2 2 3" xfId="25780"/>
    <cellStyle name="20% - Accent6 3 2 4 2 2 2 3" xfId="12717"/>
    <cellStyle name="20% - Accent6 3 2 4 2 2 2 3 2" xfId="29566"/>
    <cellStyle name="20% - Accent6 3 2 4 2 2 2 4" xfId="21999"/>
    <cellStyle name="20% - Accent6 3 2 4 2 2 3" xfId="6557"/>
    <cellStyle name="20% - Accent6 3 2 4 2 2 3 2" xfId="14616"/>
    <cellStyle name="20% - Accent6 3 2 4 2 2 3 2 2" xfId="31463"/>
    <cellStyle name="20% - Accent6 3 2 4 2 2 3 3" xfId="23896"/>
    <cellStyle name="20% - Accent6 3 2 4 2 2 4" xfId="10783"/>
    <cellStyle name="20% - Accent6 3 2 4 2 2 4 2" xfId="27682"/>
    <cellStyle name="20% - Accent6 3 2 4 2 2 5" xfId="8915"/>
    <cellStyle name="20% - Accent6 3 2 4 2 2 6" xfId="20114"/>
    <cellStyle name="20% - Accent6 3 2 4 2 3" xfId="3746"/>
    <cellStyle name="20% - Accent6 3 2 4 2 3 2" xfId="7529"/>
    <cellStyle name="20% - Accent6 3 2 4 2 3 2 2" xfId="15588"/>
    <cellStyle name="20% - Accent6 3 2 4 2 3 2 2 2" xfId="32435"/>
    <cellStyle name="20% - Accent6 3 2 4 2 3 2 3" xfId="24868"/>
    <cellStyle name="20% - Accent6 3 2 4 2 3 3" xfId="11805"/>
    <cellStyle name="20% - Accent6 3 2 4 2 3 3 2" xfId="28654"/>
    <cellStyle name="20% - Accent6 3 2 4 2 3 4" xfId="21087"/>
    <cellStyle name="20% - Accent6 3 2 4 2 4" xfId="5645"/>
    <cellStyle name="20% - Accent6 3 2 4 2 4 2" xfId="13704"/>
    <cellStyle name="20% - Accent6 3 2 4 2 4 2 2" xfId="30551"/>
    <cellStyle name="20% - Accent6 3 2 4 2 4 3" xfId="22984"/>
    <cellStyle name="20% - Accent6 3 2 4 2 5" xfId="9830"/>
    <cellStyle name="20% - Accent6 3 2 4 2 5 2" xfId="26770"/>
    <cellStyle name="20% - Accent6 3 2 4 2 6" xfId="8958"/>
    <cellStyle name="20% - Accent6 3 2 4 2 7" xfId="19202"/>
    <cellStyle name="20% - Accent6 3 2 4 3" xfId="2243"/>
    <cellStyle name="20% - Accent6 3 2 4 3 2" xfId="4207"/>
    <cellStyle name="20% - Accent6 3 2 4 3 2 2" xfId="7990"/>
    <cellStyle name="20% - Accent6 3 2 4 3 2 2 2" xfId="16049"/>
    <cellStyle name="20% - Accent6 3 2 4 3 2 2 2 2" xfId="32896"/>
    <cellStyle name="20% - Accent6 3 2 4 3 2 2 3" xfId="25329"/>
    <cellStyle name="20% - Accent6 3 2 4 3 2 3" xfId="12266"/>
    <cellStyle name="20% - Accent6 3 2 4 3 2 3 2" xfId="29115"/>
    <cellStyle name="20% - Accent6 3 2 4 3 2 4" xfId="21548"/>
    <cellStyle name="20% - Accent6 3 2 4 3 3" xfId="6106"/>
    <cellStyle name="20% - Accent6 3 2 4 3 3 2" xfId="14165"/>
    <cellStyle name="20% - Accent6 3 2 4 3 3 2 2" xfId="31012"/>
    <cellStyle name="20% - Accent6 3 2 4 3 3 3" xfId="23445"/>
    <cellStyle name="20% - Accent6 3 2 4 3 4" xfId="10331"/>
    <cellStyle name="20% - Accent6 3 2 4 3 4 2" xfId="27231"/>
    <cellStyle name="20% - Accent6 3 2 4 3 5" xfId="8872"/>
    <cellStyle name="20% - Accent6 3 2 4 3 6" xfId="19663"/>
    <cellStyle name="20% - Accent6 3 2 4 4" xfId="3295"/>
    <cellStyle name="20% - Accent6 3 2 4 4 2" xfId="7078"/>
    <cellStyle name="20% - Accent6 3 2 4 4 2 2" xfId="15137"/>
    <cellStyle name="20% - Accent6 3 2 4 4 2 2 2" xfId="31984"/>
    <cellStyle name="20% - Accent6 3 2 4 4 2 3" xfId="24417"/>
    <cellStyle name="20% - Accent6 3 2 4 4 3" xfId="11354"/>
    <cellStyle name="20% - Accent6 3 2 4 4 3 2" xfId="28203"/>
    <cellStyle name="20% - Accent6 3 2 4 4 4" xfId="20636"/>
    <cellStyle name="20% - Accent6 3 2 4 5" xfId="5194"/>
    <cellStyle name="20% - Accent6 3 2 4 5 2" xfId="13253"/>
    <cellStyle name="20% - Accent6 3 2 4 5 2 2" xfId="30100"/>
    <cellStyle name="20% - Accent6 3 2 4 5 3" xfId="22533"/>
    <cellStyle name="20% - Accent6 3 2 4 6" xfId="9355"/>
    <cellStyle name="20% - Accent6 3 2 4 6 2" xfId="26319"/>
    <cellStyle name="20% - Accent6 3 2 4 7" xfId="9004"/>
    <cellStyle name="20% - Accent6 3 2 4 8" xfId="18751"/>
    <cellStyle name="20% - Accent6 3 2 5" xfId="1479"/>
    <cellStyle name="20% - Accent6 3 2 5 2" xfId="2478"/>
    <cellStyle name="20% - Accent6 3 2 5 2 2" xfId="4440"/>
    <cellStyle name="20% - Accent6 3 2 5 2 2 2" xfId="8223"/>
    <cellStyle name="20% - Accent6 3 2 5 2 2 2 2" xfId="16282"/>
    <cellStyle name="20% - Accent6 3 2 5 2 2 2 2 2" xfId="33129"/>
    <cellStyle name="20% - Accent6 3 2 5 2 2 2 3" xfId="25562"/>
    <cellStyle name="20% - Accent6 3 2 5 2 2 3" xfId="12499"/>
    <cellStyle name="20% - Accent6 3 2 5 2 2 3 2" xfId="29348"/>
    <cellStyle name="20% - Accent6 3 2 5 2 2 4" xfId="21781"/>
    <cellStyle name="20% - Accent6 3 2 5 2 3" xfId="6339"/>
    <cellStyle name="20% - Accent6 3 2 5 2 3 2" xfId="14398"/>
    <cellStyle name="20% - Accent6 3 2 5 2 3 2 2" xfId="31245"/>
    <cellStyle name="20% - Accent6 3 2 5 2 3 3" xfId="23678"/>
    <cellStyle name="20% - Accent6 3 2 5 2 4" xfId="10565"/>
    <cellStyle name="20% - Accent6 3 2 5 2 4 2" xfId="27464"/>
    <cellStyle name="20% - Accent6 3 2 5 2 5" xfId="8871"/>
    <cellStyle name="20% - Accent6 3 2 5 2 6" xfId="19896"/>
    <cellStyle name="20% - Accent6 3 2 5 3" xfId="3528"/>
    <cellStyle name="20% - Accent6 3 2 5 3 2" xfId="7311"/>
    <cellStyle name="20% - Accent6 3 2 5 3 2 2" xfId="15370"/>
    <cellStyle name="20% - Accent6 3 2 5 3 2 2 2" xfId="32217"/>
    <cellStyle name="20% - Accent6 3 2 5 3 2 3" xfId="24650"/>
    <cellStyle name="20% - Accent6 3 2 5 3 3" xfId="11587"/>
    <cellStyle name="20% - Accent6 3 2 5 3 3 2" xfId="28436"/>
    <cellStyle name="20% - Accent6 3 2 5 3 4" xfId="20869"/>
    <cellStyle name="20% - Accent6 3 2 5 4" xfId="5427"/>
    <cellStyle name="20% - Accent6 3 2 5 4 2" xfId="13486"/>
    <cellStyle name="20% - Accent6 3 2 5 4 2 2" xfId="30333"/>
    <cellStyle name="20% - Accent6 3 2 5 4 3" xfId="22766"/>
    <cellStyle name="20% - Accent6 3 2 5 5" xfId="9612"/>
    <cellStyle name="20% - Accent6 3 2 5 5 2" xfId="26552"/>
    <cellStyle name="20% - Accent6 3 2 5 6" xfId="8921"/>
    <cellStyle name="20% - Accent6 3 2 5 7" xfId="18984"/>
    <cellStyle name="20% - Accent6 3 2 6" xfId="2004"/>
    <cellStyle name="20% - Accent6 3 2 6 2" xfId="3989"/>
    <cellStyle name="20% - Accent6 3 2 6 2 2" xfId="7772"/>
    <cellStyle name="20% - Accent6 3 2 6 2 2 2" xfId="15831"/>
    <cellStyle name="20% - Accent6 3 2 6 2 2 2 2" xfId="32678"/>
    <cellStyle name="20% - Accent6 3 2 6 2 2 3" xfId="25111"/>
    <cellStyle name="20% - Accent6 3 2 6 2 3" xfId="12048"/>
    <cellStyle name="20% - Accent6 3 2 6 2 3 2" xfId="28897"/>
    <cellStyle name="20% - Accent6 3 2 6 2 4" xfId="21330"/>
    <cellStyle name="20% - Accent6 3 2 6 3" xfId="5888"/>
    <cellStyle name="20% - Accent6 3 2 6 3 2" xfId="13947"/>
    <cellStyle name="20% - Accent6 3 2 6 3 2 2" xfId="30794"/>
    <cellStyle name="20% - Accent6 3 2 6 3 3" xfId="23227"/>
    <cellStyle name="20% - Accent6 3 2 6 4" xfId="10103"/>
    <cellStyle name="20% - Accent6 3 2 6 4 2" xfId="27013"/>
    <cellStyle name="20% - Accent6 3 2 6 5" xfId="11095"/>
    <cellStyle name="20% - Accent6 3 2 6 6" xfId="19445"/>
    <cellStyle name="20% - Accent6 3 2 7" xfId="3047"/>
    <cellStyle name="20% - Accent6 3 2 7 2" xfId="6860"/>
    <cellStyle name="20% - Accent6 3 2 7 2 2" xfId="14919"/>
    <cellStyle name="20% - Accent6 3 2 7 2 2 2" xfId="31766"/>
    <cellStyle name="20% - Accent6 3 2 7 2 3" xfId="24199"/>
    <cellStyle name="20% - Accent6 3 2 7 3" xfId="11110"/>
    <cellStyle name="20% - Accent6 3 2 7 3 2" xfId="27985"/>
    <cellStyle name="20% - Accent6 3 2 7 4" xfId="20418"/>
    <cellStyle name="20% - Accent6 3 2 8" xfId="4976"/>
    <cellStyle name="20% - Accent6 3 2 8 2" xfId="13035"/>
    <cellStyle name="20% - Accent6 3 2 8 2 2" xfId="29882"/>
    <cellStyle name="20% - Accent6 3 2 8 3" xfId="22315"/>
    <cellStyle name="20% - Accent6 3 2 9" xfId="8959"/>
    <cellStyle name="20% - Accent6 3 2 9 2" xfId="26101"/>
    <cellStyle name="20% - Accent6 3 3" xfId="716"/>
    <cellStyle name="20% - Accent6 3 3 10" xfId="18555"/>
    <cellStyle name="20% - Accent6 3 3 11" xfId="33992"/>
    <cellStyle name="20% - Accent6 3 3 2" xfId="1055"/>
    <cellStyle name="20% - Accent6 3 3 2 2" xfId="1316"/>
    <cellStyle name="20% - Accent6 3 3 2 2 2" xfId="1812"/>
    <cellStyle name="20% - Accent6 3 3 2 2 2 2" xfId="2811"/>
    <cellStyle name="20% - Accent6 3 3 2 2 2 2 2" xfId="4773"/>
    <cellStyle name="20% - Accent6 3 3 2 2 2 2 2 2" xfId="8556"/>
    <cellStyle name="20% - Accent6 3 3 2 2 2 2 2 2 2" xfId="16615"/>
    <cellStyle name="20% - Accent6 3 3 2 2 2 2 2 2 2 2" xfId="33462"/>
    <cellStyle name="20% - Accent6 3 3 2 2 2 2 2 2 3" xfId="25895"/>
    <cellStyle name="20% - Accent6 3 3 2 2 2 2 2 3" xfId="12832"/>
    <cellStyle name="20% - Accent6 3 3 2 2 2 2 2 3 2" xfId="29681"/>
    <cellStyle name="20% - Accent6 3 3 2 2 2 2 2 4" xfId="22114"/>
    <cellStyle name="20% - Accent6 3 3 2 2 2 2 3" xfId="6672"/>
    <cellStyle name="20% - Accent6 3 3 2 2 2 2 3 2" xfId="14731"/>
    <cellStyle name="20% - Accent6 3 3 2 2 2 2 3 2 2" xfId="31578"/>
    <cellStyle name="20% - Accent6 3 3 2 2 2 2 3 3" xfId="24011"/>
    <cellStyle name="20% - Accent6 3 3 2 2 2 2 4" xfId="10898"/>
    <cellStyle name="20% - Accent6 3 3 2 2 2 2 4 2" xfId="27797"/>
    <cellStyle name="20% - Accent6 3 3 2 2 2 2 5" xfId="8873"/>
    <cellStyle name="20% - Accent6 3 3 2 2 2 2 6" xfId="20229"/>
    <cellStyle name="20% - Accent6 3 3 2 2 2 3" xfId="3861"/>
    <cellStyle name="20% - Accent6 3 3 2 2 2 3 2" xfId="7644"/>
    <cellStyle name="20% - Accent6 3 3 2 2 2 3 2 2" xfId="15703"/>
    <cellStyle name="20% - Accent6 3 3 2 2 2 3 2 2 2" xfId="32550"/>
    <cellStyle name="20% - Accent6 3 3 2 2 2 3 2 3" xfId="24983"/>
    <cellStyle name="20% - Accent6 3 3 2 2 2 3 3" xfId="11920"/>
    <cellStyle name="20% - Accent6 3 3 2 2 2 3 3 2" xfId="28769"/>
    <cellStyle name="20% - Accent6 3 3 2 2 2 3 4" xfId="21202"/>
    <cellStyle name="20% - Accent6 3 3 2 2 2 4" xfId="5760"/>
    <cellStyle name="20% - Accent6 3 3 2 2 2 4 2" xfId="13819"/>
    <cellStyle name="20% - Accent6 3 3 2 2 2 4 2 2" xfId="30666"/>
    <cellStyle name="20% - Accent6 3 3 2 2 2 4 3" xfId="23099"/>
    <cellStyle name="20% - Accent6 3 3 2 2 2 5" xfId="9945"/>
    <cellStyle name="20% - Accent6 3 3 2 2 2 5 2" xfId="26885"/>
    <cellStyle name="20% - Accent6 3 3 2 2 2 6" xfId="9341"/>
    <cellStyle name="20% - Accent6 3 3 2 2 2 7" xfId="19317"/>
    <cellStyle name="20% - Accent6 3 3 2 2 3" xfId="2358"/>
    <cellStyle name="20% - Accent6 3 3 2 2 3 2" xfId="4322"/>
    <cellStyle name="20% - Accent6 3 3 2 2 3 2 2" xfId="8105"/>
    <cellStyle name="20% - Accent6 3 3 2 2 3 2 2 2" xfId="16164"/>
    <cellStyle name="20% - Accent6 3 3 2 2 3 2 2 2 2" xfId="33011"/>
    <cellStyle name="20% - Accent6 3 3 2 2 3 2 2 3" xfId="25444"/>
    <cellStyle name="20% - Accent6 3 3 2 2 3 2 3" xfId="12381"/>
    <cellStyle name="20% - Accent6 3 3 2 2 3 2 3 2" xfId="29230"/>
    <cellStyle name="20% - Accent6 3 3 2 2 3 2 4" xfId="21663"/>
    <cellStyle name="20% - Accent6 3 3 2 2 3 3" xfId="6221"/>
    <cellStyle name="20% - Accent6 3 3 2 2 3 3 2" xfId="14280"/>
    <cellStyle name="20% - Accent6 3 3 2 2 3 3 2 2" xfId="31127"/>
    <cellStyle name="20% - Accent6 3 3 2 2 3 3 3" xfId="23560"/>
    <cellStyle name="20% - Accent6 3 3 2 2 3 4" xfId="10446"/>
    <cellStyle name="20% - Accent6 3 3 2 2 3 4 2" xfId="27346"/>
    <cellStyle name="20% - Accent6 3 3 2 2 3 5" xfId="8870"/>
    <cellStyle name="20% - Accent6 3 3 2 2 3 6" xfId="19778"/>
    <cellStyle name="20% - Accent6 3 3 2 2 4" xfId="3410"/>
    <cellStyle name="20% - Accent6 3 3 2 2 4 2" xfId="7193"/>
    <cellStyle name="20% - Accent6 3 3 2 2 4 2 2" xfId="15252"/>
    <cellStyle name="20% - Accent6 3 3 2 2 4 2 2 2" xfId="32099"/>
    <cellStyle name="20% - Accent6 3 3 2 2 4 2 3" xfId="24532"/>
    <cellStyle name="20% - Accent6 3 3 2 2 4 3" xfId="11469"/>
    <cellStyle name="20% - Accent6 3 3 2 2 4 3 2" xfId="28318"/>
    <cellStyle name="20% - Accent6 3 3 2 2 4 4" xfId="20751"/>
    <cellStyle name="20% - Accent6 3 3 2 2 5" xfId="5309"/>
    <cellStyle name="20% - Accent6 3 3 2 2 5 2" xfId="13368"/>
    <cellStyle name="20% - Accent6 3 3 2 2 5 2 2" xfId="30215"/>
    <cellStyle name="20% - Accent6 3 3 2 2 5 3" xfId="22648"/>
    <cellStyle name="20% - Accent6 3 3 2 2 6" xfId="9470"/>
    <cellStyle name="20% - Accent6 3 3 2 2 6 2" xfId="26434"/>
    <cellStyle name="20% - Accent6 3 3 2 2 7" xfId="9597"/>
    <cellStyle name="20% - Accent6 3 3 2 2 8" xfId="18866"/>
    <cellStyle name="20% - Accent6 3 3 2 3" xfId="1594"/>
    <cellStyle name="20% - Accent6 3 3 2 3 2" xfId="2593"/>
    <cellStyle name="20% - Accent6 3 3 2 3 2 2" xfId="4555"/>
    <cellStyle name="20% - Accent6 3 3 2 3 2 2 2" xfId="8338"/>
    <cellStyle name="20% - Accent6 3 3 2 3 2 2 2 2" xfId="16397"/>
    <cellStyle name="20% - Accent6 3 3 2 3 2 2 2 2 2" xfId="33244"/>
    <cellStyle name="20% - Accent6 3 3 2 3 2 2 2 3" xfId="25677"/>
    <cellStyle name="20% - Accent6 3 3 2 3 2 2 3" xfId="12614"/>
    <cellStyle name="20% - Accent6 3 3 2 3 2 2 3 2" xfId="29463"/>
    <cellStyle name="20% - Accent6 3 3 2 3 2 2 4" xfId="21896"/>
    <cellStyle name="20% - Accent6 3 3 2 3 2 3" xfId="6454"/>
    <cellStyle name="20% - Accent6 3 3 2 3 2 3 2" xfId="14513"/>
    <cellStyle name="20% - Accent6 3 3 2 3 2 3 2 2" xfId="31360"/>
    <cellStyle name="20% - Accent6 3 3 2 3 2 3 3" xfId="23793"/>
    <cellStyle name="20% - Accent6 3 3 2 3 2 4" xfId="10680"/>
    <cellStyle name="20% - Accent6 3 3 2 3 2 4 2" xfId="27579"/>
    <cellStyle name="20% - Accent6 3 3 2 3 2 5" xfId="9340"/>
    <cellStyle name="20% - Accent6 3 3 2 3 2 6" xfId="20011"/>
    <cellStyle name="20% - Accent6 3 3 2 3 3" xfId="3643"/>
    <cellStyle name="20% - Accent6 3 3 2 3 3 2" xfId="7426"/>
    <cellStyle name="20% - Accent6 3 3 2 3 3 2 2" xfId="15485"/>
    <cellStyle name="20% - Accent6 3 3 2 3 3 2 2 2" xfId="32332"/>
    <cellStyle name="20% - Accent6 3 3 2 3 3 2 3" xfId="24765"/>
    <cellStyle name="20% - Accent6 3 3 2 3 3 3" xfId="11702"/>
    <cellStyle name="20% - Accent6 3 3 2 3 3 3 2" xfId="28551"/>
    <cellStyle name="20% - Accent6 3 3 2 3 3 4" xfId="20984"/>
    <cellStyle name="20% - Accent6 3 3 2 3 4" xfId="5542"/>
    <cellStyle name="20% - Accent6 3 3 2 3 4 2" xfId="13601"/>
    <cellStyle name="20% - Accent6 3 3 2 3 4 2 2" xfId="30448"/>
    <cellStyle name="20% - Accent6 3 3 2 3 4 3" xfId="22881"/>
    <cellStyle name="20% - Accent6 3 3 2 3 5" xfId="9727"/>
    <cellStyle name="20% - Accent6 3 3 2 3 5 2" xfId="26667"/>
    <cellStyle name="20% - Accent6 3 3 2 3 6" xfId="9596"/>
    <cellStyle name="20% - Accent6 3 3 2 3 7" xfId="19099"/>
    <cellStyle name="20% - Accent6 3 3 2 4" xfId="2140"/>
    <cellStyle name="20% - Accent6 3 3 2 4 2" xfId="4104"/>
    <cellStyle name="20% - Accent6 3 3 2 4 2 2" xfId="7887"/>
    <cellStyle name="20% - Accent6 3 3 2 4 2 2 2" xfId="15946"/>
    <cellStyle name="20% - Accent6 3 3 2 4 2 2 2 2" xfId="32793"/>
    <cellStyle name="20% - Accent6 3 3 2 4 2 2 3" xfId="25226"/>
    <cellStyle name="20% - Accent6 3 3 2 4 2 3" xfId="12163"/>
    <cellStyle name="20% - Accent6 3 3 2 4 2 3 2" xfId="29012"/>
    <cellStyle name="20% - Accent6 3 3 2 4 2 4" xfId="21445"/>
    <cellStyle name="20% - Accent6 3 3 2 4 3" xfId="6003"/>
    <cellStyle name="20% - Accent6 3 3 2 4 3 2" xfId="14062"/>
    <cellStyle name="20% - Accent6 3 3 2 4 3 2 2" xfId="30909"/>
    <cellStyle name="20% - Accent6 3 3 2 4 3 3" xfId="23342"/>
    <cellStyle name="20% - Accent6 3 3 2 4 4" xfId="10228"/>
    <cellStyle name="20% - Accent6 3 3 2 4 4 2" xfId="27128"/>
    <cellStyle name="20% - Accent6 3 3 2 4 5" xfId="9195"/>
    <cellStyle name="20% - Accent6 3 3 2 4 6" xfId="19560"/>
    <cellStyle name="20% - Accent6 3 3 2 5" xfId="3192"/>
    <cellStyle name="20% - Accent6 3 3 2 5 2" xfId="6975"/>
    <cellStyle name="20% - Accent6 3 3 2 5 2 2" xfId="15034"/>
    <cellStyle name="20% - Accent6 3 3 2 5 2 2 2" xfId="31881"/>
    <cellStyle name="20% - Accent6 3 3 2 5 2 3" xfId="24314"/>
    <cellStyle name="20% - Accent6 3 3 2 5 3" xfId="11251"/>
    <cellStyle name="20% - Accent6 3 3 2 5 3 2" xfId="28100"/>
    <cellStyle name="20% - Accent6 3 3 2 5 4" xfId="20533"/>
    <cellStyle name="20% - Accent6 3 3 2 6" xfId="5091"/>
    <cellStyle name="20% - Accent6 3 3 2 6 2" xfId="13150"/>
    <cellStyle name="20% - Accent6 3 3 2 6 2 2" xfId="29997"/>
    <cellStyle name="20% - Accent6 3 3 2 6 3" xfId="22430"/>
    <cellStyle name="20% - Accent6 3 3 2 7" xfId="9235"/>
    <cellStyle name="20% - Accent6 3 3 2 7 2" xfId="26216"/>
    <cellStyle name="20% - Accent6 3 3 2 8" xfId="10076"/>
    <cellStyle name="20% - Accent6 3 3 2 9" xfId="18648"/>
    <cellStyle name="20% - Accent6 3 3 3" xfId="1224"/>
    <cellStyle name="20% - Accent6 3 3 3 2" xfId="1720"/>
    <cellStyle name="20% - Accent6 3 3 3 2 2" xfId="2719"/>
    <cellStyle name="20% - Accent6 3 3 3 2 2 2" xfId="4681"/>
    <cellStyle name="20% - Accent6 3 3 3 2 2 2 2" xfId="8464"/>
    <cellStyle name="20% - Accent6 3 3 3 2 2 2 2 2" xfId="16523"/>
    <cellStyle name="20% - Accent6 3 3 3 2 2 2 2 2 2" xfId="33370"/>
    <cellStyle name="20% - Accent6 3 3 3 2 2 2 2 3" xfId="25803"/>
    <cellStyle name="20% - Accent6 3 3 3 2 2 2 3" xfId="12740"/>
    <cellStyle name="20% - Accent6 3 3 3 2 2 2 3 2" xfId="29589"/>
    <cellStyle name="20% - Accent6 3 3 3 2 2 2 4" xfId="22022"/>
    <cellStyle name="20% - Accent6 3 3 3 2 2 3" xfId="6580"/>
    <cellStyle name="20% - Accent6 3 3 3 2 2 3 2" xfId="14639"/>
    <cellStyle name="20% - Accent6 3 3 3 2 2 3 2 2" xfId="31486"/>
    <cellStyle name="20% - Accent6 3 3 3 2 2 3 3" xfId="23919"/>
    <cellStyle name="20% - Accent6 3 3 3 2 2 4" xfId="10806"/>
    <cellStyle name="20% - Accent6 3 3 3 2 2 4 2" xfId="27705"/>
    <cellStyle name="20% - Accent6 3 3 3 2 2 5" xfId="9003"/>
    <cellStyle name="20% - Accent6 3 3 3 2 2 6" xfId="20137"/>
    <cellStyle name="20% - Accent6 3 3 3 2 3" xfId="3769"/>
    <cellStyle name="20% - Accent6 3 3 3 2 3 2" xfId="7552"/>
    <cellStyle name="20% - Accent6 3 3 3 2 3 2 2" xfId="15611"/>
    <cellStyle name="20% - Accent6 3 3 3 2 3 2 2 2" xfId="32458"/>
    <cellStyle name="20% - Accent6 3 3 3 2 3 2 3" xfId="24891"/>
    <cellStyle name="20% - Accent6 3 3 3 2 3 3" xfId="11828"/>
    <cellStyle name="20% - Accent6 3 3 3 2 3 3 2" xfId="28677"/>
    <cellStyle name="20% - Accent6 3 3 3 2 3 4" xfId="21110"/>
    <cellStyle name="20% - Accent6 3 3 3 2 4" xfId="5668"/>
    <cellStyle name="20% - Accent6 3 3 3 2 4 2" xfId="13727"/>
    <cellStyle name="20% - Accent6 3 3 3 2 4 2 2" xfId="30574"/>
    <cellStyle name="20% - Accent6 3 3 3 2 4 3" xfId="23007"/>
    <cellStyle name="20% - Accent6 3 3 3 2 5" xfId="9853"/>
    <cellStyle name="20% - Accent6 3 3 3 2 5 2" xfId="26793"/>
    <cellStyle name="20% - Accent6 3 3 3 2 6" xfId="9028"/>
    <cellStyle name="20% - Accent6 3 3 3 2 7" xfId="19225"/>
    <cellStyle name="20% - Accent6 3 3 3 3" xfId="2266"/>
    <cellStyle name="20% - Accent6 3 3 3 3 2" xfId="4230"/>
    <cellStyle name="20% - Accent6 3 3 3 3 2 2" xfId="8013"/>
    <cellStyle name="20% - Accent6 3 3 3 3 2 2 2" xfId="16072"/>
    <cellStyle name="20% - Accent6 3 3 3 3 2 2 2 2" xfId="32919"/>
    <cellStyle name="20% - Accent6 3 3 3 3 2 2 3" xfId="25352"/>
    <cellStyle name="20% - Accent6 3 3 3 3 2 3" xfId="12289"/>
    <cellStyle name="20% - Accent6 3 3 3 3 2 3 2" xfId="29138"/>
    <cellStyle name="20% - Accent6 3 3 3 3 2 4" xfId="21571"/>
    <cellStyle name="20% - Accent6 3 3 3 3 3" xfId="6129"/>
    <cellStyle name="20% - Accent6 3 3 3 3 3 2" xfId="14188"/>
    <cellStyle name="20% - Accent6 3 3 3 3 3 2 2" xfId="31035"/>
    <cellStyle name="20% - Accent6 3 3 3 3 3 3" xfId="23468"/>
    <cellStyle name="20% - Accent6 3 3 3 3 4" xfId="10354"/>
    <cellStyle name="20% - Accent6 3 3 3 3 4 2" xfId="27254"/>
    <cellStyle name="20% - Accent6 3 3 3 3 5" xfId="8957"/>
    <cellStyle name="20% - Accent6 3 3 3 3 6" xfId="19686"/>
    <cellStyle name="20% - Accent6 3 3 3 4" xfId="3318"/>
    <cellStyle name="20% - Accent6 3 3 3 4 2" xfId="7101"/>
    <cellStyle name="20% - Accent6 3 3 3 4 2 2" xfId="15160"/>
    <cellStyle name="20% - Accent6 3 3 3 4 2 2 2" xfId="32007"/>
    <cellStyle name="20% - Accent6 3 3 3 4 2 3" xfId="24440"/>
    <cellStyle name="20% - Accent6 3 3 3 4 3" xfId="11377"/>
    <cellStyle name="20% - Accent6 3 3 3 4 3 2" xfId="28226"/>
    <cellStyle name="20% - Accent6 3 3 3 4 4" xfId="20659"/>
    <cellStyle name="20% - Accent6 3 3 3 5" xfId="5217"/>
    <cellStyle name="20% - Accent6 3 3 3 5 2" xfId="13276"/>
    <cellStyle name="20% - Accent6 3 3 3 5 2 2" xfId="30123"/>
    <cellStyle name="20% - Accent6 3 3 3 5 3" xfId="22556"/>
    <cellStyle name="20% - Accent6 3 3 3 6" xfId="9378"/>
    <cellStyle name="20% - Accent6 3 3 3 6 2" xfId="26342"/>
    <cellStyle name="20% - Accent6 3 3 3 7" xfId="9111"/>
    <cellStyle name="20% - Accent6 3 3 3 8" xfId="18774"/>
    <cellStyle name="20% - Accent6 3 3 4" xfId="1502"/>
    <cellStyle name="20% - Accent6 3 3 4 2" xfId="2501"/>
    <cellStyle name="20% - Accent6 3 3 4 2 2" xfId="4463"/>
    <cellStyle name="20% - Accent6 3 3 4 2 2 2" xfId="8246"/>
    <cellStyle name="20% - Accent6 3 3 4 2 2 2 2" xfId="16305"/>
    <cellStyle name="20% - Accent6 3 3 4 2 2 2 2 2" xfId="33152"/>
    <cellStyle name="20% - Accent6 3 3 4 2 2 2 3" xfId="25585"/>
    <cellStyle name="20% - Accent6 3 3 4 2 2 3" xfId="12522"/>
    <cellStyle name="20% - Accent6 3 3 4 2 2 3 2" xfId="29371"/>
    <cellStyle name="20% - Accent6 3 3 4 2 2 4" xfId="21804"/>
    <cellStyle name="20% - Accent6 3 3 4 2 3" xfId="6362"/>
    <cellStyle name="20% - Accent6 3 3 4 2 3 2" xfId="14421"/>
    <cellStyle name="20% - Accent6 3 3 4 2 3 2 2" xfId="31268"/>
    <cellStyle name="20% - Accent6 3 3 4 2 3 3" xfId="23701"/>
    <cellStyle name="20% - Accent6 3 3 4 2 4" xfId="10588"/>
    <cellStyle name="20% - Accent6 3 3 4 2 4 2" xfId="27487"/>
    <cellStyle name="20% - Accent6 3 3 4 2 5" xfId="8869"/>
    <cellStyle name="20% - Accent6 3 3 4 2 6" xfId="19919"/>
    <cellStyle name="20% - Accent6 3 3 4 3" xfId="3551"/>
    <cellStyle name="20% - Accent6 3 3 4 3 2" xfId="7334"/>
    <cellStyle name="20% - Accent6 3 3 4 3 2 2" xfId="15393"/>
    <cellStyle name="20% - Accent6 3 3 4 3 2 2 2" xfId="32240"/>
    <cellStyle name="20% - Accent6 3 3 4 3 2 3" xfId="24673"/>
    <cellStyle name="20% - Accent6 3 3 4 3 3" xfId="11610"/>
    <cellStyle name="20% - Accent6 3 3 4 3 3 2" xfId="28459"/>
    <cellStyle name="20% - Accent6 3 3 4 3 4" xfId="20892"/>
    <cellStyle name="20% - Accent6 3 3 4 4" xfId="5450"/>
    <cellStyle name="20% - Accent6 3 3 4 4 2" xfId="13509"/>
    <cellStyle name="20% - Accent6 3 3 4 4 2 2" xfId="30356"/>
    <cellStyle name="20% - Accent6 3 3 4 4 3" xfId="22789"/>
    <cellStyle name="20% - Accent6 3 3 4 5" xfId="9635"/>
    <cellStyle name="20% - Accent6 3 3 4 5 2" xfId="26575"/>
    <cellStyle name="20% - Accent6 3 3 4 6" xfId="9112"/>
    <cellStyle name="20% - Accent6 3 3 4 7" xfId="19007"/>
    <cellStyle name="20% - Accent6 3 3 5" xfId="2031"/>
    <cellStyle name="20% - Accent6 3 3 5 2" xfId="4012"/>
    <cellStyle name="20% - Accent6 3 3 5 2 2" xfId="7795"/>
    <cellStyle name="20% - Accent6 3 3 5 2 2 2" xfId="15854"/>
    <cellStyle name="20% - Accent6 3 3 5 2 2 2 2" xfId="32701"/>
    <cellStyle name="20% - Accent6 3 3 5 2 2 3" xfId="25134"/>
    <cellStyle name="20% - Accent6 3 3 5 2 3" xfId="12071"/>
    <cellStyle name="20% - Accent6 3 3 5 2 3 2" xfId="28920"/>
    <cellStyle name="20% - Accent6 3 3 5 2 4" xfId="21353"/>
    <cellStyle name="20% - Accent6 3 3 5 3" xfId="5911"/>
    <cellStyle name="20% - Accent6 3 3 5 3 2" xfId="13970"/>
    <cellStyle name="20% - Accent6 3 3 5 3 2 2" xfId="30817"/>
    <cellStyle name="20% - Accent6 3 3 5 3 3" xfId="23250"/>
    <cellStyle name="20% - Accent6 3 3 5 4" xfId="10129"/>
    <cellStyle name="20% - Accent6 3 3 5 4 2" xfId="27036"/>
    <cellStyle name="20% - Accent6 3 3 5 5" xfId="11094"/>
    <cellStyle name="20% - Accent6 3 3 5 6" xfId="19468"/>
    <cellStyle name="20% - Accent6 3 3 6" xfId="3070"/>
    <cellStyle name="20% - Accent6 3 3 6 2" xfId="6883"/>
    <cellStyle name="20% - Accent6 3 3 6 2 2" xfId="14942"/>
    <cellStyle name="20% - Accent6 3 3 6 2 2 2" xfId="31789"/>
    <cellStyle name="20% - Accent6 3 3 6 2 3" xfId="24222"/>
    <cellStyle name="20% - Accent6 3 3 6 3" xfId="11133"/>
    <cellStyle name="20% - Accent6 3 3 6 3 2" xfId="28008"/>
    <cellStyle name="20% - Accent6 3 3 6 4" xfId="20441"/>
    <cellStyle name="20% - Accent6 3 3 7" xfId="4999"/>
    <cellStyle name="20% - Accent6 3 3 7 2" xfId="13058"/>
    <cellStyle name="20% - Accent6 3 3 7 2 2" xfId="29905"/>
    <cellStyle name="20% - Accent6 3 3 7 3" xfId="22338"/>
    <cellStyle name="20% - Accent6 3 3 8" xfId="9016"/>
    <cellStyle name="20% - Accent6 3 3 8 2" xfId="26124"/>
    <cellStyle name="20% - Accent6 3 3 9" xfId="10071"/>
    <cellStyle name="20% - Accent6 3 4" xfId="1019"/>
    <cellStyle name="20% - Accent6 3 4 2" xfId="1280"/>
    <cellStyle name="20% - Accent6 3 4 2 2" xfId="1776"/>
    <cellStyle name="20% - Accent6 3 4 2 2 2" xfId="2775"/>
    <cellStyle name="20% - Accent6 3 4 2 2 2 2" xfId="4737"/>
    <cellStyle name="20% - Accent6 3 4 2 2 2 2 2" xfId="8520"/>
    <cellStyle name="20% - Accent6 3 4 2 2 2 2 2 2" xfId="16579"/>
    <cellStyle name="20% - Accent6 3 4 2 2 2 2 2 2 2" xfId="33426"/>
    <cellStyle name="20% - Accent6 3 4 2 2 2 2 2 3" xfId="25859"/>
    <cellStyle name="20% - Accent6 3 4 2 2 2 2 3" xfId="12796"/>
    <cellStyle name="20% - Accent6 3 4 2 2 2 2 3 2" xfId="29645"/>
    <cellStyle name="20% - Accent6 3 4 2 2 2 2 4" xfId="22078"/>
    <cellStyle name="20% - Accent6 3 4 2 2 2 3" xfId="6636"/>
    <cellStyle name="20% - Accent6 3 4 2 2 2 3 2" xfId="14695"/>
    <cellStyle name="20% - Accent6 3 4 2 2 2 3 2 2" xfId="31542"/>
    <cellStyle name="20% - Accent6 3 4 2 2 2 3 3" xfId="23975"/>
    <cellStyle name="20% - Accent6 3 4 2 2 2 4" xfId="10862"/>
    <cellStyle name="20% - Accent6 3 4 2 2 2 4 2" xfId="27761"/>
    <cellStyle name="20% - Accent6 3 4 2 2 2 5" xfId="9137"/>
    <cellStyle name="20% - Accent6 3 4 2 2 2 6" xfId="20193"/>
    <cellStyle name="20% - Accent6 3 4 2 2 3" xfId="3825"/>
    <cellStyle name="20% - Accent6 3 4 2 2 3 2" xfId="7608"/>
    <cellStyle name="20% - Accent6 3 4 2 2 3 2 2" xfId="15667"/>
    <cellStyle name="20% - Accent6 3 4 2 2 3 2 2 2" xfId="32514"/>
    <cellStyle name="20% - Accent6 3 4 2 2 3 2 3" xfId="24947"/>
    <cellStyle name="20% - Accent6 3 4 2 2 3 3" xfId="11884"/>
    <cellStyle name="20% - Accent6 3 4 2 2 3 3 2" xfId="28733"/>
    <cellStyle name="20% - Accent6 3 4 2 2 3 4" xfId="21166"/>
    <cellStyle name="20% - Accent6 3 4 2 2 4" xfId="5724"/>
    <cellStyle name="20% - Accent6 3 4 2 2 4 2" xfId="13783"/>
    <cellStyle name="20% - Accent6 3 4 2 2 4 2 2" xfId="30630"/>
    <cellStyle name="20% - Accent6 3 4 2 2 4 3" xfId="23063"/>
    <cellStyle name="20% - Accent6 3 4 2 2 5" xfId="9909"/>
    <cellStyle name="20% - Accent6 3 4 2 2 5 2" xfId="26849"/>
    <cellStyle name="20% - Accent6 3 4 2 2 6" xfId="8868"/>
    <cellStyle name="20% - Accent6 3 4 2 2 7" xfId="19281"/>
    <cellStyle name="20% - Accent6 3 4 2 3" xfId="2322"/>
    <cellStyle name="20% - Accent6 3 4 2 3 2" xfId="4286"/>
    <cellStyle name="20% - Accent6 3 4 2 3 2 2" xfId="8069"/>
    <cellStyle name="20% - Accent6 3 4 2 3 2 2 2" xfId="16128"/>
    <cellStyle name="20% - Accent6 3 4 2 3 2 2 2 2" xfId="32975"/>
    <cellStyle name="20% - Accent6 3 4 2 3 2 2 3" xfId="25408"/>
    <cellStyle name="20% - Accent6 3 4 2 3 2 3" xfId="12345"/>
    <cellStyle name="20% - Accent6 3 4 2 3 2 3 2" xfId="29194"/>
    <cellStyle name="20% - Accent6 3 4 2 3 2 4" xfId="21627"/>
    <cellStyle name="20% - Accent6 3 4 2 3 3" xfId="6185"/>
    <cellStyle name="20% - Accent6 3 4 2 3 3 2" xfId="14244"/>
    <cellStyle name="20% - Accent6 3 4 2 3 3 2 2" xfId="31091"/>
    <cellStyle name="20% - Accent6 3 4 2 3 3 3" xfId="23524"/>
    <cellStyle name="20% - Accent6 3 4 2 3 4" xfId="10410"/>
    <cellStyle name="20% - Accent6 3 4 2 3 4 2" xfId="27310"/>
    <cellStyle name="20% - Accent6 3 4 2 3 5" xfId="9339"/>
    <cellStyle name="20% - Accent6 3 4 2 3 6" xfId="19742"/>
    <cellStyle name="20% - Accent6 3 4 2 4" xfId="3374"/>
    <cellStyle name="20% - Accent6 3 4 2 4 2" xfId="7157"/>
    <cellStyle name="20% - Accent6 3 4 2 4 2 2" xfId="15216"/>
    <cellStyle name="20% - Accent6 3 4 2 4 2 2 2" xfId="32063"/>
    <cellStyle name="20% - Accent6 3 4 2 4 2 3" xfId="24496"/>
    <cellStyle name="20% - Accent6 3 4 2 4 3" xfId="11433"/>
    <cellStyle name="20% - Accent6 3 4 2 4 3 2" xfId="28282"/>
    <cellStyle name="20% - Accent6 3 4 2 4 4" xfId="20715"/>
    <cellStyle name="20% - Accent6 3 4 2 5" xfId="5273"/>
    <cellStyle name="20% - Accent6 3 4 2 5 2" xfId="13332"/>
    <cellStyle name="20% - Accent6 3 4 2 5 2 2" xfId="30179"/>
    <cellStyle name="20% - Accent6 3 4 2 5 3" xfId="22612"/>
    <cellStyle name="20% - Accent6 3 4 2 6" xfId="9434"/>
    <cellStyle name="20% - Accent6 3 4 2 6 2" xfId="26398"/>
    <cellStyle name="20% - Accent6 3 4 2 7" xfId="10075"/>
    <cellStyle name="20% - Accent6 3 4 2 8" xfId="18830"/>
    <cellStyle name="20% - Accent6 3 4 3" xfId="1558"/>
    <cellStyle name="20% - Accent6 3 4 3 2" xfId="2557"/>
    <cellStyle name="20% - Accent6 3 4 3 2 2" xfId="4519"/>
    <cellStyle name="20% - Accent6 3 4 3 2 2 2" xfId="8302"/>
    <cellStyle name="20% - Accent6 3 4 3 2 2 2 2" xfId="16361"/>
    <cellStyle name="20% - Accent6 3 4 3 2 2 2 2 2" xfId="33208"/>
    <cellStyle name="20% - Accent6 3 4 3 2 2 2 3" xfId="25641"/>
    <cellStyle name="20% - Accent6 3 4 3 2 2 3" xfId="12578"/>
    <cellStyle name="20% - Accent6 3 4 3 2 2 3 2" xfId="29427"/>
    <cellStyle name="20% - Accent6 3 4 3 2 2 4" xfId="21860"/>
    <cellStyle name="20% - Accent6 3 4 3 2 3" xfId="6418"/>
    <cellStyle name="20% - Accent6 3 4 3 2 3 2" xfId="14477"/>
    <cellStyle name="20% - Accent6 3 4 3 2 3 2 2" xfId="31324"/>
    <cellStyle name="20% - Accent6 3 4 3 2 3 3" xfId="23757"/>
    <cellStyle name="20% - Accent6 3 4 3 2 4" xfId="10644"/>
    <cellStyle name="20% - Accent6 3 4 3 2 4 2" xfId="27543"/>
    <cellStyle name="20% - Accent6 3 4 3 2 5" xfId="9109"/>
    <cellStyle name="20% - Accent6 3 4 3 2 6" xfId="19975"/>
    <cellStyle name="20% - Accent6 3 4 3 3" xfId="3607"/>
    <cellStyle name="20% - Accent6 3 4 3 3 2" xfId="7390"/>
    <cellStyle name="20% - Accent6 3 4 3 3 2 2" xfId="15449"/>
    <cellStyle name="20% - Accent6 3 4 3 3 2 2 2" xfId="32296"/>
    <cellStyle name="20% - Accent6 3 4 3 3 2 3" xfId="24729"/>
    <cellStyle name="20% - Accent6 3 4 3 3 3" xfId="11666"/>
    <cellStyle name="20% - Accent6 3 4 3 3 3 2" xfId="28515"/>
    <cellStyle name="20% - Accent6 3 4 3 3 4" xfId="20948"/>
    <cellStyle name="20% - Accent6 3 4 3 4" xfId="5506"/>
    <cellStyle name="20% - Accent6 3 4 3 4 2" xfId="13565"/>
    <cellStyle name="20% - Accent6 3 4 3 4 2 2" xfId="30412"/>
    <cellStyle name="20% - Accent6 3 4 3 4 3" xfId="22845"/>
    <cellStyle name="20% - Accent6 3 4 3 5" xfId="9691"/>
    <cellStyle name="20% - Accent6 3 4 3 5 2" xfId="26631"/>
    <cellStyle name="20% - Accent6 3 4 3 6" xfId="9194"/>
    <cellStyle name="20% - Accent6 3 4 3 7" xfId="19063"/>
    <cellStyle name="20% - Accent6 3 4 4" xfId="2104"/>
    <cellStyle name="20% - Accent6 3 4 4 2" xfId="4068"/>
    <cellStyle name="20% - Accent6 3 4 4 2 2" xfId="7851"/>
    <cellStyle name="20% - Accent6 3 4 4 2 2 2" xfId="15910"/>
    <cellStyle name="20% - Accent6 3 4 4 2 2 2 2" xfId="32757"/>
    <cellStyle name="20% - Accent6 3 4 4 2 2 3" xfId="25190"/>
    <cellStyle name="20% - Accent6 3 4 4 2 3" xfId="12127"/>
    <cellStyle name="20% - Accent6 3 4 4 2 3 2" xfId="28976"/>
    <cellStyle name="20% - Accent6 3 4 4 2 4" xfId="21409"/>
    <cellStyle name="20% - Accent6 3 4 4 3" xfId="5967"/>
    <cellStyle name="20% - Accent6 3 4 4 3 2" xfId="14026"/>
    <cellStyle name="20% - Accent6 3 4 4 3 2 2" xfId="30873"/>
    <cellStyle name="20% - Accent6 3 4 4 3 3" xfId="23306"/>
    <cellStyle name="20% - Accent6 3 4 4 4" xfId="10192"/>
    <cellStyle name="20% - Accent6 3 4 4 4 2" xfId="27092"/>
    <cellStyle name="20% - Accent6 3 4 4 5" xfId="8994"/>
    <cellStyle name="20% - Accent6 3 4 4 6" xfId="19524"/>
    <cellStyle name="20% - Accent6 3 4 5" xfId="3156"/>
    <cellStyle name="20% - Accent6 3 4 5 2" xfId="6939"/>
    <cellStyle name="20% - Accent6 3 4 5 2 2" xfId="14998"/>
    <cellStyle name="20% - Accent6 3 4 5 2 2 2" xfId="31845"/>
    <cellStyle name="20% - Accent6 3 4 5 2 3" xfId="24278"/>
    <cellStyle name="20% - Accent6 3 4 5 3" xfId="11215"/>
    <cellStyle name="20% - Accent6 3 4 5 3 2" xfId="28064"/>
    <cellStyle name="20% - Accent6 3 4 5 4" xfId="20497"/>
    <cellStyle name="20% - Accent6 3 4 6" xfId="5055"/>
    <cellStyle name="20% - Accent6 3 4 6 2" xfId="13114"/>
    <cellStyle name="20% - Accent6 3 4 6 2 2" xfId="29961"/>
    <cellStyle name="20% - Accent6 3 4 6 3" xfId="22394"/>
    <cellStyle name="20% - Accent6 3 4 7" xfId="9199"/>
    <cellStyle name="20% - Accent6 3 4 7 2" xfId="26180"/>
    <cellStyle name="20% - Accent6 3 4 8" xfId="10099"/>
    <cellStyle name="20% - Accent6 3 4 9" xfId="18612"/>
    <cellStyle name="20% - Accent6 3 5" xfId="1188"/>
    <cellStyle name="20% - Accent6 3 5 2" xfId="1684"/>
    <cellStyle name="20% - Accent6 3 5 2 2" xfId="2683"/>
    <cellStyle name="20% - Accent6 3 5 2 2 2" xfId="4645"/>
    <cellStyle name="20% - Accent6 3 5 2 2 2 2" xfId="8428"/>
    <cellStyle name="20% - Accent6 3 5 2 2 2 2 2" xfId="16487"/>
    <cellStyle name="20% - Accent6 3 5 2 2 2 2 2 2" xfId="33334"/>
    <cellStyle name="20% - Accent6 3 5 2 2 2 2 3" xfId="25767"/>
    <cellStyle name="20% - Accent6 3 5 2 2 2 3" xfId="12704"/>
    <cellStyle name="20% - Accent6 3 5 2 2 2 3 2" xfId="29553"/>
    <cellStyle name="20% - Accent6 3 5 2 2 2 4" xfId="21986"/>
    <cellStyle name="20% - Accent6 3 5 2 2 3" xfId="6544"/>
    <cellStyle name="20% - Accent6 3 5 2 2 3 2" xfId="14603"/>
    <cellStyle name="20% - Accent6 3 5 2 2 3 2 2" xfId="31450"/>
    <cellStyle name="20% - Accent6 3 5 2 2 3 3" xfId="23883"/>
    <cellStyle name="20% - Accent6 3 5 2 2 4" xfId="10770"/>
    <cellStyle name="20% - Accent6 3 5 2 2 4 2" xfId="27669"/>
    <cellStyle name="20% - Accent6 3 5 2 2 5" xfId="9135"/>
    <cellStyle name="20% - Accent6 3 5 2 2 6" xfId="20101"/>
    <cellStyle name="20% - Accent6 3 5 2 3" xfId="3733"/>
    <cellStyle name="20% - Accent6 3 5 2 3 2" xfId="7516"/>
    <cellStyle name="20% - Accent6 3 5 2 3 2 2" xfId="15575"/>
    <cellStyle name="20% - Accent6 3 5 2 3 2 2 2" xfId="32422"/>
    <cellStyle name="20% - Accent6 3 5 2 3 2 3" xfId="24855"/>
    <cellStyle name="20% - Accent6 3 5 2 3 3" xfId="11792"/>
    <cellStyle name="20% - Accent6 3 5 2 3 3 2" xfId="28641"/>
    <cellStyle name="20% - Accent6 3 5 2 3 4" xfId="21074"/>
    <cellStyle name="20% - Accent6 3 5 2 4" xfId="5632"/>
    <cellStyle name="20% - Accent6 3 5 2 4 2" xfId="13691"/>
    <cellStyle name="20% - Accent6 3 5 2 4 2 2" xfId="30538"/>
    <cellStyle name="20% - Accent6 3 5 2 4 3" xfId="22971"/>
    <cellStyle name="20% - Accent6 3 5 2 5" xfId="9817"/>
    <cellStyle name="20% - Accent6 3 5 2 5 2" xfId="26757"/>
    <cellStyle name="20% - Accent6 3 5 2 6" xfId="8956"/>
    <cellStyle name="20% - Accent6 3 5 2 7" xfId="19189"/>
    <cellStyle name="20% - Accent6 3 5 3" xfId="2230"/>
    <cellStyle name="20% - Accent6 3 5 3 2" xfId="4194"/>
    <cellStyle name="20% - Accent6 3 5 3 2 2" xfId="7977"/>
    <cellStyle name="20% - Accent6 3 5 3 2 2 2" xfId="16036"/>
    <cellStyle name="20% - Accent6 3 5 3 2 2 2 2" xfId="32883"/>
    <cellStyle name="20% - Accent6 3 5 3 2 2 3" xfId="25316"/>
    <cellStyle name="20% - Accent6 3 5 3 2 3" xfId="12253"/>
    <cellStyle name="20% - Accent6 3 5 3 2 3 2" xfId="29102"/>
    <cellStyle name="20% - Accent6 3 5 3 2 4" xfId="21535"/>
    <cellStyle name="20% - Accent6 3 5 3 3" xfId="6093"/>
    <cellStyle name="20% - Accent6 3 5 3 3 2" xfId="14152"/>
    <cellStyle name="20% - Accent6 3 5 3 3 2 2" xfId="30999"/>
    <cellStyle name="20% - Accent6 3 5 3 3 3" xfId="23432"/>
    <cellStyle name="20% - Accent6 3 5 3 4" xfId="10318"/>
    <cellStyle name="20% - Accent6 3 5 3 4 2" xfId="27218"/>
    <cellStyle name="20% - Accent6 3 5 3 5" xfId="8919"/>
    <cellStyle name="20% - Accent6 3 5 3 6" xfId="19650"/>
    <cellStyle name="20% - Accent6 3 5 4" xfId="3282"/>
    <cellStyle name="20% - Accent6 3 5 4 2" xfId="7065"/>
    <cellStyle name="20% - Accent6 3 5 4 2 2" xfId="15124"/>
    <cellStyle name="20% - Accent6 3 5 4 2 2 2" xfId="31971"/>
    <cellStyle name="20% - Accent6 3 5 4 2 3" xfId="24404"/>
    <cellStyle name="20% - Accent6 3 5 4 3" xfId="11341"/>
    <cellStyle name="20% - Accent6 3 5 4 3 2" xfId="28190"/>
    <cellStyle name="20% - Accent6 3 5 4 4" xfId="20623"/>
    <cellStyle name="20% - Accent6 3 5 5" xfId="5181"/>
    <cellStyle name="20% - Accent6 3 5 5 2" xfId="13240"/>
    <cellStyle name="20% - Accent6 3 5 5 2 2" xfId="30087"/>
    <cellStyle name="20% - Accent6 3 5 5 3" xfId="22520"/>
    <cellStyle name="20% - Accent6 3 5 6" xfId="9342"/>
    <cellStyle name="20% - Accent6 3 5 6 2" xfId="26306"/>
    <cellStyle name="20% - Accent6 3 5 7" xfId="9002"/>
    <cellStyle name="20% - Accent6 3 5 8" xfId="18738"/>
    <cellStyle name="20% - Accent6 3 6" xfId="1466"/>
    <cellStyle name="20% - Accent6 3 6 2" xfId="2465"/>
    <cellStyle name="20% - Accent6 3 6 2 2" xfId="4427"/>
    <cellStyle name="20% - Accent6 3 6 2 2 2" xfId="8210"/>
    <cellStyle name="20% - Accent6 3 6 2 2 2 2" xfId="16269"/>
    <cellStyle name="20% - Accent6 3 6 2 2 2 2 2" xfId="33116"/>
    <cellStyle name="20% - Accent6 3 6 2 2 2 3" xfId="25549"/>
    <cellStyle name="20% - Accent6 3 6 2 2 3" xfId="12486"/>
    <cellStyle name="20% - Accent6 3 6 2 2 3 2" xfId="29335"/>
    <cellStyle name="20% - Accent6 3 6 2 2 4" xfId="21768"/>
    <cellStyle name="20% - Accent6 3 6 2 3" xfId="6326"/>
    <cellStyle name="20% - Accent6 3 6 2 3 2" xfId="14385"/>
    <cellStyle name="20% - Accent6 3 6 2 3 2 2" xfId="31232"/>
    <cellStyle name="20% - Accent6 3 6 2 3 3" xfId="23665"/>
    <cellStyle name="20% - Accent6 3 6 2 4" xfId="10552"/>
    <cellStyle name="20% - Accent6 3 6 2 4 2" xfId="27451"/>
    <cellStyle name="20% - Accent6 3 6 2 5" xfId="8920"/>
    <cellStyle name="20% - Accent6 3 6 2 6" xfId="19883"/>
    <cellStyle name="20% - Accent6 3 6 3" xfId="3515"/>
    <cellStyle name="20% - Accent6 3 6 3 2" xfId="7298"/>
    <cellStyle name="20% - Accent6 3 6 3 2 2" xfId="15357"/>
    <cellStyle name="20% - Accent6 3 6 3 2 2 2" xfId="32204"/>
    <cellStyle name="20% - Accent6 3 6 3 2 3" xfId="24637"/>
    <cellStyle name="20% - Accent6 3 6 3 3" xfId="11574"/>
    <cellStyle name="20% - Accent6 3 6 3 3 2" xfId="28423"/>
    <cellStyle name="20% - Accent6 3 6 3 4" xfId="20856"/>
    <cellStyle name="20% - Accent6 3 6 4" xfId="5414"/>
    <cellStyle name="20% - Accent6 3 6 4 2" xfId="13473"/>
    <cellStyle name="20% - Accent6 3 6 4 2 2" xfId="30320"/>
    <cellStyle name="20% - Accent6 3 6 4 3" xfId="22753"/>
    <cellStyle name="20% - Accent6 3 6 5" xfId="9599"/>
    <cellStyle name="20% - Accent6 3 6 5 2" xfId="26539"/>
    <cellStyle name="20% - Accent6 3 6 6" xfId="9110"/>
    <cellStyle name="20% - Accent6 3 6 7" xfId="18971"/>
    <cellStyle name="20% - Accent6 3 7" xfId="1989"/>
    <cellStyle name="20% - Accent6 3 7 2" xfId="3976"/>
    <cellStyle name="20% - Accent6 3 7 2 2" xfId="7759"/>
    <cellStyle name="20% - Accent6 3 7 2 2 2" xfId="15818"/>
    <cellStyle name="20% - Accent6 3 7 2 2 2 2" xfId="32665"/>
    <cellStyle name="20% - Accent6 3 7 2 2 3" xfId="25098"/>
    <cellStyle name="20% - Accent6 3 7 2 3" xfId="12035"/>
    <cellStyle name="20% - Accent6 3 7 2 3 2" xfId="28884"/>
    <cellStyle name="20% - Accent6 3 7 2 4" xfId="21317"/>
    <cellStyle name="20% - Accent6 3 7 3" xfId="5875"/>
    <cellStyle name="20% - Accent6 3 7 3 2" xfId="13934"/>
    <cellStyle name="20% - Accent6 3 7 3 2 2" xfId="30781"/>
    <cellStyle name="20% - Accent6 3 7 3 3" xfId="23214"/>
    <cellStyle name="20% - Accent6 3 7 4" xfId="10088"/>
    <cellStyle name="20% - Accent6 3 7 4 2" xfId="27000"/>
    <cellStyle name="20% - Accent6 3 7 5" xfId="8867"/>
    <cellStyle name="20% - Accent6 3 7 6" xfId="19432"/>
    <cellStyle name="20% - Accent6 3 8" xfId="3034"/>
    <cellStyle name="20% - Accent6 3 8 2" xfId="6847"/>
    <cellStyle name="20% - Accent6 3 8 2 2" xfId="14906"/>
    <cellStyle name="20% - Accent6 3 8 2 2 2" xfId="31753"/>
    <cellStyle name="20% - Accent6 3 8 2 3" xfId="24186"/>
    <cellStyle name="20% - Accent6 3 8 3" xfId="11097"/>
    <cellStyle name="20% - Accent6 3 8 3 2" xfId="27972"/>
    <cellStyle name="20% - Accent6 3 8 4" xfId="20405"/>
    <cellStyle name="20% - Accent6 3 9" xfId="4963"/>
    <cellStyle name="20% - Accent6 3 9 2" xfId="13022"/>
    <cellStyle name="20% - Accent6 3 9 2 2" xfId="29869"/>
    <cellStyle name="20% - Accent6 3 9 3" xfId="22302"/>
    <cellStyle name="20% - Accent6 4" xfId="576"/>
    <cellStyle name="20% - Accent6 4 10" xfId="11093"/>
    <cellStyle name="20% - Accent6 4 11" xfId="18528"/>
    <cellStyle name="20% - Accent6 4 12" xfId="33993"/>
    <cellStyle name="20% - Accent6 4 2" xfId="728"/>
    <cellStyle name="20% - Accent6 4 2 10" xfId="18565"/>
    <cellStyle name="20% - Accent6 4 2 11" xfId="33994"/>
    <cellStyle name="20% - Accent6 4 2 2" xfId="1065"/>
    <cellStyle name="20% - Accent6 4 2 2 2" xfId="1326"/>
    <cellStyle name="20% - Accent6 4 2 2 2 2" xfId="1822"/>
    <cellStyle name="20% - Accent6 4 2 2 2 2 2" xfId="2821"/>
    <cellStyle name="20% - Accent6 4 2 2 2 2 2 2" xfId="4783"/>
    <cellStyle name="20% - Accent6 4 2 2 2 2 2 2 2" xfId="8566"/>
    <cellStyle name="20% - Accent6 4 2 2 2 2 2 2 2 2" xfId="16625"/>
    <cellStyle name="20% - Accent6 4 2 2 2 2 2 2 2 2 2" xfId="33472"/>
    <cellStyle name="20% - Accent6 4 2 2 2 2 2 2 2 3" xfId="25905"/>
    <cellStyle name="20% - Accent6 4 2 2 2 2 2 2 3" xfId="12842"/>
    <cellStyle name="20% - Accent6 4 2 2 2 2 2 2 3 2" xfId="29691"/>
    <cellStyle name="20% - Accent6 4 2 2 2 2 2 2 4" xfId="22124"/>
    <cellStyle name="20% - Accent6 4 2 2 2 2 2 3" xfId="6682"/>
    <cellStyle name="20% - Accent6 4 2 2 2 2 2 3 2" xfId="14741"/>
    <cellStyle name="20% - Accent6 4 2 2 2 2 2 3 2 2" xfId="31588"/>
    <cellStyle name="20% - Accent6 4 2 2 2 2 2 3 3" xfId="24021"/>
    <cellStyle name="20% - Accent6 4 2 2 2 2 2 4" xfId="10908"/>
    <cellStyle name="20% - Accent6 4 2 2 2 2 2 4 2" xfId="27807"/>
    <cellStyle name="20% - Accent6 4 2 2 2 2 2 5" xfId="8865"/>
    <cellStyle name="20% - Accent6 4 2 2 2 2 2 6" xfId="20239"/>
    <cellStyle name="20% - Accent6 4 2 2 2 2 3" xfId="3871"/>
    <cellStyle name="20% - Accent6 4 2 2 2 2 3 2" xfId="7654"/>
    <cellStyle name="20% - Accent6 4 2 2 2 2 3 2 2" xfId="15713"/>
    <cellStyle name="20% - Accent6 4 2 2 2 2 3 2 2 2" xfId="32560"/>
    <cellStyle name="20% - Accent6 4 2 2 2 2 3 2 3" xfId="24993"/>
    <cellStyle name="20% - Accent6 4 2 2 2 2 3 3" xfId="11930"/>
    <cellStyle name="20% - Accent6 4 2 2 2 2 3 3 2" xfId="28779"/>
    <cellStyle name="20% - Accent6 4 2 2 2 2 3 4" xfId="21212"/>
    <cellStyle name="20% - Accent6 4 2 2 2 2 4" xfId="5770"/>
    <cellStyle name="20% - Accent6 4 2 2 2 2 4 2" xfId="13829"/>
    <cellStyle name="20% - Accent6 4 2 2 2 2 4 2 2" xfId="30676"/>
    <cellStyle name="20% - Accent6 4 2 2 2 2 4 3" xfId="23109"/>
    <cellStyle name="20% - Accent6 4 2 2 2 2 5" xfId="9955"/>
    <cellStyle name="20% - Accent6 4 2 2 2 2 5 2" xfId="26895"/>
    <cellStyle name="20% - Accent6 4 2 2 2 2 6" xfId="8866"/>
    <cellStyle name="20% - Accent6 4 2 2 2 2 7" xfId="19327"/>
    <cellStyle name="20% - Accent6 4 2 2 2 3" xfId="2368"/>
    <cellStyle name="20% - Accent6 4 2 2 2 3 2" xfId="4332"/>
    <cellStyle name="20% - Accent6 4 2 2 2 3 2 2" xfId="8115"/>
    <cellStyle name="20% - Accent6 4 2 2 2 3 2 2 2" xfId="16174"/>
    <cellStyle name="20% - Accent6 4 2 2 2 3 2 2 2 2" xfId="33021"/>
    <cellStyle name="20% - Accent6 4 2 2 2 3 2 2 3" xfId="25454"/>
    <cellStyle name="20% - Accent6 4 2 2 2 3 2 3" xfId="12391"/>
    <cellStyle name="20% - Accent6 4 2 2 2 3 2 3 2" xfId="29240"/>
    <cellStyle name="20% - Accent6 4 2 2 2 3 2 4" xfId="21673"/>
    <cellStyle name="20% - Accent6 4 2 2 2 3 3" xfId="6231"/>
    <cellStyle name="20% - Accent6 4 2 2 2 3 3 2" xfId="14290"/>
    <cellStyle name="20% - Accent6 4 2 2 2 3 3 2 2" xfId="31137"/>
    <cellStyle name="20% - Accent6 4 2 2 2 3 3 3" xfId="23570"/>
    <cellStyle name="20% - Accent6 4 2 2 2 3 4" xfId="10456"/>
    <cellStyle name="20% - Accent6 4 2 2 2 3 4 2" xfId="27356"/>
    <cellStyle name="20% - Accent6 4 2 2 2 3 5" xfId="9123"/>
    <cellStyle name="20% - Accent6 4 2 2 2 3 6" xfId="19788"/>
    <cellStyle name="20% - Accent6 4 2 2 2 4" xfId="3420"/>
    <cellStyle name="20% - Accent6 4 2 2 2 4 2" xfId="7203"/>
    <cellStyle name="20% - Accent6 4 2 2 2 4 2 2" xfId="15262"/>
    <cellStyle name="20% - Accent6 4 2 2 2 4 2 2 2" xfId="32109"/>
    <cellStyle name="20% - Accent6 4 2 2 2 4 2 3" xfId="24542"/>
    <cellStyle name="20% - Accent6 4 2 2 2 4 3" xfId="11479"/>
    <cellStyle name="20% - Accent6 4 2 2 2 4 3 2" xfId="28328"/>
    <cellStyle name="20% - Accent6 4 2 2 2 4 4" xfId="20761"/>
    <cellStyle name="20% - Accent6 4 2 2 2 5" xfId="5319"/>
    <cellStyle name="20% - Accent6 4 2 2 2 5 2" xfId="13378"/>
    <cellStyle name="20% - Accent6 4 2 2 2 5 2 2" xfId="30225"/>
    <cellStyle name="20% - Accent6 4 2 2 2 5 3" xfId="22658"/>
    <cellStyle name="20% - Accent6 4 2 2 2 6" xfId="9480"/>
    <cellStyle name="20% - Accent6 4 2 2 2 6 2" xfId="26444"/>
    <cellStyle name="20% - Accent6 4 2 2 2 7" xfId="9595"/>
    <cellStyle name="20% - Accent6 4 2 2 2 8" xfId="18876"/>
    <cellStyle name="20% - Accent6 4 2 2 3" xfId="1604"/>
    <cellStyle name="20% - Accent6 4 2 2 3 2" xfId="2603"/>
    <cellStyle name="20% - Accent6 4 2 2 3 2 2" xfId="4565"/>
    <cellStyle name="20% - Accent6 4 2 2 3 2 2 2" xfId="8348"/>
    <cellStyle name="20% - Accent6 4 2 2 3 2 2 2 2" xfId="16407"/>
    <cellStyle name="20% - Accent6 4 2 2 3 2 2 2 2 2" xfId="33254"/>
    <cellStyle name="20% - Accent6 4 2 2 3 2 2 2 3" xfId="25687"/>
    <cellStyle name="20% - Accent6 4 2 2 3 2 2 3" xfId="12624"/>
    <cellStyle name="20% - Accent6 4 2 2 3 2 2 3 2" xfId="29473"/>
    <cellStyle name="20% - Accent6 4 2 2 3 2 2 4" xfId="21906"/>
    <cellStyle name="20% - Accent6 4 2 2 3 2 3" xfId="6464"/>
    <cellStyle name="20% - Accent6 4 2 2 3 2 3 2" xfId="14523"/>
    <cellStyle name="20% - Accent6 4 2 2 3 2 3 2 2" xfId="31370"/>
    <cellStyle name="20% - Accent6 4 2 2 3 2 3 3" xfId="23803"/>
    <cellStyle name="20% - Accent6 4 2 2 3 2 4" xfId="10690"/>
    <cellStyle name="20% - Accent6 4 2 2 3 2 4 2" xfId="27589"/>
    <cellStyle name="20% - Accent6 4 2 2 3 2 5" xfId="8864"/>
    <cellStyle name="20% - Accent6 4 2 2 3 2 6" xfId="20021"/>
    <cellStyle name="20% - Accent6 4 2 2 3 3" xfId="3653"/>
    <cellStyle name="20% - Accent6 4 2 2 3 3 2" xfId="7436"/>
    <cellStyle name="20% - Accent6 4 2 2 3 3 2 2" xfId="15495"/>
    <cellStyle name="20% - Accent6 4 2 2 3 3 2 2 2" xfId="32342"/>
    <cellStyle name="20% - Accent6 4 2 2 3 3 2 3" xfId="24775"/>
    <cellStyle name="20% - Accent6 4 2 2 3 3 3" xfId="11712"/>
    <cellStyle name="20% - Accent6 4 2 2 3 3 3 2" xfId="28561"/>
    <cellStyle name="20% - Accent6 4 2 2 3 3 4" xfId="20994"/>
    <cellStyle name="20% - Accent6 4 2 2 3 4" xfId="5552"/>
    <cellStyle name="20% - Accent6 4 2 2 3 4 2" xfId="13611"/>
    <cellStyle name="20% - Accent6 4 2 2 3 4 2 2" xfId="30458"/>
    <cellStyle name="20% - Accent6 4 2 2 3 4 3" xfId="22891"/>
    <cellStyle name="20% - Accent6 4 2 2 3 5" xfId="9737"/>
    <cellStyle name="20% - Accent6 4 2 2 3 5 2" xfId="26677"/>
    <cellStyle name="20% - Accent6 4 2 2 3 6" xfId="8918"/>
    <cellStyle name="20% - Accent6 4 2 2 3 7" xfId="19109"/>
    <cellStyle name="20% - Accent6 4 2 2 4" xfId="2150"/>
    <cellStyle name="20% - Accent6 4 2 2 4 2" xfId="4114"/>
    <cellStyle name="20% - Accent6 4 2 2 4 2 2" xfId="7897"/>
    <cellStyle name="20% - Accent6 4 2 2 4 2 2 2" xfId="15956"/>
    <cellStyle name="20% - Accent6 4 2 2 4 2 2 2 2" xfId="32803"/>
    <cellStyle name="20% - Accent6 4 2 2 4 2 2 3" xfId="25236"/>
    <cellStyle name="20% - Accent6 4 2 2 4 2 3" xfId="12173"/>
    <cellStyle name="20% - Accent6 4 2 2 4 2 3 2" xfId="29022"/>
    <cellStyle name="20% - Accent6 4 2 2 4 2 4" xfId="21455"/>
    <cellStyle name="20% - Accent6 4 2 2 4 3" xfId="6013"/>
    <cellStyle name="20% - Accent6 4 2 2 4 3 2" xfId="14072"/>
    <cellStyle name="20% - Accent6 4 2 2 4 3 2 2" xfId="30919"/>
    <cellStyle name="20% - Accent6 4 2 2 4 3 3" xfId="23352"/>
    <cellStyle name="20% - Accent6 4 2 2 4 4" xfId="10238"/>
    <cellStyle name="20% - Accent6 4 2 2 4 4 2" xfId="27138"/>
    <cellStyle name="20% - Accent6 4 2 2 4 5" xfId="8863"/>
    <cellStyle name="20% - Accent6 4 2 2 4 6" xfId="19570"/>
    <cellStyle name="20% - Accent6 4 2 2 5" xfId="3202"/>
    <cellStyle name="20% - Accent6 4 2 2 5 2" xfId="6985"/>
    <cellStyle name="20% - Accent6 4 2 2 5 2 2" xfId="15044"/>
    <cellStyle name="20% - Accent6 4 2 2 5 2 2 2" xfId="31891"/>
    <cellStyle name="20% - Accent6 4 2 2 5 2 3" xfId="24324"/>
    <cellStyle name="20% - Accent6 4 2 2 5 3" xfId="11261"/>
    <cellStyle name="20% - Accent6 4 2 2 5 3 2" xfId="28110"/>
    <cellStyle name="20% - Accent6 4 2 2 5 4" xfId="20543"/>
    <cellStyle name="20% - Accent6 4 2 2 6" xfId="5101"/>
    <cellStyle name="20% - Accent6 4 2 2 6 2" xfId="13160"/>
    <cellStyle name="20% - Accent6 4 2 2 6 2 2" xfId="30007"/>
    <cellStyle name="20% - Accent6 4 2 2 6 3" xfId="22440"/>
    <cellStyle name="20% - Accent6 4 2 2 7" xfId="9245"/>
    <cellStyle name="20% - Accent6 4 2 2 7 2" xfId="26226"/>
    <cellStyle name="20% - Accent6 4 2 2 8" xfId="10074"/>
    <cellStyle name="20% - Accent6 4 2 2 9" xfId="18658"/>
    <cellStyle name="20% - Accent6 4 2 3" xfId="1234"/>
    <cellStyle name="20% - Accent6 4 2 3 2" xfId="1730"/>
    <cellStyle name="20% - Accent6 4 2 3 2 2" xfId="2729"/>
    <cellStyle name="20% - Accent6 4 2 3 2 2 2" xfId="4691"/>
    <cellStyle name="20% - Accent6 4 2 3 2 2 2 2" xfId="8474"/>
    <cellStyle name="20% - Accent6 4 2 3 2 2 2 2 2" xfId="16533"/>
    <cellStyle name="20% - Accent6 4 2 3 2 2 2 2 2 2" xfId="33380"/>
    <cellStyle name="20% - Accent6 4 2 3 2 2 2 2 3" xfId="25813"/>
    <cellStyle name="20% - Accent6 4 2 3 2 2 2 3" xfId="12750"/>
    <cellStyle name="20% - Accent6 4 2 3 2 2 2 3 2" xfId="29599"/>
    <cellStyle name="20% - Accent6 4 2 3 2 2 2 4" xfId="22032"/>
    <cellStyle name="20% - Accent6 4 2 3 2 2 3" xfId="6590"/>
    <cellStyle name="20% - Accent6 4 2 3 2 2 3 2" xfId="14649"/>
    <cellStyle name="20% - Accent6 4 2 3 2 2 3 2 2" xfId="31496"/>
    <cellStyle name="20% - Accent6 4 2 3 2 2 3 3" xfId="23929"/>
    <cellStyle name="20% - Accent6 4 2 3 2 2 4" xfId="10816"/>
    <cellStyle name="20% - Accent6 4 2 3 2 2 4 2" xfId="27715"/>
    <cellStyle name="20% - Accent6 4 2 3 2 2 5" xfId="8861"/>
    <cellStyle name="20% - Accent6 4 2 3 2 2 6" xfId="20147"/>
    <cellStyle name="20% - Accent6 4 2 3 2 3" xfId="3779"/>
    <cellStyle name="20% - Accent6 4 2 3 2 3 2" xfId="7562"/>
    <cellStyle name="20% - Accent6 4 2 3 2 3 2 2" xfId="15621"/>
    <cellStyle name="20% - Accent6 4 2 3 2 3 2 2 2" xfId="32468"/>
    <cellStyle name="20% - Accent6 4 2 3 2 3 2 3" xfId="24901"/>
    <cellStyle name="20% - Accent6 4 2 3 2 3 3" xfId="11838"/>
    <cellStyle name="20% - Accent6 4 2 3 2 3 3 2" xfId="28687"/>
    <cellStyle name="20% - Accent6 4 2 3 2 3 4" xfId="21120"/>
    <cellStyle name="20% - Accent6 4 2 3 2 4" xfId="5678"/>
    <cellStyle name="20% - Accent6 4 2 3 2 4 2" xfId="13737"/>
    <cellStyle name="20% - Accent6 4 2 3 2 4 2 2" xfId="30584"/>
    <cellStyle name="20% - Accent6 4 2 3 2 4 3" xfId="23017"/>
    <cellStyle name="20% - Accent6 4 2 3 2 5" xfId="9863"/>
    <cellStyle name="20% - Accent6 4 2 3 2 5 2" xfId="26803"/>
    <cellStyle name="20% - Accent6 4 2 3 2 6" xfId="8862"/>
    <cellStyle name="20% - Accent6 4 2 3 2 7" xfId="19235"/>
    <cellStyle name="20% - Accent6 4 2 3 3" xfId="2276"/>
    <cellStyle name="20% - Accent6 4 2 3 3 2" xfId="4240"/>
    <cellStyle name="20% - Accent6 4 2 3 3 2 2" xfId="8023"/>
    <cellStyle name="20% - Accent6 4 2 3 3 2 2 2" xfId="16082"/>
    <cellStyle name="20% - Accent6 4 2 3 3 2 2 2 2" xfId="32929"/>
    <cellStyle name="20% - Accent6 4 2 3 3 2 2 3" xfId="25362"/>
    <cellStyle name="20% - Accent6 4 2 3 3 2 3" xfId="12299"/>
    <cellStyle name="20% - Accent6 4 2 3 3 2 3 2" xfId="29148"/>
    <cellStyle name="20% - Accent6 4 2 3 3 2 4" xfId="21581"/>
    <cellStyle name="20% - Accent6 4 2 3 3 3" xfId="6139"/>
    <cellStyle name="20% - Accent6 4 2 3 3 3 2" xfId="14198"/>
    <cellStyle name="20% - Accent6 4 2 3 3 3 2 2" xfId="31045"/>
    <cellStyle name="20% - Accent6 4 2 3 3 3 3" xfId="23478"/>
    <cellStyle name="20% - Accent6 4 2 3 3 4" xfId="10364"/>
    <cellStyle name="20% - Accent6 4 2 3 3 4 2" xfId="27264"/>
    <cellStyle name="20% - Accent6 4 2 3 3 5" xfId="8860"/>
    <cellStyle name="20% - Accent6 4 2 3 3 6" xfId="19696"/>
    <cellStyle name="20% - Accent6 4 2 3 4" xfId="3328"/>
    <cellStyle name="20% - Accent6 4 2 3 4 2" xfId="7111"/>
    <cellStyle name="20% - Accent6 4 2 3 4 2 2" xfId="15170"/>
    <cellStyle name="20% - Accent6 4 2 3 4 2 2 2" xfId="32017"/>
    <cellStyle name="20% - Accent6 4 2 3 4 2 3" xfId="24450"/>
    <cellStyle name="20% - Accent6 4 2 3 4 3" xfId="11387"/>
    <cellStyle name="20% - Accent6 4 2 3 4 3 2" xfId="28236"/>
    <cellStyle name="20% - Accent6 4 2 3 4 4" xfId="20669"/>
    <cellStyle name="20% - Accent6 4 2 3 5" xfId="5227"/>
    <cellStyle name="20% - Accent6 4 2 3 5 2" xfId="13286"/>
    <cellStyle name="20% - Accent6 4 2 3 5 2 2" xfId="30133"/>
    <cellStyle name="20% - Accent6 4 2 3 5 3" xfId="22566"/>
    <cellStyle name="20% - Accent6 4 2 3 6" xfId="9388"/>
    <cellStyle name="20% - Accent6 4 2 3 6 2" xfId="26352"/>
    <cellStyle name="20% - Accent6 4 2 3 7" xfId="9055"/>
    <cellStyle name="20% - Accent6 4 2 3 8" xfId="18784"/>
    <cellStyle name="20% - Accent6 4 2 4" xfId="1512"/>
    <cellStyle name="20% - Accent6 4 2 4 2" xfId="2511"/>
    <cellStyle name="20% - Accent6 4 2 4 2 2" xfId="4473"/>
    <cellStyle name="20% - Accent6 4 2 4 2 2 2" xfId="8256"/>
    <cellStyle name="20% - Accent6 4 2 4 2 2 2 2" xfId="16315"/>
    <cellStyle name="20% - Accent6 4 2 4 2 2 2 2 2" xfId="33162"/>
    <cellStyle name="20% - Accent6 4 2 4 2 2 2 3" xfId="25595"/>
    <cellStyle name="20% - Accent6 4 2 4 2 2 3" xfId="12532"/>
    <cellStyle name="20% - Accent6 4 2 4 2 2 3 2" xfId="29381"/>
    <cellStyle name="20% - Accent6 4 2 4 2 2 4" xfId="21814"/>
    <cellStyle name="20% - Accent6 4 2 4 2 3" xfId="6372"/>
    <cellStyle name="20% - Accent6 4 2 4 2 3 2" xfId="14431"/>
    <cellStyle name="20% - Accent6 4 2 4 2 3 2 2" xfId="31278"/>
    <cellStyle name="20% - Accent6 4 2 4 2 3 3" xfId="23711"/>
    <cellStyle name="20% - Accent6 4 2 4 2 4" xfId="10598"/>
    <cellStyle name="20% - Accent6 4 2 4 2 4 2" xfId="27497"/>
    <cellStyle name="20% - Accent6 4 2 4 2 5" xfId="8894"/>
    <cellStyle name="20% - Accent6 4 2 4 2 6" xfId="19929"/>
    <cellStyle name="20% - Accent6 4 2 4 3" xfId="3561"/>
    <cellStyle name="20% - Accent6 4 2 4 3 2" xfId="7344"/>
    <cellStyle name="20% - Accent6 4 2 4 3 2 2" xfId="15403"/>
    <cellStyle name="20% - Accent6 4 2 4 3 2 2 2" xfId="32250"/>
    <cellStyle name="20% - Accent6 4 2 4 3 2 3" xfId="24683"/>
    <cellStyle name="20% - Accent6 4 2 4 3 3" xfId="11620"/>
    <cellStyle name="20% - Accent6 4 2 4 3 3 2" xfId="28469"/>
    <cellStyle name="20% - Accent6 4 2 4 3 4" xfId="20902"/>
    <cellStyle name="20% - Accent6 4 2 4 4" xfId="5460"/>
    <cellStyle name="20% - Accent6 4 2 4 4 2" xfId="13519"/>
    <cellStyle name="20% - Accent6 4 2 4 4 2 2" xfId="30366"/>
    <cellStyle name="20% - Accent6 4 2 4 4 3" xfId="22799"/>
    <cellStyle name="20% - Accent6 4 2 4 5" xfId="9645"/>
    <cellStyle name="20% - Accent6 4 2 4 5 2" xfId="26585"/>
    <cellStyle name="20% - Accent6 4 2 4 6" xfId="9126"/>
    <cellStyle name="20% - Accent6 4 2 4 7" xfId="19017"/>
    <cellStyle name="20% - Accent6 4 2 5" xfId="2041"/>
    <cellStyle name="20% - Accent6 4 2 5 2" xfId="4022"/>
    <cellStyle name="20% - Accent6 4 2 5 2 2" xfId="7805"/>
    <cellStyle name="20% - Accent6 4 2 5 2 2 2" xfId="15864"/>
    <cellStyle name="20% - Accent6 4 2 5 2 2 2 2" xfId="32711"/>
    <cellStyle name="20% - Accent6 4 2 5 2 2 3" xfId="25144"/>
    <cellStyle name="20% - Accent6 4 2 5 2 3" xfId="12081"/>
    <cellStyle name="20% - Accent6 4 2 5 2 3 2" xfId="28930"/>
    <cellStyle name="20% - Accent6 4 2 5 2 4" xfId="21363"/>
    <cellStyle name="20% - Accent6 4 2 5 3" xfId="5921"/>
    <cellStyle name="20% - Accent6 4 2 5 3 2" xfId="13980"/>
    <cellStyle name="20% - Accent6 4 2 5 3 2 2" xfId="30827"/>
    <cellStyle name="20% - Accent6 4 2 5 3 3" xfId="23260"/>
    <cellStyle name="20% - Accent6 4 2 5 4" xfId="10139"/>
    <cellStyle name="20% - Accent6 4 2 5 4 2" xfId="27046"/>
    <cellStyle name="20% - Accent6 4 2 5 5" xfId="9545"/>
    <cellStyle name="20% - Accent6 4 2 5 6" xfId="19478"/>
    <cellStyle name="20% - Accent6 4 2 6" xfId="3080"/>
    <cellStyle name="20% - Accent6 4 2 6 2" xfId="6893"/>
    <cellStyle name="20% - Accent6 4 2 6 2 2" xfId="14952"/>
    <cellStyle name="20% - Accent6 4 2 6 2 2 2" xfId="31799"/>
    <cellStyle name="20% - Accent6 4 2 6 2 3" xfId="24232"/>
    <cellStyle name="20% - Accent6 4 2 6 3" xfId="11143"/>
    <cellStyle name="20% - Accent6 4 2 6 3 2" xfId="28018"/>
    <cellStyle name="20% - Accent6 4 2 6 4" xfId="20451"/>
    <cellStyle name="20% - Accent6 4 2 7" xfId="5009"/>
    <cellStyle name="20% - Accent6 4 2 7 2" xfId="13068"/>
    <cellStyle name="20% - Accent6 4 2 7 2 2" xfId="29915"/>
    <cellStyle name="20% - Accent6 4 2 7 3" xfId="22348"/>
    <cellStyle name="20% - Accent6 4 2 8" xfId="9027"/>
    <cellStyle name="20% - Accent6 4 2 8 2" xfId="26134"/>
    <cellStyle name="20% - Accent6 4 2 9" xfId="10123"/>
    <cellStyle name="20% - Accent6 4 3" xfId="1029"/>
    <cellStyle name="20% - Accent6 4 3 2" xfId="1290"/>
    <cellStyle name="20% - Accent6 4 3 2 2" xfId="1786"/>
    <cellStyle name="20% - Accent6 4 3 2 2 2" xfId="2785"/>
    <cellStyle name="20% - Accent6 4 3 2 2 2 2" xfId="4747"/>
    <cellStyle name="20% - Accent6 4 3 2 2 2 2 2" xfId="8530"/>
    <cellStyle name="20% - Accent6 4 3 2 2 2 2 2 2" xfId="16589"/>
    <cellStyle name="20% - Accent6 4 3 2 2 2 2 2 2 2" xfId="33436"/>
    <cellStyle name="20% - Accent6 4 3 2 2 2 2 2 3" xfId="25869"/>
    <cellStyle name="20% - Accent6 4 3 2 2 2 2 3" xfId="12806"/>
    <cellStyle name="20% - Accent6 4 3 2 2 2 2 3 2" xfId="29655"/>
    <cellStyle name="20% - Accent6 4 3 2 2 2 2 4" xfId="22088"/>
    <cellStyle name="20% - Accent6 4 3 2 2 2 3" xfId="6646"/>
    <cellStyle name="20% - Accent6 4 3 2 2 2 3 2" xfId="14705"/>
    <cellStyle name="20% - Accent6 4 3 2 2 2 3 2 2" xfId="31552"/>
    <cellStyle name="20% - Accent6 4 3 2 2 2 3 3" xfId="23985"/>
    <cellStyle name="20% - Accent6 4 3 2 2 2 4" xfId="10872"/>
    <cellStyle name="20% - Accent6 4 3 2 2 2 4 2" xfId="27771"/>
    <cellStyle name="20% - Accent6 4 3 2 2 2 5" xfId="9134"/>
    <cellStyle name="20% - Accent6 4 3 2 2 2 6" xfId="20203"/>
    <cellStyle name="20% - Accent6 4 3 2 2 3" xfId="3835"/>
    <cellStyle name="20% - Accent6 4 3 2 2 3 2" xfId="7618"/>
    <cellStyle name="20% - Accent6 4 3 2 2 3 2 2" xfId="15677"/>
    <cellStyle name="20% - Accent6 4 3 2 2 3 2 2 2" xfId="32524"/>
    <cellStyle name="20% - Accent6 4 3 2 2 3 2 3" xfId="24957"/>
    <cellStyle name="20% - Accent6 4 3 2 2 3 3" xfId="11894"/>
    <cellStyle name="20% - Accent6 4 3 2 2 3 3 2" xfId="28743"/>
    <cellStyle name="20% - Accent6 4 3 2 2 3 4" xfId="21176"/>
    <cellStyle name="20% - Accent6 4 3 2 2 4" xfId="5734"/>
    <cellStyle name="20% - Accent6 4 3 2 2 4 2" xfId="13793"/>
    <cellStyle name="20% - Accent6 4 3 2 2 4 2 2" xfId="30640"/>
    <cellStyle name="20% - Accent6 4 3 2 2 4 3" xfId="23073"/>
    <cellStyle name="20% - Accent6 4 3 2 2 5" xfId="9919"/>
    <cellStyle name="20% - Accent6 4 3 2 2 5 2" xfId="26859"/>
    <cellStyle name="20% - Accent6 4 3 2 2 6" xfId="9136"/>
    <cellStyle name="20% - Accent6 4 3 2 2 7" xfId="19291"/>
    <cellStyle name="20% - Accent6 4 3 2 3" xfId="2332"/>
    <cellStyle name="20% - Accent6 4 3 2 3 2" xfId="4296"/>
    <cellStyle name="20% - Accent6 4 3 2 3 2 2" xfId="8079"/>
    <cellStyle name="20% - Accent6 4 3 2 3 2 2 2" xfId="16138"/>
    <cellStyle name="20% - Accent6 4 3 2 3 2 2 2 2" xfId="32985"/>
    <cellStyle name="20% - Accent6 4 3 2 3 2 2 3" xfId="25418"/>
    <cellStyle name="20% - Accent6 4 3 2 3 2 3" xfId="12355"/>
    <cellStyle name="20% - Accent6 4 3 2 3 2 3 2" xfId="29204"/>
    <cellStyle name="20% - Accent6 4 3 2 3 2 4" xfId="21637"/>
    <cellStyle name="20% - Accent6 4 3 2 3 3" xfId="6195"/>
    <cellStyle name="20% - Accent6 4 3 2 3 3 2" xfId="14254"/>
    <cellStyle name="20% - Accent6 4 3 2 3 3 2 2" xfId="31101"/>
    <cellStyle name="20% - Accent6 4 3 2 3 3 3" xfId="23534"/>
    <cellStyle name="20% - Accent6 4 3 2 3 4" xfId="10420"/>
    <cellStyle name="20% - Accent6 4 3 2 3 4 2" xfId="27320"/>
    <cellStyle name="20% - Accent6 4 3 2 3 5" xfId="8859"/>
    <cellStyle name="20% - Accent6 4 3 2 3 6" xfId="19752"/>
    <cellStyle name="20% - Accent6 4 3 2 4" xfId="3384"/>
    <cellStyle name="20% - Accent6 4 3 2 4 2" xfId="7167"/>
    <cellStyle name="20% - Accent6 4 3 2 4 2 2" xfId="15226"/>
    <cellStyle name="20% - Accent6 4 3 2 4 2 2 2" xfId="32073"/>
    <cellStyle name="20% - Accent6 4 3 2 4 2 3" xfId="24506"/>
    <cellStyle name="20% - Accent6 4 3 2 4 3" xfId="11443"/>
    <cellStyle name="20% - Accent6 4 3 2 4 3 2" xfId="28292"/>
    <cellStyle name="20% - Accent6 4 3 2 4 4" xfId="20725"/>
    <cellStyle name="20% - Accent6 4 3 2 5" xfId="5283"/>
    <cellStyle name="20% - Accent6 4 3 2 5 2" xfId="13342"/>
    <cellStyle name="20% - Accent6 4 3 2 5 2 2" xfId="30189"/>
    <cellStyle name="20% - Accent6 4 3 2 5 3" xfId="22622"/>
    <cellStyle name="20% - Accent6 4 3 2 6" xfId="9444"/>
    <cellStyle name="20% - Accent6 4 3 2 6 2" xfId="26408"/>
    <cellStyle name="20% - Accent6 4 3 2 7" xfId="9322"/>
    <cellStyle name="20% - Accent6 4 3 2 8" xfId="18840"/>
    <cellStyle name="20% - Accent6 4 3 3" xfId="1568"/>
    <cellStyle name="20% - Accent6 4 3 3 2" xfId="2567"/>
    <cellStyle name="20% - Accent6 4 3 3 2 2" xfId="4529"/>
    <cellStyle name="20% - Accent6 4 3 3 2 2 2" xfId="8312"/>
    <cellStyle name="20% - Accent6 4 3 3 2 2 2 2" xfId="16371"/>
    <cellStyle name="20% - Accent6 4 3 3 2 2 2 2 2" xfId="33218"/>
    <cellStyle name="20% - Accent6 4 3 3 2 2 2 3" xfId="25651"/>
    <cellStyle name="20% - Accent6 4 3 3 2 2 3" xfId="12588"/>
    <cellStyle name="20% - Accent6 4 3 3 2 2 3 2" xfId="29437"/>
    <cellStyle name="20% - Accent6 4 3 3 2 2 4" xfId="21870"/>
    <cellStyle name="20% - Accent6 4 3 3 2 3" xfId="6428"/>
    <cellStyle name="20% - Accent6 4 3 3 2 3 2" xfId="14487"/>
    <cellStyle name="20% - Accent6 4 3 3 2 3 2 2" xfId="31334"/>
    <cellStyle name="20% - Accent6 4 3 3 2 3 3" xfId="23767"/>
    <cellStyle name="20% - Accent6 4 3 3 2 4" xfId="10654"/>
    <cellStyle name="20% - Accent6 4 3 3 2 4 2" xfId="27553"/>
    <cellStyle name="20% - Accent6 4 3 3 2 5" xfId="8857"/>
    <cellStyle name="20% - Accent6 4 3 3 2 6" xfId="19985"/>
    <cellStyle name="20% - Accent6 4 3 3 3" xfId="3617"/>
    <cellStyle name="20% - Accent6 4 3 3 3 2" xfId="7400"/>
    <cellStyle name="20% - Accent6 4 3 3 3 2 2" xfId="15459"/>
    <cellStyle name="20% - Accent6 4 3 3 3 2 2 2" xfId="32306"/>
    <cellStyle name="20% - Accent6 4 3 3 3 2 3" xfId="24739"/>
    <cellStyle name="20% - Accent6 4 3 3 3 3" xfId="11676"/>
    <cellStyle name="20% - Accent6 4 3 3 3 3 2" xfId="28525"/>
    <cellStyle name="20% - Accent6 4 3 3 3 4" xfId="20958"/>
    <cellStyle name="20% - Accent6 4 3 3 4" xfId="5516"/>
    <cellStyle name="20% - Accent6 4 3 3 4 2" xfId="13575"/>
    <cellStyle name="20% - Accent6 4 3 3 4 2 2" xfId="30422"/>
    <cellStyle name="20% - Accent6 4 3 3 4 3" xfId="22855"/>
    <cellStyle name="20% - Accent6 4 3 3 5" xfId="9701"/>
    <cellStyle name="20% - Accent6 4 3 3 5 2" xfId="26641"/>
    <cellStyle name="20% - Accent6 4 3 3 6" xfId="9107"/>
    <cellStyle name="20% - Accent6 4 3 3 7" xfId="19073"/>
    <cellStyle name="20% - Accent6 4 3 4" xfId="2114"/>
    <cellStyle name="20% - Accent6 4 3 4 2" xfId="4078"/>
    <cellStyle name="20% - Accent6 4 3 4 2 2" xfId="7861"/>
    <cellStyle name="20% - Accent6 4 3 4 2 2 2" xfId="15920"/>
    <cellStyle name="20% - Accent6 4 3 4 2 2 2 2" xfId="32767"/>
    <cellStyle name="20% - Accent6 4 3 4 2 2 3" xfId="25200"/>
    <cellStyle name="20% - Accent6 4 3 4 2 3" xfId="12137"/>
    <cellStyle name="20% - Accent6 4 3 4 2 3 2" xfId="28986"/>
    <cellStyle name="20% - Accent6 4 3 4 2 4" xfId="21419"/>
    <cellStyle name="20% - Accent6 4 3 4 3" xfId="5977"/>
    <cellStyle name="20% - Accent6 4 3 4 3 2" xfId="14036"/>
    <cellStyle name="20% - Accent6 4 3 4 3 2 2" xfId="30883"/>
    <cellStyle name="20% - Accent6 4 3 4 3 3" xfId="23316"/>
    <cellStyle name="20% - Accent6 4 3 4 4" xfId="10202"/>
    <cellStyle name="20% - Accent6 4 3 4 4 2" xfId="27102"/>
    <cellStyle name="20% - Accent6 4 3 4 5" xfId="8856"/>
    <cellStyle name="20% - Accent6 4 3 4 6" xfId="19534"/>
    <cellStyle name="20% - Accent6 4 3 5" xfId="3166"/>
    <cellStyle name="20% - Accent6 4 3 5 2" xfId="6949"/>
    <cellStyle name="20% - Accent6 4 3 5 2 2" xfId="15008"/>
    <cellStyle name="20% - Accent6 4 3 5 2 2 2" xfId="31855"/>
    <cellStyle name="20% - Accent6 4 3 5 2 3" xfId="24288"/>
    <cellStyle name="20% - Accent6 4 3 5 3" xfId="11225"/>
    <cellStyle name="20% - Accent6 4 3 5 3 2" xfId="28074"/>
    <cellStyle name="20% - Accent6 4 3 5 4" xfId="20507"/>
    <cellStyle name="20% - Accent6 4 3 6" xfId="5065"/>
    <cellStyle name="20% - Accent6 4 3 6 2" xfId="13124"/>
    <cellStyle name="20% - Accent6 4 3 6 2 2" xfId="29971"/>
    <cellStyle name="20% - Accent6 4 3 6 3" xfId="22404"/>
    <cellStyle name="20% - Accent6 4 3 7" xfId="9209"/>
    <cellStyle name="20% - Accent6 4 3 7 2" xfId="26190"/>
    <cellStyle name="20% - Accent6 4 3 8" xfId="9544"/>
    <cellStyle name="20% - Accent6 4 3 9" xfId="18622"/>
    <cellStyle name="20% - Accent6 4 4" xfId="1198"/>
    <cellStyle name="20% - Accent6 4 4 2" xfId="1694"/>
    <cellStyle name="20% - Accent6 4 4 2 2" xfId="2693"/>
    <cellStyle name="20% - Accent6 4 4 2 2 2" xfId="4655"/>
    <cellStyle name="20% - Accent6 4 4 2 2 2 2" xfId="8438"/>
    <cellStyle name="20% - Accent6 4 4 2 2 2 2 2" xfId="16497"/>
    <cellStyle name="20% - Accent6 4 4 2 2 2 2 2 2" xfId="33344"/>
    <cellStyle name="20% - Accent6 4 4 2 2 2 2 3" xfId="25777"/>
    <cellStyle name="20% - Accent6 4 4 2 2 2 3" xfId="12714"/>
    <cellStyle name="20% - Accent6 4 4 2 2 2 3 2" xfId="29563"/>
    <cellStyle name="20% - Accent6 4 4 2 2 2 4" xfId="21996"/>
    <cellStyle name="20% - Accent6 4 4 2 2 3" xfId="6554"/>
    <cellStyle name="20% - Accent6 4 4 2 2 3 2" xfId="14613"/>
    <cellStyle name="20% - Accent6 4 4 2 2 3 2 2" xfId="31460"/>
    <cellStyle name="20% - Accent6 4 4 2 2 3 3" xfId="23893"/>
    <cellStyle name="20% - Accent6 4 4 2 2 4" xfId="10780"/>
    <cellStyle name="20% - Accent6 4 4 2 2 4 2" xfId="27679"/>
    <cellStyle name="20% - Accent6 4 4 2 2 5" xfId="8854"/>
    <cellStyle name="20% - Accent6 4 4 2 2 6" xfId="20111"/>
    <cellStyle name="20% - Accent6 4 4 2 3" xfId="3743"/>
    <cellStyle name="20% - Accent6 4 4 2 3 2" xfId="7526"/>
    <cellStyle name="20% - Accent6 4 4 2 3 2 2" xfId="15585"/>
    <cellStyle name="20% - Accent6 4 4 2 3 2 2 2" xfId="32432"/>
    <cellStyle name="20% - Accent6 4 4 2 3 2 3" xfId="24865"/>
    <cellStyle name="20% - Accent6 4 4 2 3 3" xfId="11802"/>
    <cellStyle name="20% - Accent6 4 4 2 3 3 2" xfId="28651"/>
    <cellStyle name="20% - Accent6 4 4 2 3 4" xfId="21084"/>
    <cellStyle name="20% - Accent6 4 4 2 4" xfId="5642"/>
    <cellStyle name="20% - Accent6 4 4 2 4 2" xfId="13701"/>
    <cellStyle name="20% - Accent6 4 4 2 4 2 2" xfId="30548"/>
    <cellStyle name="20% - Accent6 4 4 2 4 3" xfId="22981"/>
    <cellStyle name="20% - Accent6 4 4 2 5" xfId="9827"/>
    <cellStyle name="20% - Accent6 4 4 2 5 2" xfId="26767"/>
    <cellStyle name="20% - Accent6 4 4 2 6" xfId="8855"/>
    <cellStyle name="20% - Accent6 4 4 2 7" xfId="19199"/>
    <cellStyle name="20% - Accent6 4 4 3" xfId="2240"/>
    <cellStyle name="20% - Accent6 4 4 3 2" xfId="4204"/>
    <cellStyle name="20% - Accent6 4 4 3 2 2" xfId="7987"/>
    <cellStyle name="20% - Accent6 4 4 3 2 2 2" xfId="16046"/>
    <cellStyle name="20% - Accent6 4 4 3 2 2 2 2" xfId="32893"/>
    <cellStyle name="20% - Accent6 4 4 3 2 2 3" xfId="25326"/>
    <cellStyle name="20% - Accent6 4 4 3 2 3" xfId="12263"/>
    <cellStyle name="20% - Accent6 4 4 3 2 3 2" xfId="29112"/>
    <cellStyle name="20% - Accent6 4 4 3 2 4" xfId="21545"/>
    <cellStyle name="20% - Accent6 4 4 3 3" xfId="6103"/>
    <cellStyle name="20% - Accent6 4 4 3 3 2" xfId="14162"/>
    <cellStyle name="20% - Accent6 4 4 3 3 2 2" xfId="31009"/>
    <cellStyle name="20% - Accent6 4 4 3 3 3" xfId="23442"/>
    <cellStyle name="20% - Accent6 4 4 3 4" xfId="10328"/>
    <cellStyle name="20% - Accent6 4 4 3 4 2" xfId="27228"/>
    <cellStyle name="20% - Accent6 4 4 3 5" xfId="8853"/>
    <cellStyle name="20% - Accent6 4 4 3 6" xfId="19660"/>
    <cellStyle name="20% - Accent6 4 4 4" xfId="3292"/>
    <cellStyle name="20% - Accent6 4 4 4 2" xfId="7075"/>
    <cellStyle name="20% - Accent6 4 4 4 2 2" xfId="15134"/>
    <cellStyle name="20% - Accent6 4 4 4 2 2 2" xfId="31981"/>
    <cellStyle name="20% - Accent6 4 4 4 2 3" xfId="24414"/>
    <cellStyle name="20% - Accent6 4 4 4 3" xfId="11351"/>
    <cellStyle name="20% - Accent6 4 4 4 3 2" xfId="28200"/>
    <cellStyle name="20% - Accent6 4 4 4 4" xfId="20633"/>
    <cellStyle name="20% - Accent6 4 4 5" xfId="5191"/>
    <cellStyle name="20% - Accent6 4 4 5 2" xfId="13250"/>
    <cellStyle name="20% - Accent6 4 4 5 2 2" xfId="30097"/>
    <cellStyle name="20% - Accent6 4 4 5 3" xfId="22530"/>
    <cellStyle name="20% - Accent6 4 4 6" xfId="9352"/>
    <cellStyle name="20% - Accent6 4 4 6 2" xfId="26316"/>
    <cellStyle name="20% - Accent6 4 4 7" xfId="9106"/>
    <cellStyle name="20% - Accent6 4 4 8" xfId="18748"/>
    <cellStyle name="20% - Accent6 4 5" xfId="1476"/>
    <cellStyle name="20% - Accent6 4 5 2" xfId="2475"/>
    <cellStyle name="20% - Accent6 4 5 2 2" xfId="4437"/>
    <cellStyle name="20% - Accent6 4 5 2 2 2" xfId="8220"/>
    <cellStyle name="20% - Accent6 4 5 2 2 2 2" xfId="16279"/>
    <cellStyle name="20% - Accent6 4 5 2 2 2 2 2" xfId="33126"/>
    <cellStyle name="20% - Accent6 4 5 2 2 2 3" xfId="25559"/>
    <cellStyle name="20% - Accent6 4 5 2 2 3" xfId="12496"/>
    <cellStyle name="20% - Accent6 4 5 2 2 3 2" xfId="29345"/>
    <cellStyle name="20% - Accent6 4 5 2 2 4" xfId="21778"/>
    <cellStyle name="20% - Accent6 4 5 2 3" xfId="6336"/>
    <cellStyle name="20% - Accent6 4 5 2 3 2" xfId="14395"/>
    <cellStyle name="20% - Accent6 4 5 2 3 2 2" xfId="31242"/>
    <cellStyle name="20% - Accent6 4 5 2 3 3" xfId="23675"/>
    <cellStyle name="20% - Accent6 4 5 2 4" xfId="10562"/>
    <cellStyle name="20% - Accent6 4 5 2 4 2" xfId="27461"/>
    <cellStyle name="20% - Accent6 4 5 2 5" xfId="8852"/>
    <cellStyle name="20% - Accent6 4 5 2 6" xfId="19893"/>
    <cellStyle name="20% - Accent6 4 5 3" xfId="3525"/>
    <cellStyle name="20% - Accent6 4 5 3 2" xfId="7308"/>
    <cellStyle name="20% - Accent6 4 5 3 2 2" xfId="15367"/>
    <cellStyle name="20% - Accent6 4 5 3 2 2 2" xfId="32214"/>
    <cellStyle name="20% - Accent6 4 5 3 2 3" xfId="24647"/>
    <cellStyle name="20% - Accent6 4 5 3 3" xfId="11584"/>
    <cellStyle name="20% - Accent6 4 5 3 3 2" xfId="28433"/>
    <cellStyle name="20% - Accent6 4 5 3 4" xfId="20866"/>
    <cellStyle name="20% - Accent6 4 5 4" xfId="5424"/>
    <cellStyle name="20% - Accent6 4 5 4 2" xfId="13483"/>
    <cellStyle name="20% - Accent6 4 5 4 2 2" xfId="30330"/>
    <cellStyle name="20% - Accent6 4 5 4 3" xfId="22763"/>
    <cellStyle name="20% - Accent6 4 5 5" xfId="9609"/>
    <cellStyle name="20% - Accent6 4 5 5 2" xfId="26549"/>
    <cellStyle name="20% - Accent6 4 5 6" xfId="9105"/>
    <cellStyle name="20% - Accent6 4 5 7" xfId="18981"/>
    <cellStyle name="20% - Accent6 4 6" xfId="1999"/>
    <cellStyle name="20% - Accent6 4 6 2" xfId="3986"/>
    <cellStyle name="20% - Accent6 4 6 2 2" xfId="7769"/>
    <cellStyle name="20% - Accent6 4 6 2 2 2" xfId="15828"/>
    <cellStyle name="20% - Accent6 4 6 2 2 2 2" xfId="32675"/>
    <cellStyle name="20% - Accent6 4 6 2 2 3" xfId="25108"/>
    <cellStyle name="20% - Accent6 4 6 2 3" xfId="12045"/>
    <cellStyle name="20% - Accent6 4 6 2 3 2" xfId="28894"/>
    <cellStyle name="20% - Accent6 4 6 2 4" xfId="21327"/>
    <cellStyle name="20% - Accent6 4 6 3" xfId="5885"/>
    <cellStyle name="20% - Accent6 4 6 3 2" xfId="13944"/>
    <cellStyle name="20% - Accent6 4 6 3 2 2" xfId="30791"/>
    <cellStyle name="20% - Accent6 4 6 3 3" xfId="23224"/>
    <cellStyle name="20% - Accent6 4 6 4" xfId="10098"/>
    <cellStyle name="20% - Accent6 4 6 4 2" xfId="27010"/>
    <cellStyle name="20% - Accent6 4 6 5" xfId="8851"/>
    <cellStyle name="20% - Accent6 4 6 6" xfId="19442"/>
    <cellStyle name="20% - Accent6 4 7" xfId="3044"/>
    <cellStyle name="20% - Accent6 4 7 2" xfId="6857"/>
    <cellStyle name="20% - Accent6 4 7 2 2" xfId="14916"/>
    <cellStyle name="20% - Accent6 4 7 2 2 2" xfId="31763"/>
    <cellStyle name="20% - Accent6 4 7 2 3" xfId="24196"/>
    <cellStyle name="20% - Accent6 4 7 3" xfId="11107"/>
    <cellStyle name="20% - Accent6 4 7 3 2" xfId="27982"/>
    <cellStyle name="20% - Accent6 4 7 4" xfId="20415"/>
    <cellStyle name="20% - Accent6 4 8" xfId="4973"/>
    <cellStyle name="20% - Accent6 4 8 2" xfId="13032"/>
    <cellStyle name="20% - Accent6 4 8 2 2" xfId="29879"/>
    <cellStyle name="20% - Accent6 4 8 3" xfId="22312"/>
    <cellStyle name="20% - Accent6 4 9" xfId="8941"/>
    <cellStyle name="20% - Accent6 4 9 2" xfId="26098"/>
    <cellStyle name="20% - Accent6 5" xfId="641"/>
    <cellStyle name="20% - Accent6 5 10" xfId="18551"/>
    <cellStyle name="20% - Accent6 5 11" xfId="33995"/>
    <cellStyle name="20% - Accent6 5 2" xfId="1051"/>
    <cellStyle name="20% - Accent6 5 2 2" xfId="1312"/>
    <cellStyle name="20% - Accent6 5 2 2 2" xfId="1808"/>
    <cellStyle name="20% - Accent6 5 2 2 2 2" xfId="2807"/>
    <cellStyle name="20% - Accent6 5 2 2 2 2 2" xfId="4769"/>
    <cellStyle name="20% - Accent6 5 2 2 2 2 2 2" xfId="8552"/>
    <cellStyle name="20% - Accent6 5 2 2 2 2 2 2 2" xfId="16611"/>
    <cellStyle name="20% - Accent6 5 2 2 2 2 2 2 2 2" xfId="33458"/>
    <cellStyle name="20% - Accent6 5 2 2 2 2 2 2 3" xfId="25891"/>
    <cellStyle name="20% - Accent6 5 2 2 2 2 2 3" xfId="12828"/>
    <cellStyle name="20% - Accent6 5 2 2 2 2 2 3 2" xfId="29677"/>
    <cellStyle name="20% - Accent6 5 2 2 2 2 2 4" xfId="22110"/>
    <cellStyle name="20% - Accent6 5 2 2 2 2 3" xfId="6668"/>
    <cellStyle name="20% - Accent6 5 2 2 2 2 3 2" xfId="14727"/>
    <cellStyle name="20% - Accent6 5 2 2 2 2 3 2 2" xfId="31574"/>
    <cellStyle name="20% - Accent6 5 2 2 2 2 3 3" xfId="24007"/>
    <cellStyle name="20% - Accent6 5 2 2 2 2 4" xfId="10894"/>
    <cellStyle name="20% - Accent6 5 2 2 2 2 4 2" xfId="27793"/>
    <cellStyle name="20% - Accent6 5 2 2 2 2 5" xfId="11202"/>
    <cellStyle name="20% - Accent6 5 2 2 2 2 6" xfId="20225"/>
    <cellStyle name="20% - Accent6 5 2 2 2 3" xfId="3857"/>
    <cellStyle name="20% - Accent6 5 2 2 2 3 2" xfId="7640"/>
    <cellStyle name="20% - Accent6 5 2 2 2 3 2 2" xfId="15699"/>
    <cellStyle name="20% - Accent6 5 2 2 2 3 2 2 2" xfId="32546"/>
    <cellStyle name="20% - Accent6 5 2 2 2 3 2 3" xfId="24979"/>
    <cellStyle name="20% - Accent6 5 2 2 2 3 3" xfId="11916"/>
    <cellStyle name="20% - Accent6 5 2 2 2 3 3 2" xfId="28765"/>
    <cellStyle name="20% - Accent6 5 2 2 2 3 4" xfId="21198"/>
    <cellStyle name="20% - Accent6 5 2 2 2 4" xfId="5756"/>
    <cellStyle name="20% - Accent6 5 2 2 2 4 2" xfId="13815"/>
    <cellStyle name="20% - Accent6 5 2 2 2 4 2 2" xfId="30662"/>
    <cellStyle name="20% - Accent6 5 2 2 2 4 3" xfId="23095"/>
    <cellStyle name="20% - Accent6 5 2 2 2 5" xfId="9941"/>
    <cellStyle name="20% - Accent6 5 2 2 2 5 2" xfId="26881"/>
    <cellStyle name="20% - Accent6 5 2 2 2 6" xfId="8849"/>
    <cellStyle name="20% - Accent6 5 2 2 2 7" xfId="19313"/>
    <cellStyle name="20% - Accent6 5 2 2 3" xfId="2354"/>
    <cellStyle name="20% - Accent6 5 2 2 3 2" xfId="4318"/>
    <cellStyle name="20% - Accent6 5 2 2 3 2 2" xfId="8101"/>
    <cellStyle name="20% - Accent6 5 2 2 3 2 2 2" xfId="16160"/>
    <cellStyle name="20% - Accent6 5 2 2 3 2 2 2 2" xfId="33007"/>
    <cellStyle name="20% - Accent6 5 2 2 3 2 2 3" xfId="25440"/>
    <cellStyle name="20% - Accent6 5 2 2 3 2 3" xfId="12377"/>
    <cellStyle name="20% - Accent6 5 2 2 3 2 3 2" xfId="29226"/>
    <cellStyle name="20% - Accent6 5 2 2 3 2 4" xfId="21659"/>
    <cellStyle name="20% - Accent6 5 2 2 3 3" xfId="6217"/>
    <cellStyle name="20% - Accent6 5 2 2 3 3 2" xfId="14276"/>
    <cellStyle name="20% - Accent6 5 2 2 3 3 2 2" xfId="31123"/>
    <cellStyle name="20% - Accent6 5 2 2 3 3 3" xfId="23556"/>
    <cellStyle name="20% - Accent6 5 2 2 3 4" xfId="10442"/>
    <cellStyle name="20% - Accent6 5 2 2 3 4 2" xfId="27342"/>
    <cellStyle name="20% - Accent6 5 2 2 3 5" xfId="9162"/>
    <cellStyle name="20% - Accent6 5 2 2 3 6" xfId="19774"/>
    <cellStyle name="20% - Accent6 5 2 2 4" xfId="3406"/>
    <cellStyle name="20% - Accent6 5 2 2 4 2" xfId="7189"/>
    <cellStyle name="20% - Accent6 5 2 2 4 2 2" xfId="15248"/>
    <cellStyle name="20% - Accent6 5 2 2 4 2 2 2" xfId="32095"/>
    <cellStyle name="20% - Accent6 5 2 2 4 2 3" xfId="24528"/>
    <cellStyle name="20% - Accent6 5 2 2 4 3" xfId="11465"/>
    <cellStyle name="20% - Accent6 5 2 2 4 3 2" xfId="28314"/>
    <cellStyle name="20% - Accent6 5 2 2 4 4" xfId="20747"/>
    <cellStyle name="20% - Accent6 5 2 2 5" xfId="5305"/>
    <cellStyle name="20% - Accent6 5 2 2 5 2" xfId="13364"/>
    <cellStyle name="20% - Accent6 5 2 2 5 2 2" xfId="30211"/>
    <cellStyle name="20% - Accent6 5 2 2 5 3" xfId="22644"/>
    <cellStyle name="20% - Accent6 5 2 2 6" xfId="9466"/>
    <cellStyle name="20% - Accent6 5 2 2 6 2" xfId="26430"/>
    <cellStyle name="20% - Accent6 5 2 2 7" xfId="8850"/>
    <cellStyle name="20% - Accent6 5 2 2 8" xfId="18862"/>
    <cellStyle name="20% - Accent6 5 2 3" xfId="1590"/>
    <cellStyle name="20% - Accent6 5 2 3 2" xfId="2589"/>
    <cellStyle name="20% - Accent6 5 2 3 2 2" xfId="4551"/>
    <cellStyle name="20% - Accent6 5 2 3 2 2 2" xfId="8334"/>
    <cellStyle name="20% - Accent6 5 2 3 2 2 2 2" xfId="16393"/>
    <cellStyle name="20% - Accent6 5 2 3 2 2 2 2 2" xfId="33240"/>
    <cellStyle name="20% - Accent6 5 2 3 2 2 2 3" xfId="25673"/>
    <cellStyle name="20% - Accent6 5 2 3 2 2 3" xfId="12610"/>
    <cellStyle name="20% - Accent6 5 2 3 2 2 3 2" xfId="29459"/>
    <cellStyle name="20% - Accent6 5 2 3 2 2 4" xfId="21892"/>
    <cellStyle name="20% - Accent6 5 2 3 2 3" xfId="6450"/>
    <cellStyle name="20% - Accent6 5 2 3 2 3 2" xfId="14509"/>
    <cellStyle name="20% - Accent6 5 2 3 2 3 2 2" xfId="31356"/>
    <cellStyle name="20% - Accent6 5 2 3 2 3 3" xfId="23789"/>
    <cellStyle name="20% - Accent6 5 2 3 2 4" xfId="10676"/>
    <cellStyle name="20% - Accent6 5 2 3 2 4 2" xfId="27575"/>
    <cellStyle name="20% - Accent6 5 2 3 2 5" xfId="9161"/>
    <cellStyle name="20% - Accent6 5 2 3 2 6" xfId="20007"/>
    <cellStyle name="20% - Accent6 5 2 3 3" xfId="3639"/>
    <cellStyle name="20% - Accent6 5 2 3 3 2" xfId="7422"/>
    <cellStyle name="20% - Accent6 5 2 3 3 2 2" xfId="15481"/>
    <cellStyle name="20% - Accent6 5 2 3 3 2 2 2" xfId="32328"/>
    <cellStyle name="20% - Accent6 5 2 3 3 2 3" xfId="24761"/>
    <cellStyle name="20% - Accent6 5 2 3 3 3" xfId="11698"/>
    <cellStyle name="20% - Accent6 5 2 3 3 3 2" xfId="28547"/>
    <cellStyle name="20% - Accent6 5 2 3 3 4" xfId="20980"/>
    <cellStyle name="20% - Accent6 5 2 3 4" xfId="5538"/>
    <cellStyle name="20% - Accent6 5 2 3 4 2" xfId="13597"/>
    <cellStyle name="20% - Accent6 5 2 3 4 2 2" xfId="30444"/>
    <cellStyle name="20% - Accent6 5 2 3 4 3" xfId="22877"/>
    <cellStyle name="20% - Accent6 5 2 3 5" xfId="9723"/>
    <cellStyle name="20% - Accent6 5 2 3 5 2" xfId="26663"/>
    <cellStyle name="20% - Accent6 5 2 3 6" xfId="11201"/>
    <cellStyle name="20% - Accent6 5 2 3 7" xfId="19095"/>
    <cellStyle name="20% - Accent6 5 2 4" xfId="2136"/>
    <cellStyle name="20% - Accent6 5 2 4 2" xfId="4100"/>
    <cellStyle name="20% - Accent6 5 2 4 2 2" xfId="7883"/>
    <cellStyle name="20% - Accent6 5 2 4 2 2 2" xfId="15942"/>
    <cellStyle name="20% - Accent6 5 2 4 2 2 2 2" xfId="32789"/>
    <cellStyle name="20% - Accent6 5 2 4 2 2 3" xfId="25222"/>
    <cellStyle name="20% - Accent6 5 2 4 2 3" xfId="12159"/>
    <cellStyle name="20% - Accent6 5 2 4 2 3 2" xfId="29008"/>
    <cellStyle name="20% - Accent6 5 2 4 2 4" xfId="21441"/>
    <cellStyle name="20% - Accent6 5 2 4 3" xfId="5999"/>
    <cellStyle name="20% - Accent6 5 2 4 3 2" xfId="14058"/>
    <cellStyle name="20% - Accent6 5 2 4 3 2 2" xfId="30905"/>
    <cellStyle name="20% - Accent6 5 2 4 3 3" xfId="23338"/>
    <cellStyle name="20% - Accent6 5 2 4 4" xfId="10224"/>
    <cellStyle name="20% - Accent6 5 2 4 4 2" xfId="27124"/>
    <cellStyle name="20% - Accent6 5 2 4 5" xfId="11200"/>
    <cellStyle name="20% - Accent6 5 2 4 6" xfId="19556"/>
    <cellStyle name="20% - Accent6 5 2 5" xfId="3188"/>
    <cellStyle name="20% - Accent6 5 2 5 2" xfId="6971"/>
    <cellStyle name="20% - Accent6 5 2 5 2 2" xfId="15030"/>
    <cellStyle name="20% - Accent6 5 2 5 2 2 2" xfId="31877"/>
    <cellStyle name="20% - Accent6 5 2 5 2 3" xfId="24310"/>
    <cellStyle name="20% - Accent6 5 2 5 3" xfId="11247"/>
    <cellStyle name="20% - Accent6 5 2 5 3 2" xfId="28096"/>
    <cellStyle name="20% - Accent6 5 2 5 4" xfId="20529"/>
    <cellStyle name="20% - Accent6 5 2 6" xfId="5087"/>
    <cellStyle name="20% - Accent6 5 2 6 2" xfId="13146"/>
    <cellStyle name="20% - Accent6 5 2 6 2 2" xfId="29993"/>
    <cellStyle name="20% - Accent6 5 2 6 3" xfId="22426"/>
    <cellStyle name="20% - Accent6 5 2 7" xfId="9231"/>
    <cellStyle name="20% - Accent6 5 2 7 2" xfId="26212"/>
    <cellStyle name="20% - Accent6 5 2 8" xfId="9104"/>
    <cellStyle name="20% - Accent6 5 2 9" xfId="18644"/>
    <cellStyle name="20% - Accent6 5 3" xfId="1220"/>
    <cellStyle name="20% - Accent6 5 3 2" xfId="1716"/>
    <cellStyle name="20% - Accent6 5 3 2 2" xfId="2715"/>
    <cellStyle name="20% - Accent6 5 3 2 2 2" xfId="4677"/>
    <cellStyle name="20% - Accent6 5 3 2 2 2 2" xfId="8460"/>
    <cellStyle name="20% - Accent6 5 3 2 2 2 2 2" xfId="16519"/>
    <cellStyle name="20% - Accent6 5 3 2 2 2 2 2 2" xfId="33366"/>
    <cellStyle name="20% - Accent6 5 3 2 2 2 2 3" xfId="25799"/>
    <cellStyle name="20% - Accent6 5 3 2 2 2 3" xfId="12736"/>
    <cellStyle name="20% - Accent6 5 3 2 2 2 3 2" xfId="29585"/>
    <cellStyle name="20% - Accent6 5 3 2 2 2 4" xfId="22018"/>
    <cellStyle name="20% - Accent6 5 3 2 2 3" xfId="6576"/>
    <cellStyle name="20% - Accent6 5 3 2 2 3 2" xfId="14635"/>
    <cellStyle name="20% - Accent6 5 3 2 2 3 2 2" xfId="31482"/>
    <cellStyle name="20% - Accent6 5 3 2 2 3 3" xfId="23915"/>
    <cellStyle name="20% - Accent6 5 3 2 2 4" xfId="10802"/>
    <cellStyle name="20% - Accent6 5 3 2 2 4 2" xfId="27701"/>
    <cellStyle name="20% - Accent6 5 3 2 2 5" xfId="9103"/>
    <cellStyle name="20% - Accent6 5 3 2 2 6" xfId="20133"/>
    <cellStyle name="20% - Accent6 5 3 2 3" xfId="3765"/>
    <cellStyle name="20% - Accent6 5 3 2 3 2" xfId="7548"/>
    <cellStyle name="20% - Accent6 5 3 2 3 2 2" xfId="15607"/>
    <cellStyle name="20% - Accent6 5 3 2 3 2 2 2" xfId="32454"/>
    <cellStyle name="20% - Accent6 5 3 2 3 2 3" xfId="24887"/>
    <cellStyle name="20% - Accent6 5 3 2 3 3" xfId="11824"/>
    <cellStyle name="20% - Accent6 5 3 2 3 3 2" xfId="28673"/>
    <cellStyle name="20% - Accent6 5 3 2 3 4" xfId="21106"/>
    <cellStyle name="20% - Accent6 5 3 2 4" xfId="5664"/>
    <cellStyle name="20% - Accent6 5 3 2 4 2" xfId="13723"/>
    <cellStyle name="20% - Accent6 5 3 2 4 2 2" xfId="30570"/>
    <cellStyle name="20% - Accent6 5 3 2 4 3" xfId="23003"/>
    <cellStyle name="20% - Accent6 5 3 2 5" xfId="9849"/>
    <cellStyle name="20% - Accent6 5 3 2 5 2" xfId="26789"/>
    <cellStyle name="20% - Accent6 5 3 2 6" xfId="8848"/>
    <cellStyle name="20% - Accent6 5 3 2 7" xfId="19221"/>
    <cellStyle name="20% - Accent6 5 3 3" xfId="2262"/>
    <cellStyle name="20% - Accent6 5 3 3 2" xfId="4226"/>
    <cellStyle name="20% - Accent6 5 3 3 2 2" xfId="8009"/>
    <cellStyle name="20% - Accent6 5 3 3 2 2 2" xfId="16068"/>
    <cellStyle name="20% - Accent6 5 3 3 2 2 2 2" xfId="32915"/>
    <cellStyle name="20% - Accent6 5 3 3 2 2 3" xfId="25348"/>
    <cellStyle name="20% - Accent6 5 3 3 2 3" xfId="12285"/>
    <cellStyle name="20% - Accent6 5 3 3 2 3 2" xfId="29134"/>
    <cellStyle name="20% - Accent6 5 3 3 2 4" xfId="21567"/>
    <cellStyle name="20% - Accent6 5 3 3 3" xfId="6125"/>
    <cellStyle name="20% - Accent6 5 3 3 3 2" xfId="14184"/>
    <cellStyle name="20% - Accent6 5 3 3 3 2 2" xfId="31031"/>
    <cellStyle name="20% - Accent6 5 3 3 3 3" xfId="23464"/>
    <cellStyle name="20% - Accent6 5 3 3 4" xfId="10350"/>
    <cellStyle name="20% - Accent6 5 3 3 4 2" xfId="27250"/>
    <cellStyle name="20% - Accent6 5 3 3 5" xfId="8847"/>
    <cellStyle name="20% - Accent6 5 3 3 6" xfId="19682"/>
    <cellStyle name="20% - Accent6 5 3 4" xfId="3314"/>
    <cellStyle name="20% - Accent6 5 3 4 2" xfId="7097"/>
    <cellStyle name="20% - Accent6 5 3 4 2 2" xfId="15156"/>
    <cellStyle name="20% - Accent6 5 3 4 2 2 2" xfId="32003"/>
    <cellStyle name="20% - Accent6 5 3 4 2 3" xfId="24436"/>
    <cellStyle name="20% - Accent6 5 3 4 3" xfId="11373"/>
    <cellStyle name="20% - Accent6 5 3 4 3 2" xfId="28222"/>
    <cellStyle name="20% - Accent6 5 3 4 4" xfId="20655"/>
    <cellStyle name="20% - Accent6 5 3 5" xfId="5213"/>
    <cellStyle name="20% - Accent6 5 3 5 2" xfId="13272"/>
    <cellStyle name="20% - Accent6 5 3 5 2 2" xfId="30119"/>
    <cellStyle name="20% - Accent6 5 3 5 3" xfId="22552"/>
    <cellStyle name="20% - Accent6 5 3 6" xfId="9374"/>
    <cellStyle name="20% - Accent6 5 3 6 2" xfId="26338"/>
    <cellStyle name="20% - Accent6 5 3 7" xfId="9160"/>
    <cellStyle name="20% - Accent6 5 3 8" xfId="18770"/>
    <cellStyle name="20% - Accent6 5 4" xfId="1498"/>
    <cellStyle name="20% - Accent6 5 4 2" xfId="2497"/>
    <cellStyle name="20% - Accent6 5 4 2 2" xfId="4459"/>
    <cellStyle name="20% - Accent6 5 4 2 2 2" xfId="8242"/>
    <cellStyle name="20% - Accent6 5 4 2 2 2 2" xfId="16301"/>
    <cellStyle name="20% - Accent6 5 4 2 2 2 2 2" xfId="33148"/>
    <cellStyle name="20% - Accent6 5 4 2 2 2 3" xfId="25581"/>
    <cellStyle name="20% - Accent6 5 4 2 2 3" xfId="12518"/>
    <cellStyle name="20% - Accent6 5 4 2 2 3 2" xfId="29367"/>
    <cellStyle name="20% - Accent6 5 4 2 2 4" xfId="21800"/>
    <cellStyle name="20% - Accent6 5 4 2 3" xfId="6358"/>
    <cellStyle name="20% - Accent6 5 4 2 3 2" xfId="14417"/>
    <cellStyle name="20% - Accent6 5 4 2 3 2 2" xfId="31264"/>
    <cellStyle name="20% - Accent6 5 4 2 3 3" xfId="23697"/>
    <cellStyle name="20% - Accent6 5 4 2 4" xfId="10584"/>
    <cellStyle name="20% - Accent6 5 4 2 4 2" xfId="27483"/>
    <cellStyle name="20% - Accent6 5 4 2 5" xfId="11199"/>
    <cellStyle name="20% - Accent6 5 4 2 6" xfId="19915"/>
    <cellStyle name="20% - Accent6 5 4 3" xfId="3547"/>
    <cellStyle name="20% - Accent6 5 4 3 2" xfId="7330"/>
    <cellStyle name="20% - Accent6 5 4 3 2 2" xfId="15389"/>
    <cellStyle name="20% - Accent6 5 4 3 2 2 2" xfId="32236"/>
    <cellStyle name="20% - Accent6 5 4 3 2 3" xfId="24669"/>
    <cellStyle name="20% - Accent6 5 4 3 3" xfId="11606"/>
    <cellStyle name="20% - Accent6 5 4 3 3 2" xfId="28455"/>
    <cellStyle name="20% - Accent6 5 4 3 4" xfId="20888"/>
    <cellStyle name="20% - Accent6 5 4 4" xfId="5446"/>
    <cellStyle name="20% - Accent6 5 4 4 2" xfId="13505"/>
    <cellStyle name="20% - Accent6 5 4 4 2 2" xfId="30352"/>
    <cellStyle name="20% - Accent6 5 4 4 3" xfId="22785"/>
    <cellStyle name="20% - Accent6 5 4 5" xfId="9631"/>
    <cellStyle name="20% - Accent6 5 4 5 2" xfId="26571"/>
    <cellStyle name="20% - Accent6 5 4 6" xfId="8846"/>
    <cellStyle name="20% - Accent6 5 4 7" xfId="19003"/>
    <cellStyle name="20% - Accent6 5 5" xfId="2023"/>
    <cellStyle name="20% - Accent6 5 5 2" xfId="4008"/>
    <cellStyle name="20% - Accent6 5 5 2 2" xfId="7791"/>
    <cellStyle name="20% - Accent6 5 5 2 2 2" xfId="15850"/>
    <cellStyle name="20% - Accent6 5 5 2 2 2 2" xfId="32697"/>
    <cellStyle name="20% - Accent6 5 5 2 2 3" xfId="25130"/>
    <cellStyle name="20% - Accent6 5 5 2 3" xfId="12067"/>
    <cellStyle name="20% - Accent6 5 5 2 3 2" xfId="28916"/>
    <cellStyle name="20% - Accent6 5 5 2 4" xfId="21349"/>
    <cellStyle name="20% - Accent6 5 5 3" xfId="5907"/>
    <cellStyle name="20% - Accent6 5 5 3 2" xfId="13966"/>
    <cellStyle name="20% - Accent6 5 5 3 2 2" xfId="30813"/>
    <cellStyle name="20% - Accent6 5 5 3 3" xfId="23246"/>
    <cellStyle name="20% - Accent6 5 5 4" xfId="10122"/>
    <cellStyle name="20% - Accent6 5 5 4 2" xfId="27032"/>
    <cellStyle name="20% - Accent6 5 5 5" xfId="9159"/>
    <cellStyle name="20% - Accent6 5 5 6" xfId="19464"/>
    <cellStyle name="20% - Accent6 5 6" xfId="3066"/>
    <cellStyle name="20% - Accent6 5 6 2" xfId="6879"/>
    <cellStyle name="20% - Accent6 5 6 2 2" xfId="14938"/>
    <cellStyle name="20% - Accent6 5 6 2 2 2" xfId="31785"/>
    <cellStyle name="20% - Accent6 5 6 2 3" xfId="24218"/>
    <cellStyle name="20% - Accent6 5 6 3" xfId="11129"/>
    <cellStyle name="20% - Accent6 5 6 3 2" xfId="28004"/>
    <cellStyle name="20% - Accent6 5 6 4" xfId="20437"/>
    <cellStyle name="20% - Accent6 5 7" xfId="4995"/>
    <cellStyle name="20% - Accent6 5 7 2" xfId="13054"/>
    <cellStyle name="20% - Accent6 5 7 2 2" xfId="29901"/>
    <cellStyle name="20% - Accent6 5 7 3" xfId="22334"/>
    <cellStyle name="20% - Accent6 5 8" xfId="8984"/>
    <cellStyle name="20% - Accent6 5 8 2" xfId="26120"/>
    <cellStyle name="20% - Accent6 5 9" xfId="9172"/>
    <cellStyle name="20% - Accent6 6" xfId="699"/>
    <cellStyle name="20% - Accent6 6 10" xfId="18554"/>
    <cellStyle name="20% - Accent6 6 11" xfId="33996"/>
    <cellStyle name="20% - Accent6 6 2" xfId="1054"/>
    <cellStyle name="20% - Accent6 6 2 2" xfId="1315"/>
    <cellStyle name="20% - Accent6 6 2 2 2" xfId="1811"/>
    <cellStyle name="20% - Accent6 6 2 2 2 2" xfId="2810"/>
    <cellStyle name="20% - Accent6 6 2 2 2 2 2" xfId="4772"/>
    <cellStyle name="20% - Accent6 6 2 2 2 2 2 2" xfId="8555"/>
    <cellStyle name="20% - Accent6 6 2 2 2 2 2 2 2" xfId="16614"/>
    <cellStyle name="20% - Accent6 6 2 2 2 2 2 2 2 2" xfId="33461"/>
    <cellStyle name="20% - Accent6 6 2 2 2 2 2 2 3" xfId="25894"/>
    <cellStyle name="20% - Accent6 6 2 2 2 2 2 3" xfId="12831"/>
    <cellStyle name="20% - Accent6 6 2 2 2 2 2 3 2" xfId="29680"/>
    <cellStyle name="20% - Accent6 6 2 2 2 2 2 4" xfId="22113"/>
    <cellStyle name="20% - Accent6 6 2 2 2 2 3" xfId="6671"/>
    <cellStyle name="20% - Accent6 6 2 2 2 2 3 2" xfId="14730"/>
    <cellStyle name="20% - Accent6 6 2 2 2 2 3 2 2" xfId="31577"/>
    <cellStyle name="20% - Accent6 6 2 2 2 2 3 3" xfId="24010"/>
    <cellStyle name="20% - Accent6 6 2 2 2 2 4" xfId="10897"/>
    <cellStyle name="20% - Accent6 6 2 2 2 2 4 2" xfId="27796"/>
    <cellStyle name="20% - Accent6 6 2 2 2 2 5" xfId="11196"/>
    <cellStyle name="20% - Accent6 6 2 2 2 2 6" xfId="20228"/>
    <cellStyle name="20% - Accent6 6 2 2 2 3" xfId="3860"/>
    <cellStyle name="20% - Accent6 6 2 2 2 3 2" xfId="7643"/>
    <cellStyle name="20% - Accent6 6 2 2 2 3 2 2" xfId="15702"/>
    <cellStyle name="20% - Accent6 6 2 2 2 3 2 2 2" xfId="32549"/>
    <cellStyle name="20% - Accent6 6 2 2 2 3 2 3" xfId="24982"/>
    <cellStyle name="20% - Accent6 6 2 2 2 3 3" xfId="11919"/>
    <cellStyle name="20% - Accent6 6 2 2 2 3 3 2" xfId="28768"/>
    <cellStyle name="20% - Accent6 6 2 2 2 3 4" xfId="21201"/>
    <cellStyle name="20% - Accent6 6 2 2 2 4" xfId="5759"/>
    <cellStyle name="20% - Accent6 6 2 2 2 4 2" xfId="13818"/>
    <cellStyle name="20% - Accent6 6 2 2 2 4 2 2" xfId="30665"/>
    <cellStyle name="20% - Accent6 6 2 2 2 4 3" xfId="23098"/>
    <cellStyle name="20% - Accent6 6 2 2 2 5" xfId="9944"/>
    <cellStyle name="20% - Accent6 6 2 2 2 5 2" xfId="26884"/>
    <cellStyle name="20% - Accent6 6 2 2 2 6" xfId="9157"/>
    <cellStyle name="20% - Accent6 6 2 2 2 7" xfId="19316"/>
    <cellStyle name="20% - Accent6 6 2 2 3" xfId="2357"/>
    <cellStyle name="20% - Accent6 6 2 2 3 2" xfId="4321"/>
    <cellStyle name="20% - Accent6 6 2 2 3 2 2" xfId="8104"/>
    <cellStyle name="20% - Accent6 6 2 2 3 2 2 2" xfId="16163"/>
    <cellStyle name="20% - Accent6 6 2 2 3 2 2 2 2" xfId="33010"/>
    <cellStyle name="20% - Accent6 6 2 2 3 2 2 3" xfId="25443"/>
    <cellStyle name="20% - Accent6 6 2 2 3 2 3" xfId="12380"/>
    <cellStyle name="20% - Accent6 6 2 2 3 2 3 2" xfId="29229"/>
    <cellStyle name="20% - Accent6 6 2 2 3 2 4" xfId="21662"/>
    <cellStyle name="20% - Accent6 6 2 2 3 3" xfId="6220"/>
    <cellStyle name="20% - Accent6 6 2 2 3 3 2" xfId="14279"/>
    <cellStyle name="20% - Accent6 6 2 2 3 3 2 2" xfId="31126"/>
    <cellStyle name="20% - Accent6 6 2 2 3 3 3" xfId="23559"/>
    <cellStyle name="20% - Accent6 6 2 2 3 4" xfId="10445"/>
    <cellStyle name="20% - Accent6 6 2 2 3 4 2" xfId="27345"/>
    <cellStyle name="20% - Accent6 6 2 2 3 5" xfId="9156"/>
    <cellStyle name="20% - Accent6 6 2 2 3 6" xfId="19777"/>
    <cellStyle name="20% - Accent6 6 2 2 4" xfId="3409"/>
    <cellStyle name="20% - Accent6 6 2 2 4 2" xfId="7192"/>
    <cellStyle name="20% - Accent6 6 2 2 4 2 2" xfId="15251"/>
    <cellStyle name="20% - Accent6 6 2 2 4 2 2 2" xfId="32098"/>
    <cellStyle name="20% - Accent6 6 2 2 4 2 3" xfId="24531"/>
    <cellStyle name="20% - Accent6 6 2 2 4 3" xfId="11468"/>
    <cellStyle name="20% - Accent6 6 2 2 4 3 2" xfId="28317"/>
    <cellStyle name="20% - Accent6 6 2 2 4 4" xfId="20750"/>
    <cellStyle name="20% - Accent6 6 2 2 5" xfId="5308"/>
    <cellStyle name="20% - Accent6 6 2 2 5 2" xfId="13367"/>
    <cellStyle name="20% - Accent6 6 2 2 5 2 2" xfId="30214"/>
    <cellStyle name="20% - Accent6 6 2 2 5 3" xfId="22647"/>
    <cellStyle name="20% - Accent6 6 2 2 6" xfId="9469"/>
    <cellStyle name="20% - Accent6 6 2 2 6 2" xfId="26433"/>
    <cellStyle name="20% - Accent6 6 2 2 7" xfId="11197"/>
    <cellStyle name="20% - Accent6 6 2 2 8" xfId="18865"/>
    <cellStyle name="20% - Accent6 6 2 3" xfId="1593"/>
    <cellStyle name="20% - Accent6 6 2 3 2" xfId="2592"/>
    <cellStyle name="20% - Accent6 6 2 3 2 2" xfId="4554"/>
    <cellStyle name="20% - Accent6 6 2 3 2 2 2" xfId="8337"/>
    <cellStyle name="20% - Accent6 6 2 3 2 2 2 2" xfId="16396"/>
    <cellStyle name="20% - Accent6 6 2 3 2 2 2 2 2" xfId="33243"/>
    <cellStyle name="20% - Accent6 6 2 3 2 2 2 3" xfId="25676"/>
    <cellStyle name="20% - Accent6 6 2 3 2 2 3" xfId="12613"/>
    <cellStyle name="20% - Accent6 6 2 3 2 2 3 2" xfId="29462"/>
    <cellStyle name="20% - Accent6 6 2 3 2 2 4" xfId="21895"/>
    <cellStyle name="20% - Accent6 6 2 3 2 3" xfId="6453"/>
    <cellStyle name="20% - Accent6 6 2 3 2 3 2" xfId="14512"/>
    <cellStyle name="20% - Accent6 6 2 3 2 3 2 2" xfId="31359"/>
    <cellStyle name="20% - Accent6 6 2 3 2 3 3" xfId="23792"/>
    <cellStyle name="20% - Accent6 6 2 3 2 4" xfId="10679"/>
    <cellStyle name="20% - Accent6 6 2 3 2 4 2" xfId="27578"/>
    <cellStyle name="20% - Accent6 6 2 3 2 5" xfId="11195"/>
    <cellStyle name="20% - Accent6 6 2 3 2 6" xfId="20010"/>
    <cellStyle name="20% - Accent6 6 2 3 3" xfId="3642"/>
    <cellStyle name="20% - Accent6 6 2 3 3 2" xfId="7425"/>
    <cellStyle name="20% - Accent6 6 2 3 3 2 2" xfId="15484"/>
    <cellStyle name="20% - Accent6 6 2 3 3 2 2 2" xfId="32331"/>
    <cellStyle name="20% - Accent6 6 2 3 3 2 3" xfId="24764"/>
    <cellStyle name="20% - Accent6 6 2 3 3 3" xfId="11701"/>
    <cellStyle name="20% - Accent6 6 2 3 3 3 2" xfId="28550"/>
    <cellStyle name="20% - Accent6 6 2 3 3 4" xfId="20983"/>
    <cellStyle name="20% - Accent6 6 2 3 4" xfId="5541"/>
    <cellStyle name="20% - Accent6 6 2 3 4 2" xfId="13600"/>
    <cellStyle name="20% - Accent6 6 2 3 4 2 2" xfId="30447"/>
    <cellStyle name="20% - Accent6 6 2 3 4 3" xfId="22880"/>
    <cellStyle name="20% - Accent6 6 2 3 5" xfId="9726"/>
    <cellStyle name="20% - Accent6 6 2 3 5 2" xfId="26666"/>
    <cellStyle name="20% - Accent6 6 2 3 6" xfId="9011"/>
    <cellStyle name="20% - Accent6 6 2 3 7" xfId="19098"/>
    <cellStyle name="20% - Accent6 6 2 4" xfId="2139"/>
    <cellStyle name="20% - Accent6 6 2 4 2" xfId="4103"/>
    <cellStyle name="20% - Accent6 6 2 4 2 2" xfId="7886"/>
    <cellStyle name="20% - Accent6 6 2 4 2 2 2" xfId="15945"/>
    <cellStyle name="20% - Accent6 6 2 4 2 2 2 2" xfId="32792"/>
    <cellStyle name="20% - Accent6 6 2 4 2 2 3" xfId="25225"/>
    <cellStyle name="20% - Accent6 6 2 4 2 3" xfId="12162"/>
    <cellStyle name="20% - Accent6 6 2 4 2 3 2" xfId="29011"/>
    <cellStyle name="20% - Accent6 6 2 4 2 4" xfId="21444"/>
    <cellStyle name="20% - Accent6 6 2 4 3" xfId="6002"/>
    <cellStyle name="20% - Accent6 6 2 4 3 2" xfId="14061"/>
    <cellStyle name="20% - Accent6 6 2 4 3 2 2" xfId="30908"/>
    <cellStyle name="20% - Accent6 6 2 4 3 3" xfId="23341"/>
    <cellStyle name="20% - Accent6 6 2 4 4" xfId="10227"/>
    <cellStyle name="20% - Accent6 6 2 4 4 2" xfId="27127"/>
    <cellStyle name="20% - Accent6 6 2 4 5" xfId="9155"/>
    <cellStyle name="20% - Accent6 6 2 4 6" xfId="19559"/>
    <cellStyle name="20% - Accent6 6 2 5" xfId="3191"/>
    <cellStyle name="20% - Accent6 6 2 5 2" xfId="6974"/>
    <cellStyle name="20% - Accent6 6 2 5 2 2" xfId="15033"/>
    <cellStyle name="20% - Accent6 6 2 5 2 2 2" xfId="31880"/>
    <cellStyle name="20% - Accent6 6 2 5 2 3" xfId="24313"/>
    <cellStyle name="20% - Accent6 6 2 5 3" xfId="11250"/>
    <cellStyle name="20% - Accent6 6 2 5 3 2" xfId="28099"/>
    <cellStyle name="20% - Accent6 6 2 5 4" xfId="20532"/>
    <cellStyle name="20% - Accent6 6 2 6" xfId="5090"/>
    <cellStyle name="20% - Accent6 6 2 6 2" xfId="13149"/>
    <cellStyle name="20% - Accent6 6 2 6 2 2" xfId="29996"/>
    <cellStyle name="20% - Accent6 6 2 6 3" xfId="22429"/>
    <cellStyle name="20% - Accent6 6 2 7" xfId="9234"/>
    <cellStyle name="20% - Accent6 6 2 7 2" xfId="26215"/>
    <cellStyle name="20% - Accent6 6 2 8" xfId="9158"/>
    <cellStyle name="20% - Accent6 6 2 9" xfId="18647"/>
    <cellStyle name="20% - Accent6 6 3" xfId="1223"/>
    <cellStyle name="20% - Accent6 6 3 2" xfId="1719"/>
    <cellStyle name="20% - Accent6 6 3 2 2" xfId="2718"/>
    <cellStyle name="20% - Accent6 6 3 2 2 2" xfId="4680"/>
    <cellStyle name="20% - Accent6 6 3 2 2 2 2" xfId="8463"/>
    <cellStyle name="20% - Accent6 6 3 2 2 2 2 2" xfId="16522"/>
    <cellStyle name="20% - Accent6 6 3 2 2 2 2 2 2" xfId="33369"/>
    <cellStyle name="20% - Accent6 6 3 2 2 2 2 3" xfId="25802"/>
    <cellStyle name="20% - Accent6 6 3 2 2 2 3" xfId="12739"/>
    <cellStyle name="20% - Accent6 6 3 2 2 2 3 2" xfId="29588"/>
    <cellStyle name="20% - Accent6 6 3 2 2 2 4" xfId="22021"/>
    <cellStyle name="20% - Accent6 6 3 2 2 3" xfId="6579"/>
    <cellStyle name="20% - Accent6 6 3 2 2 3 2" xfId="14638"/>
    <cellStyle name="20% - Accent6 6 3 2 2 3 2 2" xfId="31485"/>
    <cellStyle name="20% - Accent6 6 3 2 2 3 3" xfId="23918"/>
    <cellStyle name="20% - Accent6 6 3 2 2 4" xfId="10805"/>
    <cellStyle name="20% - Accent6 6 3 2 2 4 2" xfId="27704"/>
    <cellStyle name="20% - Accent6 6 3 2 2 5" xfId="8978"/>
    <cellStyle name="20% - Accent6 6 3 2 2 6" xfId="20136"/>
    <cellStyle name="20% - Accent6 6 3 2 3" xfId="3768"/>
    <cellStyle name="20% - Accent6 6 3 2 3 2" xfId="7551"/>
    <cellStyle name="20% - Accent6 6 3 2 3 2 2" xfId="15610"/>
    <cellStyle name="20% - Accent6 6 3 2 3 2 2 2" xfId="32457"/>
    <cellStyle name="20% - Accent6 6 3 2 3 2 3" xfId="24890"/>
    <cellStyle name="20% - Accent6 6 3 2 3 3" xfId="11827"/>
    <cellStyle name="20% - Accent6 6 3 2 3 3 2" xfId="28676"/>
    <cellStyle name="20% - Accent6 6 3 2 3 4" xfId="21109"/>
    <cellStyle name="20% - Accent6 6 3 2 4" xfId="5667"/>
    <cellStyle name="20% - Accent6 6 3 2 4 2" xfId="13726"/>
    <cellStyle name="20% - Accent6 6 3 2 4 2 2" xfId="30573"/>
    <cellStyle name="20% - Accent6 6 3 2 4 3" xfId="23006"/>
    <cellStyle name="20% - Accent6 6 3 2 5" xfId="9852"/>
    <cellStyle name="20% - Accent6 6 3 2 5 2" xfId="26792"/>
    <cellStyle name="20% - Accent6 6 3 2 6" xfId="9154"/>
    <cellStyle name="20% - Accent6 6 3 2 7" xfId="19224"/>
    <cellStyle name="20% - Accent6 6 3 3" xfId="2265"/>
    <cellStyle name="20% - Accent6 6 3 3 2" xfId="4229"/>
    <cellStyle name="20% - Accent6 6 3 3 2 2" xfId="8012"/>
    <cellStyle name="20% - Accent6 6 3 3 2 2 2" xfId="16071"/>
    <cellStyle name="20% - Accent6 6 3 3 2 2 2 2" xfId="32918"/>
    <cellStyle name="20% - Accent6 6 3 3 2 2 3" xfId="25351"/>
    <cellStyle name="20% - Accent6 6 3 3 2 3" xfId="12288"/>
    <cellStyle name="20% - Accent6 6 3 3 2 3 2" xfId="29137"/>
    <cellStyle name="20% - Accent6 6 3 3 2 4" xfId="21570"/>
    <cellStyle name="20% - Accent6 6 3 3 3" xfId="6128"/>
    <cellStyle name="20% - Accent6 6 3 3 3 2" xfId="14187"/>
    <cellStyle name="20% - Accent6 6 3 3 3 2 2" xfId="31034"/>
    <cellStyle name="20% - Accent6 6 3 3 3 3" xfId="23467"/>
    <cellStyle name="20% - Accent6 6 3 3 4" xfId="10353"/>
    <cellStyle name="20% - Accent6 6 3 3 4 2" xfId="27253"/>
    <cellStyle name="20% - Accent6 6 3 3 5" xfId="11193"/>
    <cellStyle name="20% - Accent6 6 3 3 6" xfId="19685"/>
    <cellStyle name="20% - Accent6 6 3 4" xfId="3317"/>
    <cellStyle name="20% - Accent6 6 3 4 2" xfId="7100"/>
    <cellStyle name="20% - Accent6 6 3 4 2 2" xfId="15159"/>
    <cellStyle name="20% - Accent6 6 3 4 2 2 2" xfId="32006"/>
    <cellStyle name="20% - Accent6 6 3 4 2 3" xfId="24439"/>
    <cellStyle name="20% - Accent6 6 3 4 3" xfId="11376"/>
    <cellStyle name="20% - Accent6 6 3 4 3 2" xfId="28225"/>
    <cellStyle name="20% - Accent6 6 3 4 4" xfId="20658"/>
    <cellStyle name="20% - Accent6 6 3 5" xfId="5216"/>
    <cellStyle name="20% - Accent6 6 3 5 2" xfId="13275"/>
    <cellStyle name="20% - Accent6 6 3 5 2 2" xfId="30122"/>
    <cellStyle name="20% - Accent6 6 3 5 3" xfId="22555"/>
    <cellStyle name="20% - Accent6 6 3 6" xfId="9377"/>
    <cellStyle name="20% - Accent6 6 3 6 2" xfId="26341"/>
    <cellStyle name="20% - Accent6 6 3 7" xfId="11194"/>
    <cellStyle name="20% - Accent6 6 3 8" xfId="18773"/>
    <cellStyle name="20% - Accent6 6 4" xfId="1501"/>
    <cellStyle name="20% - Accent6 6 4 2" xfId="2500"/>
    <cellStyle name="20% - Accent6 6 4 2 2" xfId="4462"/>
    <cellStyle name="20% - Accent6 6 4 2 2 2" xfId="8245"/>
    <cellStyle name="20% - Accent6 6 4 2 2 2 2" xfId="16304"/>
    <cellStyle name="20% - Accent6 6 4 2 2 2 2 2" xfId="33151"/>
    <cellStyle name="20% - Accent6 6 4 2 2 2 3" xfId="25584"/>
    <cellStyle name="20% - Accent6 6 4 2 2 3" xfId="12521"/>
    <cellStyle name="20% - Accent6 6 4 2 2 3 2" xfId="29370"/>
    <cellStyle name="20% - Accent6 6 4 2 2 4" xfId="21803"/>
    <cellStyle name="20% - Accent6 6 4 2 3" xfId="6361"/>
    <cellStyle name="20% - Accent6 6 4 2 3 2" xfId="14420"/>
    <cellStyle name="20% - Accent6 6 4 2 3 2 2" xfId="31267"/>
    <cellStyle name="20% - Accent6 6 4 2 3 3" xfId="23700"/>
    <cellStyle name="20% - Accent6 6 4 2 4" xfId="10587"/>
    <cellStyle name="20% - Accent6 6 4 2 4 2" xfId="27486"/>
    <cellStyle name="20% - Accent6 6 4 2 5" xfId="11192"/>
    <cellStyle name="20% - Accent6 6 4 2 6" xfId="19918"/>
    <cellStyle name="20% - Accent6 6 4 3" xfId="3550"/>
    <cellStyle name="20% - Accent6 6 4 3 2" xfId="7333"/>
    <cellStyle name="20% - Accent6 6 4 3 2 2" xfId="15392"/>
    <cellStyle name="20% - Accent6 6 4 3 2 2 2" xfId="32239"/>
    <cellStyle name="20% - Accent6 6 4 3 2 3" xfId="24672"/>
    <cellStyle name="20% - Accent6 6 4 3 3" xfId="11609"/>
    <cellStyle name="20% - Accent6 6 4 3 3 2" xfId="28458"/>
    <cellStyle name="20% - Accent6 6 4 3 4" xfId="20891"/>
    <cellStyle name="20% - Accent6 6 4 4" xfId="5449"/>
    <cellStyle name="20% - Accent6 6 4 4 2" xfId="13508"/>
    <cellStyle name="20% - Accent6 6 4 4 2 2" xfId="30355"/>
    <cellStyle name="20% - Accent6 6 4 4 3" xfId="22788"/>
    <cellStyle name="20% - Accent6 6 4 5" xfId="9634"/>
    <cellStyle name="20% - Accent6 6 4 5 2" xfId="26574"/>
    <cellStyle name="20% - Accent6 6 4 6" xfId="9153"/>
    <cellStyle name="20% - Accent6 6 4 7" xfId="19006"/>
    <cellStyle name="20% - Accent6 6 5" xfId="2029"/>
    <cellStyle name="20% - Accent6 6 5 2" xfId="4011"/>
    <cellStyle name="20% - Accent6 6 5 2 2" xfId="7794"/>
    <cellStyle name="20% - Accent6 6 5 2 2 2" xfId="15853"/>
    <cellStyle name="20% - Accent6 6 5 2 2 2 2" xfId="32700"/>
    <cellStyle name="20% - Accent6 6 5 2 2 3" xfId="25133"/>
    <cellStyle name="20% - Accent6 6 5 2 3" xfId="12070"/>
    <cellStyle name="20% - Accent6 6 5 2 3 2" xfId="28919"/>
    <cellStyle name="20% - Accent6 6 5 2 4" xfId="21352"/>
    <cellStyle name="20% - Accent6 6 5 3" xfId="5910"/>
    <cellStyle name="20% - Accent6 6 5 3 2" xfId="13969"/>
    <cellStyle name="20% - Accent6 6 5 3 2 2" xfId="30816"/>
    <cellStyle name="20% - Accent6 6 5 3 3" xfId="23249"/>
    <cellStyle name="20% - Accent6 6 5 4" xfId="10128"/>
    <cellStyle name="20% - Accent6 6 5 4 2" xfId="27035"/>
    <cellStyle name="20% - Accent6 6 5 5" xfId="9152"/>
    <cellStyle name="20% - Accent6 6 5 6" xfId="19467"/>
    <cellStyle name="20% - Accent6 6 6" xfId="3069"/>
    <cellStyle name="20% - Accent6 6 6 2" xfId="6882"/>
    <cellStyle name="20% - Accent6 6 6 2 2" xfId="14941"/>
    <cellStyle name="20% - Accent6 6 6 2 2 2" xfId="31788"/>
    <cellStyle name="20% - Accent6 6 6 2 3" xfId="24221"/>
    <cellStyle name="20% - Accent6 6 6 3" xfId="11132"/>
    <cellStyle name="20% - Accent6 6 6 3 2" xfId="28007"/>
    <cellStyle name="20% - Accent6 6 6 4" xfId="20440"/>
    <cellStyle name="20% - Accent6 6 7" xfId="4998"/>
    <cellStyle name="20% - Accent6 6 7 2" xfId="13057"/>
    <cellStyle name="20% - Accent6 6 7 2 2" xfId="29904"/>
    <cellStyle name="20% - Accent6 6 7 3" xfId="22337"/>
    <cellStyle name="20% - Accent6 6 8" xfId="9007"/>
    <cellStyle name="20% - Accent6 6 8 2" xfId="26123"/>
    <cellStyle name="20% - Accent6 6 9" xfId="11198"/>
    <cellStyle name="20% - Accent6 7" xfId="777"/>
    <cellStyle name="20% - Accent6 7 10" xfId="18595"/>
    <cellStyle name="20% - Accent6 7 11" xfId="33997"/>
    <cellStyle name="20% - Accent6 7 2" xfId="1095"/>
    <cellStyle name="20% - Accent6 7 2 2" xfId="1356"/>
    <cellStyle name="20% - Accent6 7 2 2 2" xfId="1852"/>
    <cellStyle name="20% - Accent6 7 2 2 2 2" xfId="2851"/>
    <cellStyle name="20% - Accent6 7 2 2 2 2 2" xfId="4813"/>
    <cellStyle name="20% - Accent6 7 2 2 2 2 2 2" xfId="8596"/>
    <cellStyle name="20% - Accent6 7 2 2 2 2 2 2 2" xfId="16655"/>
    <cellStyle name="20% - Accent6 7 2 2 2 2 2 2 2 2" xfId="33502"/>
    <cellStyle name="20% - Accent6 7 2 2 2 2 2 2 3" xfId="25935"/>
    <cellStyle name="20% - Accent6 7 2 2 2 2 2 3" xfId="12872"/>
    <cellStyle name="20% - Accent6 7 2 2 2 2 2 3 2" xfId="29721"/>
    <cellStyle name="20% - Accent6 7 2 2 2 2 2 4" xfId="22154"/>
    <cellStyle name="20% - Accent6 7 2 2 2 2 3" xfId="6712"/>
    <cellStyle name="20% - Accent6 7 2 2 2 2 3 2" xfId="14771"/>
    <cellStyle name="20% - Accent6 7 2 2 2 2 3 2 2" xfId="31618"/>
    <cellStyle name="20% - Accent6 7 2 2 2 2 3 3" xfId="24051"/>
    <cellStyle name="20% - Accent6 7 2 2 2 2 4" xfId="10938"/>
    <cellStyle name="20% - Accent6 7 2 2 2 2 4 2" xfId="27837"/>
    <cellStyle name="20% - Accent6 7 2 2 2 2 5" xfId="9102"/>
    <cellStyle name="20% - Accent6 7 2 2 2 2 6" xfId="20269"/>
    <cellStyle name="20% - Accent6 7 2 2 2 3" xfId="3901"/>
    <cellStyle name="20% - Accent6 7 2 2 2 3 2" xfId="7684"/>
    <cellStyle name="20% - Accent6 7 2 2 2 3 2 2" xfId="15743"/>
    <cellStyle name="20% - Accent6 7 2 2 2 3 2 2 2" xfId="32590"/>
    <cellStyle name="20% - Accent6 7 2 2 2 3 2 3" xfId="25023"/>
    <cellStyle name="20% - Accent6 7 2 2 2 3 3" xfId="11960"/>
    <cellStyle name="20% - Accent6 7 2 2 2 3 3 2" xfId="28809"/>
    <cellStyle name="20% - Accent6 7 2 2 2 3 4" xfId="21242"/>
    <cellStyle name="20% - Accent6 7 2 2 2 4" xfId="5800"/>
    <cellStyle name="20% - Accent6 7 2 2 2 4 2" xfId="13859"/>
    <cellStyle name="20% - Accent6 7 2 2 2 4 2 2" xfId="30706"/>
    <cellStyle name="20% - Accent6 7 2 2 2 4 3" xfId="23139"/>
    <cellStyle name="20% - Accent6 7 2 2 2 5" xfId="9985"/>
    <cellStyle name="20% - Accent6 7 2 2 2 5 2" xfId="26925"/>
    <cellStyle name="20% - Accent6 7 2 2 2 6" xfId="9150"/>
    <cellStyle name="20% - Accent6 7 2 2 2 7" xfId="19357"/>
    <cellStyle name="20% - Accent6 7 2 2 3" xfId="2398"/>
    <cellStyle name="20% - Accent6 7 2 2 3 2" xfId="4362"/>
    <cellStyle name="20% - Accent6 7 2 2 3 2 2" xfId="8145"/>
    <cellStyle name="20% - Accent6 7 2 2 3 2 2 2" xfId="16204"/>
    <cellStyle name="20% - Accent6 7 2 2 3 2 2 2 2" xfId="33051"/>
    <cellStyle name="20% - Accent6 7 2 2 3 2 2 3" xfId="25484"/>
    <cellStyle name="20% - Accent6 7 2 2 3 2 3" xfId="12421"/>
    <cellStyle name="20% - Accent6 7 2 2 3 2 3 2" xfId="29270"/>
    <cellStyle name="20% - Accent6 7 2 2 3 2 4" xfId="21703"/>
    <cellStyle name="20% - Accent6 7 2 2 3 3" xfId="6261"/>
    <cellStyle name="20% - Accent6 7 2 2 3 3 2" xfId="14320"/>
    <cellStyle name="20% - Accent6 7 2 2 3 3 2 2" xfId="31167"/>
    <cellStyle name="20% - Accent6 7 2 2 3 3 3" xfId="23600"/>
    <cellStyle name="20% - Accent6 7 2 2 3 4" xfId="10486"/>
    <cellStyle name="20% - Accent6 7 2 2 3 4 2" xfId="27386"/>
    <cellStyle name="20% - Accent6 7 2 2 3 5" xfId="8917"/>
    <cellStyle name="20% - Accent6 7 2 2 3 6" xfId="19818"/>
    <cellStyle name="20% - Accent6 7 2 2 4" xfId="3450"/>
    <cellStyle name="20% - Accent6 7 2 2 4 2" xfId="7233"/>
    <cellStyle name="20% - Accent6 7 2 2 4 2 2" xfId="15292"/>
    <cellStyle name="20% - Accent6 7 2 2 4 2 2 2" xfId="32139"/>
    <cellStyle name="20% - Accent6 7 2 2 4 2 3" xfId="24572"/>
    <cellStyle name="20% - Accent6 7 2 2 4 3" xfId="11509"/>
    <cellStyle name="20% - Accent6 7 2 2 4 3 2" xfId="28358"/>
    <cellStyle name="20% - Accent6 7 2 2 4 4" xfId="20791"/>
    <cellStyle name="20% - Accent6 7 2 2 5" xfId="5349"/>
    <cellStyle name="20% - Accent6 7 2 2 5 2" xfId="13408"/>
    <cellStyle name="20% - Accent6 7 2 2 5 2 2" xfId="30255"/>
    <cellStyle name="20% - Accent6 7 2 2 5 3" xfId="22688"/>
    <cellStyle name="20% - Accent6 7 2 2 6" xfId="9510"/>
    <cellStyle name="20% - Accent6 7 2 2 6 2" xfId="26474"/>
    <cellStyle name="20% - Accent6 7 2 2 7" xfId="11190"/>
    <cellStyle name="20% - Accent6 7 2 2 8" xfId="18906"/>
    <cellStyle name="20% - Accent6 7 2 3" xfId="1634"/>
    <cellStyle name="20% - Accent6 7 2 3 2" xfId="2633"/>
    <cellStyle name="20% - Accent6 7 2 3 2 2" xfId="4595"/>
    <cellStyle name="20% - Accent6 7 2 3 2 2 2" xfId="8378"/>
    <cellStyle name="20% - Accent6 7 2 3 2 2 2 2" xfId="16437"/>
    <cellStyle name="20% - Accent6 7 2 3 2 2 2 2 2" xfId="33284"/>
    <cellStyle name="20% - Accent6 7 2 3 2 2 2 3" xfId="25717"/>
    <cellStyle name="20% - Accent6 7 2 3 2 2 3" xfId="12654"/>
    <cellStyle name="20% - Accent6 7 2 3 2 2 3 2" xfId="29503"/>
    <cellStyle name="20% - Accent6 7 2 3 2 2 4" xfId="21936"/>
    <cellStyle name="20% - Accent6 7 2 3 2 3" xfId="6494"/>
    <cellStyle name="20% - Accent6 7 2 3 2 3 2" xfId="14553"/>
    <cellStyle name="20% - Accent6 7 2 3 2 3 2 2" xfId="31400"/>
    <cellStyle name="20% - Accent6 7 2 3 2 3 3" xfId="23833"/>
    <cellStyle name="20% - Accent6 7 2 3 2 4" xfId="10720"/>
    <cellStyle name="20% - Accent6 7 2 3 2 4 2" xfId="27619"/>
    <cellStyle name="20% - Accent6 7 2 3 2 5" xfId="8844"/>
    <cellStyle name="20% - Accent6 7 2 3 2 6" xfId="20051"/>
    <cellStyle name="20% - Accent6 7 2 3 3" xfId="3683"/>
    <cellStyle name="20% - Accent6 7 2 3 3 2" xfId="7466"/>
    <cellStyle name="20% - Accent6 7 2 3 3 2 2" xfId="15525"/>
    <cellStyle name="20% - Accent6 7 2 3 3 2 2 2" xfId="32372"/>
    <cellStyle name="20% - Accent6 7 2 3 3 2 3" xfId="24805"/>
    <cellStyle name="20% - Accent6 7 2 3 3 3" xfId="11742"/>
    <cellStyle name="20% - Accent6 7 2 3 3 3 2" xfId="28591"/>
    <cellStyle name="20% - Accent6 7 2 3 3 4" xfId="21024"/>
    <cellStyle name="20% - Accent6 7 2 3 4" xfId="5582"/>
    <cellStyle name="20% - Accent6 7 2 3 4 2" xfId="13641"/>
    <cellStyle name="20% - Accent6 7 2 3 4 2 2" xfId="30488"/>
    <cellStyle name="20% - Accent6 7 2 3 4 3" xfId="22921"/>
    <cellStyle name="20% - Accent6 7 2 3 5" xfId="9767"/>
    <cellStyle name="20% - Accent6 7 2 3 5 2" xfId="26707"/>
    <cellStyle name="20% - Accent6 7 2 3 6" xfId="8845"/>
    <cellStyle name="20% - Accent6 7 2 3 7" xfId="19139"/>
    <cellStyle name="20% - Accent6 7 2 4" xfId="2180"/>
    <cellStyle name="20% - Accent6 7 2 4 2" xfId="4144"/>
    <cellStyle name="20% - Accent6 7 2 4 2 2" xfId="7927"/>
    <cellStyle name="20% - Accent6 7 2 4 2 2 2" xfId="15986"/>
    <cellStyle name="20% - Accent6 7 2 4 2 2 2 2" xfId="32833"/>
    <cellStyle name="20% - Accent6 7 2 4 2 2 3" xfId="25266"/>
    <cellStyle name="20% - Accent6 7 2 4 2 3" xfId="12203"/>
    <cellStyle name="20% - Accent6 7 2 4 2 3 2" xfId="29052"/>
    <cellStyle name="20% - Accent6 7 2 4 2 4" xfId="21485"/>
    <cellStyle name="20% - Accent6 7 2 4 3" xfId="6043"/>
    <cellStyle name="20% - Accent6 7 2 4 3 2" xfId="14102"/>
    <cellStyle name="20% - Accent6 7 2 4 3 2 2" xfId="30949"/>
    <cellStyle name="20% - Accent6 7 2 4 3 3" xfId="23382"/>
    <cellStyle name="20% - Accent6 7 2 4 4" xfId="10268"/>
    <cellStyle name="20% - Accent6 7 2 4 4 2" xfId="27168"/>
    <cellStyle name="20% - Accent6 7 2 4 5" xfId="11189"/>
    <cellStyle name="20% - Accent6 7 2 4 6" xfId="19600"/>
    <cellStyle name="20% - Accent6 7 2 5" xfId="3232"/>
    <cellStyle name="20% - Accent6 7 2 5 2" xfId="7015"/>
    <cellStyle name="20% - Accent6 7 2 5 2 2" xfId="15074"/>
    <cellStyle name="20% - Accent6 7 2 5 2 2 2" xfId="31921"/>
    <cellStyle name="20% - Accent6 7 2 5 2 3" xfId="24354"/>
    <cellStyle name="20% - Accent6 7 2 5 3" xfId="11291"/>
    <cellStyle name="20% - Accent6 7 2 5 3 2" xfId="28140"/>
    <cellStyle name="20% - Accent6 7 2 5 4" xfId="20573"/>
    <cellStyle name="20% - Accent6 7 2 6" xfId="5131"/>
    <cellStyle name="20% - Accent6 7 2 6 2" xfId="13190"/>
    <cellStyle name="20% - Accent6 7 2 6 2 2" xfId="30037"/>
    <cellStyle name="20% - Accent6 7 2 6 3" xfId="22470"/>
    <cellStyle name="20% - Accent6 7 2 7" xfId="9275"/>
    <cellStyle name="20% - Accent6 7 2 7 2" xfId="26256"/>
    <cellStyle name="20% - Accent6 7 2 8" xfId="9151"/>
    <cellStyle name="20% - Accent6 7 2 9" xfId="18688"/>
    <cellStyle name="20% - Accent6 7 3" xfId="1264"/>
    <cellStyle name="20% - Accent6 7 3 2" xfId="1760"/>
    <cellStyle name="20% - Accent6 7 3 2 2" xfId="2759"/>
    <cellStyle name="20% - Accent6 7 3 2 2 2" xfId="4721"/>
    <cellStyle name="20% - Accent6 7 3 2 2 2 2" xfId="8504"/>
    <cellStyle name="20% - Accent6 7 3 2 2 2 2 2" xfId="16563"/>
    <cellStyle name="20% - Accent6 7 3 2 2 2 2 2 2" xfId="33410"/>
    <cellStyle name="20% - Accent6 7 3 2 2 2 2 3" xfId="25843"/>
    <cellStyle name="20% - Accent6 7 3 2 2 2 3" xfId="12780"/>
    <cellStyle name="20% - Accent6 7 3 2 2 2 3 2" xfId="29629"/>
    <cellStyle name="20% - Accent6 7 3 2 2 2 4" xfId="22062"/>
    <cellStyle name="20% - Accent6 7 3 2 2 3" xfId="6620"/>
    <cellStyle name="20% - Accent6 7 3 2 2 3 2" xfId="14679"/>
    <cellStyle name="20% - Accent6 7 3 2 2 3 2 2" xfId="31526"/>
    <cellStyle name="20% - Accent6 7 3 2 2 3 3" xfId="23959"/>
    <cellStyle name="20% - Accent6 7 3 2 2 4" xfId="10846"/>
    <cellStyle name="20% - Accent6 7 3 2 2 4 2" xfId="27745"/>
    <cellStyle name="20% - Accent6 7 3 2 2 5" xfId="9148"/>
    <cellStyle name="20% - Accent6 7 3 2 2 6" xfId="20177"/>
    <cellStyle name="20% - Accent6 7 3 2 3" xfId="3809"/>
    <cellStyle name="20% - Accent6 7 3 2 3 2" xfId="7592"/>
    <cellStyle name="20% - Accent6 7 3 2 3 2 2" xfId="15651"/>
    <cellStyle name="20% - Accent6 7 3 2 3 2 2 2" xfId="32498"/>
    <cellStyle name="20% - Accent6 7 3 2 3 2 3" xfId="24931"/>
    <cellStyle name="20% - Accent6 7 3 2 3 3" xfId="11868"/>
    <cellStyle name="20% - Accent6 7 3 2 3 3 2" xfId="28717"/>
    <cellStyle name="20% - Accent6 7 3 2 3 4" xfId="21150"/>
    <cellStyle name="20% - Accent6 7 3 2 4" xfId="5708"/>
    <cellStyle name="20% - Accent6 7 3 2 4 2" xfId="13767"/>
    <cellStyle name="20% - Accent6 7 3 2 4 2 2" xfId="30614"/>
    <cellStyle name="20% - Accent6 7 3 2 4 3" xfId="23047"/>
    <cellStyle name="20% - Accent6 7 3 2 5" xfId="9893"/>
    <cellStyle name="20% - Accent6 7 3 2 5 2" xfId="26833"/>
    <cellStyle name="20% - Accent6 7 3 2 6" xfId="11188"/>
    <cellStyle name="20% - Accent6 7 3 2 7" xfId="19265"/>
    <cellStyle name="20% - Accent6 7 3 3" xfId="2306"/>
    <cellStyle name="20% - Accent6 7 3 3 2" xfId="4270"/>
    <cellStyle name="20% - Accent6 7 3 3 2 2" xfId="8053"/>
    <cellStyle name="20% - Accent6 7 3 3 2 2 2" xfId="16112"/>
    <cellStyle name="20% - Accent6 7 3 3 2 2 2 2" xfId="32959"/>
    <cellStyle name="20% - Accent6 7 3 3 2 2 3" xfId="25392"/>
    <cellStyle name="20% - Accent6 7 3 3 2 3" xfId="12329"/>
    <cellStyle name="20% - Accent6 7 3 3 2 3 2" xfId="29178"/>
    <cellStyle name="20% - Accent6 7 3 3 2 4" xfId="21611"/>
    <cellStyle name="20% - Accent6 7 3 3 3" xfId="6169"/>
    <cellStyle name="20% - Accent6 7 3 3 3 2" xfId="14228"/>
    <cellStyle name="20% - Accent6 7 3 3 3 2 2" xfId="31075"/>
    <cellStyle name="20% - Accent6 7 3 3 3 3" xfId="23508"/>
    <cellStyle name="20% - Accent6 7 3 3 4" xfId="10394"/>
    <cellStyle name="20% - Accent6 7 3 3 4 2" xfId="27294"/>
    <cellStyle name="20% - Accent6 7 3 3 5" xfId="11187"/>
    <cellStyle name="20% - Accent6 7 3 3 6" xfId="19726"/>
    <cellStyle name="20% - Accent6 7 3 4" xfId="3358"/>
    <cellStyle name="20% - Accent6 7 3 4 2" xfId="7141"/>
    <cellStyle name="20% - Accent6 7 3 4 2 2" xfId="15200"/>
    <cellStyle name="20% - Accent6 7 3 4 2 2 2" xfId="32047"/>
    <cellStyle name="20% - Accent6 7 3 4 2 3" xfId="24480"/>
    <cellStyle name="20% - Accent6 7 3 4 3" xfId="11417"/>
    <cellStyle name="20% - Accent6 7 3 4 3 2" xfId="28266"/>
    <cellStyle name="20% - Accent6 7 3 4 4" xfId="20699"/>
    <cellStyle name="20% - Accent6 7 3 5" xfId="5257"/>
    <cellStyle name="20% - Accent6 7 3 5 2" xfId="13316"/>
    <cellStyle name="20% - Accent6 7 3 5 2 2" xfId="30163"/>
    <cellStyle name="20% - Accent6 7 3 5 3" xfId="22596"/>
    <cellStyle name="20% - Accent6 7 3 6" xfId="9418"/>
    <cellStyle name="20% - Accent6 7 3 6 2" xfId="26382"/>
    <cellStyle name="20% - Accent6 7 3 7" xfId="9149"/>
    <cellStyle name="20% - Accent6 7 3 8" xfId="18814"/>
    <cellStyle name="20% - Accent6 7 4" xfId="1542"/>
    <cellStyle name="20% - Accent6 7 4 2" xfId="2541"/>
    <cellStyle name="20% - Accent6 7 4 2 2" xfId="4503"/>
    <cellStyle name="20% - Accent6 7 4 2 2 2" xfId="8286"/>
    <cellStyle name="20% - Accent6 7 4 2 2 2 2" xfId="16345"/>
    <cellStyle name="20% - Accent6 7 4 2 2 2 2 2" xfId="33192"/>
    <cellStyle name="20% - Accent6 7 4 2 2 2 3" xfId="25625"/>
    <cellStyle name="20% - Accent6 7 4 2 2 3" xfId="12562"/>
    <cellStyle name="20% - Accent6 7 4 2 2 3 2" xfId="29411"/>
    <cellStyle name="20% - Accent6 7 4 2 2 4" xfId="21844"/>
    <cellStyle name="20% - Accent6 7 4 2 3" xfId="6402"/>
    <cellStyle name="20% - Accent6 7 4 2 3 2" xfId="14461"/>
    <cellStyle name="20% - Accent6 7 4 2 3 2 2" xfId="31308"/>
    <cellStyle name="20% - Accent6 7 4 2 3 3" xfId="23741"/>
    <cellStyle name="20% - Accent6 7 4 2 4" xfId="10628"/>
    <cellStyle name="20% - Accent6 7 4 2 4 2" xfId="27527"/>
    <cellStyle name="20% - Accent6 7 4 2 5" xfId="11186"/>
    <cellStyle name="20% - Accent6 7 4 2 6" xfId="19959"/>
    <cellStyle name="20% - Accent6 7 4 3" xfId="3591"/>
    <cellStyle name="20% - Accent6 7 4 3 2" xfId="7374"/>
    <cellStyle name="20% - Accent6 7 4 3 2 2" xfId="15433"/>
    <cellStyle name="20% - Accent6 7 4 3 2 2 2" xfId="32280"/>
    <cellStyle name="20% - Accent6 7 4 3 2 3" xfId="24713"/>
    <cellStyle name="20% - Accent6 7 4 3 3" xfId="11650"/>
    <cellStyle name="20% - Accent6 7 4 3 3 2" xfId="28499"/>
    <cellStyle name="20% - Accent6 7 4 3 4" xfId="20932"/>
    <cellStyle name="20% - Accent6 7 4 4" xfId="5490"/>
    <cellStyle name="20% - Accent6 7 4 4 2" xfId="13549"/>
    <cellStyle name="20% - Accent6 7 4 4 2 2" xfId="30396"/>
    <cellStyle name="20% - Accent6 7 4 4 3" xfId="22829"/>
    <cellStyle name="20% - Accent6 7 4 5" xfId="9675"/>
    <cellStyle name="20% - Accent6 7 4 5 2" xfId="26615"/>
    <cellStyle name="20% - Accent6 7 4 6" xfId="9147"/>
    <cellStyle name="20% - Accent6 7 4 7" xfId="19047"/>
    <cellStyle name="20% - Accent6 7 5" xfId="2072"/>
    <cellStyle name="20% - Accent6 7 5 2" xfId="4052"/>
    <cellStyle name="20% - Accent6 7 5 2 2" xfId="7835"/>
    <cellStyle name="20% - Accent6 7 5 2 2 2" xfId="15894"/>
    <cellStyle name="20% - Accent6 7 5 2 2 2 2" xfId="32741"/>
    <cellStyle name="20% - Accent6 7 5 2 2 3" xfId="25174"/>
    <cellStyle name="20% - Accent6 7 5 2 3" xfId="12111"/>
    <cellStyle name="20% - Accent6 7 5 2 3 2" xfId="28960"/>
    <cellStyle name="20% - Accent6 7 5 2 4" xfId="21393"/>
    <cellStyle name="20% - Accent6 7 5 3" xfId="5951"/>
    <cellStyle name="20% - Accent6 7 5 3 2" xfId="14010"/>
    <cellStyle name="20% - Accent6 7 5 3 2 2" xfId="30857"/>
    <cellStyle name="20% - Accent6 7 5 3 3" xfId="23290"/>
    <cellStyle name="20% - Accent6 7 5 4" xfId="10169"/>
    <cellStyle name="20% - Accent6 7 5 4 2" xfId="27076"/>
    <cellStyle name="20% - Accent6 7 5 5" xfId="9146"/>
    <cellStyle name="20% - Accent6 7 5 6" xfId="19508"/>
    <cellStyle name="20% - Accent6 7 6" xfId="3110"/>
    <cellStyle name="20% - Accent6 7 6 2" xfId="6923"/>
    <cellStyle name="20% - Accent6 7 6 2 2" xfId="14982"/>
    <cellStyle name="20% - Accent6 7 6 2 2 2" xfId="31829"/>
    <cellStyle name="20% - Accent6 7 6 2 3" xfId="24262"/>
    <cellStyle name="20% - Accent6 7 6 3" xfId="11173"/>
    <cellStyle name="20% - Accent6 7 6 3 2" xfId="28048"/>
    <cellStyle name="20% - Accent6 7 6 4" xfId="20481"/>
    <cellStyle name="20% - Accent6 7 7" xfId="5039"/>
    <cellStyle name="20% - Accent6 7 7 2" xfId="13098"/>
    <cellStyle name="20% - Accent6 7 7 2 2" xfId="29945"/>
    <cellStyle name="20% - Accent6 7 7 3" xfId="22378"/>
    <cellStyle name="20% - Accent6 7 8" xfId="9073"/>
    <cellStyle name="20% - Accent6 7 8 2" xfId="26164"/>
    <cellStyle name="20% - Accent6 7 9" xfId="11191"/>
    <cellStyle name="20% - Accent6 8" xfId="979"/>
    <cellStyle name="20% - Accent6 8 10" xfId="33998"/>
    <cellStyle name="20% - Accent6 8 2" xfId="1277"/>
    <cellStyle name="20% - Accent6 8 2 2" xfId="1773"/>
    <cellStyle name="20% - Accent6 8 2 2 2" xfId="2772"/>
    <cellStyle name="20% - Accent6 8 2 2 2 2" xfId="4734"/>
    <cellStyle name="20% - Accent6 8 2 2 2 2 2" xfId="8517"/>
    <cellStyle name="20% - Accent6 8 2 2 2 2 2 2" xfId="16576"/>
    <cellStyle name="20% - Accent6 8 2 2 2 2 2 2 2" xfId="33423"/>
    <cellStyle name="20% - Accent6 8 2 2 2 2 2 3" xfId="25856"/>
    <cellStyle name="20% - Accent6 8 2 2 2 2 3" xfId="12793"/>
    <cellStyle name="20% - Accent6 8 2 2 2 2 3 2" xfId="29642"/>
    <cellStyle name="20% - Accent6 8 2 2 2 2 4" xfId="22075"/>
    <cellStyle name="20% - Accent6 8 2 2 2 3" xfId="6633"/>
    <cellStyle name="20% - Accent6 8 2 2 2 3 2" xfId="14692"/>
    <cellStyle name="20% - Accent6 8 2 2 2 3 2 2" xfId="31539"/>
    <cellStyle name="20% - Accent6 8 2 2 2 3 3" xfId="23972"/>
    <cellStyle name="20% - Accent6 8 2 2 2 4" xfId="10859"/>
    <cellStyle name="20% - Accent6 8 2 2 2 4 2" xfId="27758"/>
    <cellStyle name="20% - Accent6 8 2 2 2 5" xfId="9144"/>
    <cellStyle name="20% - Accent6 8 2 2 2 6" xfId="20190"/>
    <cellStyle name="20% - Accent6 8 2 2 3" xfId="3822"/>
    <cellStyle name="20% - Accent6 8 2 2 3 2" xfId="7605"/>
    <cellStyle name="20% - Accent6 8 2 2 3 2 2" xfId="15664"/>
    <cellStyle name="20% - Accent6 8 2 2 3 2 2 2" xfId="32511"/>
    <cellStyle name="20% - Accent6 8 2 2 3 2 3" xfId="24944"/>
    <cellStyle name="20% - Accent6 8 2 2 3 3" xfId="11881"/>
    <cellStyle name="20% - Accent6 8 2 2 3 3 2" xfId="28730"/>
    <cellStyle name="20% - Accent6 8 2 2 3 4" xfId="21163"/>
    <cellStyle name="20% - Accent6 8 2 2 4" xfId="5721"/>
    <cellStyle name="20% - Accent6 8 2 2 4 2" xfId="13780"/>
    <cellStyle name="20% - Accent6 8 2 2 4 2 2" xfId="30627"/>
    <cellStyle name="20% - Accent6 8 2 2 4 3" xfId="23060"/>
    <cellStyle name="20% - Accent6 8 2 2 5" xfId="9906"/>
    <cellStyle name="20% - Accent6 8 2 2 5 2" xfId="26846"/>
    <cellStyle name="20% - Accent6 8 2 2 6" xfId="11184"/>
    <cellStyle name="20% - Accent6 8 2 2 7" xfId="19278"/>
    <cellStyle name="20% - Accent6 8 2 3" xfId="2319"/>
    <cellStyle name="20% - Accent6 8 2 3 2" xfId="4283"/>
    <cellStyle name="20% - Accent6 8 2 3 2 2" xfId="8066"/>
    <cellStyle name="20% - Accent6 8 2 3 2 2 2" xfId="16125"/>
    <cellStyle name="20% - Accent6 8 2 3 2 2 2 2" xfId="32972"/>
    <cellStyle name="20% - Accent6 8 2 3 2 2 3" xfId="25405"/>
    <cellStyle name="20% - Accent6 8 2 3 2 3" xfId="12342"/>
    <cellStyle name="20% - Accent6 8 2 3 2 3 2" xfId="29191"/>
    <cellStyle name="20% - Accent6 8 2 3 2 4" xfId="21624"/>
    <cellStyle name="20% - Accent6 8 2 3 3" xfId="6182"/>
    <cellStyle name="20% - Accent6 8 2 3 3 2" xfId="14241"/>
    <cellStyle name="20% - Accent6 8 2 3 3 2 2" xfId="31088"/>
    <cellStyle name="20% - Accent6 8 2 3 3 3" xfId="23521"/>
    <cellStyle name="20% - Accent6 8 2 3 4" xfId="10407"/>
    <cellStyle name="20% - Accent6 8 2 3 4 2" xfId="27307"/>
    <cellStyle name="20% - Accent6 8 2 3 5" xfId="11183"/>
    <cellStyle name="20% - Accent6 8 2 3 6" xfId="19739"/>
    <cellStyle name="20% - Accent6 8 2 4" xfId="3371"/>
    <cellStyle name="20% - Accent6 8 2 4 2" xfId="7154"/>
    <cellStyle name="20% - Accent6 8 2 4 2 2" xfId="15213"/>
    <cellStyle name="20% - Accent6 8 2 4 2 2 2" xfId="32060"/>
    <cellStyle name="20% - Accent6 8 2 4 2 3" xfId="24493"/>
    <cellStyle name="20% - Accent6 8 2 4 3" xfId="11430"/>
    <cellStyle name="20% - Accent6 8 2 4 3 2" xfId="28279"/>
    <cellStyle name="20% - Accent6 8 2 4 4" xfId="20712"/>
    <cellStyle name="20% - Accent6 8 2 5" xfId="5270"/>
    <cellStyle name="20% - Accent6 8 2 5 2" xfId="13329"/>
    <cellStyle name="20% - Accent6 8 2 5 2 2" xfId="30176"/>
    <cellStyle name="20% - Accent6 8 2 5 3" xfId="22609"/>
    <cellStyle name="20% - Accent6 8 2 6" xfId="9431"/>
    <cellStyle name="20% - Accent6 8 2 6 2" xfId="26395"/>
    <cellStyle name="20% - Accent6 8 2 7" xfId="9145"/>
    <cellStyle name="20% - Accent6 8 2 8" xfId="18827"/>
    <cellStyle name="20% - Accent6 8 3" xfId="1555"/>
    <cellStyle name="20% - Accent6 8 3 2" xfId="2554"/>
    <cellStyle name="20% - Accent6 8 3 2 2" xfId="4516"/>
    <cellStyle name="20% - Accent6 8 3 2 2 2" xfId="8299"/>
    <cellStyle name="20% - Accent6 8 3 2 2 2 2" xfId="16358"/>
    <cellStyle name="20% - Accent6 8 3 2 2 2 2 2" xfId="33205"/>
    <cellStyle name="20% - Accent6 8 3 2 2 2 3" xfId="25638"/>
    <cellStyle name="20% - Accent6 8 3 2 2 3" xfId="12575"/>
    <cellStyle name="20% - Accent6 8 3 2 2 3 2" xfId="29424"/>
    <cellStyle name="20% - Accent6 8 3 2 2 4" xfId="21857"/>
    <cellStyle name="20% - Accent6 8 3 2 3" xfId="6415"/>
    <cellStyle name="20% - Accent6 8 3 2 3 2" xfId="14474"/>
    <cellStyle name="20% - Accent6 8 3 2 3 2 2" xfId="31321"/>
    <cellStyle name="20% - Accent6 8 3 2 3 3" xfId="23754"/>
    <cellStyle name="20% - Accent6 8 3 2 4" xfId="10641"/>
    <cellStyle name="20% - Accent6 8 3 2 4 2" xfId="27540"/>
    <cellStyle name="20% - Accent6 8 3 2 5" xfId="8935"/>
    <cellStyle name="20% - Accent6 8 3 2 6" xfId="19972"/>
    <cellStyle name="20% - Accent6 8 3 3" xfId="3604"/>
    <cellStyle name="20% - Accent6 8 3 3 2" xfId="7387"/>
    <cellStyle name="20% - Accent6 8 3 3 2 2" xfId="15446"/>
    <cellStyle name="20% - Accent6 8 3 3 2 2 2" xfId="32293"/>
    <cellStyle name="20% - Accent6 8 3 3 2 3" xfId="24726"/>
    <cellStyle name="20% - Accent6 8 3 3 3" xfId="11663"/>
    <cellStyle name="20% - Accent6 8 3 3 3 2" xfId="28512"/>
    <cellStyle name="20% - Accent6 8 3 3 4" xfId="20945"/>
    <cellStyle name="20% - Accent6 8 3 4" xfId="5503"/>
    <cellStyle name="20% - Accent6 8 3 4 2" xfId="13562"/>
    <cellStyle name="20% - Accent6 8 3 4 2 2" xfId="30409"/>
    <cellStyle name="20% - Accent6 8 3 4 3" xfId="22842"/>
    <cellStyle name="20% - Accent6 8 3 5" xfId="9688"/>
    <cellStyle name="20% - Accent6 8 3 5 2" xfId="26628"/>
    <cellStyle name="20% - Accent6 8 3 6" xfId="9143"/>
    <cellStyle name="20% - Accent6 8 3 7" xfId="19060"/>
    <cellStyle name="20% - Accent6 8 4" xfId="2100"/>
    <cellStyle name="20% - Accent6 8 4 2" xfId="4065"/>
    <cellStyle name="20% - Accent6 8 4 2 2" xfId="7848"/>
    <cellStyle name="20% - Accent6 8 4 2 2 2" xfId="15907"/>
    <cellStyle name="20% - Accent6 8 4 2 2 2 2" xfId="32754"/>
    <cellStyle name="20% - Accent6 8 4 2 2 3" xfId="25187"/>
    <cellStyle name="20% - Accent6 8 4 2 3" xfId="12124"/>
    <cellStyle name="20% - Accent6 8 4 2 3 2" xfId="28973"/>
    <cellStyle name="20% - Accent6 8 4 2 4" xfId="21406"/>
    <cellStyle name="20% - Accent6 8 4 3" xfId="5964"/>
    <cellStyle name="20% - Accent6 8 4 3 2" xfId="14023"/>
    <cellStyle name="20% - Accent6 8 4 3 2 2" xfId="30870"/>
    <cellStyle name="20% - Accent6 8 4 3 3" xfId="23303"/>
    <cellStyle name="20% - Accent6 8 4 4" xfId="10189"/>
    <cellStyle name="20% - Accent6 8 4 4 2" xfId="27089"/>
    <cellStyle name="20% - Accent6 8 4 5" xfId="13021"/>
    <cellStyle name="20% - Accent6 8 4 6" xfId="19521"/>
    <cellStyle name="20% - Accent6 8 5" xfId="3153"/>
    <cellStyle name="20% - Accent6 8 5 2" xfId="6936"/>
    <cellStyle name="20% - Accent6 8 5 2 2" xfId="14995"/>
    <cellStyle name="20% - Accent6 8 5 2 2 2" xfId="31842"/>
    <cellStyle name="20% - Accent6 8 5 2 3" xfId="24275"/>
    <cellStyle name="20% - Accent6 8 5 3" xfId="11212"/>
    <cellStyle name="20% - Accent6 8 5 3 2" xfId="28061"/>
    <cellStyle name="20% - Accent6 8 5 4" xfId="20494"/>
    <cellStyle name="20% - Accent6 8 6" xfId="5052"/>
    <cellStyle name="20% - Accent6 8 6 2" xfId="13111"/>
    <cellStyle name="20% - Accent6 8 6 2 2" xfId="29958"/>
    <cellStyle name="20% - Accent6 8 6 3" xfId="22391"/>
    <cellStyle name="20% - Accent6 8 7" xfId="9178"/>
    <cellStyle name="20% - Accent6 8 7 2" xfId="26177"/>
    <cellStyle name="20% - Accent6 8 8" xfId="11185"/>
    <cellStyle name="20% - Accent6 8 9" xfId="18609"/>
    <cellStyle name="20% - Accent6 9" xfId="1148"/>
    <cellStyle name="20% - Accent6 9 2" xfId="1681"/>
    <cellStyle name="20% - Accent6 9 2 2" xfId="2680"/>
    <cellStyle name="20% - Accent6 9 2 2 2" xfId="4642"/>
    <cellStyle name="20% - Accent6 9 2 2 2 2" xfId="8425"/>
    <cellStyle name="20% - Accent6 9 2 2 2 2 2" xfId="16484"/>
    <cellStyle name="20% - Accent6 9 2 2 2 2 2 2" xfId="33331"/>
    <cellStyle name="20% - Accent6 9 2 2 2 2 3" xfId="25764"/>
    <cellStyle name="20% - Accent6 9 2 2 2 3" xfId="12701"/>
    <cellStyle name="20% - Accent6 9 2 2 2 3 2" xfId="29550"/>
    <cellStyle name="20% - Accent6 9 2 2 2 4" xfId="21983"/>
    <cellStyle name="20% - Accent6 9 2 2 3" xfId="6541"/>
    <cellStyle name="20% - Accent6 9 2 2 3 2" xfId="14600"/>
    <cellStyle name="20% - Accent6 9 2 2 3 2 2" xfId="31447"/>
    <cellStyle name="20% - Accent6 9 2 2 3 3" xfId="23880"/>
    <cellStyle name="20% - Accent6 9 2 2 4" xfId="10767"/>
    <cellStyle name="20% - Accent6 9 2 2 4 2" xfId="27666"/>
    <cellStyle name="20% - Accent6 9 2 2 5" xfId="9142"/>
    <cellStyle name="20% - Accent6 9 2 2 6" xfId="20098"/>
    <cellStyle name="20% - Accent6 9 2 3" xfId="3730"/>
    <cellStyle name="20% - Accent6 9 2 3 2" xfId="7513"/>
    <cellStyle name="20% - Accent6 9 2 3 2 2" xfId="15572"/>
    <cellStyle name="20% - Accent6 9 2 3 2 2 2" xfId="32419"/>
    <cellStyle name="20% - Accent6 9 2 3 2 3" xfId="24852"/>
    <cellStyle name="20% - Accent6 9 2 3 3" xfId="11789"/>
    <cellStyle name="20% - Accent6 9 2 3 3 2" xfId="28638"/>
    <cellStyle name="20% - Accent6 9 2 3 4" xfId="21071"/>
    <cellStyle name="20% - Accent6 9 2 4" xfId="5629"/>
    <cellStyle name="20% - Accent6 9 2 4 2" xfId="13688"/>
    <cellStyle name="20% - Accent6 9 2 4 2 2" xfId="30535"/>
    <cellStyle name="20% - Accent6 9 2 4 3" xfId="22968"/>
    <cellStyle name="20% - Accent6 9 2 5" xfId="9814"/>
    <cellStyle name="20% - Accent6 9 2 5 2" xfId="26754"/>
    <cellStyle name="20% - Accent6 9 2 6" xfId="11182"/>
    <cellStyle name="20% - Accent6 9 2 7" xfId="19186"/>
    <cellStyle name="20% - Accent6 9 3" xfId="2227"/>
    <cellStyle name="20% - Accent6 9 3 2" xfId="4191"/>
    <cellStyle name="20% - Accent6 9 3 2 2" xfId="7974"/>
    <cellStyle name="20% - Accent6 9 3 2 2 2" xfId="16033"/>
    <cellStyle name="20% - Accent6 9 3 2 2 2 2" xfId="32880"/>
    <cellStyle name="20% - Accent6 9 3 2 2 3" xfId="25313"/>
    <cellStyle name="20% - Accent6 9 3 2 3" xfId="12250"/>
    <cellStyle name="20% - Accent6 9 3 2 3 2" xfId="29099"/>
    <cellStyle name="20% - Accent6 9 3 2 4" xfId="21532"/>
    <cellStyle name="20% - Accent6 9 3 3" xfId="6090"/>
    <cellStyle name="20% - Accent6 9 3 3 2" xfId="14149"/>
    <cellStyle name="20% - Accent6 9 3 3 2 2" xfId="30996"/>
    <cellStyle name="20% - Accent6 9 3 3 3" xfId="23429"/>
    <cellStyle name="20% - Accent6 9 3 4" xfId="10315"/>
    <cellStyle name="20% - Accent6 9 3 4 2" xfId="27215"/>
    <cellStyle name="20% - Accent6 9 3 5" xfId="11181"/>
    <cellStyle name="20% - Accent6 9 3 6" xfId="19647"/>
    <cellStyle name="20% - Accent6 9 4" xfId="3279"/>
    <cellStyle name="20% - Accent6 9 4 2" xfId="7062"/>
    <cellStyle name="20% - Accent6 9 4 2 2" xfId="15121"/>
    <cellStyle name="20% - Accent6 9 4 2 2 2" xfId="31968"/>
    <cellStyle name="20% - Accent6 9 4 2 3" xfId="24401"/>
    <cellStyle name="20% - Accent6 9 4 3" xfId="11338"/>
    <cellStyle name="20% - Accent6 9 4 3 2" xfId="28187"/>
    <cellStyle name="20% - Accent6 9 4 4" xfId="20620"/>
    <cellStyle name="20% - Accent6 9 5" xfId="5178"/>
    <cellStyle name="20% - Accent6 9 5 2" xfId="13237"/>
    <cellStyle name="20% - Accent6 9 5 2 2" xfId="30084"/>
    <cellStyle name="20% - Accent6 9 5 3" xfId="22517"/>
    <cellStyle name="20% - Accent6 9 6" xfId="9328"/>
    <cellStyle name="20% - Accent6 9 6 2" xfId="26303"/>
    <cellStyle name="20% - Accent6 9 7" xfId="13017"/>
    <cellStyle name="20% - Accent6 9 8" xfId="18735"/>
    <cellStyle name="20% - Akzent1" xfId="10"/>
    <cellStyle name="20% - Akzent2" xfId="11"/>
    <cellStyle name="20% - Akzent3" xfId="12"/>
    <cellStyle name="20% - Akzent4" xfId="13"/>
    <cellStyle name="20% - Akzent5" xfId="14"/>
    <cellStyle name="20% - Akzent6" xfId="15"/>
    <cellStyle name="20% - Colore 1" xfId="16"/>
    <cellStyle name="20% - Colore 2" xfId="17"/>
    <cellStyle name="20% - Colore 3" xfId="18"/>
    <cellStyle name="20% - Colore 4" xfId="19"/>
    <cellStyle name="20% - Colore 5" xfId="20"/>
    <cellStyle name="20% - Colore 6" xfId="21"/>
    <cellStyle name="20% - Énfasis1" xfId="22"/>
    <cellStyle name="20% - Énfasis1 2" xfId="286"/>
    <cellStyle name="20% - Énfasis1 2 2" xfId="11180"/>
    <cellStyle name="20% - Énfasis1 3" xfId="866"/>
    <cellStyle name="20% - Énfasis1 4" xfId="9141"/>
    <cellStyle name="20% - Énfasis1 5" xfId="535"/>
    <cellStyle name="20% - Énfasis2" xfId="23"/>
    <cellStyle name="20% - Énfasis2 2" xfId="287"/>
    <cellStyle name="20% - Énfasis2 2 2" xfId="8842"/>
    <cellStyle name="20% - Énfasis2 3" xfId="867"/>
    <cellStyle name="20% - Énfasis2 4" xfId="8843"/>
    <cellStyle name="20% - Énfasis2 5" xfId="532"/>
    <cellStyle name="20% - Énfasis3" xfId="24"/>
    <cellStyle name="20% - Énfasis3 2" xfId="288"/>
    <cellStyle name="20% - Énfasis3 2 2" xfId="9056"/>
    <cellStyle name="20% - Énfasis3 3" xfId="868"/>
    <cellStyle name="20% - Énfasis3 4" xfId="8841"/>
    <cellStyle name="20% - Énfasis3 5" xfId="533"/>
    <cellStyle name="20% - Énfasis4" xfId="25"/>
    <cellStyle name="20% - Énfasis4 2" xfId="289"/>
    <cellStyle name="20% - Énfasis4 2 2" xfId="11179"/>
    <cellStyle name="20% - Énfasis4 3" xfId="869"/>
    <cellStyle name="20% - Énfasis4 4" xfId="8840"/>
    <cellStyle name="20% - Énfasis4 5" xfId="531"/>
    <cellStyle name="20% - Énfasis5" xfId="26"/>
    <cellStyle name="20% - Énfasis5 2" xfId="290"/>
    <cellStyle name="20% - Énfasis5 2 2" xfId="11052"/>
    <cellStyle name="20% - Énfasis5 3" xfId="870"/>
    <cellStyle name="20% - Énfasis5 4" xfId="11072"/>
    <cellStyle name="20% - Énfasis5 5" xfId="530"/>
    <cellStyle name="20% - Énfasis6" xfId="27"/>
    <cellStyle name="20% - Énfasis6 2" xfId="291"/>
    <cellStyle name="20% - Énfasis6 2 2" xfId="11178"/>
    <cellStyle name="20% - Énfasis6 3" xfId="871"/>
    <cellStyle name="20% - Énfasis6 4" xfId="9140"/>
    <cellStyle name="20% - Énfasis6 5" xfId="529"/>
    <cellStyle name="20% - Έμφαση1" xfId="28"/>
    <cellStyle name="20% - Έμφαση2" xfId="29"/>
    <cellStyle name="20% - Έμφαση3" xfId="30"/>
    <cellStyle name="20% - Έμφαση4" xfId="31"/>
    <cellStyle name="20% - Έμφαση5" xfId="32"/>
    <cellStyle name="20% - Έμφαση6" xfId="33"/>
    <cellStyle name="40 % - Markeringsfarve1" xfId="34"/>
    <cellStyle name="40 % - Markeringsfarve2" xfId="35"/>
    <cellStyle name="40 % - Markeringsfarve3" xfId="36"/>
    <cellStyle name="40 % - Markeringsfarve4" xfId="37"/>
    <cellStyle name="40 % - Markeringsfarve5" xfId="38"/>
    <cellStyle name="40 % - Markeringsfarve6" xfId="39"/>
    <cellStyle name="40% - Accent1 10" xfId="1931"/>
    <cellStyle name="40% - Accent1 11" xfId="1984"/>
    <cellStyle name="40% - Accent1 12" xfId="2994"/>
    <cellStyle name="40% - Accent1 12 2" xfId="33738"/>
    <cellStyle name="40% - Accent1 13" xfId="18477"/>
    <cellStyle name="40% - Accent1 14" xfId="33888"/>
    <cellStyle name="40% - Accent1 15" xfId="292"/>
    <cellStyle name="40% - Accent1 2" xfId="293"/>
    <cellStyle name="40% - Accent1 2 2" xfId="779"/>
    <cellStyle name="40% - Accent1 2 3" xfId="11177"/>
    <cellStyle name="40% - Accent1 2_Energía" xfId="11008"/>
    <cellStyle name="40% - Accent1 3" xfId="577"/>
    <cellStyle name="40% - Accent1 4" xfId="642"/>
    <cellStyle name="40% - Accent1 5" xfId="726"/>
    <cellStyle name="40% - Accent1 6" xfId="778"/>
    <cellStyle name="40% - Accent1 7" xfId="980"/>
    <cellStyle name="40% - Accent1 7 2" xfId="33999"/>
    <cellStyle name="40% - Accent1 8" xfId="1149"/>
    <cellStyle name="40% - Accent1 9" xfId="1427"/>
    <cellStyle name="40% - Accent2 10" xfId="1932"/>
    <cellStyle name="40% - Accent2 11" xfId="1978"/>
    <cellStyle name="40% - Accent2 12" xfId="2995"/>
    <cellStyle name="40% - Accent2 12 2" xfId="33739"/>
    <cellStyle name="40% - Accent2 13" xfId="18478"/>
    <cellStyle name="40% - Accent2 14" xfId="33884"/>
    <cellStyle name="40% - Accent2 15" xfId="294"/>
    <cellStyle name="40% - Accent2 2" xfId="295"/>
    <cellStyle name="40% - Accent2 2 2" xfId="781"/>
    <cellStyle name="40% - Accent2 2 3" xfId="8839"/>
    <cellStyle name="40% - Accent2 2_Energía" xfId="9574"/>
    <cellStyle name="40% - Accent2 3" xfId="578"/>
    <cellStyle name="40% - Accent2 4" xfId="643"/>
    <cellStyle name="40% - Accent2 5" xfId="705"/>
    <cellStyle name="40% - Accent2 6" xfId="780"/>
    <cellStyle name="40% - Accent2 7" xfId="981"/>
    <cellStyle name="40% - Accent2 7 2" xfId="34000"/>
    <cellStyle name="40% - Accent2 8" xfId="1150"/>
    <cellStyle name="40% - Accent2 9" xfId="1428"/>
    <cellStyle name="40% - Accent3 10" xfId="1933"/>
    <cellStyle name="40% - Accent3 11" xfId="2081"/>
    <cellStyle name="40% - Accent3 12" xfId="2996"/>
    <cellStyle name="40% - Accent3 12 2" xfId="33740"/>
    <cellStyle name="40% - Accent3 13" xfId="18479"/>
    <cellStyle name="40% - Accent3 14" xfId="33879"/>
    <cellStyle name="40% - Accent3 15" xfId="296"/>
    <cellStyle name="40% - Accent3 2" xfId="297"/>
    <cellStyle name="40% - Accent3 2 2" xfId="783"/>
    <cellStyle name="40% - Accent3 2 3" xfId="11091"/>
    <cellStyle name="40% - Accent3 2_Energía" xfId="8838"/>
    <cellStyle name="40% - Accent3 3" xfId="579"/>
    <cellStyle name="40% - Accent3 4" xfId="644"/>
    <cellStyle name="40% - Accent3 5" xfId="700"/>
    <cellStyle name="40% - Accent3 6" xfId="782"/>
    <cellStyle name="40% - Accent3 7" xfId="982"/>
    <cellStyle name="40% - Accent3 7 2" xfId="34001"/>
    <cellStyle name="40% - Accent3 8" xfId="1151"/>
    <cellStyle name="40% - Accent3 9" xfId="1429"/>
    <cellStyle name="40% - Accent4 10" xfId="1934"/>
    <cellStyle name="40% - Accent4 11" xfId="1977"/>
    <cellStyle name="40% - Accent4 12" xfId="2997"/>
    <cellStyle name="40% - Accent4 12 2" xfId="33741"/>
    <cellStyle name="40% - Accent4 13" xfId="18480"/>
    <cellStyle name="40% - Accent4 14" xfId="33875"/>
    <cellStyle name="40% - Accent4 15" xfId="298"/>
    <cellStyle name="40% - Accent4 2" xfId="299"/>
    <cellStyle name="40% - Accent4 2 2" xfId="785"/>
    <cellStyle name="40% - Accent4 2 3" xfId="8953"/>
    <cellStyle name="40% - Accent4 2_Energía" xfId="8916"/>
    <cellStyle name="40% - Accent4 3" xfId="580"/>
    <cellStyle name="40% - Accent4 4" xfId="645"/>
    <cellStyle name="40% - Accent4 5" xfId="713"/>
    <cellStyle name="40% - Accent4 6" xfId="784"/>
    <cellStyle name="40% - Accent4 7" xfId="983"/>
    <cellStyle name="40% - Accent4 7 2" xfId="34002"/>
    <cellStyle name="40% - Accent4 8" xfId="1152"/>
    <cellStyle name="40% - Accent4 9" xfId="1430"/>
    <cellStyle name="40% - Accent5 10" xfId="1935"/>
    <cellStyle name="40% - Accent5 11" xfId="1976"/>
    <cellStyle name="40% - Accent5 12" xfId="2998"/>
    <cellStyle name="40% - Accent5 12 2" xfId="33742"/>
    <cellStyle name="40% - Accent5 13" xfId="18481"/>
    <cellStyle name="40% - Accent5 14" xfId="33868"/>
    <cellStyle name="40% - Accent5 15" xfId="300"/>
    <cellStyle name="40% - Accent5 2" xfId="301"/>
    <cellStyle name="40% - Accent5 2 2" xfId="787"/>
    <cellStyle name="40% - Accent5 2 3" xfId="8836"/>
    <cellStyle name="40% - Accent5 2_Energía" xfId="9138"/>
    <cellStyle name="40% - Accent5 3" xfId="581"/>
    <cellStyle name="40% - Accent5 4" xfId="646"/>
    <cellStyle name="40% - Accent5 5" xfId="697"/>
    <cellStyle name="40% - Accent5 6" xfId="786"/>
    <cellStyle name="40% - Accent5 7" xfId="984"/>
    <cellStyle name="40% - Accent5 7 2" xfId="34003"/>
    <cellStyle name="40% - Accent5 8" xfId="1153"/>
    <cellStyle name="40% - Accent5 9" xfId="1431"/>
    <cellStyle name="40% - Accent6 10" xfId="1936"/>
    <cellStyle name="40% - Accent6 11" xfId="1985"/>
    <cellStyle name="40% - Accent6 12" xfId="2999"/>
    <cellStyle name="40% - Accent6 12 2" xfId="33743"/>
    <cellStyle name="40% - Accent6 13" xfId="18482"/>
    <cellStyle name="40% - Accent6 14" xfId="33864"/>
    <cellStyle name="40% - Accent6 15" xfId="302"/>
    <cellStyle name="40% - Accent6 2" xfId="303"/>
    <cellStyle name="40% - Accent6 2 2" xfId="789"/>
    <cellStyle name="40% - Accent6 2 3" xfId="8998"/>
    <cellStyle name="40% - Accent6 2_Energía" xfId="8952"/>
    <cellStyle name="40% - Accent6 3" xfId="582"/>
    <cellStyle name="40% - Accent6 4" xfId="647"/>
    <cellStyle name="40% - Accent6 5" xfId="676"/>
    <cellStyle name="40% - Accent6 6" xfId="788"/>
    <cellStyle name="40% - Accent6 7" xfId="985"/>
    <cellStyle name="40% - Accent6 7 2" xfId="34004"/>
    <cellStyle name="40% - Accent6 8" xfId="1154"/>
    <cellStyle name="40% - Accent6 9" xfId="1432"/>
    <cellStyle name="40% - Akzent1" xfId="40"/>
    <cellStyle name="40% - Akzent2" xfId="41"/>
    <cellStyle name="40% - Akzent3" xfId="42"/>
    <cellStyle name="40% - Akzent4" xfId="43"/>
    <cellStyle name="40% - Akzent5" xfId="44"/>
    <cellStyle name="40% - Akzent6" xfId="45"/>
    <cellStyle name="40% - Colore 1" xfId="46"/>
    <cellStyle name="40% - Colore 2" xfId="47"/>
    <cellStyle name="40% - Colore 3" xfId="48"/>
    <cellStyle name="40% - Colore 4" xfId="49"/>
    <cellStyle name="40% - Colore 5" xfId="50"/>
    <cellStyle name="40% - Colore 6" xfId="51"/>
    <cellStyle name="40% - Énfasis1" xfId="52"/>
    <cellStyle name="40% - Énfasis1 2" xfId="304"/>
    <cellStyle name="40% - Énfasis1 2 2" xfId="9336"/>
    <cellStyle name="40% - Énfasis1 3" xfId="872"/>
    <cellStyle name="40% - Énfasis1 4" xfId="9591"/>
    <cellStyle name="40% - Énfasis1 5" xfId="528"/>
    <cellStyle name="40% - Énfasis2" xfId="53"/>
    <cellStyle name="40% - Énfasis2 2" xfId="305"/>
    <cellStyle name="40% - Énfasis2 2 2" xfId="9012"/>
    <cellStyle name="40% - Énfasis2 3" xfId="873"/>
    <cellStyle name="40% - Énfasis2 4" xfId="9100"/>
    <cellStyle name="40% - Énfasis2 5" xfId="527"/>
    <cellStyle name="40% - Énfasis3" xfId="54"/>
    <cellStyle name="40% - Énfasis3 2" xfId="306"/>
    <cellStyle name="40% - Énfasis3 2 2" xfId="8951"/>
    <cellStyle name="40% - Énfasis3 3" xfId="874"/>
    <cellStyle name="40% - Énfasis3 4" xfId="9133"/>
    <cellStyle name="40% - Énfasis3 5" xfId="526"/>
    <cellStyle name="40% - Énfasis4" xfId="55"/>
    <cellStyle name="40% - Énfasis4 2" xfId="307"/>
    <cellStyle name="40% - Énfasis4 2 2" xfId="11089"/>
    <cellStyle name="40% - Énfasis4 3" xfId="875"/>
    <cellStyle name="40% - Énfasis4 4" xfId="8834"/>
    <cellStyle name="40% - Énfasis4 5" xfId="525"/>
    <cellStyle name="40% - Énfasis5" xfId="56"/>
    <cellStyle name="40% - Énfasis5 2" xfId="308"/>
    <cellStyle name="40% - Énfasis5 2 2" xfId="8833"/>
    <cellStyle name="40% - Énfasis5 3" xfId="876"/>
    <cellStyle name="40% - Énfasis5 4" xfId="10069"/>
    <cellStyle name="40% - Énfasis5 5" xfId="524"/>
    <cellStyle name="40% - Énfasis6" xfId="57"/>
    <cellStyle name="40% - Énfasis6 2" xfId="309"/>
    <cellStyle name="40% - Énfasis6 2 2" xfId="8898"/>
    <cellStyle name="40% - Énfasis6 3" xfId="877"/>
    <cellStyle name="40% - Énfasis6 4" xfId="8832"/>
    <cellStyle name="40% - Énfasis6 5" xfId="523"/>
    <cellStyle name="40% - Έμφαση1" xfId="58"/>
    <cellStyle name="40% - Έμφαση2" xfId="59"/>
    <cellStyle name="40% - Έμφαση3" xfId="60"/>
    <cellStyle name="40% - Έμφαση4" xfId="61"/>
    <cellStyle name="40% - Έμφαση5" xfId="62"/>
    <cellStyle name="40% - Έμφαση6" xfId="63"/>
    <cellStyle name="60 % - Markeringsfarve1" xfId="64"/>
    <cellStyle name="60 % - Markeringsfarve2" xfId="65"/>
    <cellStyle name="60 % - Markeringsfarve3" xfId="66"/>
    <cellStyle name="60 % - Markeringsfarve4" xfId="67"/>
    <cellStyle name="60 % - Markeringsfarve5" xfId="68"/>
    <cellStyle name="60 % - Markeringsfarve6" xfId="69"/>
    <cellStyle name="60% - Accent1 10" xfId="1937"/>
    <cellStyle name="60% - Accent1 11" xfId="2078"/>
    <cellStyle name="60% - Accent1 12" xfId="3000"/>
    <cellStyle name="60% - Accent1 12 2" xfId="33744"/>
    <cellStyle name="60% - Accent1 13" xfId="18483"/>
    <cellStyle name="60% - Accent1 14" xfId="33887"/>
    <cellStyle name="60% - Accent1 15" xfId="310"/>
    <cellStyle name="60% - Accent1 2" xfId="311"/>
    <cellStyle name="60% - Accent1 2 2" xfId="791"/>
    <cellStyle name="60% - Accent1 2 3" xfId="9099"/>
    <cellStyle name="60% - Accent1 2_Energía" xfId="8914"/>
    <cellStyle name="60% - Accent1 3" xfId="583"/>
    <cellStyle name="60% - Accent1 4" xfId="648"/>
    <cellStyle name="60% - Accent1 5" xfId="750"/>
    <cellStyle name="60% - Accent1 6" xfId="790"/>
    <cellStyle name="60% - Accent1 7" xfId="986"/>
    <cellStyle name="60% - Accent1 7 2" xfId="34005"/>
    <cellStyle name="60% - Accent1 8" xfId="1155"/>
    <cellStyle name="60% - Accent1 9" xfId="1433"/>
    <cellStyle name="60% - Accent2 10" xfId="1938"/>
    <cellStyle name="60% - Accent2 11" xfId="2080"/>
    <cellStyle name="60% - Accent2 12" xfId="3001"/>
    <cellStyle name="60% - Accent2 12 2" xfId="33745"/>
    <cellStyle name="60% - Accent2 13" xfId="18484"/>
    <cellStyle name="60% - Accent2 14" xfId="33882"/>
    <cellStyle name="60% - Accent2 15" xfId="312"/>
    <cellStyle name="60% - Accent2 2" xfId="313"/>
    <cellStyle name="60% - Accent2 2 2" xfId="793"/>
    <cellStyle name="60% - Accent2 2 3" xfId="8831"/>
    <cellStyle name="60% - Accent2 2_Energía" xfId="10178"/>
    <cellStyle name="60% - Accent2 3" xfId="584"/>
    <cellStyle name="60% - Accent2 4" xfId="649"/>
    <cellStyle name="60% - Accent2 5" xfId="752"/>
    <cellStyle name="60% - Accent2 6" xfId="792"/>
    <cellStyle name="60% - Accent2 7" xfId="987"/>
    <cellStyle name="60% - Accent2 7 2" xfId="34006"/>
    <cellStyle name="60% - Accent2 8" xfId="1156"/>
    <cellStyle name="60% - Accent2 9" xfId="1434"/>
    <cellStyle name="60% - Accent3 10" xfId="1939"/>
    <cellStyle name="60% - Accent3 11" xfId="1986"/>
    <cellStyle name="60% - Accent3 12" xfId="3002"/>
    <cellStyle name="60% - Accent3 12 2" xfId="33746"/>
    <cellStyle name="60% - Accent3 13" xfId="18485"/>
    <cellStyle name="60% - Accent3 14" xfId="33878"/>
    <cellStyle name="60% - Accent3 15" xfId="314"/>
    <cellStyle name="60% - Accent3 2" xfId="315"/>
    <cellStyle name="60% - Accent3 2 2" xfId="795"/>
    <cellStyle name="60% - Accent3 2 3" xfId="8950"/>
    <cellStyle name="60% - Accent3 2_Energía" xfId="8830"/>
    <cellStyle name="60% - Accent3 3" xfId="585"/>
    <cellStyle name="60% - Accent3 4" xfId="650"/>
    <cellStyle name="60% - Accent3 5" xfId="731"/>
    <cellStyle name="60% - Accent3 6" xfId="794"/>
    <cellStyle name="60% - Accent3 7" xfId="988"/>
    <cellStyle name="60% - Accent3 7 2" xfId="34007"/>
    <cellStyle name="60% - Accent3 8" xfId="1157"/>
    <cellStyle name="60% - Accent3 9" xfId="1435"/>
    <cellStyle name="60% - Accent4 10" xfId="1940"/>
    <cellStyle name="60% - Accent4 11" xfId="2079"/>
    <cellStyle name="60% - Accent4 12" xfId="3003"/>
    <cellStyle name="60% - Accent4 12 2" xfId="33747"/>
    <cellStyle name="60% - Accent4 13" xfId="18486"/>
    <cellStyle name="60% - Accent4 14" xfId="33871"/>
    <cellStyle name="60% - Accent4 15" xfId="316"/>
    <cellStyle name="60% - Accent4 2" xfId="317"/>
    <cellStyle name="60% - Accent4 2 2" xfId="797"/>
    <cellStyle name="60% - Accent4 2 3" xfId="9047"/>
    <cellStyle name="60% - Accent4 2_Energía" xfId="8949"/>
    <cellStyle name="60% - Accent4 3" xfId="586"/>
    <cellStyle name="60% - Accent4 4" xfId="651"/>
    <cellStyle name="60% - Accent4 5" xfId="708"/>
    <cellStyle name="60% - Accent4 6" xfId="796"/>
    <cellStyle name="60% - Accent4 7" xfId="989"/>
    <cellStyle name="60% - Accent4 7 2" xfId="34008"/>
    <cellStyle name="60% - Accent4 8" xfId="1158"/>
    <cellStyle name="60% - Accent4 9" xfId="1436"/>
    <cellStyle name="60% - Accent5 10" xfId="1941"/>
    <cellStyle name="60% - Accent5 11" xfId="1974"/>
    <cellStyle name="60% - Accent5 12" xfId="3004"/>
    <cellStyle name="60% - Accent5 12 2" xfId="33748"/>
    <cellStyle name="60% - Accent5 13" xfId="18487"/>
    <cellStyle name="60% - Accent5 14" xfId="33867"/>
    <cellStyle name="60% - Accent5 15" xfId="318"/>
    <cellStyle name="60% - Accent5 2" xfId="319"/>
    <cellStyle name="60% - Accent5 2 2" xfId="799"/>
    <cellStyle name="60% - Accent5 2 3" xfId="9191"/>
    <cellStyle name="60% - Accent5 2_Energía" xfId="9005"/>
    <cellStyle name="60% - Accent5 3" xfId="587"/>
    <cellStyle name="60% - Accent5 4" xfId="652"/>
    <cellStyle name="60% - Accent5 5" xfId="668"/>
    <cellStyle name="60% - Accent5 6" xfId="798"/>
    <cellStyle name="60% - Accent5 7" xfId="990"/>
    <cellStyle name="60% - Accent5 7 2" xfId="34009"/>
    <cellStyle name="60% - Accent5 8" xfId="1159"/>
    <cellStyle name="60% - Accent5 9" xfId="1437"/>
    <cellStyle name="60% - Accent6 10" xfId="1942"/>
    <cellStyle name="60% - Accent6 11" xfId="2082"/>
    <cellStyle name="60% - Accent6 12" xfId="3005"/>
    <cellStyle name="60% - Accent6 12 2" xfId="33749"/>
    <cellStyle name="60% - Accent6 13" xfId="18488"/>
    <cellStyle name="60% - Accent6 14" xfId="33863"/>
    <cellStyle name="60% - Accent6 15" xfId="320"/>
    <cellStyle name="60% - Accent6 2" xfId="321"/>
    <cellStyle name="60% - Accent6 2 2" xfId="801"/>
    <cellStyle name="60% - Accent6 2 3" xfId="9590"/>
    <cellStyle name="60% - Accent6 2_Energía" xfId="9190"/>
    <cellStyle name="60% - Accent6 3" xfId="588"/>
    <cellStyle name="60% - Accent6 4" xfId="653"/>
    <cellStyle name="60% - Accent6 5" xfId="666"/>
    <cellStyle name="60% - Accent6 6" xfId="800"/>
    <cellStyle name="60% - Accent6 7" xfId="991"/>
    <cellStyle name="60% - Accent6 7 2" xfId="34010"/>
    <cellStyle name="60% - Accent6 8" xfId="1160"/>
    <cellStyle name="60% - Accent6 9" xfId="1438"/>
    <cellStyle name="60% - Akzent1" xfId="70"/>
    <cellStyle name="60% - Akzent2" xfId="71"/>
    <cellStyle name="60% - Akzent3" xfId="72"/>
    <cellStyle name="60% - Akzent4" xfId="73"/>
    <cellStyle name="60% - Akzent5" xfId="74"/>
    <cellStyle name="60% - Akzent6" xfId="75"/>
    <cellStyle name="60% - Colore 1" xfId="76"/>
    <cellStyle name="60% - Colore 2" xfId="77"/>
    <cellStyle name="60% - Colore 3" xfId="78"/>
    <cellStyle name="60% - Colore 4" xfId="79"/>
    <cellStyle name="60% - Colore 5" xfId="80"/>
    <cellStyle name="60% - Colore 6" xfId="81"/>
    <cellStyle name="60% - Énfasis1" xfId="82"/>
    <cellStyle name="60% - Énfasis1 2" xfId="322"/>
    <cellStyle name="60% - Énfasis1 2 2" xfId="10179"/>
    <cellStyle name="60% - Énfasis1 3" xfId="878"/>
    <cellStyle name="60% - Énfasis1 4" xfId="11088"/>
    <cellStyle name="60% - Énfasis1 5" xfId="522"/>
    <cellStyle name="60% - Énfasis2" xfId="83"/>
    <cellStyle name="60% - Énfasis2 2" xfId="323"/>
    <cellStyle name="60% - Énfasis2 2 2" xfId="8828"/>
    <cellStyle name="60% - Énfasis2 3" xfId="879"/>
    <cellStyle name="60% - Énfasis2 4" xfId="8829"/>
    <cellStyle name="60% - Énfasis2 5" xfId="521"/>
    <cellStyle name="60% - Énfasis3" xfId="84"/>
    <cellStyle name="60% - Énfasis3 2" xfId="324"/>
    <cellStyle name="60% - Énfasis3 2 2" xfId="8826"/>
    <cellStyle name="60% - Énfasis3 3" xfId="880"/>
    <cellStyle name="60% - Énfasis3 4" xfId="8827"/>
    <cellStyle name="60% - Énfasis3 5" xfId="520"/>
    <cellStyle name="60% - Énfasis4" xfId="85"/>
    <cellStyle name="60% - Énfasis4 2" xfId="325"/>
    <cellStyle name="60% - Énfasis4 2 2" xfId="9098"/>
    <cellStyle name="60% - Énfasis4 3" xfId="881"/>
    <cellStyle name="60% - Énfasis4 4" xfId="8825"/>
    <cellStyle name="60% - Énfasis4 5" xfId="519"/>
    <cellStyle name="60% - Énfasis5" xfId="86"/>
    <cellStyle name="60% - Énfasis5 2" xfId="326"/>
    <cellStyle name="60% - Énfasis5 2 2" xfId="8824"/>
    <cellStyle name="60% - Énfasis5 3" xfId="882"/>
    <cellStyle name="60% - Énfasis5 4" xfId="9097"/>
    <cellStyle name="60% - Énfasis5 5" xfId="518"/>
    <cellStyle name="60% - Énfasis6" xfId="87"/>
    <cellStyle name="60% - Énfasis6 2" xfId="327"/>
    <cellStyle name="60% - Énfasis6 2 2" xfId="9096"/>
    <cellStyle name="60% - Énfasis6 3" xfId="883"/>
    <cellStyle name="60% - Énfasis6 4" xfId="8823"/>
    <cellStyle name="60% - Énfasis6 5" xfId="517"/>
    <cellStyle name="60% - Έμφαση1" xfId="88"/>
    <cellStyle name="60% - Έμφαση2" xfId="89"/>
    <cellStyle name="60% - Έμφαση3" xfId="90"/>
    <cellStyle name="60% - Έμφαση4" xfId="91"/>
    <cellStyle name="60% - Έμφαση5" xfId="92"/>
    <cellStyle name="60% - Έμφαση6" xfId="93"/>
    <cellStyle name="A4 Auto Format" xfId="94"/>
    <cellStyle name="A4 Auto Format 2" xfId="95"/>
    <cellStyle name="A4 Auto Format 3" xfId="96"/>
    <cellStyle name="A4 Auto Format 4" xfId="97"/>
    <cellStyle name="A4 No Format" xfId="98"/>
    <cellStyle name="A4 No Format 2" xfId="99"/>
    <cellStyle name="A4 No Format 3" xfId="100"/>
    <cellStyle name="A4 No Format 4" xfId="101"/>
    <cellStyle name="A4 Normal" xfId="102"/>
    <cellStyle name="A4 Normal 2" xfId="103"/>
    <cellStyle name="A4 Normal 3" xfId="104"/>
    <cellStyle name="A4 Normal 4" xfId="105"/>
    <cellStyle name="Accent1 10" xfId="1943"/>
    <cellStyle name="Accent1 11" xfId="1973"/>
    <cellStyle name="Accent1 12" xfId="3006"/>
    <cellStyle name="Accent1 12 2" xfId="33750"/>
    <cellStyle name="Accent1 13" xfId="18489"/>
    <cellStyle name="Accent1 14" xfId="33891"/>
    <cellStyle name="Accent1 15" xfId="328"/>
    <cellStyle name="Accent1 2" xfId="329"/>
    <cellStyle name="Accent1 2 2" xfId="803"/>
    <cellStyle name="Accent1 2 3" xfId="9095"/>
    <cellStyle name="Accent1 2_Energía" xfId="9128"/>
    <cellStyle name="Accent1 3" xfId="589"/>
    <cellStyle name="Accent1 4" xfId="654"/>
    <cellStyle name="Accent1 5" xfId="686"/>
    <cellStyle name="Accent1 6" xfId="802"/>
    <cellStyle name="Accent1 7" xfId="992"/>
    <cellStyle name="Accent1 7 2" xfId="34011"/>
    <cellStyle name="Accent1 8" xfId="1161"/>
    <cellStyle name="Accent1 9" xfId="1439"/>
    <cellStyle name="Accent2 10" xfId="1944"/>
    <cellStyle name="Accent2 11" xfId="1972"/>
    <cellStyle name="Accent2 12" xfId="3007"/>
    <cellStyle name="Accent2 12 2" xfId="33751"/>
    <cellStyle name="Accent2 13" xfId="18490"/>
    <cellStyle name="Accent2 14" xfId="33886"/>
    <cellStyle name="Accent2 15" xfId="330"/>
    <cellStyle name="Accent2 2" xfId="331"/>
    <cellStyle name="Accent2 2 2" xfId="805"/>
    <cellStyle name="Accent2 2 3" xfId="9589"/>
    <cellStyle name="Accent2 2_Energía" xfId="9189"/>
    <cellStyle name="Accent2 3" xfId="590"/>
    <cellStyle name="Accent2 4" xfId="655"/>
    <cellStyle name="Accent2 5" xfId="665"/>
    <cellStyle name="Accent2 6" xfId="804"/>
    <cellStyle name="Accent2 7" xfId="993"/>
    <cellStyle name="Accent2 7 2" xfId="34012"/>
    <cellStyle name="Accent2 8" xfId="1162"/>
    <cellStyle name="Accent2 9" xfId="1440"/>
    <cellStyle name="Accent3 10" xfId="1945"/>
    <cellStyle name="Accent3 11" xfId="1987"/>
    <cellStyle name="Accent3 12" xfId="3008"/>
    <cellStyle name="Accent3 12 2" xfId="33752"/>
    <cellStyle name="Accent3 13" xfId="18491"/>
    <cellStyle name="Accent3 14" xfId="33881"/>
    <cellStyle name="Accent3 15" xfId="332"/>
    <cellStyle name="Accent3 2" xfId="333"/>
    <cellStyle name="Accent3 2 2" xfId="807"/>
    <cellStyle name="Accent3 2 3" xfId="8822"/>
    <cellStyle name="Accent3 2_Energía" xfId="8821"/>
    <cellStyle name="Accent3 3" xfId="591"/>
    <cellStyle name="Accent3 4" xfId="656"/>
    <cellStyle name="Accent3 5" xfId="698"/>
    <cellStyle name="Accent3 6" xfId="806"/>
    <cellStyle name="Accent3 7" xfId="994"/>
    <cellStyle name="Accent3 7 2" xfId="34013"/>
    <cellStyle name="Accent3 8" xfId="1163"/>
    <cellStyle name="Accent3 9" xfId="1441"/>
    <cellStyle name="Accent4 10" xfId="1946"/>
    <cellStyle name="Accent4 11" xfId="1988"/>
    <cellStyle name="Accent4 12" xfId="3009"/>
    <cellStyle name="Accent4 12 2" xfId="33753"/>
    <cellStyle name="Accent4 13" xfId="18492"/>
    <cellStyle name="Accent4 14" xfId="33877"/>
    <cellStyle name="Accent4 15" xfId="334"/>
    <cellStyle name="Accent4 2" xfId="335"/>
    <cellStyle name="Accent4 2 2" xfId="809"/>
    <cellStyle name="Accent4 2 3" xfId="8899"/>
    <cellStyle name="Accent4 2_Energía" xfId="8820"/>
    <cellStyle name="Accent4 3" xfId="592"/>
    <cellStyle name="Accent4 4" xfId="657"/>
    <cellStyle name="Accent4 5" xfId="685"/>
    <cellStyle name="Accent4 6" xfId="808"/>
    <cellStyle name="Accent4 7" xfId="995"/>
    <cellStyle name="Accent4 7 2" xfId="34014"/>
    <cellStyle name="Accent4 8" xfId="1164"/>
    <cellStyle name="Accent4 9" xfId="1442"/>
    <cellStyle name="Accent5 10" xfId="1947"/>
    <cellStyle name="Accent5 11" xfId="1971"/>
    <cellStyle name="Accent5 12" xfId="3010"/>
    <cellStyle name="Accent5 12 2" xfId="33754"/>
    <cellStyle name="Accent5 13" xfId="18493"/>
    <cellStyle name="Accent5 14" xfId="33870"/>
    <cellStyle name="Accent5 15" xfId="336"/>
    <cellStyle name="Accent5 2" xfId="337"/>
    <cellStyle name="Accent5 2 2" xfId="811"/>
    <cellStyle name="Accent5 2 3" xfId="8900"/>
    <cellStyle name="Accent5 2_Energía" xfId="9122"/>
    <cellStyle name="Accent5 3" xfId="593"/>
    <cellStyle name="Accent5 4" xfId="658"/>
    <cellStyle name="Accent5 5" xfId="688"/>
    <cellStyle name="Accent5 6" xfId="810"/>
    <cellStyle name="Accent5 7" xfId="996"/>
    <cellStyle name="Accent5 7 2" xfId="34015"/>
    <cellStyle name="Accent5 8" xfId="1165"/>
    <cellStyle name="Accent5 9" xfId="1443"/>
    <cellStyle name="Accent6 10" xfId="1948"/>
    <cellStyle name="Accent6 11" xfId="2103"/>
    <cellStyle name="Accent6 12" xfId="3011"/>
    <cellStyle name="Accent6 12 2" xfId="33755"/>
    <cellStyle name="Accent6 13" xfId="18494"/>
    <cellStyle name="Accent6 14" xfId="33866"/>
    <cellStyle name="Accent6 15" xfId="338"/>
    <cellStyle name="Accent6 2" xfId="339"/>
    <cellStyle name="Accent6 2 2" xfId="813"/>
    <cellStyle name="Accent6 2 3" xfId="8819"/>
    <cellStyle name="Accent6 2_Energía" xfId="9127"/>
    <cellStyle name="Accent6 3" xfId="594"/>
    <cellStyle name="Accent6 4" xfId="659"/>
    <cellStyle name="Accent6 5" xfId="678"/>
    <cellStyle name="Accent6 6" xfId="812"/>
    <cellStyle name="Accent6 7" xfId="997"/>
    <cellStyle name="Accent6 7 2" xfId="34016"/>
    <cellStyle name="Accent6 8" xfId="1166"/>
    <cellStyle name="Accent6 9" xfId="1444"/>
    <cellStyle name="Advarselstekst" xfId="106"/>
    <cellStyle name="Akzent1" xfId="107"/>
    <cellStyle name="Akzent2" xfId="108"/>
    <cellStyle name="Akzent3" xfId="109"/>
    <cellStyle name="Akzent4" xfId="110"/>
    <cellStyle name="Akzent5" xfId="111"/>
    <cellStyle name="Akzent6" xfId="112"/>
    <cellStyle name="Ausgabe" xfId="113"/>
    <cellStyle name="Bad 10" xfId="1949"/>
    <cellStyle name="Bad 11" xfId="2028"/>
    <cellStyle name="Bad 12" xfId="3012"/>
    <cellStyle name="Bad 12 2" xfId="33756"/>
    <cellStyle name="Bad 13" xfId="18495"/>
    <cellStyle name="Bad 14" xfId="33902"/>
    <cellStyle name="Bad 15" xfId="340"/>
    <cellStyle name="Bad 2" xfId="341"/>
    <cellStyle name="Bad 2 2" xfId="815"/>
    <cellStyle name="Bad 2 3" xfId="8818"/>
    <cellStyle name="Bad 2_Energía" xfId="8817"/>
    <cellStyle name="Bad 3" xfId="595"/>
    <cellStyle name="Bad 4" xfId="661"/>
    <cellStyle name="Bad 5" xfId="679"/>
    <cellStyle name="Bad 6" xfId="814"/>
    <cellStyle name="Bad 7" xfId="998"/>
    <cellStyle name="Bad 7 2" xfId="34017"/>
    <cellStyle name="Bad 8" xfId="1167"/>
    <cellStyle name="Bad 9" xfId="1445"/>
    <cellStyle name="Bemærk!" xfId="114"/>
    <cellStyle name="Bemærk! 2" xfId="115"/>
    <cellStyle name="Bemærk! 3" xfId="116"/>
    <cellStyle name="Bemærk! 4" xfId="117"/>
    <cellStyle name="Berechnung" xfId="118"/>
    <cellStyle name="Beregning" xfId="119"/>
    <cellStyle name="Buena" xfId="120"/>
    <cellStyle name="Buena 2" xfId="343"/>
    <cellStyle name="Buena 2 2" xfId="8815"/>
    <cellStyle name="Buena 3" xfId="534"/>
    <cellStyle name="Buena 4" xfId="884"/>
    <cellStyle name="Buena 5" xfId="8816"/>
    <cellStyle name="Buena 5 2" xfId="33757"/>
    <cellStyle name="Buena 6" xfId="342"/>
    <cellStyle name="Buena_Energía" xfId="344"/>
    <cellStyle name="Cabecera" xfId="345"/>
    <cellStyle name="Cabecera 1" xfId="10070"/>
    <cellStyle name="Cabecera 2" xfId="9592"/>
    <cellStyle name="Calcolo" xfId="121"/>
    <cellStyle name="Calculation 10" xfId="1950"/>
    <cellStyle name="Calculation 10 2" xfId="33758"/>
    <cellStyle name="Calculation 11" xfId="2463"/>
    <cellStyle name="Calculation 11 2" xfId="33759"/>
    <cellStyle name="Calculation 12" xfId="3013"/>
    <cellStyle name="Calculation 12 2" xfId="33760"/>
    <cellStyle name="Calculation 13" xfId="18496"/>
    <cellStyle name="Calculation 14" xfId="33898"/>
    <cellStyle name="Calculation 15" xfId="346"/>
    <cellStyle name="Calculation 2" xfId="347"/>
    <cellStyle name="Calculation 2 2" xfId="817"/>
    <cellStyle name="Calculation 2 2 2" xfId="33762"/>
    <cellStyle name="Calculation 2 3" xfId="8835"/>
    <cellStyle name="Calculation 2 4" xfId="33761"/>
    <cellStyle name="Calculation 2_Energía" xfId="9588"/>
    <cellStyle name="Calculation 3" xfId="596"/>
    <cellStyle name="Calculation 3 2" xfId="33763"/>
    <cellStyle name="Calculation 4" xfId="662"/>
    <cellStyle name="Calculation 4 2" xfId="33764"/>
    <cellStyle name="Calculation 5" xfId="729"/>
    <cellStyle name="Calculation 5 2" xfId="33765"/>
    <cellStyle name="Calculation 6" xfId="816"/>
    <cellStyle name="Calculation 6 2" xfId="33766"/>
    <cellStyle name="Calculation 7" xfId="999"/>
    <cellStyle name="Calculation 7 2" xfId="33767"/>
    <cellStyle name="Calculation 7 3" xfId="34018"/>
    <cellStyle name="Calculation 8" xfId="1168"/>
    <cellStyle name="Calculation 8 2" xfId="33768"/>
    <cellStyle name="Calculation 9" xfId="1446"/>
    <cellStyle name="Calculation 9 2" xfId="33769"/>
    <cellStyle name="Cálculo" xfId="122"/>
    <cellStyle name="Cálculo 2" xfId="348"/>
    <cellStyle name="Cálculo 2 2" xfId="8814"/>
    <cellStyle name="Cálculo 2 3" xfId="33771"/>
    <cellStyle name="Cálculo 3" xfId="885"/>
    <cellStyle name="Cálculo 3 2" xfId="33772"/>
    <cellStyle name="Cálculo 4" xfId="9094"/>
    <cellStyle name="Cálculo 5" xfId="33770"/>
    <cellStyle name="Cálculo 6" xfId="516"/>
    <cellStyle name="Cali" xfId="10173"/>
    <cellStyle name="Cali 2" xfId="33773"/>
    <cellStyle name="Celda de comprobación" xfId="123"/>
    <cellStyle name="Celda de comprobación 2" xfId="350"/>
    <cellStyle name="Celda de comprobación 2 2" xfId="8813"/>
    <cellStyle name="Celda de comprobación 3" xfId="536"/>
    <cellStyle name="Celda de comprobación 4" xfId="886"/>
    <cellStyle name="Celda de comprobación 5" xfId="10068"/>
    <cellStyle name="Celda de comprobación 5 2" xfId="33774"/>
    <cellStyle name="Celda de comprobación 6" xfId="349"/>
    <cellStyle name="Celda de comprobación_Energía" xfId="351"/>
    <cellStyle name="Celda vinculada" xfId="124"/>
    <cellStyle name="Celda vinculada 2" xfId="353"/>
    <cellStyle name="Celda vinculada 2 2" xfId="8811"/>
    <cellStyle name="Celda vinculada 3" xfId="537"/>
    <cellStyle name="Celda vinculada 4" xfId="887"/>
    <cellStyle name="Celda vinculada 5" xfId="8812"/>
    <cellStyle name="Celda vinculada 5 2" xfId="33775"/>
    <cellStyle name="Celda vinculada 6" xfId="352"/>
    <cellStyle name="Celda vinculada_Energía" xfId="354"/>
    <cellStyle name="Cella collegata" xfId="125"/>
    <cellStyle name="Cella da controllare" xfId="126"/>
    <cellStyle name="Check Cell 10" xfId="1951"/>
    <cellStyle name="Check Cell 11" xfId="2077"/>
    <cellStyle name="Check Cell 12" xfId="3014"/>
    <cellStyle name="Check Cell 13" xfId="18497"/>
    <cellStyle name="Check Cell 14" xfId="33896"/>
    <cellStyle name="Check Cell 15" xfId="355"/>
    <cellStyle name="Check Cell 2" xfId="356"/>
    <cellStyle name="Check Cell 2 2" xfId="819"/>
    <cellStyle name="Check Cell 2 3" xfId="9121"/>
    <cellStyle name="Check Cell 2_Energía" xfId="8901"/>
    <cellStyle name="Check Cell 3" xfId="597"/>
    <cellStyle name="Check Cell 3 2" xfId="914"/>
    <cellStyle name="Check Cell 4" xfId="663"/>
    <cellStyle name="Check Cell 5" xfId="689"/>
    <cellStyle name="Check Cell 6" xfId="818"/>
    <cellStyle name="Check Cell 7" xfId="1000"/>
    <cellStyle name="Check Cell 7 2" xfId="34019"/>
    <cellStyle name="Check Cell 8" xfId="1169"/>
    <cellStyle name="Check Cell 9" xfId="1447"/>
    <cellStyle name="Colore 1" xfId="127"/>
    <cellStyle name="Colore 2" xfId="128"/>
    <cellStyle name="Colore 3" xfId="129"/>
    <cellStyle name="Colore 4" xfId="130"/>
    <cellStyle name="Colore 5" xfId="131"/>
    <cellStyle name="Colore 6" xfId="132"/>
    <cellStyle name="Comma" xfId="1" builtinId="3"/>
    <cellStyle name="Comma 10" xfId="1009"/>
    <cellStyle name="Comma 11" xfId="1178"/>
    <cellStyle name="Comma 12" xfId="1456"/>
    <cellStyle name="Comma 13" xfId="1961"/>
    <cellStyle name="Comma 14" xfId="1965"/>
    <cellStyle name="Comma 15" xfId="3023"/>
    <cellStyle name="Comma 16" xfId="18506"/>
    <cellStyle name="Comma 17" xfId="429"/>
    <cellStyle name="Comma 2" xfId="133"/>
    <cellStyle name="Comma 2 10" xfId="538"/>
    <cellStyle name="Comma 2 11" xfId="8810"/>
    <cellStyle name="Comma 2 12" xfId="357"/>
    <cellStyle name="Comma 2 2" xfId="134"/>
    <cellStyle name="Comma 2 2 2" xfId="358"/>
    <cellStyle name="Comma 2 3" xfId="135"/>
    <cellStyle name="Comma 2 3 2" xfId="359"/>
    <cellStyle name="Comma 2 4" xfId="136"/>
    <cellStyle name="Comma 2 4 2" xfId="360"/>
    <cellStyle name="Comma 2 5" xfId="361"/>
    <cellStyle name="Comma 2 6" xfId="362"/>
    <cellStyle name="Comma 2 7" xfId="363"/>
    <cellStyle name="Comma 2 8" xfId="364"/>
    <cellStyle name="Comma 2 9" xfId="365"/>
    <cellStyle name="Comma 3" xfId="137"/>
    <cellStyle name="Comma 3 2" xfId="367"/>
    <cellStyle name="Comma 3 3" xfId="539"/>
    <cellStyle name="Comma 3 4" xfId="366"/>
    <cellStyle name="Comma 4" xfId="264"/>
    <cellStyle name="Comma 4 2" xfId="369"/>
    <cellStyle name="Comma 4 3" xfId="9093"/>
    <cellStyle name="Comma 4 4" xfId="368"/>
    <cellStyle name="Comma 5" xfId="370"/>
    <cellStyle name="Comma 5 2" xfId="371"/>
    <cellStyle name="Comma 5 3" xfId="10127"/>
    <cellStyle name="Comma 6" xfId="606"/>
    <cellStyle name="Comma 6 2" xfId="8809"/>
    <cellStyle name="Comma 6 3" xfId="8808"/>
    <cellStyle name="Comma 7" xfId="682"/>
    <cellStyle name="Comma 8" xfId="727"/>
    <cellStyle name="Comma 8 2" xfId="9188"/>
    <cellStyle name="Comma 8 3" xfId="9091"/>
    <cellStyle name="Comma 9" xfId="908"/>
    <cellStyle name="Comma0" xfId="372"/>
    <cellStyle name="Comma0 2" xfId="373"/>
    <cellStyle name="Currency 10" xfId="9092"/>
    <cellStyle name="Currency 11" xfId="8807"/>
    <cellStyle name="Currency 2" xfId="909"/>
    <cellStyle name="Currency 2 2" xfId="374"/>
    <cellStyle name="Currency0" xfId="375"/>
    <cellStyle name="Currency0 2" xfId="376"/>
    <cellStyle name="Date" xfId="377"/>
    <cellStyle name="Date 2" xfId="378"/>
    <cellStyle name="Date 3" xfId="820"/>
    <cellStyle name="Date 4" xfId="8806"/>
    <cellStyle name="Date_Energía" xfId="9187"/>
    <cellStyle name="Dato Variable" xfId="379"/>
    <cellStyle name="Datos" xfId="380"/>
    <cellStyle name="Dia" xfId="8993"/>
    <cellStyle name="Diseño" xfId="8948"/>
    <cellStyle name="Diseño 2" xfId="33776"/>
    <cellStyle name="Eingabe" xfId="138"/>
    <cellStyle name="Encabez1" xfId="9090"/>
    <cellStyle name="Encabez2" xfId="8805"/>
    <cellStyle name="Encabezado 4" xfId="139"/>
    <cellStyle name="Encabezado 4 2" xfId="382"/>
    <cellStyle name="Encabezado 4 2 2" xfId="10077"/>
    <cellStyle name="Encabezado 4 3" xfId="540"/>
    <cellStyle name="Encabezado 4 4" xfId="888"/>
    <cellStyle name="Encabezado 4 5" xfId="11087"/>
    <cellStyle name="Encabezado 4 5 2" xfId="33777"/>
    <cellStyle name="Encabezado 4 6" xfId="381"/>
    <cellStyle name="Encabezado 4_Energía" xfId="383"/>
    <cellStyle name="Énfasis1" xfId="140"/>
    <cellStyle name="Énfasis1 2" xfId="384"/>
    <cellStyle name="Énfasis1 2 2" xfId="9335"/>
    <cellStyle name="Énfasis1 3" xfId="889"/>
    <cellStyle name="Énfasis1 4" xfId="9587"/>
    <cellStyle name="Énfasis1 5" xfId="515"/>
    <cellStyle name="Énfasis2" xfId="141"/>
    <cellStyle name="Énfasis2 2" xfId="385"/>
    <cellStyle name="Énfasis2 2 2" xfId="9000"/>
    <cellStyle name="Énfasis2 3" xfId="890"/>
    <cellStyle name="Énfasis2 4" xfId="9088"/>
    <cellStyle name="Énfasis2 5" xfId="514"/>
    <cellStyle name="Énfasis3" xfId="142"/>
    <cellStyle name="Énfasis3 2" xfId="386"/>
    <cellStyle name="Énfasis3 2 2" xfId="9089"/>
    <cellStyle name="Énfasis3 3" xfId="891"/>
    <cellStyle name="Énfasis3 4" xfId="8947"/>
    <cellStyle name="Énfasis3 5" xfId="513"/>
    <cellStyle name="Énfasis4" xfId="143"/>
    <cellStyle name="Énfasis4 2" xfId="387"/>
    <cellStyle name="Énfasis4 2 2" xfId="10087"/>
    <cellStyle name="Énfasis4 3" xfId="892"/>
    <cellStyle name="Énfasis4 4" xfId="11086"/>
    <cellStyle name="Énfasis4 5" xfId="512"/>
    <cellStyle name="Énfasis5" xfId="144"/>
    <cellStyle name="Énfasis5 2" xfId="388"/>
    <cellStyle name="Énfasis5 2 2" xfId="8803"/>
    <cellStyle name="Énfasis5 3" xfId="893"/>
    <cellStyle name="Énfasis5 4" xfId="8804"/>
    <cellStyle name="Énfasis5 5" xfId="511"/>
    <cellStyle name="Énfasis6" xfId="145"/>
    <cellStyle name="Énfasis6 2" xfId="389"/>
    <cellStyle name="Énfasis6 2 2" xfId="9186"/>
    <cellStyle name="Énfasis6 3" xfId="894"/>
    <cellStyle name="Énfasis6 4" xfId="9334"/>
    <cellStyle name="Énfasis6 5" xfId="510"/>
    <cellStyle name="Entrada" xfId="146"/>
    <cellStyle name="Entrada 2" xfId="391"/>
    <cellStyle name="Entrada 2 2" xfId="8992"/>
    <cellStyle name="Entrada 2 3" xfId="33779"/>
    <cellStyle name="Entrada 3" xfId="541"/>
    <cellStyle name="Entrada 3 2" xfId="33780"/>
    <cellStyle name="Entrada 4" xfId="895"/>
    <cellStyle name="Entrada 4 2" xfId="33781"/>
    <cellStyle name="Entrada 5" xfId="9006"/>
    <cellStyle name="Entrada 5 2" xfId="33782"/>
    <cellStyle name="Entrada 6" xfId="33778"/>
    <cellStyle name="Entrada 7" xfId="390"/>
    <cellStyle name="Entrada_Energía" xfId="392"/>
    <cellStyle name="Ergebnis" xfId="147"/>
    <cellStyle name="Erklärender Text" xfId="148"/>
    <cellStyle name="Euro" xfId="149"/>
    <cellStyle name="Euro 2" xfId="11085"/>
    <cellStyle name="Euro 3" xfId="393"/>
    <cellStyle name="Explanatory Text 10" xfId="1952"/>
    <cellStyle name="Explanatory Text 11" xfId="2090"/>
    <cellStyle name="Explanatory Text 12" xfId="3015"/>
    <cellStyle name="Explanatory Text 12 2" xfId="33783"/>
    <cellStyle name="Explanatory Text 13" xfId="18498"/>
    <cellStyle name="Explanatory Text 14" xfId="33893"/>
    <cellStyle name="Explanatory Text 15" xfId="394"/>
    <cellStyle name="Explanatory Text 2" xfId="395"/>
    <cellStyle name="Explanatory Text 2 2" xfId="822"/>
    <cellStyle name="Explanatory Text 2 3" xfId="8802"/>
    <cellStyle name="Explanatory Text 2_Energía" xfId="9586"/>
    <cellStyle name="Explanatory Text 3" xfId="598"/>
    <cellStyle name="Explanatory Text 4" xfId="667"/>
    <cellStyle name="Explanatory Text 5" xfId="706"/>
    <cellStyle name="Explanatory Text 6" xfId="821"/>
    <cellStyle name="Explanatory Text 7" xfId="1001"/>
    <cellStyle name="Explanatory Text 7 2" xfId="34020"/>
    <cellStyle name="Explanatory Text 8" xfId="1170"/>
    <cellStyle name="Explanatory Text 9" xfId="1448"/>
    <cellStyle name="F2" xfId="396"/>
    <cellStyle name="F2 2" xfId="397"/>
    <cellStyle name="F2 2 2" xfId="542"/>
    <cellStyle name="F2 2 3" xfId="864"/>
    <cellStyle name="F2 3" xfId="398"/>
    <cellStyle name="F2 3 2" xfId="543"/>
    <cellStyle name="F2 3 3" xfId="865"/>
    <cellStyle name="F2 4" xfId="823"/>
    <cellStyle name="F2 5" xfId="8801"/>
    <cellStyle name="F2_Energía" xfId="9185"/>
    <cellStyle name="F3" xfId="399"/>
    <cellStyle name="F3 2" xfId="824"/>
    <cellStyle name="F3 3" xfId="9087"/>
    <cellStyle name="F3_Energía" xfId="8991"/>
    <cellStyle name="F4" xfId="400"/>
    <cellStyle name="F4 2" xfId="825"/>
    <cellStyle name="F4 3" xfId="8946"/>
    <cellStyle name="F4_Energía" xfId="8800"/>
    <cellStyle name="F5" xfId="401"/>
    <cellStyle name="F5 2" xfId="826"/>
    <cellStyle name="F5 2 2" xfId="34021"/>
    <cellStyle name="F5 3" xfId="11084"/>
    <cellStyle name="F5 4" xfId="34022"/>
    <cellStyle name="F5_Energía" xfId="10067"/>
    <cellStyle name="F6" xfId="402"/>
    <cellStyle name="F6 2" xfId="827"/>
    <cellStyle name="F6 3" xfId="8799"/>
    <cellStyle name="F6_Energía" xfId="8798"/>
    <cellStyle name="F7" xfId="403"/>
    <cellStyle name="F7 2" xfId="828"/>
    <cellStyle name="F7 3" xfId="8902"/>
    <cellStyle name="F7_Energía" xfId="8797"/>
    <cellStyle name="F8" xfId="404"/>
    <cellStyle name="F8 2" xfId="829"/>
    <cellStyle name="F8 3" xfId="8903"/>
    <cellStyle name="F8_Energía" xfId="8796"/>
    <cellStyle name="Fecha" xfId="405"/>
    <cellStyle name="Fecha 2" xfId="406"/>
    <cellStyle name="Fecha 3" xfId="8904"/>
    <cellStyle name="Fecha_Energía" xfId="8795"/>
    <cellStyle name="Fijo" xfId="8905"/>
    <cellStyle name="Financiero" xfId="9120"/>
    <cellStyle name="Fixed" xfId="407"/>
    <cellStyle name="Fixed 2" xfId="408"/>
    <cellStyle name="Fixed 3" xfId="8794"/>
    <cellStyle name="Fixed_Energía" xfId="9119"/>
    <cellStyle name="Forklarende tekst" xfId="150"/>
    <cellStyle name="formula" xfId="409"/>
    <cellStyle name="Formula Resaltante" xfId="410"/>
    <cellStyle name="God" xfId="151"/>
    <cellStyle name="Good 10" xfId="1953"/>
    <cellStyle name="Good 11" xfId="2089"/>
    <cellStyle name="Good 12" xfId="3016"/>
    <cellStyle name="Good 13" xfId="18499"/>
    <cellStyle name="Good 14" xfId="33903"/>
    <cellStyle name="Good 15" xfId="411"/>
    <cellStyle name="Good 2" xfId="412"/>
    <cellStyle name="Good 2 2" xfId="831"/>
    <cellStyle name="Good 2 3" xfId="9333"/>
    <cellStyle name="Good 2_Energía" xfId="9086"/>
    <cellStyle name="Good 3" xfId="599"/>
    <cellStyle name="Good 3 2" xfId="915"/>
    <cellStyle name="Good 4" xfId="672"/>
    <cellStyle name="Good 5" xfId="687"/>
    <cellStyle name="Good 6" xfId="830"/>
    <cellStyle name="Good 7" xfId="1002"/>
    <cellStyle name="Good 7 2" xfId="34023"/>
    <cellStyle name="Good 8" xfId="1171"/>
    <cellStyle name="Good 9" xfId="1449"/>
    <cellStyle name="Gut" xfId="152"/>
    <cellStyle name="Heading 1 10" xfId="1954"/>
    <cellStyle name="Heading 1 11" xfId="2075"/>
    <cellStyle name="Heading 1 12" xfId="3017"/>
    <cellStyle name="Heading 1 12 2" xfId="33786"/>
    <cellStyle name="Heading 1 13" xfId="18500"/>
    <cellStyle name="Heading 1 14" xfId="33907"/>
    <cellStyle name="Heading 1 15" xfId="413"/>
    <cellStyle name="Heading 1 2" xfId="414"/>
    <cellStyle name="Heading 1 2 2" xfId="833"/>
    <cellStyle name="Heading 1 2 3" xfId="9585"/>
    <cellStyle name="Heading 1 2_Energía" xfId="9184"/>
    <cellStyle name="Heading 1 3" xfId="600"/>
    <cellStyle name="Heading 1 4" xfId="673"/>
    <cellStyle name="Heading 1 5" xfId="696"/>
    <cellStyle name="Heading 1 6" xfId="832"/>
    <cellStyle name="Heading 1 7" xfId="1003"/>
    <cellStyle name="Heading 1 7 2" xfId="34024"/>
    <cellStyle name="Heading 1 8" xfId="1172"/>
    <cellStyle name="Heading 1 9" xfId="1450"/>
    <cellStyle name="Heading 2 10" xfId="1955"/>
    <cellStyle name="Heading 2 11" xfId="1966"/>
    <cellStyle name="Heading 2 12" xfId="3018"/>
    <cellStyle name="Heading 2 12 2" xfId="33787"/>
    <cellStyle name="Heading 2 13" xfId="18501"/>
    <cellStyle name="Heading 2 14" xfId="33906"/>
    <cellStyle name="Heading 2 15" xfId="415"/>
    <cellStyle name="Heading 2 2" xfId="416"/>
    <cellStyle name="Heading 2 2 2" xfId="835"/>
    <cellStyle name="Heading 2 2 3" xfId="8793"/>
    <cellStyle name="Heading 2 2_Energía" xfId="9584"/>
    <cellStyle name="Heading 2 3" xfId="601"/>
    <cellStyle name="Heading 2 4" xfId="674"/>
    <cellStyle name="Heading 2 5" xfId="751"/>
    <cellStyle name="Heading 2 6" xfId="834"/>
    <cellStyle name="Heading 2 7" xfId="1004"/>
    <cellStyle name="Heading 2 7 2" xfId="34025"/>
    <cellStyle name="Heading 2 8" xfId="1173"/>
    <cellStyle name="Heading 2 9" xfId="1451"/>
    <cellStyle name="Heading 3 10" xfId="1956"/>
    <cellStyle name="Heading 3 11" xfId="2088"/>
    <cellStyle name="Heading 3 12" xfId="3019"/>
    <cellStyle name="Heading 3 12 2" xfId="33788"/>
    <cellStyle name="Heading 3 13" xfId="18502"/>
    <cellStyle name="Heading 3 14" xfId="33905"/>
    <cellStyle name="Heading 3 15" xfId="417"/>
    <cellStyle name="Heading 3 2" xfId="418"/>
    <cellStyle name="Heading 3 2 2" xfId="837"/>
    <cellStyle name="Heading 3 2 3" xfId="10174"/>
    <cellStyle name="Heading 3 2_Energía" xfId="8792"/>
    <cellStyle name="Heading 3 3" xfId="602"/>
    <cellStyle name="Heading 3 4" xfId="675"/>
    <cellStyle name="Heading 3 5" xfId="703"/>
    <cellStyle name="Heading 3 6" xfId="836"/>
    <cellStyle name="Heading 3 7" xfId="1005"/>
    <cellStyle name="Heading 3 7 2" xfId="34026"/>
    <cellStyle name="Heading 3 8" xfId="1174"/>
    <cellStyle name="Heading 3 9" xfId="1452"/>
    <cellStyle name="Heading 4 10" xfId="1957"/>
    <cellStyle name="Heading 4 11" xfId="2087"/>
    <cellStyle name="Heading 4 12" xfId="3020"/>
    <cellStyle name="Heading 4 13" xfId="18503"/>
    <cellStyle name="Heading 4 14" xfId="33904"/>
    <cellStyle name="Heading 4 15" xfId="419"/>
    <cellStyle name="Heading 4 2" xfId="420"/>
    <cellStyle name="Heading 4 2 2" xfId="839"/>
    <cellStyle name="Heading 4 2 3" xfId="8791"/>
    <cellStyle name="Heading 4 2_Energía" xfId="10086"/>
    <cellStyle name="Heading 4 3" xfId="603"/>
    <cellStyle name="Heading 4 3 2" xfId="916"/>
    <cellStyle name="Heading 4 4" xfId="677"/>
    <cellStyle name="Heading 4 5" xfId="707"/>
    <cellStyle name="Heading 4 6" xfId="838"/>
    <cellStyle name="Heading 4 7" xfId="1006"/>
    <cellStyle name="Heading 4 7 2" xfId="34027"/>
    <cellStyle name="Heading 4 8" xfId="1175"/>
    <cellStyle name="Heading 4 9" xfId="1453"/>
    <cellStyle name="HEADING1" xfId="421"/>
    <cellStyle name="HEADING1 2" xfId="840"/>
    <cellStyle name="Heading1 3" xfId="8990"/>
    <cellStyle name="Heading1 4" xfId="18453"/>
    <cellStyle name="Heading1 5" xfId="18456"/>
    <cellStyle name="Heading1 6" xfId="33789"/>
    <cellStyle name="Heading1 7" xfId="33830"/>
    <cellStyle name="Heading1 8" xfId="33784"/>
    <cellStyle name="HEADING1_Energía" xfId="9085"/>
    <cellStyle name="HEADING2" xfId="422"/>
    <cellStyle name="HEADING2 2" xfId="423"/>
    <cellStyle name="HEADING2 3" xfId="841"/>
    <cellStyle name="Heading2 4" xfId="8790"/>
    <cellStyle name="Heading2 5" xfId="18454"/>
    <cellStyle name="Heading2 6" xfId="18455"/>
    <cellStyle name="Heading2 7" xfId="33790"/>
    <cellStyle name="Heading2 8" xfId="33829"/>
    <cellStyle name="Heading2 9" xfId="33785"/>
    <cellStyle name="HEADING2_Energía" xfId="10066"/>
    <cellStyle name="Hyperlink 2" xfId="153"/>
    <cellStyle name="Hyperlink 2 2" xfId="33791"/>
    <cellStyle name="Hyperlink 3" xfId="154"/>
    <cellStyle name="Hyperlink 4" xfId="155"/>
    <cellStyle name="Iiieoiaoeeu [0]_?EIAEAO AEEAOCO ?A?NAAIAIUI_AOA_?anaaua?" xfId="156"/>
    <cellStyle name="Iiieoiaoeeu_?EIAEAO AEEAOCO ?A?NAAIAIUI_AOA_?anaaua?" xfId="157"/>
    <cellStyle name="Incorrecto" xfId="158"/>
    <cellStyle name="Incorrecto 2" xfId="424"/>
    <cellStyle name="Incorrecto 2 2" xfId="8788"/>
    <cellStyle name="Incorrecto 3" xfId="896"/>
    <cellStyle name="Incorrecto 4" xfId="8789"/>
    <cellStyle name="Incorrecto 5" xfId="509"/>
    <cellStyle name="Input 10" xfId="1959"/>
    <cellStyle name="Input 10 2" xfId="33792"/>
    <cellStyle name="Input 11" xfId="2086"/>
    <cellStyle name="Input 11 2" xfId="33793"/>
    <cellStyle name="Input 12" xfId="3021"/>
    <cellStyle name="Input 13" xfId="18504"/>
    <cellStyle name="Input 14" xfId="33900"/>
    <cellStyle name="Input 15" xfId="425"/>
    <cellStyle name="Input 2" xfId="426"/>
    <cellStyle name="Input 2 2" xfId="843"/>
    <cellStyle name="Input 2 2 2" xfId="33795"/>
    <cellStyle name="Input 2 3" xfId="9084"/>
    <cellStyle name="Input 2 4" xfId="33794"/>
    <cellStyle name="Input 2_Energía" xfId="8989"/>
    <cellStyle name="Input 3" xfId="604"/>
    <cellStyle name="Input 3 2" xfId="917"/>
    <cellStyle name="Input 3 2 2" xfId="33797"/>
    <cellStyle name="Input 3 3" xfId="33796"/>
    <cellStyle name="Input 4" xfId="680"/>
    <cellStyle name="Input 4 2" xfId="33798"/>
    <cellStyle name="Input 5" xfId="711"/>
    <cellStyle name="Input 5 2" xfId="33799"/>
    <cellStyle name="Input 6" xfId="842"/>
    <cellStyle name="Input 6 2" xfId="33800"/>
    <cellStyle name="Input 7" xfId="1007"/>
    <cellStyle name="Input 7 2" xfId="33801"/>
    <cellStyle name="Input 7 3" xfId="34028"/>
    <cellStyle name="Input 8" xfId="1176"/>
    <cellStyle name="Input 8 2" xfId="33802"/>
    <cellStyle name="Input 9" xfId="1454"/>
    <cellStyle name="Input 9 2" xfId="33803"/>
    <cellStyle name="Inputs" xfId="8787"/>
    <cellStyle name="Inputs2" xfId="8906"/>
    <cellStyle name="Kontroller celle" xfId="159"/>
    <cellStyle name="Linked Cell 10" xfId="1960"/>
    <cellStyle name="Linked Cell 11" xfId="2085"/>
    <cellStyle name="Linked Cell 12" xfId="3022"/>
    <cellStyle name="Linked Cell 13" xfId="18505"/>
    <cellStyle name="Linked Cell 14" xfId="33897"/>
    <cellStyle name="Linked Cell 15" xfId="427"/>
    <cellStyle name="Linked Cell 2" xfId="428"/>
    <cellStyle name="Linked Cell 2 2" xfId="845"/>
    <cellStyle name="Linked Cell 2 3" xfId="8907"/>
    <cellStyle name="Linked Cell 2_Energía" xfId="8786"/>
    <cellStyle name="Linked Cell 3" xfId="605"/>
    <cellStyle name="Linked Cell 3 2" xfId="918"/>
    <cellStyle name="Linked Cell 4" xfId="681"/>
    <cellStyle name="Linked Cell 5" xfId="709"/>
    <cellStyle name="Linked Cell 6" xfId="844"/>
    <cellStyle name="Linked Cell 7" xfId="1008"/>
    <cellStyle name="Linked Cell 7 2" xfId="34029"/>
    <cellStyle name="Linked Cell 8" xfId="1177"/>
    <cellStyle name="Linked Cell 9" xfId="1455"/>
    <cellStyle name="Markeringsfarve1" xfId="160"/>
    <cellStyle name="Markeringsfarve2" xfId="161"/>
    <cellStyle name="Markeringsfarve3" xfId="162"/>
    <cellStyle name="Markeringsfarve4" xfId="163"/>
    <cellStyle name="Markeringsfarve5" xfId="164"/>
    <cellStyle name="Markeringsfarve6" xfId="165"/>
    <cellStyle name="Migliaia 2" xfId="166"/>
    <cellStyle name="Millares [0]_Energia" xfId="33688"/>
    <cellStyle name="Millares [00]" xfId="8785"/>
    <cellStyle name="Millares 2" xfId="430"/>
    <cellStyle name="Millares 2 2" xfId="546"/>
    <cellStyle name="Millares 2 2 2" xfId="932"/>
    <cellStyle name="Millares 2 2 3" xfId="931"/>
    <cellStyle name="Millares 2_Energía" xfId="9183"/>
    <cellStyle name="Millares 3" xfId="431"/>
    <cellStyle name="Millares 3 2" xfId="547"/>
    <cellStyle name="Millares 3 3" xfId="933"/>
    <cellStyle name="Millares 4" xfId="545"/>
    <cellStyle name="Millares_Energia" xfId="33689"/>
    <cellStyle name="Milliers [0]_base_rep_2002.xls Graphique 1" xfId="167"/>
    <cellStyle name="Milliers_base_rep_2002.xls Graphique 1" xfId="168"/>
    <cellStyle name="Moneda [0]_Energia" xfId="33690"/>
    <cellStyle name="Moneda_Energia" xfId="33691"/>
    <cellStyle name="Monétaire [0]_base_rep_2002.xls Graphique 1" xfId="169"/>
    <cellStyle name="Monétaire_base_rep_2002.xls Graphique 1" xfId="170"/>
    <cellStyle name="Monetario" xfId="9083"/>
    <cellStyle name="Monetario0" xfId="8784"/>
    <cellStyle name="Neutral 10" xfId="1962"/>
    <cellStyle name="Neutral 11" xfId="2066"/>
    <cellStyle name="Neutral 12" xfId="3024"/>
    <cellStyle name="Neutral 12 2" xfId="33804"/>
    <cellStyle name="Neutral 13" xfId="18507"/>
    <cellStyle name="Neutral 14" xfId="33901"/>
    <cellStyle name="Neutral 15" xfId="432"/>
    <cellStyle name="Neutral 2" xfId="433"/>
    <cellStyle name="Neutral 2 2" xfId="846"/>
    <cellStyle name="Neutral 3" xfId="548"/>
    <cellStyle name="Neutral 3 2" xfId="919"/>
    <cellStyle name="Neutral 4" xfId="607"/>
    <cellStyle name="Neutral 5" xfId="683"/>
    <cellStyle name="Neutral 6" xfId="671"/>
    <cellStyle name="Neutral 7" xfId="1010"/>
    <cellStyle name="Neutral 7 2" xfId="34030"/>
    <cellStyle name="Neutral 8" xfId="1179"/>
    <cellStyle name="Neutral 9" xfId="1457"/>
    <cellStyle name="Neutrale" xfId="171"/>
    <cellStyle name="Normal" xfId="0" builtinId="0"/>
    <cellStyle name="Normal 10" xfId="434"/>
    <cellStyle name="Normal 10 10" xfId="3025"/>
    <cellStyle name="Normal 10 10 2" xfId="6845"/>
    <cellStyle name="Normal 10 10 2 2" xfId="14904"/>
    <cellStyle name="Normal 10 10 2 2 2" xfId="31751"/>
    <cellStyle name="Normal 10 10 2 3" xfId="24184"/>
    <cellStyle name="Normal 10 10 3" xfId="11090"/>
    <cellStyle name="Normal 10 10 3 2" xfId="27970"/>
    <cellStyle name="Normal 10 10 4" xfId="20402"/>
    <cellStyle name="Normal 10 11" xfId="4960"/>
    <cellStyle name="Normal 10 11 2" xfId="13019"/>
    <cellStyle name="Normal 10 11 2 2" xfId="29867"/>
    <cellStyle name="Normal 10 11 3" xfId="22300"/>
    <cellStyle name="Normal 10 12" xfId="8837"/>
    <cellStyle name="Normal 10 12 2" xfId="26086"/>
    <cellStyle name="Normal 10 13" xfId="9082"/>
    <cellStyle name="Normal 10 14" xfId="18508"/>
    <cellStyle name="Normal 10 15" xfId="20404"/>
    <cellStyle name="Normal 10 16" xfId="34031"/>
    <cellStyle name="Normal 10 2" xfId="608"/>
    <cellStyle name="Normal 10 2 10" xfId="8954"/>
    <cellStyle name="Normal 10 2 10 2" xfId="26099"/>
    <cellStyle name="Normal 10 2 11" xfId="8783"/>
    <cellStyle name="Normal 10 2 12" xfId="18529"/>
    <cellStyle name="Normal 10 2 13" xfId="34032"/>
    <cellStyle name="Normal 10 2 2" xfId="732"/>
    <cellStyle name="Normal 10 2 2 10" xfId="18566"/>
    <cellStyle name="Normal 10 2 2 11" xfId="34033"/>
    <cellStyle name="Normal 10 2 2 2" xfId="1066"/>
    <cellStyle name="Normal 10 2 2 2 2" xfId="1327"/>
    <cellStyle name="Normal 10 2 2 2 2 2" xfId="1823"/>
    <cellStyle name="Normal 10 2 2 2 2 2 2" xfId="2822"/>
    <cellStyle name="Normal 10 2 2 2 2 2 2 2" xfId="4784"/>
    <cellStyle name="Normal 10 2 2 2 2 2 2 2 2" xfId="8567"/>
    <cellStyle name="Normal 10 2 2 2 2 2 2 2 2 2" xfId="16626"/>
    <cellStyle name="Normal 10 2 2 2 2 2 2 2 2 2 2" xfId="33473"/>
    <cellStyle name="Normal 10 2 2 2 2 2 2 2 2 3" xfId="25906"/>
    <cellStyle name="Normal 10 2 2 2 2 2 2 2 3" xfId="12843"/>
    <cellStyle name="Normal 10 2 2 2 2 2 2 2 3 2" xfId="29692"/>
    <cellStyle name="Normal 10 2 2 2 2 2 2 2 4" xfId="22125"/>
    <cellStyle name="Normal 10 2 2 2 2 2 2 3" xfId="6683"/>
    <cellStyle name="Normal 10 2 2 2 2 2 2 3 2" xfId="14742"/>
    <cellStyle name="Normal 10 2 2 2 2 2 2 3 2 2" xfId="31589"/>
    <cellStyle name="Normal 10 2 2 2 2 2 2 3 3" xfId="24022"/>
    <cellStyle name="Normal 10 2 2 2 2 2 2 4" xfId="10909"/>
    <cellStyle name="Normal 10 2 2 2 2 2 2 4 2" xfId="27808"/>
    <cellStyle name="Normal 10 2 2 2 2 2 2 5" xfId="8781"/>
    <cellStyle name="Normal 10 2 2 2 2 2 2 6" xfId="20240"/>
    <cellStyle name="Normal 10 2 2 2 2 2 3" xfId="3872"/>
    <cellStyle name="Normal 10 2 2 2 2 2 3 2" xfId="7655"/>
    <cellStyle name="Normal 10 2 2 2 2 2 3 2 2" xfId="15714"/>
    <cellStyle name="Normal 10 2 2 2 2 2 3 2 2 2" xfId="32561"/>
    <cellStyle name="Normal 10 2 2 2 2 2 3 2 3" xfId="24994"/>
    <cellStyle name="Normal 10 2 2 2 2 2 3 3" xfId="11931"/>
    <cellStyle name="Normal 10 2 2 2 2 2 3 3 2" xfId="28780"/>
    <cellStyle name="Normal 10 2 2 2 2 2 3 4" xfId="21213"/>
    <cellStyle name="Normal 10 2 2 2 2 2 4" xfId="5771"/>
    <cellStyle name="Normal 10 2 2 2 2 2 4 2" xfId="13830"/>
    <cellStyle name="Normal 10 2 2 2 2 2 4 2 2" xfId="30677"/>
    <cellStyle name="Normal 10 2 2 2 2 2 4 3" xfId="23110"/>
    <cellStyle name="Normal 10 2 2 2 2 2 5" xfId="9956"/>
    <cellStyle name="Normal 10 2 2 2 2 2 5 2" xfId="26896"/>
    <cellStyle name="Normal 10 2 2 2 2 2 6" xfId="8782"/>
    <cellStyle name="Normal 10 2 2 2 2 2 7" xfId="19328"/>
    <cellStyle name="Normal 10 2 2 2 2 3" xfId="2369"/>
    <cellStyle name="Normal 10 2 2 2 2 3 2" xfId="4333"/>
    <cellStyle name="Normal 10 2 2 2 2 3 2 2" xfId="8116"/>
    <cellStyle name="Normal 10 2 2 2 2 3 2 2 2" xfId="16175"/>
    <cellStyle name="Normal 10 2 2 2 2 3 2 2 2 2" xfId="33022"/>
    <cellStyle name="Normal 10 2 2 2 2 3 2 2 3" xfId="25455"/>
    <cellStyle name="Normal 10 2 2 2 2 3 2 3" xfId="12392"/>
    <cellStyle name="Normal 10 2 2 2 2 3 2 3 2" xfId="29241"/>
    <cellStyle name="Normal 10 2 2 2 2 3 2 4" xfId="21674"/>
    <cellStyle name="Normal 10 2 2 2 2 3 3" xfId="6232"/>
    <cellStyle name="Normal 10 2 2 2 2 3 3 2" xfId="14291"/>
    <cellStyle name="Normal 10 2 2 2 2 3 3 2 2" xfId="31138"/>
    <cellStyle name="Normal 10 2 2 2 2 3 3 3" xfId="23571"/>
    <cellStyle name="Normal 10 2 2 2 2 3 4" xfId="10457"/>
    <cellStyle name="Normal 10 2 2 2 2 3 4 2" xfId="27357"/>
    <cellStyle name="Normal 10 2 2 2 2 3 5" xfId="9583"/>
    <cellStyle name="Normal 10 2 2 2 2 3 6" xfId="19789"/>
    <cellStyle name="Normal 10 2 2 2 2 4" xfId="3421"/>
    <cellStyle name="Normal 10 2 2 2 2 4 2" xfId="7204"/>
    <cellStyle name="Normal 10 2 2 2 2 4 2 2" xfId="15263"/>
    <cellStyle name="Normal 10 2 2 2 2 4 2 2 2" xfId="32110"/>
    <cellStyle name="Normal 10 2 2 2 2 4 2 3" xfId="24543"/>
    <cellStyle name="Normal 10 2 2 2 2 4 3" xfId="11480"/>
    <cellStyle name="Normal 10 2 2 2 2 4 3 2" xfId="28329"/>
    <cellStyle name="Normal 10 2 2 2 2 4 4" xfId="20762"/>
    <cellStyle name="Normal 10 2 2 2 2 5" xfId="5320"/>
    <cellStyle name="Normal 10 2 2 2 2 5 2" xfId="13379"/>
    <cellStyle name="Normal 10 2 2 2 2 5 2 2" xfId="30226"/>
    <cellStyle name="Normal 10 2 2 2 2 5 3" xfId="22659"/>
    <cellStyle name="Normal 10 2 2 2 2 6" xfId="9481"/>
    <cellStyle name="Normal 10 2 2 2 2 6 2" xfId="26445"/>
    <cellStyle name="Normal 10 2 2 2 2 7" xfId="10065"/>
    <cellStyle name="Normal 10 2 2 2 2 8" xfId="18877"/>
    <cellStyle name="Normal 10 2 2 2 3" xfId="1605"/>
    <cellStyle name="Normal 10 2 2 2 3 2" xfId="2604"/>
    <cellStyle name="Normal 10 2 2 2 3 2 2" xfId="4566"/>
    <cellStyle name="Normal 10 2 2 2 3 2 2 2" xfId="8349"/>
    <cellStyle name="Normal 10 2 2 2 3 2 2 2 2" xfId="16408"/>
    <cellStyle name="Normal 10 2 2 2 3 2 2 2 2 2" xfId="33255"/>
    <cellStyle name="Normal 10 2 2 2 3 2 2 2 3" xfId="25688"/>
    <cellStyle name="Normal 10 2 2 2 3 2 2 3" xfId="12625"/>
    <cellStyle name="Normal 10 2 2 2 3 2 2 3 2" xfId="29474"/>
    <cellStyle name="Normal 10 2 2 2 3 2 2 4" xfId="21907"/>
    <cellStyle name="Normal 10 2 2 2 3 2 3" xfId="6465"/>
    <cellStyle name="Normal 10 2 2 2 3 2 3 2" xfId="14524"/>
    <cellStyle name="Normal 10 2 2 2 3 2 3 2 2" xfId="31371"/>
    <cellStyle name="Normal 10 2 2 2 3 2 3 3" xfId="23804"/>
    <cellStyle name="Normal 10 2 2 2 3 2 4" xfId="10691"/>
    <cellStyle name="Normal 10 2 2 2 3 2 4 2" xfId="27590"/>
    <cellStyle name="Normal 10 2 2 2 3 2 5" xfId="9182"/>
    <cellStyle name="Normal 10 2 2 2 3 2 6" xfId="20022"/>
    <cellStyle name="Normal 10 2 2 2 3 3" xfId="3654"/>
    <cellStyle name="Normal 10 2 2 2 3 3 2" xfId="7437"/>
    <cellStyle name="Normal 10 2 2 2 3 3 2 2" xfId="15496"/>
    <cellStyle name="Normal 10 2 2 2 3 3 2 2 2" xfId="32343"/>
    <cellStyle name="Normal 10 2 2 2 3 3 2 3" xfId="24776"/>
    <cellStyle name="Normal 10 2 2 2 3 3 3" xfId="11713"/>
    <cellStyle name="Normal 10 2 2 2 3 3 3 2" xfId="28562"/>
    <cellStyle name="Normal 10 2 2 2 3 3 4" xfId="20995"/>
    <cellStyle name="Normal 10 2 2 2 3 4" xfId="5553"/>
    <cellStyle name="Normal 10 2 2 2 3 4 2" xfId="13612"/>
    <cellStyle name="Normal 10 2 2 2 3 4 2 2" xfId="30459"/>
    <cellStyle name="Normal 10 2 2 2 3 4 3" xfId="22892"/>
    <cellStyle name="Normal 10 2 2 2 3 5" xfId="9738"/>
    <cellStyle name="Normal 10 2 2 2 3 5 2" xfId="26678"/>
    <cellStyle name="Normal 10 2 2 2 3 6" xfId="9332"/>
    <cellStyle name="Normal 10 2 2 2 3 7" xfId="19110"/>
    <cellStyle name="Normal 10 2 2 2 4" xfId="2151"/>
    <cellStyle name="Normal 10 2 2 2 4 2" xfId="4115"/>
    <cellStyle name="Normal 10 2 2 2 4 2 2" xfId="7898"/>
    <cellStyle name="Normal 10 2 2 2 4 2 2 2" xfId="15957"/>
    <cellStyle name="Normal 10 2 2 2 4 2 2 2 2" xfId="32804"/>
    <cellStyle name="Normal 10 2 2 2 4 2 2 3" xfId="25237"/>
    <cellStyle name="Normal 10 2 2 2 4 2 3" xfId="12174"/>
    <cellStyle name="Normal 10 2 2 2 4 2 3 2" xfId="29023"/>
    <cellStyle name="Normal 10 2 2 2 4 2 4" xfId="21456"/>
    <cellStyle name="Normal 10 2 2 2 4 3" xfId="6014"/>
    <cellStyle name="Normal 10 2 2 2 4 3 2" xfId="14073"/>
    <cellStyle name="Normal 10 2 2 2 4 3 2 2" xfId="30920"/>
    <cellStyle name="Normal 10 2 2 2 4 3 3" xfId="23353"/>
    <cellStyle name="Normal 10 2 2 2 4 4" xfId="10239"/>
    <cellStyle name="Normal 10 2 2 2 4 4 2" xfId="27139"/>
    <cellStyle name="Normal 10 2 2 2 4 5" xfId="9080"/>
    <cellStyle name="Normal 10 2 2 2 4 6" xfId="19571"/>
    <cellStyle name="Normal 10 2 2 2 5" xfId="3203"/>
    <cellStyle name="Normal 10 2 2 2 5 2" xfId="6986"/>
    <cellStyle name="Normal 10 2 2 2 5 2 2" xfId="15045"/>
    <cellStyle name="Normal 10 2 2 2 5 2 2 2" xfId="31892"/>
    <cellStyle name="Normal 10 2 2 2 5 2 3" xfId="24325"/>
    <cellStyle name="Normal 10 2 2 2 5 3" xfId="11262"/>
    <cellStyle name="Normal 10 2 2 2 5 3 2" xfId="28111"/>
    <cellStyle name="Normal 10 2 2 2 5 4" xfId="20544"/>
    <cellStyle name="Normal 10 2 2 2 6" xfId="5102"/>
    <cellStyle name="Normal 10 2 2 2 6 2" xfId="13161"/>
    <cellStyle name="Normal 10 2 2 2 6 2 2" xfId="30008"/>
    <cellStyle name="Normal 10 2 2 2 6 3" xfId="22441"/>
    <cellStyle name="Normal 10 2 2 2 7" xfId="9246"/>
    <cellStyle name="Normal 10 2 2 2 7 2" xfId="26227"/>
    <cellStyle name="Normal 10 2 2 2 8" xfId="10079"/>
    <cellStyle name="Normal 10 2 2 2 9" xfId="18659"/>
    <cellStyle name="Normal 10 2 2 3" xfId="1235"/>
    <cellStyle name="Normal 10 2 2 3 2" xfId="1731"/>
    <cellStyle name="Normal 10 2 2 3 2 2" xfId="2730"/>
    <cellStyle name="Normal 10 2 2 3 2 2 2" xfId="4692"/>
    <cellStyle name="Normal 10 2 2 3 2 2 2 2" xfId="8475"/>
    <cellStyle name="Normal 10 2 2 3 2 2 2 2 2" xfId="16534"/>
    <cellStyle name="Normal 10 2 2 3 2 2 2 2 2 2" xfId="33381"/>
    <cellStyle name="Normal 10 2 2 3 2 2 2 2 3" xfId="25814"/>
    <cellStyle name="Normal 10 2 2 3 2 2 2 3" xfId="12751"/>
    <cellStyle name="Normal 10 2 2 3 2 2 2 3 2" xfId="29600"/>
    <cellStyle name="Normal 10 2 2 3 2 2 2 4" xfId="22033"/>
    <cellStyle name="Normal 10 2 2 3 2 2 3" xfId="6591"/>
    <cellStyle name="Normal 10 2 2 3 2 2 3 2" xfId="14650"/>
    <cellStyle name="Normal 10 2 2 3 2 2 3 2 2" xfId="31497"/>
    <cellStyle name="Normal 10 2 2 3 2 2 3 3" xfId="23930"/>
    <cellStyle name="Normal 10 2 2 3 2 2 4" xfId="10817"/>
    <cellStyle name="Normal 10 2 2 3 2 2 4 2" xfId="27716"/>
    <cellStyle name="Normal 10 2 2 3 2 2 5" xfId="8945"/>
    <cellStyle name="Normal 10 2 2 3 2 2 6" xfId="20148"/>
    <cellStyle name="Normal 10 2 2 3 2 3" xfId="3780"/>
    <cellStyle name="Normal 10 2 2 3 2 3 2" xfId="7563"/>
    <cellStyle name="Normal 10 2 2 3 2 3 2 2" xfId="15622"/>
    <cellStyle name="Normal 10 2 2 3 2 3 2 2 2" xfId="32469"/>
    <cellStyle name="Normal 10 2 2 3 2 3 2 3" xfId="24902"/>
    <cellStyle name="Normal 10 2 2 3 2 3 3" xfId="11839"/>
    <cellStyle name="Normal 10 2 2 3 2 3 3 2" xfId="28688"/>
    <cellStyle name="Normal 10 2 2 3 2 3 4" xfId="21121"/>
    <cellStyle name="Normal 10 2 2 3 2 4" xfId="5679"/>
    <cellStyle name="Normal 10 2 2 3 2 4 2" xfId="13738"/>
    <cellStyle name="Normal 10 2 2 3 2 4 2 2" xfId="30585"/>
    <cellStyle name="Normal 10 2 2 3 2 4 3" xfId="23018"/>
    <cellStyle name="Normal 10 2 2 3 2 5" xfId="9864"/>
    <cellStyle name="Normal 10 2 2 3 2 5 2" xfId="26804"/>
    <cellStyle name="Normal 10 2 2 3 2 6" xfId="8988"/>
    <cellStyle name="Normal 10 2 2 3 2 7" xfId="19236"/>
    <cellStyle name="Normal 10 2 2 3 3" xfId="2277"/>
    <cellStyle name="Normal 10 2 2 3 3 2" xfId="4241"/>
    <cellStyle name="Normal 10 2 2 3 3 2 2" xfId="8024"/>
    <cellStyle name="Normal 10 2 2 3 3 2 2 2" xfId="16083"/>
    <cellStyle name="Normal 10 2 2 3 3 2 2 2 2" xfId="32930"/>
    <cellStyle name="Normal 10 2 2 3 3 2 2 3" xfId="25363"/>
    <cellStyle name="Normal 10 2 2 3 3 2 3" xfId="12300"/>
    <cellStyle name="Normal 10 2 2 3 3 2 3 2" xfId="29149"/>
    <cellStyle name="Normal 10 2 2 3 3 2 4" xfId="21582"/>
    <cellStyle name="Normal 10 2 2 3 3 3" xfId="6140"/>
    <cellStyle name="Normal 10 2 2 3 3 3 2" xfId="14199"/>
    <cellStyle name="Normal 10 2 2 3 3 3 2 2" xfId="31046"/>
    <cellStyle name="Normal 10 2 2 3 3 3 3" xfId="23479"/>
    <cellStyle name="Normal 10 2 2 3 3 4" xfId="10365"/>
    <cellStyle name="Normal 10 2 2 3 3 4 2" xfId="27265"/>
    <cellStyle name="Normal 10 2 2 3 3 5" xfId="9081"/>
    <cellStyle name="Normal 10 2 2 3 3 6" xfId="19697"/>
    <cellStyle name="Normal 10 2 2 3 4" xfId="3329"/>
    <cellStyle name="Normal 10 2 2 3 4 2" xfId="7112"/>
    <cellStyle name="Normal 10 2 2 3 4 2 2" xfId="15171"/>
    <cellStyle name="Normal 10 2 2 3 4 2 2 2" xfId="32018"/>
    <cellStyle name="Normal 10 2 2 3 4 2 3" xfId="24451"/>
    <cellStyle name="Normal 10 2 2 3 4 3" xfId="11388"/>
    <cellStyle name="Normal 10 2 2 3 4 3 2" xfId="28237"/>
    <cellStyle name="Normal 10 2 2 3 4 4" xfId="20670"/>
    <cellStyle name="Normal 10 2 2 3 5" xfId="5228"/>
    <cellStyle name="Normal 10 2 2 3 5 2" xfId="13287"/>
    <cellStyle name="Normal 10 2 2 3 5 2 2" xfId="30134"/>
    <cellStyle name="Normal 10 2 2 3 5 3" xfId="22567"/>
    <cellStyle name="Normal 10 2 2 3 6" xfId="9389"/>
    <cellStyle name="Normal 10 2 2 3 6 2" xfId="26353"/>
    <cellStyle name="Normal 10 2 2 3 7" xfId="9014"/>
    <cellStyle name="Normal 10 2 2 3 8" xfId="18785"/>
    <cellStyle name="Normal 10 2 2 4" xfId="1513"/>
    <cellStyle name="Normal 10 2 2 4 2" xfId="2512"/>
    <cellStyle name="Normal 10 2 2 4 2 2" xfId="4474"/>
    <cellStyle name="Normal 10 2 2 4 2 2 2" xfId="8257"/>
    <cellStyle name="Normal 10 2 2 4 2 2 2 2" xfId="16316"/>
    <cellStyle name="Normal 10 2 2 4 2 2 2 2 2" xfId="33163"/>
    <cellStyle name="Normal 10 2 2 4 2 2 2 3" xfId="25596"/>
    <cellStyle name="Normal 10 2 2 4 2 2 3" xfId="12533"/>
    <cellStyle name="Normal 10 2 2 4 2 2 3 2" xfId="29382"/>
    <cellStyle name="Normal 10 2 2 4 2 2 4" xfId="21815"/>
    <cellStyle name="Normal 10 2 2 4 2 3" xfId="6373"/>
    <cellStyle name="Normal 10 2 2 4 2 3 2" xfId="14432"/>
    <cellStyle name="Normal 10 2 2 4 2 3 2 2" xfId="31279"/>
    <cellStyle name="Normal 10 2 2 4 2 3 3" xfId="23712"/>
    <cellStyle name="Normal 10 2 2 4 2 4" xfId="10599"/>
    <cellStyle name="Normal 10 2 2 4 2 4 2" xfId="27498"/>
    <cellStyle name="Normal 10 2 2 4 2 5" xfId="11082"/>
    <cellStyle name="Normal 10 2 2 4 2 6" xfId="19930"/>
    <cellStyle name="Normal 10 2 2 4 3" xfId="3562"/>
    <cellStyle name="Normal 10 2 2 4 3 2" xfId="7345"/>
    <cellStyle name="Normal 10 2 2 4 3 2 2" xfId="15404"/>
    <cellStyle name="Normal 10 2 2 4 3 2 2 2" xfId="32251"/>
    <cellStyle name="Normal 10 2 2 4 3 2 3" xfId="24684"/>
    <cellStyle name="Normal 10 2 2 4 3 3" xfId="11621"/>
    <cellStyle name="Normal 10 2 2 4 3 3 2" xfId="28470"/>
    <cellStyle name="Normal 10 2 2 4 3 4" xfId="20903"/>
    <cellStyle name="Normal 10 2 2 4 4" xfId="5461"/>
    <cellStyle name="Normal 10 2 2 4 4 2" xfId="13520"/>
    <cellStyle name="Normal 10 2 2 4 4 2 2" xfId="30367"/>
    <cellStyle name="Normal 10 2 2 4 4 3" xfId="22800"/>
    <cellStyle name="Normal 10 2 2 4 5" xfId="9646"/>
    <cellStyle name="Normal 10 2 2 4 5 2" xfId="26586"/>
    <cellStyle name="Normal 10 2 2 4 6" xfId="8780"/>
    <cellStyle name="Normal 10 2 2 4 7" xfId="19018"/>
    <cellStyle name="Normal 10 2 2 5" xfId="2042"/>
    <cellStyle name="Normal 10 2 2 5 2" xfId="4023"/>
    <cellStyle name="Normal 10 2 2 5 2 2" xfId="7806"/>
    <cellStyle name="Normal 10 2 2 5 2 2 2" xfId="15865"/>
    <cellStyle name="Normal 10 2 2 5 2 2 2 2" xfId="32712"/>
    <cellStyle name="Normal 10 2 2 5 2 2 3" xfId="25145"/>
    <cellStyle name="Normal 10 2 2 5 2 3" xfId="12082"/>
    <cellStyle name="Normal 10 2 2 5 2 3 2" xfId="28931"/>
    <cellStyle name="Normal 10 2 2 5 2 4" xfId="21364"/>
    <cellStyle name="Normal 10 2 2 5 3" xfId="5922"/>
    <cellStyle name="Normal 10 2 2 5 3 2" xfId="13981"/>
    <cellStyle name="Normal 10 2 2 5 3 2 2" xfId="30828"/>
    <cellStyle name="Normal 10 2 2 5 3 3" xfId="23261"/>
    <cellStyle name="Normal 10 2 2 5 4" xfId="10140"/>
    <cellStyle name="Normal 10 2 2 5 4 2" xfId="27047"/>
    <cellStyle name="Normal 10 2 2 5 5" xfId="10080"/>
    <cellStyle name="Normal 10 2 2 5 6" xfId="19479"/>
    <cellStyle name="Normal 10 2 2 6" xfId="3081"/>
    <cellStyle name="Normal 10 2 2 6 2" xfId="6894"/>
    <cellStyle name="Normal 10 2 2 6 2 2" xfId="14953"/>
    <cellStyle name="Normal 10 2 2 6 2 2 2" xfId="31800"/>
    <cellStyle name="Normal 10 2 2 6 2 3" xfId="24233"/>
    <cellStyle name="Normal 10 2 2 6 3" xfId="11144"/>
    <cellStyle name="Normal 10 2 2 6 3 2" xfId="28019"/>
    <cellStyle name="Normal 10 2 2 6 4" xfId="20452"/>
    <cellStyle name="Normal 10 2 2 7" xfId="5010"/>
    <cellStyle name="Normal 10 2 2 7 2" xfId="13069"/>
    <cellStyle name="Normal 10 2 2 7 2 2" xfId="29916"/>
    <cellStyle name="Normal 10 2 2 7 3" xfId="22349"/>
    <cellStyle name="Normal 10 2 2 8" xfId="9029"/>
    <cellStyle name="Normal 10 2 2 8 2" xfId="26135"/>
    <cellStyle name="Normal 10 2 2 9" xfId="11083"/>
    <cellStyle name="Normal 10 2 3" xfId="920"/>
    <cellStyle name="Normal 10 2 4" xfId="1030"/>
    <cellStyle name="Normal 10 2 4 2" xfId="1291"/>
    <cellStyle name="Normal 10 2 4 2 2" xfId="1787"/>
    <cellStyle name="Normal 10 2 4 2 2 2" xfId="2786"/>
    <cellStyle name="Normal 10 2 4 2 2 2 2" xfId="4748"/>
    <cellStyle name="Normal 10 2 4 2 2 2 2 2" xfId="8531"/>
    <cellStyle name="Normal 10 2 4 2 2 2 2 2 2" xfId="16590"/>
    <cellStyle name="Normal 10 2 4 2 2 2 2 2 2 2" xfId="33437"/>
    <cellStyle name="Normal 10 2 4 2 2 2 2 2 3" xfId="25870"/>
    <cellStyle name="Normal 10 2 4 2 2 2 2 3" xfId="12807"/>
    <cellStyle name="Normal 10 2 4 2 2 2 2 3 2" xfId="29656"/>
    <cellStyle name="Normal 10 2 4 2 2 2 2 4" xfId="22089"/>
    <cellStyle name="Normal 10 2 4 2 2 2 3" xfId="6647"/>
    <cellStyle name="Normal 10 2 4 2 2 2 3 2" xfId="14706"/>
    <cellStyle name="Normal 10 2 4 2 2 2 3 2 2" xfId="31553"/>
    <cellStyle name="Normal 10 2 4 2 2 2 3 3" xfId="23986"/>
    <cellStyle name="Normal 10 2 4 2 2 2 4" xfId="10873"/>
    <cellStyle name="Normal 10 2 4 2 2 2 4 2" xfId="27772"/>
    <cellStyle name="Normal 10 2 4 2 2 2 5" xfId="9331"/>
    <cellStyle name="Normal 10 2 4 2 2 2 6" xfId="20204"/>
    <cellStyle name="Normal 10 2 4 2 2 3" xfId="3836"/>
    <cellStyle name="Normal 10 2 4 2 2 3 2" xfId="7619"/>
    <cellStyle name="Normal 10 2 4 2 2 3 2 2" xfId="15678"/>
    <cellStyle name="Normal 10 2 4 2 2 3 2 2 2" xfId="32525"/>
    <cellStyle name="Normal 10 2 4 2 2 3 2 3" xfId="24958"/>
    <cellStyle name="Normal 10 2 4 2 2 3 3" xfId="11895"/>
    <cellStyle name="Normal 10 2 4 2 2 3 3 2" xfId="28744"/>
    <cellStyle name="Normal 10 2 4 2 2 3 4" xfId="21177"/>
    <cellStyle name="Normal 10 2 4 2 2 4" xfId="5735"/>
    <cellStyle name="Normal 10 2 4 2 2 4 2" xfId="13794"/>
    <cellStyle name="Normal 10 2 4 2 2 4 2 2" xfId="30641"/>
    <cellStyle name="Normal 10 2 4 2 2 4 3" xfId="23074"/>
    <cellStyle name="Normal 10 2 4 2 2 5" xfId="9920"/>
    <cellStyle name="Normal 10 2 4 2 2 5 2" xfId="26860"/>
    <cellStyle name="Normal 10 2 4 2 2 6" xfId="9582"/>
    <cellStyle name="Normal 10 2 4 2 2 7" xfId="19292"/>
    <cellStyle name="Normal 10 2 4 2 3" xfId="2333"/>
    <cellStyle name="Normal 10 2 4 2 3 2" xfId="4297"/>
    <cellStyle name="Normal 10 2 4 2 3 2 2" xfId="8080"/>
    <cellStyle name="Normal 10 2 4 2 3 2 2 2" xfId="16139"/>
    <cellStyle name="Normal 10 2 4 2 3 2 2 2 2" xfId="32986"/>
    <cellStyle name="Normal 10 2 4 2 3 2 2 3" xfId="25419"/>
    <cellStyle name="Normal 10 2 4 2 3 2 3" xfId="12356"/>
    <cellStyle name="Normal 10 2 4 2 3 2 3 2" xfId="29205"/>
    <cellStyle name="Normal 10 2 4 2 3 2 4" xfId="21638"/>
    <cellStyle name="Normal 10 2 4 2 3 3" xfId="6196"/>
    <cellStyle name="Normal 10 2 4 2 3 3 2" xfId="14255"/>
    <cellStyle name="Normal 10 2 4 2 3 3 2 2" xfId="31102"/>
    <cellStyle name="Normal 10 2 4 2 3 3 3" xfId="23535"/>
    <cellStyle name="Normal 10 2 4 2 3 4" xfId="10421"/>
    <cellStyle name="Normal 10 2 4 2 3 4 2" xfId="27321"/>
    <cellStyle name="Normal 10 2 4 2 3 5" xfId="9181"/>
    <cellStyle name="Normal 10 2 4 2 3 6" xfId="19753"/>
    <cellStyle name="Normal 10 2 4 2 4" xfId="3385"/>
    <cellStyle name="Normal 10 2 4 2 4 2" xfId="7168"/>
    <cellStyle name="Normal 10 2 4 2 4 2 2" xfId="15227"/>
    <cellStyle name="Normal 10 2 4 2 4 2 2 2" xfId="32074"/>
    <cellStyle name="Normal 10 2 4 2 4 2 3" xfId="24507"/>
    <cellStyle name="Normal 10 2 4 2 4 3" xfId="11444"/>
    <cellStyle name="Normal 10 2 4 2 4 3 2" xfId="28293"/>
    <cellStyle name="Normal 10 2 4 2 4 4" xfId="20726"/>
    <cellStyle name="Normal 10 2 4 2 5" xfId="5284"/>
    <cellStyle name="Normal 10 2 4 2 5 2" xfId="13343"/>
    <cellStyle name="Normal 10 2 4 2 5 2 2" xfId="30190"/>
    <cellStyle name="Normal 10 2 4 2 5 3" xfId="22623"/>
    <cellStyle name="Normal 10 2 4 2 6" xfId="9445"/>
    <cellStyle name="Normal 10 2 4 2 6 2" xfId="26409"/>
    <cellStyle name="Normal 10 2 4 2 7" xfId="8778"/>
    <cellStyle name="Normal 10 2 4 2 8" xfId="18841"/>
    <cellStyle name="Normal 10 2 4 3" xfId="1569"/>
    <cellStyle name="Normal 10 2 4 3 2" xfId="2568"/>
    <cellStyle name="Normal 10 2 4 3 2 2" xfId="4530"/>
    <cellStyle name="Normal 10 2 4 3 2 2 2" xfId="8313"/>
    <cellStyle name="Normal 10 2 4 3 2 2 2 2" xfId="16372"/>
    <cellStyle name="Normal 10 2 4 3 2 2 2 2 2" xfId="33219"/>
    <cellStyle name="Normal 10 2 4 3 2 2 2 3" xfId="25652"/>
    <cellStyle name="Normal 10 2 4 3 2 2 3" xfId="12589"/>
    <cellStyle name="Normal 10 2 4 3 2 2 3 2" xfId="29438"/>
    <cellStyle name="Normal 10 2 4 3 2 2 4" xfId="21871"/>
    <cellStyle name="Normal 10 2 4 3 2 3" xfId="6429"/>
    <cellStyle name="Normal 10 2 4 3 2 3 2" xfId="14488"/>
    <cellStyle name="Normal 10 2 4 3 2 3 2 2" xfId="31335"/>
    <cellStyle name="Normal 10 2 4 3 2 3 3" xfId="23768"/>
    <cellStyle name="Normal 10 2 4 3 2 4" xfId="10655"/>
    <cellStyle name="Normal 10 2 4 3 2 4 2" xfId="27554"/>
    <cellStyle name="Normal 10 2 4 3 2 5" xfId="9008"/>
    <cellStyle name="Normal 10 2 4 3 2 6" xfId="19986"/>
    <cellStyle name="Normal 10 2 4 3 3" xfId="3618"/>
    <cellStyle name="Normal 10 2 4 3 3 2" xfId="7401"/>
    <cellStyle name="Normal 10 2 4 3 3 2 2" xfId="15460"/>
    <cellStyle name="Normal 10 2 4 3 3 2 2 2" xfId="32307"/>
    <cellStyle name="Normal 10 2 4 3 3 2 3" xfId="24740"/>
    <cellStyle name="Normal 10 2 4 3 3 3" xfId="11677"/>
    <cellStyle name="Normal 10 2 4 3 3 3 2" xfId="28526"/>
    <cellStyle name="Normal 10 2 4 3 3 4" xfId="20959"/>
    <cellStyle name="Normal 10 2 4 3 4" xfId="5517"/>
    <cellStyle name="Normal 10 2 4 3 4 2" xfId="13576"/>
    <cellStyle name="Normal 10 2 4 3 4 2 2" xfId="30423"/>
    <cellStyle name="Normal 10 2 4 3 4 3" xfId="22856"/>
    <cellStyle name="Normal 10 2 4 3 5" xfId="9702"/>
    <cellStyle name="Normal 10 2 4 3 5 2" xfId="26642"/>
    <cellStyle name="Normal 10 2 4 3 6" xfId="9078"/>
    <cellStyle name="Normal 10 2 4 3 7" xfId="19074"/>
    <cellStyle name="Normal 10 2 4 4" xfId="2115"/>
    <cellStyle name="Normal 10 2 4 4 2" xfId="4079"/>
    <cellStyle name="Normal 10 2 4 4 2 2" xfId="7862"/>
    <cellStyle name="Normal 10 2 4 4 2 2 2" xfId="15921"/>
    <cellStyle name="Normal 10 2 4 4 2 2 2 2" xfId="32768"/>
    <cellStyle name="Normal 10 2 4 4 2 2 3" xfId="25201"/>
    <cellStyle name="Normal 10 2 4 4 2 3" xfId="12138"/>
    <cellStyle name="Normal 10 2 4 4 2 3 2" xfId="28987"/>
    <cellStyle name="Normal 10 2 4 4 2 4" xfId="21420"/>
    <cellStyle name="Normal 10 2 4 4 3" xfId="5978"/>
    <cellStyle name="Normal 10 2 4 4 3 2" xfId="14037"/>
    <cellStyle name="Normal 10 2 4 4 3 2 2" xfId="30884"/>
    <cellStyle name="Normal 10 2 4 4 3 3" xfId="23317"/>
    <cellStyle name="Normal 10 2 4 4 4" xfId="10203"/>
    <cellStyle name="Normal 10 2 4 4 4 2" xfId="27103"/>
    <cellStyle name="Normal 10 2 4 4 5" xfId="8987"/>
    <cellStyle name="Normal 10 2 4 4 6" xfId="19535"/>
    <cellStyle name="Normal 10 2 4 5" xfId="3167"/>
    <cellStyle name="Normal 10 2 4 5 2" xfId="6950"/>
    <cellStyle name="Normal 10 2 4 5 2 2" xfId="15009"/>
    <cellStyle name="Normal 10 2 4 5 2 2 2" xfId="31856"/>
    <cellStyle name="Normal 10 2 4 5 2 3" xfId="24289"/>
    <cellStyle name="Normal 10 2 4 5 3" xfId="11226"/>
    <cellStyle name="Normal 10 2 4 5 3 2" xfId="28075"/>
    <cellStyle name="Normal 10 2 4 5 4" xfId="20508"/>
    <cellStyle name="Normal 10 2 4 6" xfId="5066"/>
    <cellStyle name="Normal 10 2 4 6 2" xfId="13125"/>
    <cellStyle name="Normal 10 2 4 6 2 2" xfId="29972"/>
    <cellStyle name="Normal 10 2 4 6 3" xfId="22405"/>
    <cellStyle name="Normal 10 2 4 7" xfId="9210"/>
    <cellStyle name="Normal 10 2 4 7 2" xfId="26191"/>
    <cellStyle name="Normal 10 2 4 8" xfId="8779"/>
    <cellStyle name="Normal 10 2 4 9" xfId="18623"/>
    <cellStyle name="Normal 10 2 5" xfId="1199"/>
    <cellStyle name="Normal 10 2 5 2" xfId="1695"/>
    <cellStyle name="Normal 10 2 5 2 2" xfId="2694"/>
    <cellStyle name="Normal 10 2 5 2 2 2" xfId="4656"/>
    <cellStyle name="Normal 10 2 5 2 2 2 2" xfId="8439"/>
    <cellStyle name="Normal 10 2 5 2 2 2 2 2" xfId="16498"/>
    <cellStyle name="Normal 10 2 5 2 2 2 2 2 2" xfId="33345"/>
    <cellStyle name="Normal 10 2 5 2 2 2 2 3" xfId="25778"/>
    <cellStyle name="Normal 10 2 5 2 2 2 3" xfId="12715"/>
    <cellStyle name="Normal 10 2 5 2 2 2 3 2" xfId="29564"/>
    <cellStyle name="Normal 10 2 5 2 2 2 4" xfId="21997"/>
    <cellStyle name="Normal 10 2 5 2 2 3" xfId="6555"/>
    <cellStyle name="Normal 10 2 5 2 2 3 2" xfId="14614"/>
    <cellStyle name="Normal 10 2 5 2 2 3 2 2" xfId="31461"/>
    <cellStyle name="Normal 10 2 5 2 2 3 3" xfId="23894"/>
    <cellStyle name="Normal 10 2 5 2 2 4" xfId="10781"/>
    <cellStyle name="Normal 10 2 5 2 2 4 2" xfId="27680"/>
    <cellStyle name="Normal 10 2 5 2 2 5" xfId="8777"/>
    <cellStyle name="Normal 10 2 5 2 2 6" xfId="20112"/>
    <cellStyle name="Normal 10 2 5 2 3" xfId="3744"/>
    <cellStyle name="Normal 10 2 5 2 3 2" xfId="7527"/>
    <cellStyle name="Normal 10 2 5 2 3 2 2" xfId="15586"/>
    <cellStyle name="Normal 10 2 5 2 3 2 2 2" xfId="32433"/>
    <cellStyle name="Normal 10 2 5 2 3 2 3" xfId="24866"/>
    <cellStyle name="Normal 10 2 5 2 3 3" xfId="11803"/>
    <cellStyle name="Normal 10 2 5 2 3 3 2" xfId="28652"/>
    <cellStyle name="Normal 10 2 5 2 3 4" xfId="21085"/>
    <cellStyle name="Normal 10 2 5 2 4" xfId="5643"/>
    <cellStyle name="Normal 10 2 5 2 4 2" xfId="13702"/>
    <cellStyle name="Normal 10 2 5 2 4 2 2" xfId="30549"/>
    <cellStyle name="Normal 10 2 5 2 4 3" xfId="22982"/>
    <cellStyle name="Normal 10 2 5 2 5" xfId="9828"/>
    <cellStyle name="Normal 10 2 5 2 5 2" xfId="26768"/>
    <cellStyle name="Normal 10 2 5 2 6" xfId="9079"/>
    <cellStyle name="Normal 10 2 5 2 7" xfId="19200"/>
    <cellStyle name="Normal 10 2 5 3" xfId="2241"/>
    <cellStyle name="Normal 10 2 5 3 2" xfId="4205"/>
    <cellStyle name="Normal 10 2 5 3 2 2" xfId="7988"/>
    <cellStyle name="Normal 10 2 5 3 2 2 2" xfId="16047"/>
    <cellStyle name="Normal 10 2 5 3 2 2 2 2" xfId="32894"/>
    <cellStyle name="Normal 10 2 5 3 2 2 3" xfId="25327"/>
    <cellStyle name="Normal 10 2 5 3 2 3" xfId="12264"/>
    <cellStyle name="Normal 10 2 5 3 2 3 2" xfId="29113"/>
    <cellStyle name="Normal 10 2 5 3 2 4" xfId="21546"/>
    <cellStyle name="Normal 10 2 5 3 3" xfId="6104"/>
    <cellStyle name="Normal 10 2 5 3 3 2" xfId="14163"/>
    <cellStyle name="Normal 10 2 5 3 3 2 2" xfId="31010"/>
    <cellStyle name="Normal 10 2 5 3 3 3" xfId="23443"/>
    <cellStyle name="Normal 10 2 5 3 4" xfId="10329"/>
    <cellStyle name="Normal 10 2 5 3 4 2" xfId="27229"/>
    <cellStyle name="Normal 10 2 5 3 5" xfId="11081"/>
    <cellStyle name="Normal 10 2 5 3 6" xfId="19661"/>
    <cellStyle name="Normal 10 2 5 4" xfId="3293"/>
    <cellStyle name="Normal 10 2 5 4 2" xfId="7076"/>
    <cellStyle name="Normal 10 2 5 4 2 2" xfId="15135"/>
    <cellStyle name="Normal 10 2 5 4 2 2 2" xfId="31982"/>
    <cellStyle name="Normal 10 2 5 4 2 3" xfId="24415"/>
    <cellStyle name="Normal 10 2 5 4 3" xfId="11352"/>
    <cellStyle name="Normal 10 2 5 4 3 2" xfId="28201"/>
    <cellStyle name="Normal 10 2 5 4 4" xfId="20634"/>
    <cellStyle name="Normal 10 2 5 5" xfId="5192"/>
    <cellStyle name="Normal 10 2 5 5 2" xfId="13251"/>
    <cellStyle name="Normal 10 2 5 5 2 2" xfId="30098"/>
    <cellStyle name="Normal 10 2 5 5 3" xfId="22531"/>
    <cellStyle name="Normal 10 2 5 6" xfId="9353"/>
    <cellStyle name="Normal 10 2 5 6 2" xfId="26317"/>
    <cellStyle name="Normal 10 2 5 7" xfId="8944"/>
    <cellStyle name="Normal 10 2 5 8" xfId="18749"/>
    <cellStyle name="Normal 10 2 6" xfId="1477"/>
    <cellStyle name="Normal 10 2 6 2" xfId="2476"/>
    <cellStyle name="Normal 10 2 6 2 2" xfId="4438"/>
    <cellStyle name="Normal 10 2 6 2 2 2" xfId="8221"/>
    <cellStyle name="Normal 10 2 6 2 2 2 2" xfId="16280"/>
    <cellStyle name="Normal 10 2 6 2 2 2 2 2" xfId="33127"/>
    <cellStyle name="Normal 10 2 6 2 2 2 3" xfId="25560"/>
    <cellStyle name="Normal 10 2 6 2 2 3" xfId="12497"/>
    <cellStyle name="Normal 10 2 6 2 2 3 2" xfId="29346"/>
    <cellStyle name="Normal 10 2 6 2 2 4" xfId="21779"/>
    <cellStyle name="Normal 10 2 6 2 3" xfId="6337"/>
    <cellStyle name="Normal 10 2 6 2 3 2" xfId="14396"/>
    <cellStyle name="Normal 10 2 6 2 3 2 2" xfId="31243"/>
    <cellStyle name="Normal 10 2 6 2 3 3" xfId="23676"/>
    <cellStyle name="Normal 10 2 6 2 4" xfId="10563"/>
    <cellStyle name="Normal 10 2 6 2 4 2" xfId="27462"/>
    <cellStyle name="Normal 10 2 6 2 5" xfId="10064"/>
    <cellStyle name="Normal 10 2 6 2 6" xfId="19894"/>
    <cellStyle name="Normal 10 2 6 3" xfId="3526"/>
    <cellStyle name="Normal 10 2 6 3 2" xfId="7309"/>
    <cellStyle name="Normal 10 2 6 3 2 2" xfId="15368"/>
    <cellStyle name="Normal 10 2 6 3 2 2 2" xfId="32215"/>
    <cellStyle name="Normal 10 2 6 3 2 3" xfId="24648"/>
    <cellStyle name="Normal 10 2 6 3 3" xfId="11585"/>
    <cellStyle name="Normal 10 2 6 3 3 2" xfId="28434"/>
    <cellStyle name="Normal 10 2 6 3 4" xfId="20867"/>
    <cellStyle name="Normal 10 2 6 4" xfId="5425"/>
    <cellStyle name="Normal 10 2 6 4 2" xfId="13484"/>
    <cellStyle name="Normal 10 2 6 4 2 2" xfId="30331"/>
    <cellStyle name="Normal 10 2 6 4 3" xfId="22764"/>
    <cellStyle name="Normal 10 2 6 5" xfId="9610"/>
    <cellStyle name="Normal 10 2 6 5 2" xfId="26550"/>
    <cellStyle name="Normal 10 2 6 6" xfId="10175"/>
    <cellStyle name="Normal 10 2 6 7" xfId="18982"/>
    <cellStyle name="Normal 10 2 7" xfId="2001"/>
    <cellStyle name="Normal 10 2 7 2" xfId="3987"/>
    <cellStyle name="Normal 10 2 7 2 2" xfId="7770"/>
    <cellStyle name="Normal 10 2 7 2 2 2" xfId="15829"/>
    <cellStyle name="Normal 10 2 7 2 2 2 2" xfId="32676"/>
    <cellStyle name="Normal 10 2 7 2 2 3" xfId="25109"/>
    <cellStyle name="Normal 10 2 7 2 3" xfId="12046"/>
    <cellStyle name="Normal 10 2 7 2 3 2" xfId="28895"/>
    <cellStyle name="Normal 10 2 7 2 4" xfId="21328"/>
    <cellStyle name="Normal 10 2 7 3" xfId="5886"/>
    <cellStyle name="Normal 10 2 7 3 2" xfId="13945"/>
    <cellStyle name="Normal 10 2 7 3 2 2" xfId="30792"/>
    <cellStyle name="Normal 10 2 7 3 3" xfId="23225"/>
    <cellStyle name="Normal 10 2 7 4" xfId="10100"/>
    <cellStyle name="Normal 10 2 7 4 2" xfId="27011"/>
    <cellStyle name="Normal 10 2 7 5" xfId="8776"/>
    <cellStyle name="Normal 10 2 7 6" xfId="19443"/>
    <cellStyle name="Normal 10 2 8" xfId="3045"/>
    <cellStyle name="Normal 10 2 8 2" xfId="6858"/>
    <cellStyle name="Normal 10 2 8 2 2" xfId="14917"/>
    <cellStyle name="Normal 10 2 8 2 2 2" xfId="31764"/>
    <cellStyle name="Normal 10 2 8 2 3" xfId="24197"/>
    <cellStyle name="Normal 10 2 8 3" xfId="11108"/>
    <cellStyle name="Normal 10 2 8 3 2" xfId="27983"/>
    <cellStyle name="Normal 10 2 8 4" xfId="20416"/>
    <cellStyle name="Normal 10 2 9" xfId="4974"/>
    <cellStyle name="Normal 10 2 9 2" xfId="13033"/>
    <cellStyle name="Normal 10 2 9 2 2" xfId="29880"/>
    <cellStyle name="Normal 10 2 9 3" xfId="22313"/>
    <cellStyle name="Normal 10 2_Energía" xfId="8775"/>
    <cellStyle name="Normal 10 3" xfId="684"/>
    <cellStyle name="Normal 10 3 10" xfId="18552"/>
    <cellStyle name="Normal 10 3 11" xfId="34034"/>
    <cellStyle name="Normal 10 3 2" xfId="1052"/>
    <cellStyle name="Normal 10 3 2 2" xfId="1313"/>
    <cellStyle name="Normal 10 3 2 2 2" xfId="1809"/>
    <cellStyle name="Normal 10 3 2 2 2 2" xfId="2808"/>
    <cellStyle name="Normal 10 3 2 2 2 2 2" xfId="4770"/>
    <cellStyle name="Normal 10 3 2 2 2 2 2 2" xfId="8553"/>
    <cellStyle name="Normal 10 3 2 2 2 2 2 2 2" xfId="16612"/>
    <cellStyle name="Normal 10 3 2 2 2 2 2 2 2 2" xfId="33459"/>
    <cellStyle name="Normal 10 3 2 2 2 2 2 2 3" xfId="25892"/>
    <cellStyle name="Normal 10 3 2 2 2 2 2 3" xfId="12829"/>
    <cellStyle name="Normal 10 3 2 2 2 2 2 3 2" xfId="29678"/>
    <cellStyle name="Normal 10 3 2 2 2 2 2 4" xfId="22111"/>
    <cellStyle name="Normal 10 3 2 2 2 2 3" xfId="6669"/>
    <cellStyle name="Normal 10 3 2 2 2 2 3 2" xfId="14728"/>
    <cellStyle name="Normal 10 3 2 2 2 2 3 2 2" xfId="31575"/>
    <cellStyle name="Normal 10 3 2 2 2 2 3 3" xfId="24008"/>
    <cellStyle name="Normal 10 3 2 2 2 2 4" xfId="10895"/>
    <cellStyle name="Normal 10 3 2 2 2 2 4 2" xfId="27794"/>
    <cellStyle name="Normal 10 3 2 2 2 2 5" xfId="9010"/>
    <cellStyle name="Normal 10 3 2 2 2 2 6" xfId="20226"/>
    <cellStyle name="Normal 10 3 2 2 2 3" xfId="3858"/>
    <cellStyle name="Normal 10 3 2 2 2 3 2" xfId="7641"/>
    <cellStyle name="Normal 10 3 2 2 2 3 2 2" xfId="15700"/>
    <cellStyle name="Normal 10 3 2 2 2 3 2 2 2" xfId="32547"/>
    <cellStyle name="Normal 10 3 2 2 2 3 2 3" xfId="24980"/>
    <cellStyle name="Normal 10 3 2 2 2 3 3" xfId="11917"/>
    <cellStyle name="Normal 10 3 2 2 2 3 3 2" xfId="28766"/>
    <cellStyle name="Normal 10 3 2 2 2 3 4" xfId="21199"/>
    <cellStyle name="Normal 10 3 2 2 2 4" xfId="5757"/>
    <cellStyle name="Normal 10 3 2 2 2 4 2" xfId="13816"/>
    <cellStyle name="Normal 10 3 2 2 2 4 2 2" xfId="30663"/>
    <cellStyle name="Normal 10 3 2 2 2 4 3" xfId="23096"/>
    <cellStyle name="Normal 10 3 2 2 2 5" xfId="9942"/>
    <cellStyle name="Normal 10 3 2 2 2 5 2" xfId="26882"/>
    <cellStyle name="Normal 10 3 2 2 2 6" xfId="9076"/>
    <cellStyle name="Normal 10 3 2 2 2 7" xfId="19314"/>
    <cellStyle name="Normal 10 3 2 2 3" xfId="2355"/>
    <cellStyle name="Normal 10 3 2 2 3 2" xfId="4319"/>
    <cellStyle name="Normal 10 3 2 2 3 2 2" xfId="8102"/>
    <cellStyle name="Normal 10 3 2 2 3 2 2 2" xfId="16161"/>
    <cellStyle name="Normal 10 3 2 2 3 2 2 2 2" xfId="33008"/>
    <cellStyle name="Normal 10 3 2 2 3 2 2 3" xfId="25441"/>
    <cellStyle name="Normal 10 3 2 2 3 2 3" xfId="12378"/>
    <cellStyle name="Normal 10 3 2 2 3 2 3 2" xfId="29227"/>
    <cellStyle name="Normal 10 3 2 2 3 2 4" xfId="21660"/>
    <cellStyle name="Normal 10 3 2 2 3 3" xfId="6218"/>
    <cellStyle name="Normal 10 3 2 2 3 3 2" xfId="14277"/>
    <cellStyle name="Normal 10 3 2 2 3 3 2 2" xfId="31124"/>
    <cellStyle name="Normal 10 3 2 2 3 3 3" xfId="23557"/>
    <cellStyle name="Normal 10 3 2 2 3 4" xfId="10443"/>
    <cellStyle name="Normal 10 3 2 2 3 4 2" xfId="27343"/>
    <cellStyle name="Normal 10 3 2 2 3 5" xfId="8986"/>
    <cellStyle name="Normal 10 3 2 2 3 6" xfId="19775"/>
    <cellStyle name="Normal 10 3 2 2 4" xfId="3407"/>
    <cellStyle name="Normal 10 3 2 2 4 2" xfId="7190"/>
    <cellStyle name="Normal 10 3 2 2 4 2 2" xfId="15249"/>
    <cellStyle name="Normal 10 3 2 2 4 2 2 2" xfId="32096"/>
    <cellStyle name="Normal 10 3 2 2 4 2 3" xfId="24529"/>
    <cellStyle name="Normal 10 3 2 2 4 3" xfId="11466"/>
    <cellStyle name="Normal 10 3 2 2 4 3 2" xfId="28315"/>
    <cellStyle name="Normal 10 3 2 2 4 4" xfId="20748"/>
    <cellStyle name="Normal 10 3 2 2 5" xfId="5306"/>
    <cellStyle name="Normal 10 3 2 2 5 2" xfId="13365"/>
    <cellStyle name="Normal 10 3 2 2 5 2 2" xfId="30212"/>
    <cellStyle name="Normal 10 3 2 2 5 3" xfId="22645"/>
    <cellStyle name="Normal 10 3 2 2 6" xfId="9467"/>
    <cellStyle name="Normal 10 3 2 2 6 2" xfId="26431"/>
    <cellStyle name="Normal 10 3 2 2 7" xfId="9180"/>
    <cellStyle name="Normal 10 3 2 2 8" xfId="18863"/>
    <cellStyle name="Normal 10 3 2 3" xfId="1591"/>
    <cellStyle name="Normal 10 3 2 3 2" xfId="2590"/>
    <cellStyle name="Normal 10 3 2 3 2 2" xfId="4552"/>
    <cellStyle name="Normal 10 3 2 3 2 2 2" xfId="8335"/>
    <cellStyle name="Normal 10 3 2 3 2 2 2 2" xfId="16394"/>
    <cellStyle name="Normal 10 3 2 3 2 2 2 2 2" xfId="33241"/>
    <cellStyle name="Normal 10 3 2 3 2 2 2 3" xfId="25674"/>
    <cellStyle name="Normal 10 3 2 3 2 2 3" xfId="12611"/>
    <cellStyle name="Normal 10 3 2 3 2 2 3 2" xfId="29460"/>
    <cellStyle name="Normal 10 3 2 3 2 2 4" xfId="21893"/>
    <cellStyle name="Normal 10 3 2 3 2 3" xfId="6451"/>
    <cellStyle name="Normal 10 3 2 3 2 3 2" xfId="14510"/>
    <cellStyle name="Normal 10 3 2 3 2 3 2 2" xfId="31357"/>
    <cellStyle name="Normal 10 3 2 3 2 3 3" xfId="23790"/>
    <cellStyle name="Normal 10 3 2 3 2 4" xfId="10677"/>
    <cellStyle name="Normal 10 3 2 3 2 4 2" xfId="27576"/>
    <cellStyle name="Normal 10 3 2 3 2 5" xfId="9077"/>
    <cellStyle name="Normal 10 3 2 3 2 6" xfId="20008"/>
    <cellStyle name="Normal 10 3 2 3 3" xfId="3640"/>
    <cellStyle name="Normal 10 3 2 3 3 2" xfId="7423"/>
    <cellStyle name="Normal 10 3 2 3 3 2 2" xfId="15482"/>
    <cellStyle name="Normal 10 3 2 3 3 2 2 2" xfId="32329"/>
    <cellStyle name="Normal 10 3 2 3 3 2 3" xfId="24762"/>
    <cellStyle name="Normal 10 3 2 3 3 3" xfId="11699"/>
    <cellStyle name="Normal 10 3 2 3 3 3 2" xfId="28548"/>
    <cellStyle name="Normal 10 3 2 3 3 4" xfId="20981"/>
    <cellStyle name="Normal 10 3 2 3 4" xfId="5539"/>
    <cellStyle name="Normal 10 3 2 3 4 2" xfId="13598"/>
    <cellStyle name="Normal 10 3 2 3 4 2 2" xfId="30445"/>
    <cellStyle name="Normal 10 3 2 3 4 3" xfId="22878"/>
    <cellStyle name="Normal 10 3 2 3 5" xfId="9724"/>
    <cellStyle name="Normal 10 3 2 3 5 2" xfId="26664"/>
    <cellStyle name="Normal 10 3 2 3 6" xfId="8943"/>
    <cellStyle name="Normal 10 3 2 3 7" xfId="19096"/>
    <cellStyle name="Normal 10 3 2 4" xfId="2137"/>
    <cellStyle name="Normal 10 3 2 4 2" xfId="4101"/>
    <cellStyle name="Normal 10 3 2 4 2 2" xfId="7884"/>
    <cellStyle name="Normal 10 3 2 4 2 2 2" xfId="15943"/>
    <cellStyle name="Normal 10 3 2 4 2 2 2 2" xfId="32790"/>
    <cellStyle name="Normal 10 3 2 4 2 2 3" xfId="25223"/>
    <cellStyle name="Normal 10 3 2 4 2 3" xfId="12160"/>
    <cellStyle name="Normal 10 3 2 4 2 3 2" xfId="29009"/>
    <cellStyle name="Normal 10 3 2 4 2 4" xfId="21442"/>
    <cellStyle name="Normal 10 3 2 4 3" xfId="6000"/>
    <cellStyle name="Normal 10 3 2 4 3 2" xfId="14059"/>
    <cellStyle name="Normal 10 3 2 4 3 2 2" xfId="30906"/>
    <cellStyle name="Normal 10 3 2 4 3 3" xfId="23339"/>
    <cellStyle name="Normal 10 3 2 4 4" xfId="10225"/>
    <cellStyle name="Normal 10 3 2 4 4 2" xfId="27125"/>
    <cellStyle name="Normal 10 3 2 4 5" xfId="8774"/>
    <cellStyle name="Normal 10 3 2 4 6" xfId="19557"/>
    <cellStyle name="Normal 10 3 2 5" xfId="3189"/>
    <cellStyle name="Normal 10 3 2 5 2" xfId="6972"/>
    <cellStyle name="Normal 10 3 2 5 2 2" xfId="15031"/>
    <cellStyle name="Normal 10 3 2 5 2 2 2" xfId="31878"/>
    <cellStyle name="Normal 10 3 2 5 2 3" xfId="24311"/>
    <cellStyle name="Normal 10 3 2 5 3" xfId="11248"/>
    <cellStyle name="Normal 10 3 2 5 3 2" xfId="28097"/>
    <cellStyle name="Normal 10 3 2 5 4" xfId="20530"/>
    <cellStyle name="Normal 10 3 2 6" xfId="5088"/>
    <cellStyle name="Normal 10 3 2 6 2" xfId="13147"/>
    <cellStyle name="Normal 10 3 2 6 2 2" xfId="29994"/>
    <cellStyle name="Normal 10 3 2 6 3" xfId="22427"/>
    <cellStyle name="Normal 10 3 2 7" xfId="9232"/>
    <cellStyle name="Normal 10 3 2 7 2" xfId="26213"/>
    <cellStyle name="Normal 10 3 2 8" xfId="9330"/>
    <cellStyle name="Normal 10 3 2 9" xfId="18645"/>
    <cellStyle name="Normal 10 3 3" xfId="1221"/>
    <cellStyle name="Normal 10 3 3 2" xfId="1717"/>
    <cellStyle name="Normal 10 3 3 2 2" xfId="2716"/>
    <cellStyle name="Normal 10 3 3 2 2 2" xfId="4678"/>
    <cellStyle name="Normal 10 3 3 2 2 2 2" xfId="8461"/>
    <cellStyle name="Normal 10 3 3 2 2 2 2 2" xfId="16520"/>
    <cellStyle name="Normal 10 3 3 2 2 2 2 2 2" xfId="33367"/>
    <cellStyle name="Normal 10 3 3 2 2 2 2 3" xfId="25800"/>
    <cellStyle name="Normal 10 3 3 2 2 2 3" xfId="12737"/>
    <cellStyle name="Normal 10 3 3 2 2 2 3 2" xfId="29586"/>
    <cellStyle name="Normal 10 3 3 2 2 2 4" xfId="22019"/>
    <cellStyle name="Normal 10 3 3 2 2 3" xfId="6577"/>
    <cellStyle name="Normal 10 3 3 2 2 3 2" xfId="14636"/>
    <cellStyle name="Normal 10 3 3 2 2 3 2 2" xfId="31483"/>
    <cellStyle name="Normal 10 3 3 2 2 3 3" xfId="23916"/>
    <cellStyle name="Normal 10 3 3 2 2 4" xfId="10803"/>
    <cellStyle name="Normal 10 3 3 2 2 4 2" xfId="27702"/>
    <cellStyle name="Normal 10 3 3 2 2 5" xfId="10063"/>
    <cellStyle name="Normal 10 3 3 2 2 6" xfId="20134"/>
    <cellStyle name="Normal 10 3 3 2 3" xfId="3766"/>
    <cellStyle name="Normal 10 3 3 2 3 2" xfId="7549"/>
    <cellStyle name="Normal 10 3 3 2 3 2 2" xfId="15608"/>
    <cellStyle name="Normal 10 3 3 2 3 2 2 2" xfId="32455"/>
    <cellStyle name="Normal 10 3 3 2 3 2 3" xfId="24888"/>
    <cellStyle name="Normal 10 3 3 2 3 3" xfId="11825"/>
    <cellStyle name="Normal 10 3 3 2 3 3 2" xfId="28674"/>
    <cellStyle name="Normal 10 3 3 2 3 4" xfId="21107"/>
    <cellStyle name="Normal 10 3 3 2 4" xfId="5665"/>
    <cellStyle name="Normal 10 3 3 2 4 2" xfId="13724"/>
    <cellStyle name="Normal 10 3 3 2 4 2 2" xfId="30571"/>
    <cellStyle name="Normal 10 3 3 2 4 3" xfId="23004"/>
    <cellStyle name="Normal 10 3 3 2 5" xfId="9850"/>
    <cellStyle name="Normal 10 3 3 2 5 2" xfId="26790"/>
    <cellStyle name="Normal 10 3 3 2 6" xfId="10081"/>
    <cellStyle name="Normal 10 3 3 2 7" xfId="19222"/>
    <cellStyle name="Normal 10 3 3 3" xfId="2263"/>
    <cellStyle name="Normal 10 3 3 3 2" xfId="4227"/>
    <cellStyle name="Normal 10 3 3 3 2 2" xfId="8010"/>
    <cellStyle name="Normal 10 3 3 3 2 2 2" xfId="16069"/>
    <cellStyle name="Normal 10 3 3 3 2 2 2 2" xfId="32916"/>
    <cellStyle name="Normal 10 3 3 3 2 2 3" xfId="25349"/>
    <cellStyle name="Normal 10 3 3 3 2 3" xfId="12286"/>
    <cellStyle name="Normal 10 3 3 3 2 3 2" xfId="29135"/>
    <cellStyle name="Normal 10 3 3 3 2 4" xfId="21568"/>
    <cellStyle name="Normal 10 3 3 3 3" xfId="6126"/>
    <cellStyle name="Normal 10 3 3 3 3 2" xfId="14185"/>
    <cellStyle name="Normal 10 3 3 3 3 2 2" xfId="31032"/>
    <cellStyle name="Normal 10 3 3 3 3 3" xfId="23465"/>
    <cellStyle name="Normal 10 3 3 3 4" xfId="10351"/>
    <cellStyle name="Normal 10 3 3 3 4 2" xfId="27251"/>
    <cellStyle name="Normal 10 3 3 3 5" xfId="8773"/>
    <cellStyle name="Normal 10 3 3 3 6" xfId="19683"/>
    <cellStyle name="Normal 10 3 3 4" xfId="3315"/>
    <cellStyle name="Normal 10 3 3 4 2" xfId="7098"/>
    <cellStyle name="Normal 10 3 3 4 2 2" xfId="15157"/>
    <cellStyle name="Normal 10 3 3 4 2 2 2" xfId="32004"/>
    <cellStyle name="Normal 10 3 3 4 2 3" xfId="24437"/>
    <cellStyle name="Normal 10 3 3 4 3" xfId="11374"/>
    <cellStyle name="Normal 10 3 3 4 3 2" xfId="28223"/>
    <cellStyle name="Normal 10 3 3 4 4" xfId="20656"/>
    <cellStyle name="Normal 10 3 3 5" xfId="5214"/>
    <cellStyle name="Normal 10 3 3 5 2" xfId="13273"/>
    <cellStyle name="Normal 10 3 3 5 2 2" xfId="30120"/>
    <cellStyle name="Normal 10 3 3 5 3" xfId="22553"/>
    <cellStyle name="Normal 10 3 3 6" xfId="9375"/>
    <cellStyle name="Normal 10 3 3 6 2" xfId="26339"/>
    <cellStyle name="Normal 10 3 3 7" xfId="11080"/>
    <cellStyle name="Normal 10 3 3 8" xfId="18771"/>
    <cellStyle name="Normal 10 3 4" xfId="1499"/>
    <cellStyle name="Normal 10 3 4 2" xfId="2498"/>
    <cellStyle name="Normal 10 3 4 2 2" xfId="4460"/>
    <cellStyle name="Normal 10 3 4 2 2 2" xfId="8243"/>
    <cellStyle name="Normal 10 3 4 2 2 2 2" xfId="16302"/>
    <cellStyle name="Normal 10 3 4 2 2 2 2 2" xfId="33149"/>
    <cellStyle name="Normal 10 3 4 2 2 2 3" xfId="25582"/>
    <cellStyle name="Normal 10 3 4 2 2 3" xfId="12519"/>
    <cellStyle name="Normal 10 3 4 2 2 3 2" xfId="29368"/>
    <cellStyle name="Normal 10 3 4 2 2 4" xfId="21801"/>
    <cellStyle name="Normal 10 3 4 2 3" xfId="6359"/>
    <cellStyle name="Normal 10 3 4 2 3 2" xfId="14418"/>
    <cellStyle name="Normal 10 3 4 2 3 2 2" xfId="31265"/>
    <cellStyle name="Normal 10 3 4 2 3 3" xfId="23698"/>
    <cellStyle name="Normal 10 3 4 2 4" xfId="10585"/>
    <cellStyle name="Normal 10 3 4 2 4 2" xfId="27484"/>
    <cellStyle name="Normal 10 3 4 2 5" xfId="9580"/>
    <cellStyle name="Normal 10 3 4 2 6" xfId="19916"/>
    <cellStyle name="Normal 10 3 4 3" xfId="3548"/>
    <cellStyle name="Normal 10 3 4 3 2" xfId="7331"/>
    <cellStyle name="Normal 10 3 4 3 2 2" xfId="15390"/>
    <cellStyle name="Normal 10 3 4 3 2 2 2" xfId="32237"/>
    <cellStyle name="Normal 10 3 4 3 2 3" xfId="24670"/>
    <cellStyle name="Normal 10 3 4 3 3" xfId="11607"/>
    <cellStyle name="Normal 10 3 4 3 3 2" xfId="28456"/>
    <cellStyle name="Normal 10 3 4 3 4" xfId="20889"/>
    <cellStyle name="Normal 10 3 4 4" xfId="5447"/>
    <cellStyle name="Normal 10 3 4 4 2" xfId="13506"/>
    <cellStyle name="Normal 10 3 4 4 2 2" xfId="30353"/>
    <cellStyle name="Normal 10 3 4 4 3" xfId="22786"/>
    <cellStyle name="Normal 10 3 4 5" xfId="9632"/>
    <cellStyle name="Normal 10 3 4 5 2" xfId="26572"/>
    <cellStyle name="Normal 10 3 4 6" xfId="8772"/>
    <cellStyle name="Normal 10 3 4 7" xfId="19004"/>
    <cellStyle name="Normal 10 3 5" xfId="2026"/>
    <cellStyle name="Normal 10 3 5 2" xfId="4009"/>
    <cellStyle name="Normal 10 3 5 2 2" xfId="7792"/>
    <cellStyle name="Normal 10 3 5 2 2 2" xfId="15851"/>
    <cellStyle name="Normal 10 3 5 2 2 2 2" xfId="32698"/>
    <cellStyle name="Normal 10 3 5 2 2 3" xfId="25131"/>
    <cellStyle name="Normal 10 3 5 2 3" xfId="12068"/>
    <cellStyle name="Normal 10 3 5 2 3 2" xfId="28917"/>
    <cellStyle name="Normal 10 3 5 2 4" xfId="21350"/>
    <cellStyle name="Normal 10 3 5 3" xfId="5908"/>
    <cellStyle name="Normal 10 3 5 3 2" xfId="13967"/>
    <cellStyle name="Normal 10 3 5 3 2 2" xfId="30814"/>
    <cellStyle name="Normal 10 3 5 3 3" xfId="23247"/>
    <cellStyle name="Normal 10 3 5 4" xfId="10125"/>
    <cellStyle name="Normal 10 3 5 4 2" xfId="27033"/>
    <cellStyle name="Normal 10 3 5 5" xfId="9329"/>
    <cellStyle name="Normal 10 3 5 6" xfId="19465"/>
    <cellStyle name="Normal 10 3 6" xfId="3067"/>
    <cellStyle name="Normal 10 3 6 2" xfId="6880"/>
    <cellStyle name="Normal 10 3 6 2 2" xfId="14939"/>
    <cellStyle name="Normal 10 3 6 2 2 2" xfId="31786"/>
    <cellStyle name="Normal 10 3 6 2 3" xfId="24219"/>
    <cellStyle name="Normal 10 3 6 3" xfId="11130"/>
    <cellStyle name="Normal 10 3 6 3 2" xfId="28005"/>
    <cellStyle name="Normal 10 3 6 4" xfId="20438"/>
    <cellStyle name="Normal 10 3 7" xfId="4996"/>
    <cellStyle name="Normal 10 3 7 2" xfId="13055"/>
    <cellStyle name="Normal 10 3 7 2 2" xfId="29902"/>
    <cellStyle name="Normal 10 3 7 3" xfId="22335"/>
    <cellStyle name="Normal 10 3 8" xfId="8999"/>
    <cellStyle name="Normal 10 3 8 2" xfId="26121"/>
    <cellStyle name="Normal 10 3 9" xfId="9581"/>
    <cellStyle name="Normal 10 4" xfId="847"/>
    <cellStyle name="Normal 10 4 10" xfId="18596"/>
    <cellStyle name="Normal 10 4 11" xfId="34035"/>
    <cellStyle name="Normal 10 4 2" xfId="1096"/>
    <cellStyle name="Normal 10 4 2 2" xfId="1357"/>
    <cellStyle name="Normal 10 4 2 2 2" xfId="1853"/>
    <cellStyle name="Normal 10 4 2 2 2 2" xfId="2852"/>
    <cellStyle name="Normal 10 4 2 2 2 2 2" xfId="4814"/>
    <cellStyle name="Normal 10 4 2 2 2 2 2 2" xfId="8597"/>
    <cellStyle name="Normal 10 4 2 2 2 2 2 2 2" xfId="16656"/>
    <cellStyle name="Normal 10 4 2 2 2 2 2 2 2 2" xfId="33503"/>
    <cellStyle name="Normal 10 4 2 2 2 2 2 2 3" xfId="25936"/>
    <cellStyle name="Normal 10 4 2 2 2 2 2 3" xfId="12873"/>
    <cellStyle name="Normal 10 4 2 2 2 2 2 3 2" xfId="29722"/>
    <cellStyle name="Normal 10 4 2 2 2 2 2 4" xfId="22155"/>
    <cellStyle name="Normal 10 4 2 2 2 2 3" xfId="6713"/>
    <cellStyle name="Normal 10 4 2 2 2 2 3 2" xfId="14772"/>
    <cellStyle name="Normal 10 4 2 2 2 2 3 2 2" xfId="31619"/>
    <cellStyle name="Normal 10 4 2 2 2 2 3 3" xfId="24052"/>
    <cellStyle name="Normal 10 4 2 2 2 2 4" xfId="10939"/>
    <cellStyle name="Normal 10 4 2 2 2 2 4 2" xfId="27838"/>
    <cellStyle name="Normal 10 4 2 2 2 2 5" xfId="8942"/>
    <cellStyle name="Normal 10 4 2 2 2 2 6" xfId="20270"/>
    <cellStyle name="Normal 10 4 2 2 2 3" xfId="3902"/>
    <cellStyle name="Normal 10 4 2 2 2 3 2" xfId="7685"/>
    <cellStyle name="Normal 10 4 2 2 2 3 2 2" xfId="15744"/>
    <cellStyle name="Normal 10 4 2 2 2 3 2 2 2" xfId="32591"/>
    <cellStyle name="Normal 10 4 2 2 2 3 2 3" xfId="25024"/>
    <cellStyle name="Normal 10 4 2 2 2 3 3" xfId="11961"/>
    <cellStyle name="Normal 10 4 2 2 2 3 3 2" xfId="28810"/>
    <cellStyle name="Normal 10 4 2 2 2 3 4" xfId="21243"/>
    <cellStyle name="Normal 10 4 2 2 2 4" xfId="5801"/>
    <cellStyle name="Normal 10 4 2 2 2 4 2" xfId="13860"/>
    <cellStyle name="Normal 10 4 2 2 2 4 2 2" xfId="30707"/>
    <cellStyle name="Normal 10 4 2 2 2 4 3" xfId="23140"/>
    <cellStyle name="Normal 10 4 2 2 2 5" xfId="9986"/>
    <cellStyle name="Normal 10 4 2 2 2 5 2" xfId="26926"/>
    <cellStyle name="Normal 10 4 2 2 2 6" xfId="8985"/>
    <cellStyle name="Normal 10 4 2 2 2 7" xfId="19358"/>
    <cellStyle name="Normal 10 4 2 2 3" xfId="2399"/>
    <cellStyle name="Normal 10 4 2 2 3 2" xfId="4363"/>
    <cellStyle name="Normal 10 4 2 2 3 2 2" xfId="8146"/>
    <cellStyle name="Normal 10 4 2 2 3 2 2 2" xfId="16205"/>
    <cellStyle name="Normal 10 4 2 2 3 2 2 2 2" xfId="33052"/>
    <cellStyle name="Normal 10 4 2 2 3 2 2 3" xfId="25485"/>
    <cellStyle name="Normal 10 4 2 2 3 2 3" xfId="12422"/>
    <cellStyle name="Normal 10 4 2 2 3 2 3 2" xfId="29271"/>
    <cellStyle name="Normal 10 4 2 2 3 2 4" xfId="21704"/>
    <cellStyle name="Normal 10 4 2 2 3 3" xfId="6262"/>
    <cellStyle name="Normal 10 4 2 2 3 3 2" xfId="14321"/>
    <cellStyle name="Normal 10 4 2 2 3 3 2 2" xfId="31168"/>
    <cellStyle name="Normal 10 4 2 2 3 3 3" xfId="23601"/>
    <cellStyle name="Normal 10 4 2 2 3 4" xfId="10487"/>
    <cellStyle name="Normal 10 4 2 2 3 4 2" xfId="27387"/>
    <cellStyle name="Normal 10 4 2 2 3 5" xfId="9075"/>
    <cellStyle name="Normal 10 4 2 2 3 6" xfId="19819"/>
    <cellStyle name="Normal 10 4 2 2 4" xfId="3451"/>
    <cellStyle name="Normal 10 4 2 2 4 2" xfId="7234"/>
    <cellStyle name="Normal 10 4 2 2 4 2 2" xfId="15293"/>
    <cellStyle name="Normal 10 4 2 2 4 2 2 2" xfId="32140"/>
    <cellStyle name="Normal 10 4 2 2 4 2 3" xfId="24573"/>
    <cellStyle name="Normal 10 4 2 2 4 3" xfId="11510"/>
    <cellStyle name="Normal 10 4 2 2 4 3 2" xfId="28359"/>
    <cellStyle name="Normal 10 4 2 2 4 4" xfId="20792"/>
    <cellStyle name="Normal 10 4 2 2 5" xfId="5350"/>
    <cellStyle name="Normal 10 4 2 2 5 2" xfId="13409"/>
    <cellStyle name="Normal 10 4 2 2 5 2 2" xfId="30256"/>
    <cellStyle name="Normal 10 4 2 2 5 3" xfId="22689"/>
    <cellStyle name="Normal 10 4 2 2 6" xfId="9511"/>
    <cellStyle name="Normal 10 4 2 2 6 2" xfId="26475"/>
    <cellStyle name="Normal 10 4 2 2 7" xfId="9026"/>
    <cellStyle name="Normal 10 4 2 2 8" xfId="18907"/>
    <cellStyle name="Normal 10 4 2 3" xfId="1635"/>
    <cellStyle name="Normal 10 4 2 3 2" xfId="2634"/>
    <cellStyle name="Normal 10 4 2 3 2 2" xfId="4596"/>
    <cellStyle name="Normal 10 4 2 3 2 2 2" xfId="8379"/>
    <cellStyle name="Normal 10 4 2 3 2 2 2 2" xfId="16438"/>
    <cellStyle name="Normal 10 4 2 3 2 2 2 2 2" xfId="33285"/>
    <cellStyle name="Normal 10 4 2 3 2 2 2 3" xfId="25718"/>
    <cellStyle name="Normal 10 4 2 3 2 2 3" xfId="12655"/>
    <cellStyle name="Normal 10 4 2 3 2 2 3 2" xfId="29504"/>
    <cellStyle name="Normal 10 4 2 3 2 2 4" xfId="21937"/>
    <cellStyle name="Normal 10 4 2 3 2 3" xfId="6495"/>
    <cellStyle name="Normal 10 4 2 3 2 3 2" xfId="14554"/>
    <cellStyle name="Normal 10 4 2 3 2 3 2 2" xfId="31401"/>
    <cellStyle name="Normal 10 4 2 3 2 3 3" xfId="23834"/>
    <cellStyle name="Normal 10 4 2 3 2 4" xfId="10721"/>
    <cellStyle name="Normal 10 4 2 3 2 4 2" xfId="27620"/>
    <cellStyle name="Normal 10 4 2 3 2 5" xfId="11079"/>
    <cellStyle name="Normal 10 4 2 3 2 6" xfId="20052"/>
    <cellStyle name="Normal 10 4 2 3 3" xfId="3684"/>
    <cellStyle name="Normal 10 4 2 3 3 2" xfId="7467"/>
    <cellStyle name="Normal 10 4 2 3 3 2 2" xfId="15526"/>
    <cellStyle name="Normal 10 4 2 3 3 2 2 2" xfId="32373"/>
    <cellStyle name="Normal 10 4 2 3 3 2 3" xfId="24806"/>
    <cellStyle name="Normal 10 4 2 3 3 3" xfId="11743"/>
    <cellStyle name="Normal 10 4 2 3 3 3 2" xfId="28592"/>
    <cellStyle name="Normal 10 4 2 3 3 4" xfId="21025"/>
    <cellStyle name="Normal 10 4 2 3 4" xfId="5583"/>
    <cellStyle name="Normal 10 4 2 3 4 2" xfId="13642"/>
    <cellStyle name="Normal 10 4 2 3 4 2 2" xfId="30489"/>
    <cellStyle name="Normal 10 4 2 3 4 3" xfId="22922"/>
    <cellStyle name="Normal 10 4 2 3 5" xfId="9768"/>
    <cellStyle name="Normal 10 4 2 3 5 2" xfId="26708"/>
    <cellStyle name="Normal 10 4 2 3 6" xfId="8771"/>
    <cellStyle name="Normal 10 4 2 3 7" xfId="19140"/>
    <cellStyle name="Normal 10 4 2 4" xfId="2181"/>
    <cellStyle name="Normal 10 4 2 4 2" xfId="4145"/>
    <cellStyle name="Normal 10 4 2 4 2 2" xfId="7928"/>
    <cellStyle name="Normal 10 4 2 4 2 2 2" xfId="15987"/>
    <cellStyle name="Normal 10 4 2 4 2 2 2 2" xfId="32834"/>
    <cellStyle name="Normal 10 4 2 4 2 2 3" xfId="25267"/>
    <cellStyle name="Normal 10 4 2 4 2 3" xfId="12204"/>
    <cellStyle name="Normal 10 4 2 4 2 3 2" xfId="29053"/>
    <cellStyle name="Normal 10 4 2 4 2 4" xfId="21486"/>
    <cellStyle name="Normal 10 4 2 4 3" xfId="6044"/>
    <cellStyle name="Normal 10 4 2 4 3 2" xfId="14103"/>
    <cellStyle name="Normal 10 4 2 4 3 2 2" xfId="30950"/>
    <cellStyle name="Normal 10 4 2 4 3 3" xfId="23383"/>
    <cellStyle name="Normal 10 4 2 4 4" xfId="10269"/>
    <cellStyle name="Normal 10 4 2 4 4 2" xfId="27169"/>
    <cellStyle name="Normal 10 4 2 4 5" xfId="10085"/>
    <cellStyle name="Normal 10 4 2 4 6" xfId="19601"/>
    <cellStyle name="Normal 10 4 2 5" xfId="3233"/>
    <cellStyle name="Normal 10 4 2 5 2" xfId="7016"/>
    <cellStyle name="Normal 10 4 2 5 2 2" xfId="15075"/>
    <cellStyle name="Normal 10 4 2 5 2 2 2" xfId="31922"/>
    <cellStyle name="Normal 10 4 2 5 2 3" xfId="24355"/>
    <cellStyle name="Normal 10 4 2 5 3" xfId="11292"/>
    <cellStyle name="Normal 10 4 2 5 3 2" xfId="28141"/>
    <cellStyle name="Normal 10 4 2 5 4" xfId="20574"/>
    <cellStyle name="Normal 10 4 2 6" xfId="5132"/>
    <cellStyle name="Normal 10 4 2 6 2" xfId="13191"/>
    <cellStyle name="Normal 10 4 2 6 2 2" xfId="30038"/>
    <cellStyle name="Normal 10 4 2 6 3" xfId="22471"/>
    <cellStyle name="Normal 10 4 2 7" xfId="9276"/>
    <cellStyle name="Normal 10 4 2 7 2" xfId="26257"/>
    <cellStyle name="Normal 10 4 2 8" xfId="9074"/>
    <cellStyle name="Normal 10 4 2 9" xfId="18689"/>
    <cellStyle name="Normal 10 4 3" xfId="1265"/>
    <cellStyle name="Normal 10 4 3 2" xfId="1761"/>
    <cellStyle name="Normal 10 4 3 2 2" xfId="2760"/>
    <cellStyle name="Normal 10 4 3 2 2 2" xfId="4722"/>
    <cellStyle name="Normal 10 4 3 2 2 2 2" xfId="8505"/>
    <cellStyle name="Normal 10 4 3 2 2 2 2 2" xfId="16564"/>
    <cellStyle name="Normal 10 4 3 2 2 2 2 2 2" xfId="33411"/>
    <cellStyle name="Normal 10 4 3 2 2 2 2 3" xfId="25844"/>
    <cellStyle name="Normal 10 4 3 2 2 2 3" xfId="12781"/>
    <cellStyle name="Normal 10 4 3 2 2 2 3 2" xfId="29630"/>
    <cellStyle name="Normal 10 4 3 2 2 2 4" xfId="22063"/>
    <cellStyle name="Normal 10 4 3 2 2 3" xfId="6621"/>
    <cellStyle name="Normal 10 4 3 2 2 3 2" xfId="14680"/>
    <cellStyle name="Normal 10 4 3 2 2 3 2 2" xfId="31527"/>
    <cellStyle name="Normal 10 4 3 2 2 3 3" xfId="23960"/>
    <cellStyle name="Normal 10 4 3 2 2 4" xfId="10847"/>
    <cellStyle name="Normal 10 4 3 2 2 4 2" xfId="27746"/>
    <cellStyle name="Normal 10 4 3 2 2 5" xfId="9118"/>
    <cellStyle name="Normal 10 4 3 2 2 6" xfId="20178"/>
    <cellStyle name="Normal 10 4 3 2 3" xfId="3810"/>
    <cellStyle name="Normal 10 4 3 2 3 2" xfId="7593"/>
    <cellStyle name="Normal 10 4 3 2 3 2 2" xfId="15652"/>
    <cellStyle name="Normal 10 4 3 2 3 2 2 2" xfId="32499"/>
    <cellStyle name="Normal 10 4 3 2 3 2 3" xfId="24932"/>
    <cellStyle name="Normal 10 4 3 2 3 3" xfId="11869"/>
    <cellStyle name="Normal 10 4 3 2 3 3 2" xfId="28718"/>
    <cellStyle name="Normal 10 4 3 2 3 4" xfId="21151"/>
    <cellStyle name="Normal 10 4 3 2 4" xfId="5709"/>
    <cellStyle name="Normal 10 4 3 2 4 2" xfId="13768"/>
    <cellStyle name="Normal 10 4 3 2 4 2 2" xfId="30615"/>
    <cellStyle name="Normal 10 4 3 2 4 3" xfId="23048"/>
    <cellStyle name="Normal 10 4 3 2 5" xfId="9894"/>
    <cellStyle name="Normal 10 4 3 2 5 2" xfId="26834"/>
    <cellStyle name="Normal 10 4 3 2 6" xfId="8770"/>
    <cellStyle name="Normal 10 4 3 2 7" xfId="19266"/>
    <cellStyle name="Normal 10 4 3 3" xfId="2307"/>
    <cellStyle name="Normal 10 4 3 3 2" xfId="4271"/>
    <cellStyle name="Normal 10 4 3 3 2 2" xfId="8054"/>
    <cellStyle name="Normal 10 4 3 3 2 2 2" xfId="16113"/>
    <cellStyle name="Normal 10 4 3 3 2 2 2 2" xfId="32960"/>
    <cellStyle name="Normal 10 4 3 3 2 2 3" xfId="25393"/>
    <cellStyle name="Normal 10 4 3 3 2 3" xfId="12330"/>
    <cellStyle name="Normal 10 4 3 3 2 3 2" xfId="29179"/>
    <cellStyle name="Normal 10 4 3 3 2 4" xfId="21612"/>
    <cellStyle name="Normal 10 4 3 3 3" xfId="6170"/>
    <cellStyle name="Normal 10 4 3 3 3 2" xfId="14229"/>
    <cellStyle name="Normal 10 4 3 3 3 2 2" xfId="31076"/>
    <cellStyle name="Normal 10 4 3 3 3 3" xfId="23509"/>
    <cellStyle name="Normal 10 4 3 3 4" xfId="10395"/>
    <cellStyle name="Normal 10 4 3 3 4 2" xfId="27295"/>
    <cellStyle name="Normal 10 4 3 3 5" xfId="8769"/>
    <cellStyle name="Normal 10 4 3 3 6" xfId="19727"/>
    <cellStyle name="Normal 10 4 3 4" xfId="3359"/>
    <cellStyle name="Normal 10 4 3 4 2" xfId="7142"/>
    <cellStyle name="Normal 10 4 3 4 2 2" xfId="15201"/>
    <cellStyle name="Normal 10 4 3 4 2 2 2" xfId="32048"/>
    <cellStyle name="Normal 10 4 3 4 2 3" xfId="24481"/>
    <cellStyle name="Normal 10 4 3 4 3" xfId="11418"/>
    <cellStyle name="Normal 10 4 3 4 3 2" xfId="28267"/>
    <cellStyle name="Normal 10 4 3 4 4" xfId="20700"/>
    <cellStyle name="Normal 10 4 3 5" xfId="5258"/>
    <cellStyle name="Normal 10 4 3 5 2" xfId="13317"/>
    <cellStyle name="Normal 10 4 3 5 2 2" xfId="30164"/>
    <cellStyle name="Normal 10 4 3 5 3" xfId="22597"/>
    <cellStyle name="Normal 10 4 3 6" xfId="9419"/>
    <cellStyle name="Normal 10 4 3 6 2" xfId="26383"/>
    <cellStyle name="Normal 10 4 3 7" xfId="10062"/>
    <cellStyle name="Normal 10 4 3 8" xfId="18815"/>
    <cellStyle name="Normal 10 4 4" xfId="1543"/>
    <cellStyle name="Normal 10 4 4 2" xfId="2542"/>
    <cellStyle name="Normal 10 4 4 2 2" xfId="4504"/>
    <cellStyle name="Normal 10 4 4 2 2 2" xfId="8287"/>
    <cellStyle name="Normal 10 4 4 2 2 2 2" xfId="16346"/>
    <cellStyle name="Normal 10 4 4 2 2 2 2 2" xfId="33193"/>
    <cellStyle name="Normal 10 4 4 2 2 2 3" xfId="25626"/>
    <cellStyle name="Normal 10 4 4 2 2 3" xfId="12563"/>
    <cellStyle name="Normal 10 4 4 2 2 3 2" xfId="29412"/>
    <cellStyle name="Normal 10 4 4 2 2 4" xfId="21845"/>
    <cellStyle name="Normal 10 4 4 2 3" xfId="6403"/>
    <cellStyle name="Normal 10 4 4 2 3 2" xfId="14462"/>
    <cellStyle name="Normal 10 4 4 2 3 2 2" xfId="31309"/>
    <cellStyle name="Normal 10 4 4 2 3 3" xfId="23742"/>
    <cellStyle name="Normal 10 4 4 2 4" xfId="10629"/>
    <cellStyle name="Normal 10 4 4 2 4 2" xfId="27528"/>
    <cellStyle name="Normal 10 4 4 2 5" xfId="9117"/>
    <cellStyle name="Normal 10 4 4 2 6" xfId="19960"/>
    <cellStyle name="Normal 10 4 4 3" xfId="3592"/>
    <cellStyle name="Normal 10 4 4 3 2" xfId="7375"/>
    <cellStyle name="Normal 10 4 4 3 2 2" xfId="15434"/>
    <cellStyle name="Normal 10 4 4 3 2 2 2" xfId="32281"/>
    <cellStyle name="Normal 10 4 4 3 2 3" xfId="24714"/>
    <cellStyle name="Normal 10 4 4 3 3" xfId="11651"/>
    <cellStyle name="Normal 10 4 4 3 3 2" xfId="28500"/>
    <cellStyle name="Normal 10 4 4 3 4" xfId="20933"/>
    <cellStyle name="Normal 10 4 4 4" xfId="5491"/>
    <cellStyle name="Normal 10 4 4 4 2" xfId="13550"/>
    <cellStyle name="Normal 10 4 4 4 2 2" xfId="30397"/>
    <cellStyle name="Normal 10 4 4 4 3" xfId="22830"/>
    <cellStyle name="Normal 10 4 4 5" xfId="9676"/>
    <cellStyle name="Normal 10 4 4 5 2" xfId="26616"/>
    <cellStyle name="Normal 10 4 4 6" xfId="8908"/>
    <cellStyle name="Normal 10 4 4 7" xfId="19048"/>
    <cellStyle name="Normal 10 4 5" xfId="2074"/>
    <cellStyle name="Normal 10 4 5 2" xfId="4053"/>
    <cellStyle name="Normal 10 4 5 2 2" xfId="7836"/>
    <cellStyle name="Normal 10 4 5 2 2 2" xfId="15895"/>
    <cellStyle name="Normal 10 4 5 2 2 2 2" xfId="32742"/>
    <cellStyle name="Normal 10 4 5 2 2 3" xfId="25175"/>
    <cellStyle name="Normal 10 4 5 2 3" xfId="12112"/>
    <cellStyle name="Normal 10 4 5 2 3 2" xfId="28961"/>
    <cellStyle name="Normal 10 4 5 2 4" xfId="21394"/>
    <cellStyle name="Normal 10 4 5 3" xfId="5952"/>
    <cellStyle name="Normal 10 4 5 3 2" xfId="14011"/>
    <cellStyle name="Normal 10 4 5 3 2 2" xfId="30858"/>
    <cellStyle name="Normal 10 4 5 3 3" xfId="23291"/>
    <cellStyle name="Normal 10 4 5 4" xfId="10171"/>
    <cellStyle name="Normal 10 4 5 4 2" xfId="27077"/>
    <cellStyle name="Normal 10 4 5 5" xfId="8768"/>
    <cellStyle name="Normal 10 4 5 6" xfId="19509"/>
    <cellStyle name="Normal 10 4 6" xfId="3111"/>
    <cellStyle name="Normal 10 4 6 2" xfId="6924"/>
    <cellStyle name="Normal 10 4 6 2 2" xfId="14983"/>
    <cellStyle name="Normal 10 4 6 2 2 2" xfId="31830"/>
    <cellStyle name="Normal 10 4 6 2 3" xfId="24263"/>
    <cellStyle name="Normal 10 4 6 3" xfId="11174"/>
    <cellStyle name="Normal 10 4 6 3 2" xfId="28049"/>
    <cellStyle name="Normal 10 4 6 4" xfId="20482"/>
    <cellStyle name="Normal 10 4 7" xfId="5040"/>
    <cellStyle name="Normal 10 4 7 2" xfId="13099"/>
    <cellStyle name="Normal 10 4 7 2 2" xfId="29946"/>
    <cellStyle name="Normal 10 4 7 3" xfId="22379"/>
    <cellStyle name="Normal 10 4 8" xfId="9101"/>
    <cellStyle name="Normal 10 4 8 2" xfId="26165"/>
    <cellStyle name="Normal 10 4 9" xfId="9179"/>
    <cellStyle name="Normal 10 5" xfId="1011"/>
    <cellStyle name="Normal 10 5 2" xfId="1278"/>
    <cellStyle name="Normal 10 5 2 2" xfId="1774"/>
    <cellStyle name="Normal 10 5 2 2 2" xfId="2773"/>
    <cellStyle name="Normal 10 5 2 2 2 2" xfId="4735"/>
    <cellStyle name="Normal 10 5 2 2 2 2 2" xfId="8518"/>
    <cellStyle name="Normal 10 5 2 2 2 2 2 2" xfId="16577"/>
    <cellStyle name="Normal 10 5 2 2 2 2 2 2 2" xfId="33424"/>
    <cellStyle name="Normal 10 5 2 2 2 2 2 3" xfId="25857"/>
    <cellStyle name="Normal 10 5 2 2 2 2 3" xfId="12794"/>
    <cellStyle name="Normal 10 5 2 2 2 2 3 2" xfId="29643"/>
    <cellStyle name="Normal 10 5 2 2 2 2 4" xfId="22076"/>
    <cellStyle name="Normal 10 5 2 2 2 3" xfId="6634"/>
    <cellStyle name="Normal 10 5 2 2 2 3 2" xfId="14693"/>
    <cellStyle name="Normal 10 5 2 2 2 3 2 2" xfId="31540"/>
    <cellStyle name="Normal 10 5 2 2 2 3 3" xfId="23973"/>
    <cellStyle name="Normal 10 5 2 2 2 4" xfId="10860"/>
    <cellStyle name="Normal 10 5 2 2 2 4 2" xfId="27759"/>
    <cellStyle name="Normal 10 5 2 2 2 5" xfId="8910"/>
    <cellStyle name="Normal 10 5 2 2 2 6" xfId="20191"/>
    <cellStyle name="Normal 10 5 2 2 3" xfId="3823"/>
    <cellStyle name="Normal 10 5 2 2 3 2" xfId="7606"/>
    <cellStyle name="Normal 10 5 2 2 3 2 2" xfId="15665"/>
    <cellStyle name="Normal 10 5 2 2 3 2 2 2" xfId="32512"/>
    <cellStyle name="Normal 10 5 2 2 3 2 3" xfId="24945"/>
    <cellStyle name="Normal 10 5 2 2 3 3" xfId="11882"/>
    <cellStyle name="Normal 10 5 2 2 3 3 2" xfId="28731"/>
    <cellStyle name="Normal 10 5 2 2 3 4" xfId="21164"/>
    <cellStyle name="Normal 10 5 2 2 4" xfId="5722"/>
    <cellStyle name="Normal 10 5 2 2 4 2" xfId="13781"/>
    <cellStyle name="Normal 10 5 2 2 4 2 2" xfId="30628"/>
    <cellStyle name="Normal 10 5 2 2 4 3" xfId="23061"/>
    <cellStyle name="Normal 10 5 2 2 5" xfId="9907"/>
    <cellStyle name="Normal 10 5 2 2 5 2" xfId="26847"/>
    <cellStyle name="Normal 10 5 2 2 6" xfId="8767"/>
    <cellStyle name="Normal 10 5 2 2 7" xfId="19279"/>
    <cellStyle name="Normal 10 5 2 3" xfId="2320"/>
    <cellStyle name="Normal 10 5 2 3 2" xfId="4284"/>
    <cellStyle name="Normal 10 5 2 3 2 2" xfId="8067"/>
    <cellStyle name="Normal 10 5 2 3 2 2 2" xfId="16126"/>
    <cellStyle name="Normal 10 5 2 3 2 2 2 2" xfId="32973"/>
    <cellStyle name="Normal 10 5 2 3 2 2 3" xfId="25406"/>
    <cellStyle name="Normal 10 5 2 3 2 3" xfId="12343"/>
    <cellStyle name="Normal 10 5 2 3 2 3 2" xfId="29192"/>
    <cellStyle name="Normal 10 5 2 3 2 4" xfId="21625"/>
    <cellStyle name="Normal 10 5 2 3 3" xfId="6183"/>
    <cellStyle name="Normal 10 5 2 3 3 2" xfId="14242"/>
    <cellStyle name="Normal 10 5 2 3 3 2 2" xfId="31089"/>
    <cellStyle name="Normal 10 5 2 3 3 3" xfId="23522"/>
    <cellStyle name="Normal 10 5 2 3 4" xfId="10408"/>
    <cellStyle name="Normal 10 5 2 3 4 2" xfId="27308"/>
    <cellStyle name="Normal 10 5 2 3 5" xfId="9115"/>
    <cellStyle name="Normal 10 5 2 3 6" xfId="19740"/>
    <cellStyle name="Normal 10 5 2 4" xfId="3372"/>
    <cellStyle name="Normal 10 5 2 4 2" xfId="7155"/>
    <cellStyle name="Normal 10 5 2 4 2 2" xfId="15214"/>
    <cellStyle name="Normal 10 5 2 4 2 2 2" xfId="32061"/>
    <cellStyle name="Normal 10 5 2 4 2 3" xfId="24494"/>
    <cellStyle name="Normal 10 5 2 4 3" xfId="11431"/>
    <cellStyle name="Normal 10 5 2 4 3 2" xfId="28280"/>
    <cellStyle name="Normal 10 5 2 4 4" xfId="20713"/>
    <cellStyle name="Normal 10 5 2 5" xfId="5271"/>
    <cellStyle name="Normal 10 5 2 5 2" xfId="13330"/>
    <cellStyle name="Normal 10 5 2 5 2 2" xfId="30177"/>
    <cellStyle name="Normal 10 5 2 5 3" xfId="22610"/>
    <cellStyle name="Normal 10 5 2 6" xfId="9432"/>
    <cellStyle name="Normal 10 5 2 6 2" xfId="26396"/>
    <cellStyle name="Normal 10 5 2 7" xfId="9116"/>
    <cellStyle name="Normal 10 5 2 8" xfId="18828"/>
    <cellStyle name="Normal 10 5 3" xfId="1556"/>
    <cellStyle name="Normal 10 5 3 2" xfId="2555"/>
    <cellStyle name="Normal 10 5 3 2 2" xfId="4517"/>
    <cellStyle name="Normal 10 5 3 2 2 2" xfId="8300"/>
    <cellStyle name="Normal 10 5 3 2 2 2 2" xfId="16359"/>
    <cellStyle name="Normal 10 5 3 2 2 2 2 2" xfId="33206"/>
    <cellStyle name="Normal 10 5 3 2 2 2 3" xfId="25639"/>
    <cellStyle name="Normal 10 5 3 2 2 3" xfId="12576"/>
    <cellStyle name="Normal 10 5 3 2 2 3 2" xfId="29425"/>
    <cellStyle name="Normal 10 5 3 2 2 4" xfId="21858"/>
    <cellStyle name="Normal 10 5 3 2 3" xfId="6416"/>
    <cellStyle name="Normal 10 5 3 2 3 2" xfId="14475"/>
    <cellStyle name="Normal 10 5 3 2 3 2 2" xfId="31322"/>
    <cellStyle name="Normal 10 5 3 2 3 3" xfId="23755"/>
    <cellStyle name="Normal 10 5 3 2 4" xfId="10642"/>
    <cellStyle name="Normal 10 5 3 2 4 2" xfId="27541"/>
    <cellStyle name="Normal 10 5 3 2 5" xfId="8912"/>
    <cellStyle name="Normal 10 5 3 2 6" xfId="19973"/>
    <cellStyle name="Normal 10 5 3 3" xfId="3605"/>
    <cellStyle name="Normal 10 5 3 3 2" xfId="7388"/>
    <cellStyle name="Normal 10 5 3 3 2 2" xfId="15447"/>
    <cellStyle name="Normal 10 5 3 3 2 2 2" xfId="32294"/>
    <cellStyle name="Normal 10 5 3 3 2 3" xfId="24727"/>
    <cellStyle name="Normal 10 5 3 3 3" xfId="11664"/>
    <cellStyle name="Normal 10 5 3 3 3 2" xfId="28513"/>
    <cellStyle name="Normal 10 5 3 3 4" xfId="20946"/>
    <cellStyle name="Normal 10 5 3 4" xfId="5504"/>
    <cellStyle name="Normal 10 5 3 4 2" xfId="13563"/>
    <cellStyle name="Normal 10 5 3 4 2 2" xfId="30410"/>
    <cellStyle name="Normal 10 5 3 4 3" xfId="22843"/>
    <cellStyle name="Normal 10 5 3 5" xfId="9689"/>
    <cellStyle name="Normal 10 5 3 5 2" xfId="26629"/>
    <cellStyle name="Normal 10 5 3 6" xfId="8766"/>
    <cellStyle name="Normal 10 5 3 7" xfId="19061"/>
    <cellStyle name="Normal 10 5 4" xfId="2101"/>
    <cellStyle name="Normal 10 5 4 2" xfId="4066"/>
    <cellStyle name="Normal 10 5 4 2 2" xfId="7849"/>
    <cellStyle name="Normal 10 5 4 2 2 2" xfId="15908"/>
    <cellStyle name="Normal 10 5 4 2 2 2 2" xfId="32755"/>
    <cellStyle name="Normal 10 5 4 2 2 3" xfId="25188"/>
    <cellStyle name="Normal 10 5 4 2 3" xfId="12125"/>
    <cellStyle name="Normal 10 5 4 2 3 2" xfId="28974"/>
    <cellStyle name="Normal 10 5 4 2 4" xfId="21407"/>
    <cellStyle name="Normal 10 5 4 3" xfId="5965"/>
    <cellStyle name="Normal 10 5 4 3 2" xfId="14024"/>
    <cellStyle name="Normal 10 5 4 3 2 2" xfId="30871"/>
    <cellStyle name="Normal 10 5 4 3 3" xfId="23304"/>
    <cellStyle name="Normal 10 5 4 4" xfId="10190"/>
    <cellStyle name="Normal 10 5 4 4 2" xfId="27090"/>
    <cellStyle name="Normal 10 5 4 5" xfId="9114"/>
    <cellStyle name="Normal 10 5 4 6" xfId="19522"/>
    <cellStyle name="Normal 10 5 5" xfId="3154"/>
    <cellStyle name="Normal 10 5 5 2" xfId="6937"/>
    <cellStyle name="Normal 10 5 5 2 2" xfId="14996"/>
    <cellStyle name="Normal 10 5 5 2 2 2" xfId="31843"/>
    <cellStyle name="Normal 10 5 5 2 3" xfId="24276"/>
    <cellStyle name="Normal 10 5 5 3" xfId="11213"/>
    <cellStyle name="Normal 10 5 5 3 2" xfId="28062"/>
    <cellStyle name="Normal 10 5 5 4" xfId="20495"/>
    <cellStyle name="Normal 10 5 6" xfId="5053"/>
    <cellStyle name="Normal 10 5 6 2" xfId="13112"/>
    <cellStyle name="Normal 10 5 6 2 2" xfId="29959"/>
    <cellStyle name="Normal 10 5 6 3" xfId="22392"/>
    <cellStyle name="Normal 10 5 7" xfId="9192"/>
    <cellStyle name="Normal 10 5 7 2" xfId="26178"/>
    <cellStyle name="Normal 10 5 8" xfId="8909"/>
    <cellStyle name="Normal 10 5 9" xfId="18610"/>
    <cellStyle name="Normal 10 6" xfId="1180"/>
    <cellStyle name="Normal 10 6 2" xfId="1682"/>
    <cellStyle name="Normal 10 6 2 2" xfId="2681"/>
    <cellStyle name="Normal 10 6 2 2 2" xfId="4643"/>
    <cellStyle name="Normal 10 6 2 2 2 2" xfId="8426"/>
    <cellStyle name="Normal 10 6 2 2 2 2 2" xfId="16485"/>
    <cellStyle name="Normal 10 6 2 2 2 2 2 2" xfId="33332"/>
    <cellStyle name="Normal 10 6 2 2 2 2 3" xfId="25765"/>
    <cellStyle name="Normal 10 6 2 2 2 3" xfId="12702"/>
    <cellStyle name="Normal 10 6 2 2 2 3 2" xfId="29551"/>
    <cellStyle name="Normal 10 6 2 2 2 4" xfId="21984"/>
    <cellStyle name="Normal 10 6 2 2 3" xfId="6542"/>
    <cellStyle name="Normal 10 6 2 2 3 2" xfId="14601"/>
    <cellStyle name="Normal 10 6 2 2 3 2 2" xfId="31448"/>
    <cellStyle name="Normal 10 6 2 2 3 3" xfId="23881"/>
    <cellStyle name="Normal 10 6 2 2 4" xfId="10768"/>
    <cellStyle name="Normal 10 6 2 2 4 2" xfId="27667"/>
    <cellStyle name="Normal 10 6 2 2 5" xfId="9113"/>
    <cellStyle name="Normal 10 6 2 2 6" xfId="20099"/>
    <cellStyle name="Normal 10 6 2 3" xfId="3731"/>
    <cellStyle name="Normal 10 6 2 3 2" xfId="7514"/>
    <cellStyle name="Normal 10 6 2 3 2 2" xfId="15573"/>
    <cellStyle name="Normal 10 6 2 3 2 2 2" xfId="32420"/>
    <cellStyle name="Normal 10 6 2 3 2 3" xfId="24853"/>
    <cellStyle name="Normal 10 6 2 3 3" xfId="11790"/>
    <cellStyle name="Normal 10 6 2 3 3 2" xfId="28639"/>
    <cellStyle name="Normal 10 6 2 3 4" xfId="21072"/>
    <cellStyle name="Normal 10 6 2 4" xfId="5630"/>
    <cellStyle name="Normal 10 6 2 4 2" xfId="13689"/>
    <cellStyle name="Normal 10 6 2 4 2 2" xfId="30536"/>
    <cellStyle name="Normal 10 6 2 4 3" xfId="22969"/>
    <cellStyle name="Normal 10 6 2 5" xfId="9815"/>
    <cellStyle name="Normal 10 6 2 5 2" xfId="26755"/>
    <cellStyle name="Normal 10 6 2 6" xfId="8911"/>
    <cellStyle name="Normal 10 6 2 7" xfId="19187"/>
    <cellStyle name="Normal 10 6 3" xfId="2228"/>
    <cellStyle name="Normal 10 6 3 2" xfId="4192"/>
    <cellStyle name="Normal 10 6 3 2 2" xfId="7975"/>
    <cellStyle name="Normal 10 6 3 2 2 2" xfId="16034"/>
    <cellStyle name="Normal 10 6 3 2 2 2 2" xfId="32881"/>
    <cellStyle name="Normal 10 6 3 2 2 3" xfId="25314"/>
    <cellStyle name="Normal 10 6 3 2 3" xfId="12251"/>
    <cellStyle name="Normal 10 6 3 2 3 2" xfId="29100"/>
    <cellStyle name="Normal 10 6 3 2 4" xfId="21533"/>
    <cellStyle name="Normal 10 6 3 3" xfId="6091"/>
    <cellStyle name="Normal 10 6 3 3 2" xfId="14150"/>
    <cellStyle name="Normal 10 6 3 3 2 2" xfId="30997"/>
    <cellStyle name="Normal 10 6 3 3 3" xfId="23430"/>
    <cellStyle name="Normal 10 6 3 4" xfId="10316"/>
    <cellStyle name="Normal 10 6 3 4 2" xfId="27216"/>
    <cellStyle name="Normal 10 6 3 5" xfId="8764"/>
    <cellStyle name="Normal 10 6 3 6" xfId="19648"/>
    <cellStyle name="Normal 10 6 4" xfId="3280"/>
    <cellStyle name="Normal 10 6 4 2" xfId="7063"/>
    <cellStyle name="Normal 10 6 4 2 2" xfId="15122"/>
    <cellStyle name="Normal 10 6 4 2 2 2" xfId="31969"/>
    <cellStyle name="Normal 10 6 4 2 3" xfId="24402"/>
    <cellStyle name="Normal 10 6 4 3" xfId="11339"/>
    <cellStyle name="Normal 10 6 4 3 2" xfId="28188"/>
    <cellStyle name="Normal 10 6 4 4" xfId="20621"/>
    <cellStyle name="Normal 10 6 5" xfId="5179"/>
    <cellStyle name="Normal 10 6 5 2" xfId="13238"/>
    <cellStyle name="Normal 10 6 5 2 2" xfId="30085"/>
    <cellStyle name="Normal 10 6 5 3" xfId="22518"/>
    <cellStyle name="Normal 10 6 6" xfId="9337"/>
    <cellStyle name="Normal 10 6 6 2" xfId="26304"/>
    <cellStyle name="Normal 10 6 7" xfId="8765"/>
    <cellStyle name="Normal 10 6 8" xfId="18736"/>
    <cellStyle name="Normal 10 7" xfId="1458"/>
    <cellStyle name="Normal 10 7 2" xfId="2461"/>
    <cellStyle name="Normal 10 7 2 2" xfId="4425"/>
    <cellStyle name="Normal 10 7 2 2 2" xfId="8208"/>
    <cellStyle name="Normal 10 7 2 2 2 2" xfId="16267"/>
    <cellStyle name="Normal 10 7 2 2 2 2 2" xfId="33114"/>
    <cellStyle name="Normal 10 7 2 2 2 3" xfId="25547"/>
    <cellStyle name="Normal 10 7 2 2 3" xfId="12484"/>
    <cellStyle name="Normal 10 7 2 2 3 2" xfId="29333"/>
    <cellStyle name="Normal 10 7 2 2 4" xfId="21766"/>
    <cellStyle name="Normal 10 7 2 3" xfId="6324"/>
    <cellStyle name="Normal 10 7 2 3 2" xfId="14383"/>
    <cellStyle name="Normal 10 7 2 3 2 2" xfId="31230"/>
    <cellStyle name="Normal 10 7 2 3 3" xfId="23663"/>
    <cellStyle name="Normal 10 7 2 4" xfId="10549"/>
    <cellStyle name="Normal 10 7 2 4 2" xfId="27449"/>
    <cellStyle name="Normal 10 7 2 5" xfId="8763"/>
    <cellStyle name="Normal 10 7 2 6" xfId="19881"/>
    <cellStyle name="Normal 10 7 3" xfId="3513"/>
    <cellStyle name="Normal 10 7 3 2" xfId="7296"/>
    <cellStyle name="Normal 10 7 3 2 2" xfId="15355"/>
    <cellStyle name="Normal 10 7 3 2 2 2" xfId="32202"/>
    <cellStyle name="Normal 10 7 3 2 3" xfId="24635"/>
    <cellStyle name="Normal 10 7 3 3" xfId="11572"/>
    <cellStyle name="Normal 10 7 3 3 2" xfId="28421"/>
    <cellStyle name="Normal 10 7 3 4" xfId="20854"/>
    <cellStyle name="Normal 10 7 4" xfId="5412"/>
    <cellStyle name="Normal 10 7 4 2" xfId="13471"/>
    <cellStyle name="Normal 10 7 4 2 2" xfId="30318"/>
    <cellStyle name="Normal 10 7 4 3" xfId="22751"/>
    <cellStyle name="Normal 10 7 5" xfId="9593"/>
    <cellStyle name="Normal 10 7 5 2" xfId="26537"/>
    <cellStyle name="Normal 10 7 6" xfId="8913"/>
    <cellStyle name="Normal 10 7 7" xfId="18969"/>
    <cellStyle name="Normal 10 8" xfId="1964"/>
    <cellStyle name="Normal 10 8 2" xfId="3973"/>
    <cellStyle name="Normal 10 8 2 2" xfId="7756"/>
    <cellStyle name="Normal 10 8 2 2 2" xfId="15815"/>
    <cellStyle name="Normal 10 8 2 2 2 2" xfId="32662"/>
    <cellStyle name="Normal 10 8 2 2 3" xfId="25095"/>
    <cellStyle name="Normal 10 8 2 3" xfId="12032"/>
    <cellStyle name="Normal 10 8 2 3 2" xfId="28881"/>
    <cellStyle name="Normal 10 8 2 4" xfId="21314"/>
    <cellStyle name="Normal 10 8 3" xfId="5872"/>
    <cellStyle name="Normal 10 8 3 2" xfId="13931"/>
    <cellStyle name="Normal 10 8 3 2 2" xfId="30778"/>
    <cellStyle name="Normal 10 8 3 3" xfId="23211"/>
    <cellStyle name="Normal 10 8 4" xfId="10072"/>
    <cellStyle name="Normal 10 8 4 2" xfId="26997"/>
    <cellStyle name="Normal 10 8 5" xfId="9072"/>
    <cellStyle name="Normal 10 8 6" xfId="19429"/>
    <cellStyle name="Normal 10 9" xfId="2976"/>
    <cellStyle name="Normal 10_Energía" xfId="8762"/>
    <cellStyle name="Normal 100" xfId="1392"/>
    <cellStyle name="Normal 100 2" xfId="1886"/>
    <cellStyle name="Normal 100 2 2" xfId="2885"/>
    <cellStyle name="Normal 100 2 2 2" xfId="4847"/>
    <cellStyle name="Normal 100 2 2 2 2" xfId="8630"/>
    <cellStyle name="Normal 100 2 2 2 2 2" xfId="16689"/>
    <cellStyle name="Normal 100 2 2 2 2 2 2" xfId="33536"/>
    <cellStyle name="Normal 100 2 2 2 2 3" xfId="25969"/>
    <cellStyle name="Normal 100 2 2 2 3" xfId="12906"/>
    <cellStyle name="Normal 100 2 2 2 3 2" xfId="29755"/>
    <cellStyle name="Normal 100 2 2 2 4" xfId="22188"/>
    <cellStyle name="Normal 100 2 2 3" xfId="6746"/>
    <cellStyle name="Normal 100 2 2 3 2" xfId="14805"/>
    <cellStyle name="Normal 100 2 2 3 2 2" xfId="31652"/>
    <cellStyle name="Normal 100 2 2 3 3" xfId="24085"/>
    <cellStyle name="Normal 100 2 2 4" xfId="10972"/>
    <cellStyle name="Normal 100 2 2 4 2" xfId="27871"/>
    <cellStyle name="Normal 100 2 2 5" xfId="9327"/>
    <cellStyle name="Normal 100 2 2 6" xfId="20303"/>
    <cellStyle name="Normal 100 2 3" xfId="3935"/>
    <cellStyle name="Normal 100 2 3 2" xfId="7718"/>
    <cellStyle name="Normal 100 2 3 2 2" xfId="15777"/>
    <cellStyle name="Normal 100 2 3 2 2 2" xfId="32624"/>
    <cellStyle name="Normal 100 2 3 2 3" xfId="25057"/>
    <cellStyle name="Normal 100 2 3 3" xfId="11994"/>
    <cellStyle name="Normal 100 2 3 3 2" xfId="28843"/>
    <cellStyle name="Normal 100 2 3 4" xfId="21276"/>
    <cellStyle name="Normal 100 2 4" xfId="5834"/>
    <cellStyle name="Normal 100 2 4 2" xfId="13893"/>
    <cellStyle name="Normal 100 2 4 2 2" xfId="30740"/>
    <cellStyle name="Normal 100 2 4 3" xfId="23173"/>
    <cellStyle name="Normal 100 2 5" xfId="10019"/>
    <cellStyle name="Normal 100 2 5 2" xfId="26959"/>
    <cellStyle name="Normal 100 2 6" xfId="9578"/>
    <cellStyle name="Normal 100 2 7" xfId="19391"/>
    <cellStyle name="Normal 100 3" xfId="2432"/>
    <cellStyle name="Normal 100 3 2" xfId="4396"/>
    <cellStyle name="Normal 100 3 2 2" xfId="8179"/>
    <cellStyle name="Normal 100 3 2 2 2" xfId="16238"/>
    <cellStyle name="Normal 100 3 2 2 2 2" xfId="33085"/>
    <cellStyle name="Normal 100 3 2 2 3" xfId="25518"/>
    <cellStyle name="Normal 100 3 2 3" xfId="12455"/>
    <cellStyle name="Normal 100 3 2 3 2" xfId="29304"/>
    <cellStyle name="Normal 100 3 2 4" xfId="21737"/>
    <cellStyle name="Normal 100 3 3" xfId="6295"/>
    <cellStyle name="Normal 100 3 3 2" xfId="14354"/>
    <cellStyle name="Normal 100 3 3 2 2" xfId="31201"/>
    <cellStyle name="Normal 100 3 3 3" xfId="23634"/>
    <cellStyle name="Normal 100 3 4" xfId="10520"/>
    <cellStyle name="Normal 100 3 4 2" xfId="27420"/>
    <cellStyle name="Normal 100 3 5" xfId="9177"/>
    <cellStyle name="Normal 100 3 6" xfId="19852"/>
    <cellStyle name="Normal 100 4" xfId="3484"/>
    <cellStyle name="Normal 100 4 2" xfId="7267"/>
    <cellStyle name="Normal 100 4 2 2" xfId="15326"/>
    <cellStyle name="Normal 100 4 2 2 2" xfId="32173"/>
    <cellStyle name="Normal 100 4 2 3" xfId="24606"/>
    <cellStyle name="Normal 100 4 3" xfId="11543"/>
    <cellStyle name="Normal 100 4 3 2" xfId="28392"/>
    <cellStyle name="Normal 100 4 4" xfId="20825"/>
    <cellStyle name="Normal 100 5" xfId="5383"/>
    <cellStyle name="Normal 100 5 2" xfId="13442"/>
    <cellStyle name="Normal 100 5 2 2" xfId="30289"/>
    <cellStyle name="Normal 100 5 3" xfId="22722"/>
    <cellStyle name="Normal 100 6" xfId="9546"/>
    <cellStyle name="Normal 100 6 2" xfId="26508"/>
    <cellStyle name="Normal 100 7" xfId="8760"/>
    <cellStyle name="Normal 100 8" xfId="18940"/>
    <cellStyle name="Normal 101" xfId="1393"/>
    <cellStyle name="Normal 101 2" xfId="1887"/>
    <cellStyle name="Normal 101 2 2" xfId="2886"/>
    <cellStyle name="Normal 101 2 2 2" xfId="4848"/>
    <cellStyle name="Normal 101 2 2 2 2" xfId="8631"/>
    <cellStyle name="Normal 101 2 2 2 2 2" xfId="16690"/>
    <cellStyle name="Normal 101 2 2 2 2 2 2" xfId="33537"/>
    <cellStyle name="Normal 101 2 2 2 2 3" xfId="25970"/>
    <cellStyle name="Normal 101 2 2 2 3" xfId="12907"/>
    <cellStyle name="Normal 101 2 2 2 3 2" xfId="29756"/>
    <cellStyle name="Normal 101 2 2 2 4" xfId="22189"/>
    <cellStyle name="Normal 101 2 2 3" xfId="6747"/>
    <cellStyle name="Normal 101 2 2 3 2" xfId="14806"/>
    <cellStyle name="Normal 101 2 2 3 2 2" xfId="31653"/>
    <cellStyle name="Normal 101 2 2 3 3" xfId="24086"/>
    <cellStyle name="Normal 101 2 2 4" xfId="10973"/>
    <cellStyle name="Normal 101 2 2 4 2" xfId="27872"/>
    <cellStyle name="Normal 101 2 2 5" xfId="8983"/>
    <cellStyle name="Normal 101 2 2 6" xfId="20304"/>
    <cellStyle name="Normal 101 2 3" xfId="3936"/>
    <cellStyle name="Normal 101 2 3 2" xfId="7719"/>
    <cellStyle name="Normal 101 2 3 2 2" xfId="15778"/>
    <cellStyle name="Normal 101 2 3 2 2 2" xfId="32625"/>
    <cellStyle name="Normal 101 2 3 2 3" xfId="25058"/>
    <cellStyle name="Normal 101 2 3 3" xfId="11995"/>
    <cellStyle name="Normal 101 2 3 3 2" xfId="28844"/>
    <cellStyle name="Normal 101 2 3 4" xfId="21277"/>
    <cellStyle name="Normal 101 2 4" xfId="5835"/>
    <cellStyle name="Normal 101 2 4 2" xfId="13894"/>
    <cellStyle name="Normal 101 2 4 2 2" xfId="30741"/>
    <cellStyle name="Normal 101 2 4 3" xfId="23174"/>
    <cellStyle name="Normal 101 2 5" xfId="10020"/>
    <cellStyle name="Normal 101 2 5 2" xfId="26960"/>
    <cellStyle name="Normal 101 2 6" xfId="8996"/>
    <cellStyle name="Normal 101 2 7" xfId="19392"/>
    <cellStyle name="Normal 101 3" xfId="2433"/>
    <cellStyle name="Normal 101 3 2" xfId="4397"/>
    <cellStyle name="Normal 101 3 2 2" xfId="8180"/>
    <cellStyle name="Normal 101 3 2 2 2" xfId="16239"/>
    <cellStyle name="Normal 101 3 2 2 2 2" xfId="33086"/>
    <cellStyle name="Normal 101 3 2 2 3" xfId="25519"/>
    <cellStyle name="Normal 101 3 2 3" xfId="12456"/>
    <cellStyle name="Normal 101 3 2 3 2" xfId="29305"/>
    <cellStyle name="Normal 101 3 2 4" xfId="21738"/>
    <cellStyle name="Normal 101 3 3" xfId="6296"/>
    <cellStyle name="Normal 101 3 3 2" xfId="14355"/>
    <cellStyle name="Normal 101 3 3 2 2" xfId="31202"/>
    <cellStyle name="Normal 101 3 3 3" xfId="23635"/>
    <cellStyle name="Normal 101 3 4" xfId="10521"/>
    <cellStyle name="Normal 101 3 4 2" xfId="27421"/>
    <cellStyle name="Normal 101 3 5" xfId="8940"/>
    <cellStyle name="Normal 101 3 6" xfId="19853"/>
    <cellStyle name="Normal 101 4" xfId="3485"/>
    <cellStyle name="Normal 101 4 2" xfId="7268"/>
    <cellStyle name="Normal 101 4 2 2" xfId="15327"/>
    <cellStyle name="Normal 101 4 2 2 2" xfId="32174"/>
    <cellStyle name="Normal 101 4 2 3" xfId="24607"/>
    <cellStyle name="Normal 101 4 3" xfId="11544"/>
    <cellStyle name="Normal 101 4 3 2" xfId="28393"/>
    <cellStyle name="Normal 101 4 4" xfId="20826"/>
    <cellStyle name="Normal 101 5" xfId="5384"/>
    <cellStyle name="Normal 101 5 2" xfId="13443"/>
    <cellStyle name="Normal 101 5 2 2" xfId="30290"/>
    <cellStyle name="Normal 101 5 3" xfId="22723"/>
    <cellStyle name="Normal 101 6" xfId="9547"/>
    <cellStyle name="Normal 101 6 2" xfId="26509"/>
    <cellStyle name="Normal 101 7" xfId="9070"/>
    <cellStyle name="Normal 101 8" xfId="18941"/>
    <cellStyle name="Normal 102" xfId="1394"/>
    <cellStyle name="Normal 102 2" xfId="1888"/>
    <cellStyle name="Normal 102 2 2" xfId="2887"/>
    <cellStyle name="Normal 102 2 2 2" xfId="4849"/>
    <cellStyle name="Normal 102 2 2 2 2" xfId="8632"/>
    <cellStyle name="Normal 102 2 2 2 2 2" xfId="16691"/>
    <cellStyle name="Normal 102 2 2 2 2 2 2" xfId="33538"/>
    <cellStyle name="Normal 102 2 2 2 2 3" xfId="25971"/>
    <cellStyle name="Normal 102 2 2 2 3" xfId="12908"/>
    <cellStyle name="Normal 102 2 2 2 3 2" xfId="29757"/>
    <cellStyle name="Normal 102 2 2 2 4" xfId="22190"/>
    <cellStyle name="Normal 102 2 2 3" xfId="6748"/>
    <cellStyle name="Normal 102 2 2 3 2" xfId="14807"/>
    <cellStyle name="Normal 102 2 2 3 2 2" xfId="31654"/>
    <cellStyle name="Normal 102 2 2 3 3" xfId="24087"/>
    <cellStyle name="Normal 102 2 2 4" xfId="10974"/>
    <cellStyle name="Normal 102 2 2 4 2" xfId="27873"/>
    <cellStyle name="Normal 102 2 2 5" xfId="11077"/>
    <cellStyle name="Normal 102 2 2 6" xfId="20305"/>
    <cellStyle name="Normal 102 2 3" xfId="3937"/>
    <cellStyle name="Normal 102 2 3 2" xfId="7720"/>
    <cellStyle name="Normal 102 2 3 2 2" xfId="15779"/>
    <cellStyle name="Normal 102 2 3 2 2 2" xfId="32626"/>
    <cellStyle name="Normal 102 2 3 2 3" xfId="25059"/>
    <cellStyle name="Normal 102 2 3 3" xfId="11996"/>
    <cellStyle name="Normal 102 2 3 3 2" xfId="28845"/>
    <cellStyle name="Normal 102 2 3 4" xfId="21278"/>
    <cellStyle name="Normal 102 2 4" xfId="5836"/>
    <cellStyle name="Normal 102 2 4 2" xfId="13895"/>
    <cellStyle name="Normal 102 2 4 2 2" xfId="30742"/>
    <cellStyle name="Normal 102 2 4 3" xfId="23175"/>
    <cellStyle name="Normal 102 2 5" xfId="10021"/>
    <cellStyle name="Normal 102 2 5 2" xfId="26961"/>
    <cellStyle name="Normal 102 2 6" xfId="8759"/>
    <cellStyle name="Normal 102 2 7" xfId="19393"/>
    <cellStyle name="Normal 102 3" xfId="2434"/>
    <cellStyle name="Normal 102 3 2" xfId="4398"/>
    <cellStyle name="Normal 102 3 2 2" xfId="8181"/>
    <cellStyle name="Normal 102 3 2 2 2" xfId="16240"/>
    <cellStyle name="Normal 102 3 2 2 2 2" xfId="33087"/>
    <cellStyle name="Normal 102 3 2 2 3" xfId="25520"/>
    <cellStyle name="Normal 102 3 2 3" xfId="12457"/>
    <cellStyle name="Normal 102 3 2 3 2" xfId="29306"/>
    <cellStyle name="Normal 102 3 2 4" xfId="21739"/>
    <cellStyle name="Normal 102 3 3" xfId="6297"/>
    <cellStyle name="Normal 102 3 3 2" xfId="14356"/>
    <cellStyle name="Normal 102 3 3 2 2" xfId="31203"/>
    <cellStyle name="Normal 102 3 3 3" xfId="23636"/>
    <cellStyle name="Normal 102 3 4" xfId="10522"/>
    <cellStyle name="Normal 102 3 4 2" xfId="27422"/>
    <cellStyle name="Normal 102 3 5" xfId="10551"/>
    <cellStyle name="Normal 102 3 6" xfId="19854"/>
    <cellStyle name="Normal 102 4" xfId="3486"/>
    <cellStyle name="Normal 102 4 2" xfId="7269"/>
    <cellStyle name="Normal 102 4 2 2" xfId="15328"/>
    <cellStyle name="Normal 102 4 2 2 2" xfId="32175"/>
    <cellStyle name="Normal 102 4 2 3" xfId="24608"/>
    <cellStyle name="Normal 102 4 3" xfId="11545"/>
    <cellStyle name="Normal 102 4 3 2" xfId="28394"/>
    <cellStyle name="Normal 102 4 4" xfId="20827"/>
    <cellStyle name="Normal 102 5" xfId="5385"/>
    <cellStyle name="Normal 102 5 2" xfId="13444"/>
    <cellStyle name="Normal 102 5 2 2" xfId="30291"/>
    <cellStyle name="Normal 102 5 3" xfId="22724"/>
    <cellStyle name="Normal 102 6" xfId="9548"/>
    <cellStyle name="Normal 102 6 2" xfId="26510"/>
    <cellStyle name="Normal 102 7" xfId="9071"/>
    <cellStyle name="Normal 102 8" xfId="18942"/>
    <cellStyle name="Normal 103" xfId="1395"/>
    <cellStyle name="Normal 103 2" xfId="1889"/>
    <cellStyle name="Normal 103 2 2" xfId="2888"/>
    <cellStyle name="Normal 103 2 2 2" xfId="4850"/>
    <cellStyle name="Normal 103 2 2 2 2" xfId="8633"/>
    <cellStyle name="Normal 103 2 2 2 2 2" xfId="16692"/>
    <cellStyle name="Normal 103 2 2 2 2 2 2" xfId="33539"/>
    <cellStyle name="Normal 103 2 2 2 2 3" xfId="25972"/>
    <cellStyle name="Normal 103 2 2 2 3" xfId="12909"/>
    <cellStyle name="Normal 103 2 2 2 3 2" xfId="29758"/>
    <cellStyle name="Normal 103 2 2 2 4" xfId="22191"/>
    <cellStyle name="Normal 103 2 2 3" xfId="6749"/>
    <cellStyle name="Normal 103 2 2 3 2" xfId="14808"/>
    <cellStyle name="Normal 103 2 2 3 2 2" xfId="31655"/>
    <cellStyle name="Normal 103 2 2 3 3" xfId="24088"/>
    <cellStyle name="Normal 103 2 2 4" xfId="10975"/>
    <cellStyle name="Normal 103 2 2 4 2" xfId="27874"/>
    <cellStyle name="Normal 103 2 2 5" xfId="8757"/>
    <cellStyle name="Normal 103 2 2 6" xfId="20306"/>
    <cellStyle name="Normal 103 2 3" xfId="3938"/>
    <cellStyle name="Normal 103 2 3 2" xfId="7721"/>
    <cellStyle name="Normal 103 2 3 2 2" xfId="15780"/>
    <cellStyle name="Normal 103 2 3 2 2 2" xfId="32627"/>
    <cellStyle name="Normal 103 2 3 2 3" xfId="25060"/>
    <cellStyle name="Normal 103 2 3 3" xfId="11997"/>
    <cellStyle name="Normal 103 2 3 3 2" xfId="28846"/>
    <cellStyle name="Normal 103 2 3 4" xfId="21279"/>
    <cellStyle name="Normal 103 2 4" xfId="5837"/>
    <cellStyle name="Normal 103 2 4 2" xfId="13896"/>
    <cellStyle name="Normal 103 2 4 2 2" xfId="30743"/>
    <cellStyle name="Normal 103 2 4 3" xfId="23176"/>
    <cellStyle name="Normal 103 2 5" xfId="10022"/>
    <cellStyle name="Normal 103 2 5 2" xfId="26962"/>
    <cellStyle name="Normal 103 2 6" xfId="8758"/>
    <cellStyle name="Normal 103 2 7" xfId="19394"/>
    <cellStyle name="Normal 103 3" xfId="2435"/>
    <cellStyle name="Normal 103 3 2" xfId="4399"/>
    <cellStyle name="Normal 103 3 2 2" xfId="8182"/>
    <cellStyle name="Normal 103 3 2 2 2" xfId="16241"/>
    <cellStyle name="Normal 103 3 2 2 2 2" xfId="33088"/>
    <cellStyle name="Normal 103 3 2 2 3" xfId="25521"/>
    <cellStyle name="Normal 103 3 2 3" xfId="12458"/>
    <cellStyle name="Normal 103 3 2 3 2" xfId="29307"/>
    <cellStyle name="Normal 103 3 2 4" xfId="21740"/>
    <cellStyle name="Normal 103 3 3" xfId="6298"/>
    <cellStyle name="Normal 103 3 3 2" xfId="14357"/>
    <cellStyle name="Normal 103 3 3 2 2" xfId="31204"/>
    <cellStyle name="Normal 103 3 3 3" xfId="23637"/>
    <cellStyle name="Normal 103 3 4" xfId="10523"/>
    <cellStyle name="Normal 103 3 4 2" xfId="27423"/>
    <cellStyle name="Normal 103 3 5" xfId="9577"/>
    <cellStyle name="Normal 103 3 6" xfId="19855"/>
    <cellStyle name="Normal 103 4" xfId="3487"/>
    <cellStyle name="Normal 103 4 2" xfId="7270"/>
    <cellStyle name="Normal 103 4 2 2" xfId="15329"/>
    <cellStyle name="Normal 103 4 2 2 2" xfId="32176"/>
    <cellStyle name="Normal 103 4 2 3" xfId="24609"/>
    <cellStyle name="Normal 103 4 3" xfId="11546"/>
    <cellStyle name="Normal 103 4 3 2" xfId="28395"/>
    <cellStyle name="Normal 103 4 4" xfId="20828"/>
    <cellStyle name="Normal 103 5" xfId="5386"/>
    <cellStyle name="Normal 103 5 2" xfId="13445"/>
    <cellStyle name="Normal 103 5 2 2" xfId="30292"/>
    <cellStyle name="Normal 103 5 3" xfId="22725"/>
    <cellStyle name="Normal 103 6" xfId="9549"/>
    <cellStyle name="Normal 103 6 2" xfId="26511"/>
    <cellStyle name="Normal 103 7" xfId="10060"/>
    <cellStyle name="Normal 103 8" xfId="18943"/>
    <cellStyle name="Normal 104" xfId="1396"/>
    <cellStyle name="Normal 104 2" xfId="1890"/>
    <cellStyle name="Normal 104 2 2" xfId="2889"/>
    <cellStyle name="Normal 104 2 2 2" xfId="4851"/>
    <cellStyle name="Normal 104 2 2 2 2" xfId="8634"/>
    <cellStyle name="Normal 104 2 2 2 2 2" xfId="16693"/>
    <cellStyle name="Normal 104 2 2 2 2 2 2" xfId="33540"/>
    <cellStyle name="Normal 104 2 2 2 2 3" xfId="25973"/>
    <cellStyle name="Normal 104 2 2 2 3" xfId="12910"/>
    <cellStyle name="Normal 104 2 2 2 3 2" xfId="29759"/>
    <cellStyle name="Normal 104 2 2 2 4" xfId="22192"/>
    <cellStyle name="Normal 104 2 2 3" xfId="6750"/>
    <cellStyle name="Normal 104 2 2 3 2" xfId="14809"/>
    <cellStyle name="Normal 104 2 2 3 2 2" xfId="31656"/>
    <cellStyle name="Normal 104 2 2 3 3" xfId="24089"/>
    <cellStyle name="Normal 104 2 2 4" xfId="10976"/>
    <cellStyle name="Normal 104 2 2 4 2" xfId="27875"/>
    <cellStyle name="Normal 104 2 2 5" xfId="9068"/>
    <cellStyle name="Normal 104 2 2 6" xfId="20307"/>
    <cellStyle name="Normal 104 2 3" xfId="3939"/>
    <cellStyle name="Normal 104 2 3 2" xfId="7722"/>
    <cellStyle name="Normal 104 2 3 2 2" xfId="15781"/>
    <cellStyle name="Normal 104 2 3 2 2 2" xfId="32628"/>
    <cellStyle name="Normal 104 2 3 2 3" xfId="25061"/>
    <cellStyle name="Normal 104 2 3 3" xfId="11998"/>
    <cellStyle name="Normal 104 2 3 3 2" xfId="28847"/>
    <cellStyle name="Normal 104 2 3 4" xfId="21280"/>
    <cellStyle name="Normal 104 2 4" xfId="5838"/>
    <cellStyle name="Normal 104 2 4 2" xfId="13897"/>
    <cellStyle name="Normal 104 2 4 2 2" xfId="30744"/>
    <cellStyle name="Normal 104 2 4 3" xfId="23177"/>
    <cellStyle name="Normal 104 2 5" xfId="10023"/>
    <cellStyle name="Normal 104 2 5 2" xfId="26963"/>
    <cellStyle name="Normal 104 2 6" xfId="9176"/>
    <cellStyle name="Normal 104 2 7" xfId="19395"/>
    <cellStyle name="Normal 104 3" xfId="2436"/>
    <cellStyle name="Normal 104 3 2" xfId="4400"/>
    <cellStyle name="Normal 104 3 2 2" xfId="8183"/>
    <cellStyle name="Normal 104 3 2 2 2" xfId="16242"/>
    <cellStyle name="Normal 104 3 2 2 2 2" xfId="33089"/>
    <cellStyle name="Normal 104 3 2 2 3" xfId="25522"/>
    <cellStyle name="Normal 104 3 2 3" xfId="12459"/>
    <cellStyle name="Normal 104 3 2 3 2" xfId="29308"/>
    <cellStyle name="Normal 104 3 2 4" xfId="21741"/>
    <cellStyle name="Normal 104 3 3" xfId="6299"/>
    <cellStyle name="Normal 104 3 3 2" xfId="14358"/>
    <cellStyle name="Normal 104 3 3 2 2" xfId="31205"/>
    <cellStyle name="Normal 104 3 3 3" xfId="23638"/>
    <cellStyle name="Normal 104 3 4" xfId="10524"/>
    <cellStyle name="Normal 104 3 4 2" xfId="27424"/>
    <cellStyle name="Normal 104 3 5" xfId="8997"/>
    <cellStyle name="Normal 104 3 6" xfId="19856"/>
    <cellStyle name="Normal 104 4" xfId="3488"/>
    <cellStyle name="Normal 104 4 2" xfId="7271"/>
    <cellStyle name="Normal 104 4 2 2" xfId="15330"/>
    <cellStyle name="Normal 104 4 2 2 2" xfId="32177"/>
    <cellStyle name="Normal 104 4 2 3" xfId="24610"/>
    <cellStyle name="Normal 104 4 3" xfId="11547"/>
    <cellStyle name="Normal 104 4 3 2" xfId="28396"/>
    <cellStyle name="Normal 104 4 4" xfId="20829"/>
    <cellStyle name="Normal 104 5" xfId="5387"/>
    <cellStyle name="Normal 104 5 2" xfId="13446"/>
    <cellStyle name="Normal 104 5 2 2" xfId="30293"/>
    <cellStyle name="Normal 104 5 3" xfId="22726"/>
    <cellStyle name="Normal 104 6" xfId="9550"/>
    <cellStyle name="Normal 104 6 2" xfId="26512"/>
    <cellStyle name="Normal 104 7" xfId="9326"/>
    <cellStyle name="Normal 104 8" xfId="18944"/>
    <cellStyle name="Normal 105" xfId="1397"/>
    <cellStyle name="Normal 105 2" xfId="1891"/>
    <cellStyle name="Normal 105 2 2" xfId="2890"/>
    <cellStyle name="Normal 105 2 2 2" xfId="4852"/>
    <cellStyle name="Normal 105 2 2 2 2" xfId="8635"/>
    <cellStyle name="Normal 105 2 2 2 2 2" xfId="16694"/>
    <cellStyle name="Normal 105 2 2 2 2 2 2" xfId="33541"/>
    <cellStyle name="Normal 105 2 2 2 2 3" xfId="25974"/>
    <cellStyle name="Normal 105 2 2 2 3" xfId="12911"/>
    <cellStyle name="Normal 105 2 2 2 3 2" xfId="29760"/>
    <cellStyle name="Normal 105 2 2 2 4" xfId="22193"/>
    <cellStyle name="Normal 105 2 2 3" xfId="6751"/>
    <cellStyle name="Normal 105 2 2 3 2" xfId="14810"/>
    <cellStyle name="Normal 105 2 2 3 2 2" xfId="31657"/>
    <cellStyle name="Normal 105 2 2 3 3" xfId="24090"/>
    <cellStyle name="Normal 105 2 2 4" xfId="10977"/>
    <cellStyle name="Normal 105 2 2 4 2" xfId="27876"/>
    <cellStyle name="Normal 105 2 2 5" xfId="9069"/>
    <cellStyle name="Normal 105 2 2 6" xfId="20308"/>
    <cellStyle name="Normal 105 2 3" xfId="3940"/>
    <cellStyle name="Normal 105 2 3 2" xfId="7723"/>
    <cellStyle name="Normal 105 2 3 2 2" xfId="15782"/>
    <cellStyle name="Normal 105 2 3 2 2 2" xfId="32629"/>
    <cellStyle name="Normal 105 2 3 2 3" xfId="25062"/>
    <cellStyle name="Normal 105 2 3 3" xfId="11999"/>
    <cellStyle name="Normal 105 2 3 3 2" xfId="28848"/>
    <cellStyle name="Normal 105 2 3 4" xfId="21281"/>
    <cellStyle name="Normal 105 2 4" xfId="5839"/>
    <cellStyle name="Normal 105 2 4 2" xfId="13898"/>
    <cellStyle name="Normal 105 2 4 2 2" xfId="30745"/>
    <cellStyle name="Normal 105 2 4 3" xfId="23178"/>
    <cellStyle name="Normal 105 2 5" xfId="10024"/>
    <cellStyle name="Normal 105 2 5 2" xfId="26964"/>
    <cellStyle name="Normal 105 2 6" xfId="8939"/>
    <cellStyle name="Normal 105 2 7" xfId="19396"/>
    <cellStyle name="Normal 105 3" xfId="2437"/>
    <cellStyle name="Normal 105 3 2" xfId="4401"/>
    <cellStyle name="Normal 105 3 2 2" xfId="8184"/>
    <cellStyle name="Normal 105 3 2 2 2" xfId="16243"/>
    <cellStyle name="Normal 105 3 2 2 2 2" xfId="33090"/>
    <cellStyle name="Normal 105 3 2 2 3" xfId="25523"/>
    <cellStyle name="Normal 105 3 2 3" xfId="12460"/>
    <cellStyle name="Normal 105 3 2 3 2" xfId="29309"/>
    <cellStyle name="Normal 105 3 2 4" xfId="21742"/>
    <cellStyle name="Normal 105 3 3" xfId="6300"/>
    <cellStyle name="Normal 105 3 3 2" xfId="14359"/>
    <cellStyle name="Normal 105 3 3 2 2" xfId="31206"/>
    <cellStyle name="Normal 105 3 3 3" xfId="23639"/>
    <cellStyle name="Normal 105 3 4" xfId="10525"/>
    <cellStyle name="Normal 105 3 4 2" xfId="27425"/>
    <cellStyle name="Normal 105 3 5" xfId="8756"/>
    <cellStyle name="Normal 105 3 6" xfId="19857"/>
    <cellStyle name="Normal 105 4" xfId="3489"/>
    <cellStyle name="Normal 105 4 2" xfId="7272"/>
    <cellStyle name="Normal 105 4 2 2" xfId="15331"/>
    <cellStyle name="Normal 105 4 2 2 2" xfId="32178"/>
    <cellStyle name="Normal 105 4 2 3" xfId="24611"/>
    <cellStyle name="Normal 105 4 3" xfId="11548"/>
    <cellStyle name="Normal 105 4 3 2" xfId="28397"/>
    <cellStyle name="Normal 105 4 4" xfId="20830"/>
    <cellStyle name="Normal 105 5" xfId="5388"/>
    <cellStyle name="Normal 105 5 2" xfId="13447"/>
    <cellStyle name="Normal 105 5 2 2" xfId="30294"/>
    <cellStyle name="Normal 105 5 3" xfId="22727"/>
    <cellStyle name="Normal 105 6" xfId="9551"/>
    <cellStyle name="Normal 105 6 2" xfId="26513"/>
    <cellStyle name="Normal 105 7" xfId="8982"/>
    <cellStyle name="Normal 105 8" xfId="18945"/>
    <cellStyle name="Normal 106" xfId="1398"/>
    <cellStyle name="Normal 106 2" xfId="1892"/>
    <cellStyle name="Normal 106 2 2" xfId="2891"/>
    <cellStyle name="Normal 106 2 2 2" xfId="4853"/>
    <cellStyle name="Normal 106 2 2 2 2" xfId="8636"/>
    <cellStyle name="Normal 106 2 2 2 2 2" xfId="16695"/>
    <cellStyle name="Normal 106 2 2 2 2 2 2" xfId="33542"/>
    <cellStyle name="Normal 106 2 2 2 2 3" xfId="25975"/>
    <cellStyle name="Normal 106 2 2 2 3" xfId="12912"/>
    <cellStyle name="Normal 106 2 2 2 3 2" xfId="29761"/>
    <cellStyle name="Normal 106 2 2 2 4" xfId="22194"/>
    <cellStyle name="Normal 106 2 2 3" xfId="6752"/>
    <cellStyle name="Normal 106 2 2 3 2" xfId="14811"/>
    <cellStyle name="Normal 106 2 2 3 2 2" xfId="31658"/>
    <cellStyle name="Normal 106 2 2 3 3" xfId="24091"/>
    <cellStyle name="Normal 106 2 2 4" xfId="10978"/>
    <cellStyle name="Normal 106 2 2 4 2" xfId="27877"/>
    <cellStyle name="Normal 106 2 2 5" xfId="10059"/>
    <cellStyle name="Normal 106 2 2 6" xfId="20309"/>
    <cellStyle name="Normal 106 2 3" xfId="3941"/>
    <cellStyle name="Normal 106 2 3 2" xfId="7724"/>
    <cellStyle name="Normal 106 2 3 2 2" xfId="15783"/>
    <cellStyle name="Normal 106 2 3 2 2 2" xfId="32630"/>
    <cellStyle name="Normal 106 2 3 2 3" xfId="25063"/>
    <cellStyle name="Normal 106 2 3 3" xfId="12000"/>
    <cellStyle name="Normal 106 2 3 3 2" xfId="28849"/>
    <cellStyle name="Normal 106 2 3 4" xfId="21282"/>
    <cellStyle name="Normal 106 2 4" xfId="5840"/>
    <cellStyle name="Normal 106 2 4 2" xfId="13899"/>
    <cellStyle name="Normal 106 2 4 2 2" xfId="30746"/>
    <cellStyle name="Normal 106 2 4 3" xfId="23179"/>
    <cellStyle name="Normal 106 2 5" xfId="10025"/>
    <cellStyle name="Normal 106 2 5 2" xfId="26965"/>
    <cellStyle name="Normal 106 2 6" xfId="10083"/>
    <cellStyle name="Normal 106 2 7" xfId="19397"/>
    <cellStyle name="Normal 106 3" xfId="2438"/>
    <cellStyle name="Normal 106 3 2" xfId="4402"/>
    <cellStyle name="Normal 106 3 2 2" xfId="8185"/>
    <cellStyle name="Normal 106 3 2 2 2" xfId="16244"/>
    <cellStyle name="Normal 106 3 2 2 2 2" xfId="33091"/>
    <cellStyle name="Normal 106 3 2 2 3" xfId="25524"/>
    <cellStyle name="Normal 106 3 2 3" xfId="12461"/>
    <cellStyle name="Normal 106 3 2 3 2" xfId="29310"/>
    <cellStyle name="Normal 106 3 2 4" xfId="21743"/>
    <cellStyle name="Normal 106 3 3" xfId="6301"/>
    <cellStyle name="Normal 106 3 3 2" xfId="14360"/>
    <cellStyle name="Normal 106 3 3 2 2" xfId="31207"/>
    <cellStyle name="Normal 106 3 3 3" xfId="23640"/>
    <cellStyle name="Normal 106 3 4" xfId="10526"/>
    <cellStyle name="Normal 106 3 4 2" xfId="27426"/>
    <cellStyle name="Normal 106 3 5" xfId="8755"/>
    <cellStyle name="Normal 106 3 6" xfId="19858"/>
    <cellStyle name="Normal 106 4" xfId="3490"/>
    <cellStyle name="Normal 106 4 2" xfId="7273"/>
    <cellStyle name="Normal 106 4 2 2" xfId="15332"/>
    <cellStyle name="Normal 106 4 2 2 2" xfId="32179"/>
    <cellStyle name="Normal 106 4 2 3" xfId="24612"/>
    <cellStyle name="Normal 106 4 3" xfId="11549"/>
    <cellStyle name="Normal 106 4 3 2" xfId="28398"/>
    <cellStyle name="Normal 106 4 4" xfId="20831"/>
    <cellStyle name="Normal 106 5" xfId="5389"/>
    <cellStyle name="Normal 106 5 2" xfId="13448"/>
    <cellStyle name="Normal 106 5 2 2" xfId="30295"/>
    <cellStyle name="Normal 106 5 3" xfId="22728"/>
    <cellStyle name="Normal 106 6" xfId="9552"/>
    <cellStyle name="Normal 106 6 2" xfId="26514"/>
    <cellStyle name="Normal 106 7" xfId="11076"/>
    <cellStyle name="Normal 106 8" xfId="18946"/>
    <cellStyle name="Normal 107" xfId="1399"/>
    <cellStyle name="Normal 107 2" xfId="1893"/>
    <cellStyle name="Normal 107 2 2" xfId="2892"/>
    <cellStyle name="Normal 107 2 2 2" xfId="4854"/>
    <cellStyle name="Normal 107 2 2 2 2" xfId="8637"/>
    <cellStyle name="Normal 107 2 2 2 2 2" xfId="16696"/>
    <cellStyle name="Normal 107 2 2 2 2 2 2" xfId="33543"/>
    <cellStyle name="Normal 107 2 2 2 2 3" xfId="25976"/>
    <cellStyle name="Normal 107 2 2 2 3" xfId="12913"/>
    <cellStyle name="Normal 107 2 2 2 3 2" xfId="29762"/>
    <cellStyle name="Normal 107 2 2 2 4" xfId="22195"/>
    <cellStyle name="Normal 107 2 2 3" xfId="6753"/>
    <cellStyle name="Normal 107 2 2 3 2" xfId="14812"/>
    <cellStyle name="Normal 107 2 2 3 2 2" xfId="31659"/>
    <cellStyle name="Normal 107 2 2 3 3" xfId="24092"/>
    <cellStyle name="Normal 107 2 2 4" xfId="10979"/>
    <cellStyle name="Normal 107 2 2 4 2" xfId="27878"/>
    <cellStyle name="Normal 107 2 2 5" xfId="9325"/>
    <cellStyle name="Normal 107 2 2 6" xfId="20310"/>
    <cellStyle name="Normal 107 2 3" xfId="3942"/>
    <cellStyle name="Normal 107 2 3 2" xfId="7725"/>
    <cellStyle name="Normal 107 2 3 2 2" xfId="15784"/>
    <cellStyle name="Normal 107 2 3 2 2 2" xfId="32631"/>
    <cellStyle name="Normal 107 2 3 2 3" xfId="25064"/>
    <cellStyle name="Normal 107 2 3 3" xfId="12001"/>
    <cellStyle name="Normal 107 2 3 3 2" xfId="28850"/>
    <cellStyle name="Normal 107 2 3 4" xfId="21283"/>
    <cellStyle name="Normal 107 2 4" xfId="5841"/>
    <cellStyle name="Normal 107 2 4 2" xfId="13900"/>
    <cellStyle name="Normal 107 2 4 2 2" xfId="30747"/>
    <cellStyle name="Normal 107 2 4 3" xfId="23180"/>
    <cellStyle name="Normal 107 2 5" xfId="10026"/>
    <cellStyle name="Normal 107 2 5 2" xfId="26966"/>
    <cellStyle name="Normal 107 2 6" xfId="9576"/>
    <cellStyle name="Normal 107 2 7" xfId="19398"/>
    <cellStyle name="Normal 107 3" xfId="2439"/>
    <cellStyle name="Normal 107 3 2" xfId="4403"/>
    <cellStyle name="Normal 107 3 2 2" xfId="8186"/>
    <cellStyle name="Normal 107 3 2 2 2" xfId="16245"/>
    <cellStyle name="Normal 107 3 2 2 2 2" xfId="33092"/>
    <cellStyle name="Normal 107 3 2 2 3" xfId="25525"/>
    <cellStyle name="Normal 107 3 2 3" xfId="12462"/>
    <cellStyle name="Normal 107 3 2 3 2" xfId="29311"/>
    <cellStyle name="Normal 107 3 2 4" xfId="21744"/>
    <cellStyle name="Normal 107 3 3" xfId="6302"/>
    <cellStyle name="Normal 107 3 3 2" xfId="14361"/>
    <cellStyle name="Normal 107 3 3 2 2" xfId="31208"/>
    <cellStyle name="Normal 107 3 3 3" xfId="23641"/>
    <cellStyle name="Normal 107 3 4" xfId="10527"/>
    <cellStyle name="Normal 107 3 4 2" xfId="27427"/>
    <cellStyle name="Normal 107 3 5" xfId="9175"/>
    <cellStyle name="Normal 107 3 6" xfId="19859"/>
    <cellStyle name="Normal 107 4" xfId="3491"/>
    <cellStyle name="Normal 107 4 2" xfId="7274"/>
    <cellStyle name="Normal 107 4 2 2" xfId="15333"/>
    <cellStyle name="Normal 107 4 2 2 2" xfId="32180"/>
    <cellStyle name="Normal 107 4 2 3" xfId="24613"/>
    <cellStyle name="Normal 107 4 3" xfId="11550"/>
    <cellStyle name="Normal 107 4 3 2" xfId="28399"/>
    <cellStyle name="Normal 107 4 4" xfId="20832"/>
    <cellStyle name="Normal 107 5" xfId="5390"/>
    <cellStyle name="Normal 107 5 2" xfId="13449"/>
    <cellStyle name="Normal 107 5 2 2" xfId="30296"/>
    <cellStyle name="Normal 107 5 3" xfId="22729"/>
    <cellStyle name="Normal 107 6" xfId="9553"/>
    <cellStyle name="Normal 107 6 2" xfId="26515"/>
    <cellStyle name="Normal 107 7" xfId="8754"/>
    <cellStyle name="Normal 107 8" xfId="18947"/>
    <cellStyle name="Normal 108" xfId="1400"/>
    <cellStyle name="Normal 108 2" xfId="1894"/>
    <cellStyle name="Normal 108 2 2" xfId="2893"/>
    <cellStyle name="Normal 108 2 2 2" xfId="4855"/>
    <cellStyle name="Normal 108 2 2 2 2" xfId="8638"/>
    <cellStyle name="Normal 108 2 2 2 2 2" xfId="16697"/>
    <cellStyle name="Normal 108 2 2 2 2 2 2" xfId="33544"/>
    <cellStyle name="Normal 108 2 2 2 2 3" xfId="25977"/>
    <cellStyle name="Normal 108 2 2 2 3" xfId="12914"/>
    <cellStyle name="Normal 108 2 2 2 3 2" xfId="29763"/>
    <cellStyle name="Normal 108 2 2 2 4" xfId="22196"/>
    <cellStyle name="Normal 108 2 2 3" xfId="6754"/>
    <cellStyle name="Normal 108 2 2 3 2" xfId="14813"/>
    <cellStyle name="Normal 108 2 2 3 2 2" xfId="31660"/>
    <cellStyle name="Normal 108 2 2 3 3" xfId="24093"/>
    <cellStyle name="Normal 108 2 2 4" xfId="10980"/>
    <cellStyle name="Normal 108 2 2 4 2" xfId="27879"/>
    <cellStyle name="Normal 108 2 2 5" xfId="8981"/>
    <cellStyle name="Normal 108 2 2 6" xfId="20311"/>
    <cellStyle name="Normal 108 2 3" xfId="3943"/>
    <cellStyle name="Normal 108 2 3 2" xfId="7726"/>
    <cellStyle name="Normal 108 2 3 2 2" xfId="15785"/>
    <cellStyle name="Normal 108 2 3 2 2 2" xfId="32632"/>
    <cellStyle name="Normal 108 2 3 2 3" xfId="25065"/>
    <cellStyle name="Normal 108 2 3 3" xfId="12002"/>
    <cellStyle name="Normal 108 2 3 3 2" xfId="28851"/>
    <cellStyle name="Normal 108 2 3 4" xfId="21284"/>
    <cellStyle name="Normal 108 2 4" xfId="5842"/>
    <cellStyle name="Normal 108 2 4 2" xfId="13901"/>
    <cellStyle name="Normal 108 2 4 2 2" xfId="30748"/>
    <cellStyle name="Normal 108 2 4 3" xfId="23181"/>
    <cellStyle name="Normal 108 2 5" xfId="10027"/>
    <cellStyle name="Normal 108 2 5 2" xfId="26967"/>
    <cellStyle name="Normal 108 2 6" xfId="9013"/>
    <cellStyle name="Normal 108 2 7" xfId="19399"/>
    <cellStyle name="Normal 108 3" xfId="2440"/>
    <cellStyle name="Normal 108 3 2" xfId="4404"/>
    <cellStyle name="Normal 108 3 2 2" xfId="8187"/>
    <cellStyle name="Normal 108 3 2 2 2" xfId="16246"/>
    <cellStyle name="Normal 108 3 2 2 2 2" xfId="33093"/>
    <cellStyle name="Normal 108 3 2 2 3" xfId="25526"/>
    <cellStyle name="Normal 108 3 2 3" xfId="12463"/>
    <cellStyle name="Normal 108 3 2 3 2" xfId="29312"/>
    <cellStyle name="Normal 108 3 2 4" xfId="21745"/>
    <cellStyle name="Normal 108 3 3" xfId="6303"/>
    <cellStyle name="Normal 108 3 3 2" xfId="14362"/>
    <cellStyle name="Normal 108 3 3 2 2" xfId="31209"/>
    <cellStyle name="Normal 108 3 3 3" xfId="23642"/>
    <cellStyle name="Normal 108 3 4" xfId="10528"/>
    <cellStyle name="Normal 108 3 4 2" xfId="27428"/>
    <cellStyle name="Normal 108 3 5" xfId="8938"/>
    <cellStyle name="Normal 108 3 6" xfId="19860"/>
    <cellStyle name="Normal 108 4" xfId="3492"/>
    <cellStyle name="Normal 108 4 2" xfId="7275"/>
    <cellStyle name="Normal 108 4 2 2" xfId="15334"/>
    <cellStyle name="Normal 108 4 2 2 2" xfId="32181"/>
    <cellStyle name="Normal 108 4 2 3" xfId="24614"/>
    <cellStyle name="Normal 108 4 3" xfId="11551"/>
    <cellStyle name="Normal 108 4 3 2" xfId="28400"/>
    <cellStyle name="Normal 108 4 4" xfId="20833"/>
    <cellStyle name="Normal 108 5" xfId="5391"/>
    <cellStyle name="Normal 108 5 2" xfId="13450"/>
    <cellStyle name="Normal 108 5 2 2" xfId="30297"/>
    <cellStyle name="Normal 108 5 3" xfId="22730"/>
    <cellStyle name="Normal 108 6" xfId="9554"/>
    <cellStyle name="Normal 108 6 2" xfId="26516"/>
    <cellStyle name="Normal 108 7" xfId="9066"/>
    <cellStyle name="Normal 108 8" xfId="18948"/>
    <cellStyle name="Normal 109" xfId="1401"/>
    <cellStyle name="Normal 109 2" xfId="1895"/>
    <cellStyle name="Normal 109 2 2" xfId="2894"/>
    <cellStyle name="Normal 109 2 2 2" xfId="4856"/>
    <cellStyle name="Normal 109 2 2 2 2" xfId="8639"/>
    <cellStyle name="Normal 109 2 2 2 2 2" xfId="16698"/>
    <cellStyle name="Normal 109 2 2 2 2 2 2" xfId="33545"/>
    <cellStyle name="Normal 109 2 2 2 2 3" xfId="25978"/>
    <cellStyle name="Normal 109 2 2 2 3" xfId="12915"/>
    <cellStyle name="Normal 109 2 2 2 3 2" xfId="29764"/>
    <cellStyle name="Normal 109 2 2 2 4" xfId="22197"/>
    <cellStyle name="Normal 109 2 2 3" xfId="6755"/>
    <cellStyle name="Normal 109 2 2 3 2" xfId="14814"/>
    <cellStyle name="Normal 109 2 2 3 2 2" xfId="31661"/>
    <cellStyle name="Normal 109 2 2 3 3" xfId="24094"/>
    <cellStyle name="Normal 109 2 2 4" xfId="10981"/>
    <cellStyle name="Normal 109 2 2 4 2" xfId="27880"/>
    <cellStyle name="Normal 109 2 2 5" xfId="11075"/>
    <cellStyle name="Normal 109 2 2 6" xfId="20312"/>
    <cellStyle name="Normal 109 2 3" xfId="3944"/>
    <cellStyle name="Normal 109 2 3 2" xfId="7727"/>
    <cellStyle name="Normal 109 2 3 2 2" xfId="15786"/>
    <cellStyle name="Normal 109 2 3 2 2 2" xfId="32633"/>
    <cellStyle name="Normal 109 2 3 2 3" xfId="25066"/>
    <cellStyle name="Normal 109 2 3 3" xfId="12003"/>
    <cellStyle name="Normal 109 2 3 3 2" xfId="28852"/>
    <cellStyle name="Normal 109 2 3 4" xfId="21285"/>
    <cellStyle name="Normal 109 2 4" xfId="5843"/>
    <cellStyle name="Normal 109 2 4 2" xfId="13902"/>
    <cellStyle name="Normal 109 2 4 2 2" xfId="30749"/>
    <cellStyle name="Normal 109 2 4 3" xfId="23182"/>
    <cellStyle name="Normal 109 2 5" xfId="10028"/>
    <cellStyle name="Normal 109 2 5 2" xfId="26968"/>
    <cellStyle name="Normal 109 2 6" xfId="8753"/>
    <cellStyle name="Normal 109 2 7" xfId="19400"/>
    <cellStyle name="Normal 109 3" xfId="2441"/>
    <cellStyle name="Normal 109 3 2" xfId="4405"/>
    <cellStyle name="Normal 109 3 2 2" xfId="8188"/>
    <cellStyle name="Normal 109 3 2 2 2" xfId="16247"/>
    <cellStyle name="Normal 109 3 2 2 2 2" xfId="33094"/>
    <cellStyle name="Normal 109 3 2 2 3" xfId="25527"/>
    <cellStyle name="Normal 109 3 2 3" xfId="12464"/>
    <cellStyle name="Normal 109 3 2 3 2" xfId="29313"/>
    <cellStyle name="Normal 109 3 2 4" xfId="21746"/>
    <cellStyle name="Normal 109 3 3" xfId="6304"/>
    <cellStyle name="Normal 109 3 3 2" xfId="14363"/>
    <cellStyle name="Normal 109 3 3 2 2" xfId="31210"/>
    <cellStyle name="Normal 109 3 3 3" xfId="23643"/>
    <cellStyle name="Normal 109 3 4" xfId="10529"/>
    <cellStyle name="Normal 109 3 4 2" xfId="27429"/>
    <cellStyle name="Normal 109 3 5" xfId="10084"/>
    <cellStyle name="Normal 109 3 6" xfId="19861"/>
    <cellStyle name="Normal 109 4" xfId="3493"/>
    <cellStyle name="Normal 109 4 2" xfId="7276"/>
    <cellStyle name="Normal 109 4 2 2" xfId="15335"/>
    <cellStyle name="Normal 109 4 2 2 2" xfId="32182"/>
    <cellStyle name="Normal 109 4 2 3" xfId="24615"/>
    <cellStyle name="Normal 109 4 3" xfId="11552"/>
    <cellStyle name="Normal 109 4 3 2" xfId="28401"/>
    <cellStyle name="Normal 109 4 4" xfId="20834"/>
    <cellStyle name="Normal 109 5" xfId="5392"/>
    <cellStyle name="Normal 109 5 2" xfId="13451"/>
    <cellStyle name="Normal 109 5 2 2" xfId="30298"/>
    <cellStyle name="Normal 109 5 3" xfId="22731"/>
    <cellStyle name="Normal 109 6" xfId="9555"/>
    <cellStyle name="Normal 109 6 2" xfId="26517"/>
    <cellStyle name="Normal 109 7" xfId="9067"/>
    <cellStyle name="Normal 109 8" xfId="18949"/>
    <cellStyle name="Normal 11" xfId="435"/>
    <cellStyle name="Normal 11 2" xfId="436"/>
    <cellStyle name="Normal 11 2 2" xfId="921"/>
    <cellStyle name="Normal 11 2 3" xfId="3026"/>
    <cellStyle name="Normal 11 2 4" xfId="8752"/>
    <cellStyle name="Normal 11 2 5" xfId="34036"/>
    <cellStyle name="Normal 11 3" xfId="549"/>
    <cellStyle name="Normal 11 4" xfId="905"/>
    <cellStyle name="Normal 11 4 2" xfId="3113"/>
    <cellStyle name="Normal 11 4 3" xfId="9324"/>
    <cellStyle name="Normal 11 4 4" xfId="34037"/>
    <cellStyle name="Normal 11 5" xfId="2975"/>
    <cellStyle name="Normal 11 5 2" xfId="6833"/>
    <cellStyle name="Normal 11 5 2 2" xfId="14892"/>
    <cellStyle name="Normal 11 5 2 2 2" xfId="31739"/>
    <cellStyle name="Normal 11 5 2 3" xfId="24172"/>
    <cellStyle name="Normal 11 5 3" xfId="11061"/>
    <cellStyle name="Normal 11 5 3 2" xfId="27958"/>
    <cellStyle name="Normal 11 5 4" xfId="20390"/>
    <cellStyle name="Normal 11 6" xfId="10058"/>
    <cellStyle name="Normal 11_Energía" xfId="9174"/>
    <cellStyle name="Normal 110" xfId="1402"/>
    <cellStyle name="Normal 110 2" xfId="1896"/>
    <cellStyle name="Normal 110 2 2" xfId="2895"/>
    <cellStyle name="Normal 110 2 2 2" xfId="4857"/>
    <cellStyle name="Normal 110 2 2 2 2" xfId="8640"/>
    <cellStyle name="Normal 110 2 2 2 2 2" xfId="16699"/>
    <cellStyle name="Normal 110 2 2 2 2 2 2" xfId="33546"/>
    <cellStyle name="Normal 110 2 2 2 2 3" xfId="25979"/>
    <cellStyle name="Normal 110 2 2 2 3" xfId="12916"/>
    <cellStyle name="Normal 110 2 2 2 3 2" xfId="29765"/>
    <cellStyle name="Normal 110 2 2 2 4" xfId="22198"/>
    <cellStyle name="Normal 110 2 2 3" xfId="6756"/>
    <cellStyle name="Normal 110 2 2 3 2" xfId="14815"/>
    <cellStyle name="Normal 110 2 2 3 2 2" xfId="31662"/>
    <cellStyle name="Normal 110 2 2 3 3" xfId="24095"/>
    <cellStyle name="Normal 110 2 2 4" xfId="10982"/>
    <cellStyle name="Normal 110 2 2 4 2" xfId="27881"/>
    <cellStyle name="Normal 110 2 2 5" xfId="8980"/>
    <cellStyle name="Normal 110 2 2 6" xfId="20313"/>
    <cellStyle name="Normal 110 2 3" xfId="3945"/>
    <cellStyle name="Normal 110 2 3 2" xfId="7728"/>
    <cellStyle name="Normal 110 2 3 2 2" xfId="15787"/>
    <cellStyle name="Normal 110 2 3 2 2 2" xfId="32634"/>
    <cellStyle name="Normal 110 2 3 2 3" xfId="25067"/>
    <cellStyle name="Normal 110 2 3 3" xfId="12004"/>
    <cellStyle name="Normal 110 2 3 3 2" xfId="28853"/>
    <cellStyle name="Normal 110 2 3 4" xfId="21286"/>
    <cellStyle name="Normal 110 2 4" xfId="5844"/>
    <cellStyle name="Normal 110 2 4 2" xfId="13903"/>
    <cellStyle name="Normal 110 2 4 2 2" xfId="30750"/>
    <cellStyle name="Normal 110 2 4 3" xfId="23183"/>
    <cellStyle name="Normal 110 2 5" xfId="10029"/>
    <cellStyle name="Normal 110 2 5 2" xfId="26969"/>
    <cellStyle name="Normal 110 2 6" xfId="9015"/>
    <cellStyle name="Normal 110 2 7" xfId="19401"/>
    <cellStyle name="Normal 110 3" xfId="2442"/>
    <cellStyle name="Normal 110 3 2" xfId="4406"/>
    <cellStyle name="Normal 110 3 2 2" xfId="8189"/>
    <cellStyle name="Normal 110 3 2 2 2" xfId="16248"/>
    <cellStyle name="Normal 110 3 2 2 2 2" xfId="33095"/>
    <cellStyle name="Normal 110 3 2 2 3" xfId="25528"/>
    <cellStyle name="Normal 110 3 2 3" xfId="12465"/>
    <cellStyle name="Normal 110 3 2 3 2" xfId="29314"/>
    <cellStyle name="Normal 110 3 2 4" xfId="21747"/>
    <cellStyle name="Normal 110 3 3" xfId="6305"/>
    <cellStyle name="Normal 110 3 3 2" xfId="14364"/>
    <cellStyle name="Normal 110 3 3 2 2" xfId="31211"/>
    <cellStyle name="Normal 110 3 3 3" xfId="23644"/>
    <cellStyle name="Normal 110 3 4" xfId="10530"/>
    <cellStyle name="Normal 110 3 4 2" xfId="27430"/>
    <cellStyle name="Normal 110 3 5" xfId="8937"/>
    <cellStyle name="Normal 110 3 6" xfId="19862"/>
    <cellStyle name="Normal 110 4" xfId="3494"/>
    <cellStyle name="Normal 110 4 2" xfId="7277"/>
    <cellStyle name="Normal 110 4 2 2" xfId="15336"/>
    <cellStyle name="Normal 110 4 2 2 2" xfId="32183"/>
    <cellStyle name="Normal 110 4 2 3" xfId="24616"/>
    <cellStyle name="Normal 110 4 3" xfId="11553"/>
    <cellStyle name="Normal 110 4 3 2" xfId="28402"/>
    <cellStyle name="Normal 110 4 4" xfId="20835"/>
    <cellStyle name="Normal 110 5" xfId="5393"/>
    <cellStyle name="Normal 110 5 2" xfId="13452"/>
    <cellStyle name="Normal 110 5 2 2" xfId="30299"/>
    <cellStyle name="Normal 110 5 3" xfId="22732"/>
    <cellStyle name="Normal 110 6" xfId="9556"/>
    <cellStyle name="Normal 110 6 2" xfId="26518"/>
    <cellStyle name="Normal 110 7" xfId="9064"/>
    <cellStyle name="Normal 110 8" xfId="18950"/>
    <cellStyle name="Normal 111" xfId="1403"/>
    <cellStyle name="Normal 111 2" xfId="1897"/>
    <cellStyle name="Normal 111 2 2" xfId="2896"/>
    <cellStyle name="Normal 111 2 2 2" xfId="4858"/>
    <cellStyle name="Normal 111 2 2 2 2" xfId="8641"/>
    <cellStyle name="Normal 111 2 2 2 2 2" xfId="16700"/>
    <cellStyle name="Normal 111 2 2 2 2 2 2" xfId="33547"/>
    <cellStyle name="Normal 111 2 2 2 2 3" xfId="25980"/>
    <cellStyle name="Normal 111 2 2 2 3" xfId="12917"/>
    <cellStyle name="Normal 111 2 2 2 3 2" xfId="29766"/>
    <cellStyle name="Normal 111 2 2 2 4" xfId="22199"/>
    <cellStyle name="Normal 111 2 2 3" xfId="6757"/>
    <cellStyle name="Normal 111 2 2 3 2" xfId="14816"/>
    <cellStyle name="Normal 111 2 2 3 2 2" xfId="31663"/>
    <cellStyle name="Normal 111 2 2 3 3" xfId="24096"/>
    <cellStyle name="Normal 111 2 2 4" xfId="10983"/>
    <cellStyle name="Normal 111 2 2 4 2" xfId="27882"/>
    <cellStyle name="Normal 111 2 2 5" xfId="11074"/>
    <cellStyle name="Normal 111 2 2 6" xfId="20314"/>
    <cellStyle name="Normal 111 2 3" xfId="3946"/>
    <cellStyle name="Normal 111 2 3 2" xfId="7729"/>
    <cellStyle name="Normal 111 2 3 2 2" xfId="15788"/>
    <cellStyle name="Normal 111 2 3 2 2 2" xfId="32635"/>
    <cellStyle name="Normal 111 2 3 2 3" xfId="25068"/>
    <cellStyle name="Normal 111 2 3 3" xfId="12005"/>
    <cellStyle name="Normal 111 2 3 3 2" xfId="28854"/>
    <cellStyle name="Normal 111 2 3 4" xfId="21287"/>
    <cellStyle name="Normal 111 2 4" xfId="5845"/>
    <cellStyle name="Normal 111 2 4 2" xfId="13904"/>
    <cellStyle name="Normal 111 2 4 2 2" xfId="30751"/>
    <cellStyle name="Normal 111 2 4 3" xfId="23184"/>
    <cellStyle name="Normal 111 2 5" xfId="10030"/>
    <cellStyle name="Normal 111 2 5 2" xfId="26970"/>
    <cellStyle name="Normal 111 2 6" xfId="8751"/>
    <cellStyle name="Normal 111 2 7" xfId="19402"/>
    <cellStyle name="Normal 111 3" xfId="2443"/>
    <cellStyle name="Normal 111 3 2" xfId="4407"/>
    <cellStyle name="Normal 111 3 2 2" xfId="8190"/>
    <cellStyle name="Normal 111 3 2 2 2" xfId="16249"/>
    <cellStyle name="Normal 111 3 2 2 2 2" xfId="33096"/>
    <cellStyle name="Normal 111 3 2 2 3" xfId="25529"/>
    <cellStyle name="Normal 111 3 2 3" xfId="12466"/>
    <cellStyle name="Normal 111 3 2 3 2" xfId="29315"/>
    <cellStyle name="Normal 111 3 2 4" xfId="21748"/>
    <cellStyle name="Normal 111 3 3" xfId="6306"/>
    <cellStyle name="Normal 111 3 3 2" xfId="14365"/>
    <cellStyle name="Normal 111 3 3 2 2" xfId="31212"/>
    <cellStyle name="Normal 111 3 3 3" xfId="23645"/>
    <cellStyle name="Normal 111 3 4" xfId="10531"/>
    <cellStyle name="Normal 111 3 4 2" xfId="27431"/>
    <cellStyle name="Normal 111 3 5" xfId="10176"/>
    <cellStyle name="Normal 111 3 6" xfId="19863"/>
    <cellStyle name="Normal 111 4" xfId="3495"/>
    <cellStyle name="Normal 111 4 2" xfId="7278"/>
    <cellStyle name="Normal 111 4 2 2" xfId="15337"/>
    <cellStyle name="Normal 111 4 2 2 2" xfId="32184"/>
    <cellStyle name="Normal 111 4 2 3" xfId="24617"/>
    <cellStyle name="Normal 111 4 3" xfId="11554"/>
    <cellStyle name="Normal 111 4 3 2" xfId="28403"/>
    <cellStyle name="Normal 111 4 4" xfId="20836"/>
    <cellStyle name="Normal 111 5" xfId="5394"/>
    <cellStyle name="Normal 111 5 2" xfId="13453"/>
    <cellStyle name="Normal 111 5 2 2" xfId="30300"/>
    <cellStyle name="Normal 111 5 3" xfId="22733"/>
    <cellStyle name="Normal 111 6" xfId="9557"/>
    <cellStyle name="Normal 111 6 2" xfId="26519"/>
    <cellStyle name="Normal 111 7" xfId="9065"/>
    <cellStyle name="Normal 111 8" xfId="18951"/>
    <cellStyle name="Normal 112" xfId="1404"/>
    <cellStyle name="Normal 112 2" xfId="1898"/>
    <cellStyle name="Normal 112 2 2" xfId="2897"/>
    <cellStyle name="Normal 112 2 2 2" xfId="4859"/>
    <cellStyle name="Normal 112 2 2 2 2" xfId="8642"/>
    <cellStyle name="Normal 112 2 2 2 2 2" xfId="16701"/>
    <cellStyle name="Normal 112 2 2 2 2 2 2" xfId="33548"/>
    <cellStyle name="Normal 112 2 2 2 2 3" xfId="25981"/>
    <cellStyle name="Normal 112 2 2 2 3" xfId="12918"/>
    <cellStyle name="Normal 112 2 2 2 3 2" xfId="29767"/>
    <cellStyle name="Normal 112 2 2 2 4" xfId="22200"/>
    <cellStyle name="Normal 112 2 2 3" xfId="6758"/>
    <cellStyle name="Normal 112 2 2 3 2" xfId="14817"/>
    <cellStyle name="Normal 112 2 2 3 2 2" xfId="31664"/>
    <cellStyle name="Normal 112 2 2 3 3" xfId="24097"/>
    <cellStyle name="Normal 112 2 2 4" xfId="10984"/>
    <cellStyle name="Normal 112 2 2 4 2" xfId="27883"/>
    <cellStyle name="Normal 112 2 2 5" xfId="8749"/>
    <cellStyle name="Normal 112 2 2 6" xfId="20315"/>
    <cellStyle name="Normal 112 2 3" xfId="3947"/>
    <cellStyle name="Normal 112 2 3 2" xfId="7730"/>
    <cellStyle name="Normal 112 2 3 2 2" xfId="15789"/>
    <cellStyle name="Normal 112 2 3 2 2 2" xfId="32636"/>
    <cellStyle name="Normal 112 2 3 2 3" xfId="25069"/>
    <cellStyle name="Normal 112 2 3 3" xfId="12006"/>
    <cellStyle name="Normal 112 2 3 3 2" xfId="28855"/>
    <cellStyle name="Normal 112 2 3 4" xfId="21288"/>
    <cellStyle name="Normal 112 2 4" xfId="5846"/>
    <cellStyle name="Normal 112 2 4 2" xfId="13905"/>
    <cellStyle name="Normal 112 2 4 2 2" xfId="30752"/>
    <cellStyle name="Normal 112 2 4 3" xfId="23185"/>
    <cellStyle name="Normal 112 2 5" xfId="10031"/>
    <cellStyle name="Normal 112 2 5 2" xfId="26971"/>
    <cellStyle name="Normal 112 2 6" xfId="8750"/>
    <cellStyle name="Normal 112 2 7" xfId="19403"/>
    <cellStyle name="Normal 112 3" xfId="2444"/>
    <cellStyle name="Normal 112 3 2" xfId="4408"/>
    <cellStyle name="Normal 112 3 2 2" xfId="8191"/>
    <cellStyle name="Normal 112 3 2 2 2" xfId="16250"/>
    <cellStyle name="Normal 112 3 2 2 2 2" xfId="33097"/>
    <cellStyle name="Normal 112 3 2 2 3" xfId="25530"/>
    <cellStyle name="Normal 112 3 2 3" xfId="12467"/>
    <cellStyle name="Normal 112 3 2 3 2" xfId="29316"/>
    <cellStyle name="Normal 112 3 2 4" xfId="21749"/>
    <cellStyle name="Normal 112 3 3" xfId="6307"/>
    <cellStyle name="Normal 112 3 3 2" xfId="14366"/>
    <cellStyle name="Normal 112 3 3 2 2" xfId="31213"/>
    <cellStyle name="Normal 112 3 3 3" xfId="23646"/>
    <cellStyle name="Normal 112 3 4" xfId="10532"/>
    <cellStyle name="Normal 112 3 4 2" xfId="27432"/>
    <cellStyle name="Normal 112 3 5" xfId="9575"/>
    <cellStyle name="Normal 112 3 6" xfId="19864"/>
    <cellStyle name="Normal 112 4" xfId="3496"/>
    <cellStyle name="Normal 112 4 2" xfId="7279"/>
    <cellStyle name="Normal 112 4 2 2" xfId="15338"/>
    <cellStyle name="Normal 112 4 2 2 2" xfId="32185"/>
    <cellStyle name="Normal 112 4 2 3" xfId="24618"/>
    <cellStyle name="Normal 112 4 3" xfId="11555"/>
    <cellStyle name="Normal 112 4 3 2" xfId="28404"/>
    <cellStyle name="Normal 112 4 4" xfId="20837"/>
    <cellStyle name="Normal 112 5" xfId="5395"/>
    <cellStyle name="Normal 112 5 2" xfId="13454"/>
    <cellStyle name="Normal 112 5 2 2" xfId="30301"/>
    <cellStyle name="Normal 112 5 3" xfId="22734"/>
    <cellStyle name="Normal 112 6" xfId="9558"/>
    <cellStyle name="Normal 112 6 2" xfId="26520"/>
    <cellStyle name="Normal 112 7" xfId="10057"/>
    <cellStyle name="Normal 112 8" xfId="18952"/>
    <cellStyle name="Normal 113" xfId="1405"/>
    <cellStyle name="Normal 113 2" xfId="1899"/>
    <cellStyle name="Normal 113 2 2" xfId="2898"/>
    <cellStyle name="Normal 113 2 2 2" xfId="4860"/>
    <cellStyle name="Normal 113 2 2 2 2" xfId="8643"/>
    <cellStyle name="Normal 113 2 2 2 2 2" xfId="16702"/>
    <cellStyle name="Normal 113 2 2 2 2 2 2" xfId="33549"/>
    <cellStyle name="Normal 113 2 2 2 2 3" xfId="25982"/>
    <cellStyle name="Normal 113 2 2 2 3" xfId="12919"/>
    <cellStyle name="Normal 113 2 2 2 3 2" xfId="29768"/>
    <cellStyle name="Normal 113 2 2 2 4" xfId="22201"/>
    <cellStyle name="Normal 113 2 2 3" xfId="6759"/>
    <cellStyle name="Normal 113 2 2 3 2" xfId="14818"/>
    <cellStyle name="Normal 113 2 2 3 2 2" xfId="31665"/>
    <cellStyle name="Normal 113 2 2 3 3" xfId="24098"/>
    <cellStyle name="Normal 113 2 2 4" xfId="10985"/>
    <cellStyle name="Normal 113 2 2 4 2" xfId="27884"/>
    <cellStyle name="Normal 113 2 2 5" xfId="9062"/>
    <cellStyle name="Normal 113 2 2 6" xfId="20316"/>
    <cellStyle name="Normal 113 2 3" xfId="3948"/>
    <cellStyle name="Normal 113 2 3 2" xfId="7731"/>
    <cellStyle name="Normal 113 2 3 2 2" xfId="15790"/>
    <cellStyle name="Normal 113 2 3 2 2 2" xfId="32637"/>
    <cellStyle name="Normal 113 2 3 2 3" xfId="25070"/>
    <cellStyle name="Normal 113 2 3 3" xfId="12007"/>
    <cellStyle name="Normal 113 2 3 3 2" xfId="28856"/>
    <cellStyle name="Normal 113 2 3 4" xfId="21289"/>
    <cellStyle name="Normal 113 2 4" xfId="5847"/>
    <cellStyle name="Normal 113 2 4 2" xfId="13906"/>
    <cellStyle name="Normal 113 2 4 2 2" xfId="30753"/>
    <cellStyle name="Normal 113 2 4 3" xfId="23186"/>
    <cellStyle name="Normal 113 2 5" xfId="10032"/>
    <cellStyle name="Normal 113 2 5 2" xfId="26972"/>
    <cellStyle name="Normal 113 2 6" xfId="9173"/>
    <cellStyle name="Normal 113 2 7" xfId="19404"/>
    <cellStyle name="Normal 113 3" xfId="2445"/>
    <cellStyle name="Normal 113 3 2" xfId="4409"/>
    <cellStyle name="Normal 113 3 2 2" xfId="8192"/>
    <cellStyle name="Normal 113 3 2 2 2" xfId="16251"/>
    <cellStyle name="Normal 113 3 2 2 2 2" xfId="33098"/>
    <cellStyle name="Normal 113 3 2 2 3" xfId="25531"/>
    <cellStyle name="Normal 113 3 2 3" xfId="12468"/>
    <cellStyle name="Normal 113 3 2 3 2" xfId="29317"/>
    <cellStyle name="Normal 113 3 2 4" xfId="21750"/>
    <cellStyle name="Normal 113 3 3" xfId="6308"/>
    <cellStyle name="Normal 113 3 3 2" xfId="14367"/>
    <cellStyle name="Normal 113 3 3 2 2" xfId="31214"/>
    <cellStyle name="Normal 113 3 3 3" xfId="23647"/>
    <cellStyle name="Normal 113 3 4" xfId="10533"/>
    <cellStyle name="Normal 113 3 4 2" xfId="27433"/>
    <cellStyle name="Normal 113 3 5" xfId="9009"/>
    <cellStyle name="Normal 113 3 6" xfId="19865"/>
    <cellStyle name="Normal 113 4" xfId="3497"/>
    <cellStyle name="Normal 113 4 2" xfId="7280"/>
    <cellStyle name="Normal 113 4 2 2" xfId="15339"/>
    <cellStyle name="Normal 113 4 2 2 2" xfId="32186"/>
    <cellStyle name="Normal 113 4 2 3" xfId="24619"/>
    <cellStyle name="Normal 113 4 3" xfId="11556"/>
    <cellStyle name="Normal 113 4 3 2" xfId="28405"/>
    <cellStyle name="Normal 113 4 4" xfId="20838"/>
    <cellStyle name="Normal 113 5" xfId="5396"/>
    <cellStyle name="Normal 113 5 2" xfId="13455"/>
    <cellStyle name="Normal 113 5 2 2" xfId="30302"/>
    <cellStyle name="Normal 113 5 3" xfId="22735"/>
    <cellStyle name="Normal 113 6" xfId="9559"/>
    <cellStyle name="Normal 113 6 2" xfId="26521"/>
    <cellStyle name="Normal 113 7" xfId="9323"/>
    <cellStyle name="Normal 113 8" xfId="18953"/>
    <cellStyle name="Normal 114" xfId="1406"/>
    <cellStyle name="Normal 114 2" xfId="1900"/>
    <cellStyle name="Normal 114 2 2" xfId="2899"/>
    <cellStyle name="Normal 114 2 2 2" xfId="4861"/>
    <cellStyle name="Normal 114 2 2 2 2" xfId="8644"/>
    <cellStyle name="Normal 114 2 2 2 2 2" xfId="16703"/>
    <cellStyle name="Normal 114 2 2 2 2 2 2" xfId="33550"/>
    <cellStyle name="Normal 114 2 2 2 2 3" xfId="25983"/>
    <cellStyle name="Normal 114 2 2 2 3" xfId="12920"/>
    <cellStyle name="Normal 114 2 2 2 3 2" xfId="29769"/>
    <cellStyle name="Normal 114 2 2 2 4" xfId="22202"/>
    <cellStyle name="Normal 114 2 2 3" xfId="6760"/>
    <cellStyle name="Normal 114 2 2 3 2" xfId="14819"/>
    <cellStyle name="Normal 114 2 2 3 2 2" xfId="31666"/>
    <cellStyle name="Normal 114 2 2 3 3" xfId="24099"/>
    <cellStyle name="Normal 114 2 2 4" xfId="10986"/>
    <cellStyle name="Normal 114 2 2 4 2" xfId="27885"/>
    <cellStyle name="Normal 114 2 2 5" xfId="9063"/>
    <cellStyle name="Normal 114 2 2 6" xfId="20317"/>
    <cellStyle name="Normal 114 2 3" xfId="3949"/>
    <cellStyle name="Normal 114 2 3 2" xfId="7732"/>
    <cellStyle name="Normal 114 2 3 2 2" xfId="15791"/>
    <cellStyle name="Normal 114 2 3 2 2 2" xfId="32638"/>
    <cellStyle name="Normal 114 2 3 2 3" xfId="25071"/>
    <cellStyle name="Normal 114 2 3 3" xfId="12008"/>
    <cellStyle name="Normal 114 2 3 3 2" xfId="28857"/>
    <cellStyle name="Normal 114 2 3 4" xfId="21290"/>
    <cellStyle name="Normal 114 2 4" xfId="5848"/>
    <cellStyle name="Normal 114 2 4 2" xfId="13907"/>
    <cellStyle name="Normal 114 2 4 2 2" xfId="30754"/>
    <cellStyle name="Normal 114 2 4 3" xfId="23187"/>
    <cellStyle name="Normal 114 2 5" xfId="10033"/>
    <cellStyle name="Normal 114 2 5 2" xfId="26973"/>
    <cellStyle name="Normal 114 2 6" xfId="8936"/>
    <cellStyle name="Normal 114 2 7" xfId="19405"/>
    <cellStyle name="Normal 114 3" xfId="2446"/>
    <cellStyle name="Normal 114 3 2" xfId="4410"/>
    <cellStyle name="Normal 114 3 2 2" xfId="8193"/>
    <cellStyle name="Normal 114 3 2 2 2" xfId="16252"/>
    <cellStyle name="Normal 114 3 2 2 2 2" xfId="33099"/>
    <cellStyle name="Normal 114 3 2 2 3" xfId="25532"/>
    <cellStyle name="Normal 114 3 2 3" xfId="12469"/>
    <cellStyle name="Normal 114 3 2 3 2" xfId="29318"/>
    <cellStyle name="Normal 114 3 2 4" xfId="21751"/>
    <cellStyle name="Normal 114 3 3" xfId="6309"/>
    <cellStyle name="Normal 114 3 3 2" xfId="14368"/>
    <cellStyle name="Normal 114 3 3 2 2" xfId="31215"/>
    <cellStyle name="Normal 114 3 3 3" xfId="23648"/>
    <cellStyle name="Normal 114 3 4" xfId="10534"/>
    <cellStyle name="Normal 114 3 4 2" xfId="27434"/>
    <cellStyle name="Normal 114 3 5" xfId="8748"/>
    <cellStyle name="Normal 114 3 6" xfId="19866"/>
    <cellStyle name="Normal 114 4" xfId="3498"/>
    <cellStyle name="Normal 114 4 2" xfId="7281"/>
    <cellStyle name="Normal 114 4 2 2" xfId="15340"/>
    <cellStyle name="Normal 114 4 2 2 2" xfId="32187"/>
    <cellStyle name="Normal 114 4 2 3" xfId="24620"/>
    <cellStyle name="Normal 114 4 3" xfId="11557"/>
    <cellStyle name="Normal 114 4 3 2" xfId="28406"/>
    <cellStyle name="Normal 114 4 4" xfId="20839"/>
    <cellStyle name="Normal 114 5" xfId="5397"/>
    <cellStyle name="Normal 114 5 2" xfId="13456"/>
    <cellStyle name="Normal 114 5 2 2" xfId="30303"/>
    <cellStyle name="Normal 114 5 3" xfId="22736"/>
    <cellStyle name="Normal 114 6" xfId="9560"/>
    <cellStyle name="Normal 114 6 2" xfId="26522"/>
    <cellStyle name="Normal 114 7" xfId="8979"/>
    <cellStyle name="Normal 114 8" xfId="18954"/>
    <cellStyle name="Normal 115" xfId="1407"/>
    <cellStyle name="Normal 115 2" xfId="1901"/>
    <cellStyle name="Normal 115 2 2" xfId="2900"/>
    <cellStyle name="Normal 115 2 2 2" xfId="4862"/>
    <cellStyle name="Normal 115 2 2 2 2" xfId="8645"/>
    <cellStyle name="Normal 115 2 2 2 2 2" xfId="16704"/>
    <cellStyle name="Normal 115 2 2 2 2 2 2" xfId="33551"/>
    <cellStyle name="Normal 115 2 2 2 2 3" xfId="25984"/>
    <cellStyle name="Normal 115 2 2 2 3" xfId="12921"/>
    <cellStyle name="Normal 115 2 2 2 3 2" xfId="29770"/>
    <cellStyle name="Normal 115 2 2 2 4" xfId="22203"/>
    <cellStyle name="Normal 115 2 2 3" xfId="6761"/>
    <cellStyle name="Normal 115 2 2 3 2" xfId="14820"/>
    <cellStyle name="Normal 115 2 2 3 2 2" xfId="31667"/>
    <cellStyle name="Normal 115 2 2 3 3" xfId="24100"/>
    <cellStyle name="Normal 115 2 2 4" xfId="10987"/>
    <cellStyle name="Normal 115 2 2 4 2" xfId="27886"/>
    <cellStyle name="Normal 115 2 2 5" xfId="10056"/>
    <cellStyle name="Normal 115 2 2 6" xfId="20318"/>
    <cellStyle name="Normal 115 2 3" xfId="3950"/>
    <cellStyle name="Normal 115 2 3 2" xfId="7733"/>
    <cellStyle name="Normal 115 2 3 2 2" xfId="15792"/>
    <cellStyle name="Normal 115 2 3 2 2 2" xfId="32639"/>
    <cellStyle name="Normal 115 2 3 2 3" xfId="25072"/>
    <cellStyle name="Normal 115 2 3 3" xfId="12009"/>
    <cellStyle name="Normal 115 2 3 3 2" xfId="28858"/>
    <cellStyle name="Normal 115 2 3 4" xfId="21291"/>
    <cellStyle name="Normal 115 2 4" xfId="5849"/>
    <cellStyle name="Normal 115 2 4 2" xfId="13908"/>
    <cellStyle name="Normal 115 2 4 2 2" xfId="30755"/>
    <cellStyle name="Normal 115 2 4 3" xfId="23188"/>
    <cellStyle name="Normal 115 2 5" xfId="10034"/>
    <cellStyle name="Normal 115 2 5 2" xfId="26974"/>
    <cellStyle name="Normal 115 2 6" xfId="10102"/>
    <cellStyle name="Normal 115 2 7" xfId="19406"/>
    <cellStyle name="Normal 115 3" xfId="2447"/>
    <cellStyle name="Normal 115 3 2" xfId="4411"/>
    <cellStyle name="Normal 115 3 2 2" xfId="8194"/>
    <cellStyle name="Normal 115 3 2 2 2" xfId="16253"/>
    <cellStyle name="Normal 115 3 2 2 2 2" xfId="33100"/>
    <cellStyle name="Normal 115 3 2 2 3" xfId="25533"/>
    <cellStyle name="Normal 115 3 2 3" xfId="12470"/>
    <cellStyle name="Normal 115 3 2 3 2" xfId="29319"/>
    <cellStyle name="Normal 115 3 2 4" xfId="21752"/>
    <cellStyle name="Normal 115 3 3" xfId="6310"/>
    <cellStyle name="Normal 115 3 3 2" xfId="14369"/>
    <cellStyle name="Normal 115 3 3 2 2" xfId="31216"/>
    <cellStyle name="Normal 115 3 3 3" xfId="23649"/>
    <cellStyle name="Normal 115 3 4" xfId="10535"/>
    <cellStyle name="Normal 115 3 4 2" xfId="27435"/>
    <cellStyle name="Normal 115 3 5" xfId="8747"/>
    <cellStyle name="Normal 115 3 6" xfId="19867"/>
    <cellStyle name="Normal 115 4" xfId="3499"/>
    <cellStyle name="Normal 115 4 2" xfId="7282"/>
    <cellStyle name="Normal 115 4 2 2" xfId="15341"/>
    <cellStyle name="Normal 115 4 2 2 2" xfId="32188"/>
    <cellStyle name="Normal 115 4 2 3" xfId="24621"/>
    <cellStyle name="Normal 115 4 3" xfId="11558"/>
    <cellStyle name="Normal 115 4 3 2" xfId="28407"/>
    <cellStyle name="Normal 115 4 4" xfId="20840"/>
    <cellStyle name="Normal 115 5" xfId="5398"/>
    <cellStyle name="Normal 115 5 2" xfId="13457"/>
    <cellStyle name="Normal 115 5 2 2" xfId="30304"/>
    <cellStyle name="Normal 115 5 3" xfId="22737"/>
    <cellStyle name="Normal 115 6" xfId="9561"/>
    <cellStyle name="Normal 115 6 2" xfId="26523"/>
    <cellStyle name="Normal 115 7" xfId="11073"/>
    <cellStyle name="Normal 115 8" xfId="18955"/>
    <cellStyle name="Normal 116" xfId="1408"/>
    <cellStyle name="Normal 116 2" xfId="1902"/>
    <cellStyle name="Normal 116 2 2" xfId="2901"/>
    <cellStyle name="Normal 116 2 2 2" xfId="4863"/>
    <cellStyle name="Normal 116 2 2 2 2" xfId="8646"/>
    <cellStyle name="Normal 116 2 2 2 2 2" xfId="16705"/>
    <cellStyle name="Normal 116 2 2 2 2 2 2" xfId="33552"/>
    <cellStyle name="Normal 116 2 2 2 2 3" xfId="25985"/>
    <cellStyle name="Normal 116 2 2 2 3" xfId="12922"/>
    <cellStyle name="Normal 116 2 2 2 3 2" xfId="29771"/>
    <cellStyle name="Normal 116 2 2 2 4" xfId="22204"/>
    <cellStyle name="Normal 116 2 2 3" xfId="6762"/>
    <cellStyle name="Normal 116 2 2 3 2" xfId="14821"/>
    <cellStyle name="Normal 116 2 2 3 2 2" xfId="31668"/>
    <cellStyle name="Normal 116 2 2 3 3" xfId="24101"/>
    <cellStyle name="Normal 116 2 2 4" xfId="10988"/>
    <cellStyle name="Normal 116 2 2 4 2" xfId="27887"/>
    <cellStyle name="Normal 116 2 2 5" xfId="16801"/>
    <cellStyle name="Normal 116 2 2 6" xfId="20319"/>
    <cellStyle name="Normal 116 2 3" xfId="3951"/>
    <cellStyle name="Normal 116 2 3 2" xfId="7734"/>
    <cellStyle name="Normal 116 2 3 2 2" xfId="15793"/>
    <cellStyle name="Normal 116 2 3 2 2 2" xfId="32640"/>
    <cellStyle name="Normal 116 2 3 2 3" xfId="25073"/>
    <cellStyle name="Normal 116 2 3 3" xfId="12010"/>
    <cellStyle name="Normal 116 2 3 3 2" xfId="28859"/>
    <cellStyle name="Normal 116 2 3 4" xfId="21292"/>
    <cellStyle name="Normal 116 2 4" xfId="5850"/>
    <cellStyle name="Normal 116 2 4 2" xfId="13909"/>
    <cellStyle name="Normal 116 2 4 2 2" xfId="30756"/>
    <cellStyle name="Normal 116 2 4 3" xfId="23189"/>
    <cellStyle name="Normal 116 2 5" xfId="10035"/>
    <cellStyle name="Normal 116 2 5 2" xfId="26975"/>
    <cellStyle name="Normal 116 2 6" xfId="16800"/>
    <cellStyle name="Normal 116 2 7" xfId="19407"/>
    <cellStyle name="Normal 116 3" xfId="2448"/>
    <cellStyle name="Normal 116 3 2" xfId="4412"/>
    <cellStyle name="Normal 116 3 2 2" xfId="8195"/>
    <cellStyle name="Normal 116 3 2 2 2" xfId="16254"/>
    <cellStyle name="Normal 116 3 2 2 2 2" xfId="33101"/>
    <cellStyle name="Normal 116 3 2 2 3" xfId="25534"/>
    <cellStyle name="Normal 116 3 2 3" xfId="12471"/>
    <cellStyle name="Normal 116 3 2 3 2" xfId="29320"/>
    <cellStyle name="Normal 116 3 2 4" xfId="21753"/>
    <cellStyle name="Normal 116 3 3" xfId="6311"/>
    <cellStyle name="Normal 116 3 3 2" xfId="14370"/>
    <cellStyle name="Normal 116 3 3 2 2" xfId="31217"/>
    <cellStyle name="Normal 116 3 3 3" xfId="23650"/>
    <cellStyle name="Normal 116 3 4" xfId="10536"/>
    <cellStyle name="Normal 116 3 4 2" xfId="27436"/>
    <cellStyle name="Normal 116 3 5" xfId="16802"/>
    <cellStyle name="Normal 116 3 6" xfId="19868"/>
    <cellStyle name="Normal 116 4" xfId="3500"/>
    <cellStyle name="Normal 116 4 2" xfId="7283"/>
    <cellStyle name="Normal 116 4 2 2" xfId="15342"/>
    <cellStyle name="Normal 116 4 2 2 2" xfId="32189"/>
    <cellStyle name="Normal 116 4 2 3" xfId="24622"/>
    <cellStyle name="Normal 116 4 3" xfId="11559"/>
    <cellStyle name="Normal 116 4 3 2" xfId="28408"/>
    <cellStyle name="Normal 116 4 4" xfId="20841"/>
    <cellStyle name="Normal 116 5" xfId="5399"/>
    <cellStyle name="Normal 116 5 2" xfId="13458"/>
    <cellStyle name="Normal 116 5 2 2" xfId="30305"/>
    <cellStyle name="Normal 116 5 3" xfId="22738"/>
    <cellStyle name="Normal 116 6" xfId="9562"/>
    <cellStyle name="Normal 116 6 2" xfId="26524"/>
    <cellStyle name="Normal 116 7" xfId="16799"/>
    <cellStyle name="Normal 116 8" xfId="18956"/>
    <cellStyle name="Normal 117" xfId="1409"/>
    <cellStyle name="Normal 117 2" xfId="1903"/>
    <cellStyle name="Normal 117 2 2" xfId="2902"/>
    <cellStyle name="Normal 117 2 2 2" xfId="4864"/>
    <cellStyle name="Normal 117 2 2 2 2" xfId="8647"/>
    <cellStyle name="Normal 117 2 2 2 2 2" xfId="16706"/>
    <cellStyle name="Normal 117 2 2 2 2 2 2" xfId="33553"/>
    <cellStyle name="Normal 117 2 2 2 2 3" xfId="25986"/>
    <cellStyle name="Normal 117 2 2 2 3" xfId="12923"/>
    <cellStyle name="Normal 117 2 2 2 3 2" xfId="29772"/>
    <cellStyle name="Normal 117 2 2 2 4" xfId="22205"/>
    <cellStyle name="Normal 117 2 2 3" xfId="6763"/>
    <cellStyle name="Normal 117 2 2 3 2" xfId="14822"/>
    <cellStyle name="Normal 117 2 2 3 2 2" xfId="31669"/>
    <cellStyle name="Normal 117 2 2 3 3" xfId="24102"/>
    <cellStyle name="Normal 117 2 2 4" xfId="10989"/>
    <cellStyle name="Normal 117 2 2 4 2" xfId="27888"/>
    <cellStyle name="Normal 117 2 2 5" xfId="16805"/>
    <cellStyle name="Normal 117 2 2 6" xfId="20320"/>
    <cellStyle name="Normal 117 2 3" xfId="3952"/>
    <cellStyle name="Normal 117 2 3 2" xfId="7735"/>
    <cellStyle name="Normal 117 2 3 2 2" xfId="15794"/>
    <cellStyle name="Normal 117 2 3 2 2 2" xfId="32641"/>
    <cellStyle name="Normal 117 2 3 2 3" xfId="25074"/>
    <cellStyle name="Normal 117 2 3 3" xfId="12011"/>
    <cellStyle name="Normal 117 2 3 3 2" xfId="28860"/>
    <cellStyle name="Normal 117 2 3 4" xfId="21293"/>
    <cellStyle name="Normal 117 2 4" xfId="5851"/>
    <cellStyle name="Normal 117 2 4 2" xfId="13910"/>
    <cellStyle name="Normal 117 2 4 2 2" xfId="30757"/>
    <cellStyle name="Normal 117 2 4 3" xfId="23190"/>
    <cellStyle name="Normal 117 2 5" xfId="10036"/>
    <cellStyle name="Normal 117 2 5 2" xfId="26976"/>
    <cellStyle name="Normal 117 2 6" xfId="16804"/>
    <cellStyle name="Normal 117 2 7" xfId="19408"/>
    <cellStyle name="Normal 117 3" xfId="2449"/>
    <cellStyle name="Normal 117 3 2" xfId="4413"/>
    <cellStyle name="Normal 117 3 2 2" xfId="8196"/>
    <cellStyle name="Normal 117 3 2 2 2" xfId="16255"/>
    <cellStyle name="Normal 117 3 2 2 2 2" xfId="33102"/>
    <cellStyle name="Normal 117 3 2 2 3" xfId="25535"/>
    <cellStyle name="Normal 117 3 2 3" xfId="12472"/>
    <cellStyle name="Normal 117 3 2 3 2" xfId="29321"/>
    <cellStyle name="Normal 117 3 2 4" xfId="21754"/>
    <cellStyle name="Normal 117 3 3" xfId="6312"/>
    <cellStyle name="Normal 117 3 3 2" xfId="14371"/>
    <cellStyle name="Normal 117 3 3 2 2" xfId="31218"/>
    <cellStyle name="Normal 117 3 3 3" xfId="23651"/>
    <cellStyle name="Normal 117 3 4" xfId="10537"/>
    <cellStyle name="Normal 117 3 4 2" xfId="27437"/>
    <cellStyle name="Normal 117 3 5" xfId="16806"/>
    <cellStyle name="Normal 117 3 6" xfId="19869"/>
    <cellStyle name="Normal 117 4" xfId="3501"/>
    <cellStyle name="Normal 117 4 2" xfId="7284"/>
    <cellStyle name="Normal 117 4 2 2" xfId="15343"/>
    <cellStyle name="Normal 117 4 2 2 2" xfId="32190"/>
    <cellStyle name="Normal 117 4 2 3" xfId="24623"/>
    <cellStyle name="Normal 117 4 3" xfId="11560"/>
    <cellStyle name="Normal 117 4 3 2" xfId="28409"/>
    <cellStyle name="Normal 117 4 4" xfId="20842"/>
    <cellStyle name="Normal 117 5" xfId="5400"/>
    <cellStyle name="Normal 117 5 2" xfId="13459"/>
    <cellStyle name="Normal 117 5 2 2" xfId="30306"/>
    <cellStyle name="Normal 117 5 3" xfId="22739"/>
    <cellStyle name="Normal 117 6" xfId="9563"/>
    <cellStyle name="Normal 117 6 2" xfId="26525"/>
    <cellStyle name="Normal 117 7" xfId="16803"/>
    <cellStyle name="Normal 117 8" xfId="18957"/>
    <cellStyle name="Normal 118" xfId="1410"/>
    <cellStyle name="Normal 118 2" xfId="1904"/>
    <cellStyle name="Normal 118 2 2" xfId="2903"/>
    <cellStyle name="Normal 118 2 2 2" xfId="4865"/>
    <cellStyle name="Normal 118 2 2 2 2" xfId="8648"/>
    <cellStyle name="Normal 118 2 2 2 2 2" xfId="16707"/>
    <cellStyle name="Normal 118 2 2 2 2 2 2" xfId="33554"/>
    <cellStyle name="Normal 118 2 2 2 2 3" xfId="25987"/>
    <cellStyle name="Normal 118 2 2 2 3" xfId="12924"/>
    <cellStyle name="Normal 118 2 2 2 3 2" xfId="29773"/>
    <cellStyle name="Normal 118 2 2 2 4" xfId="22206"/>
    <cellStyle name="Normal 118 2 2 3" xfId="6764"/>
    <cellStyle name="Normal 118 2 2 3 2" xfId="14823"/>
    <cellStyle name="Normal 118 2 2 3 2 2" xfId="31670"/>
    <cellStyle name="Normal 118 2 2 3 3" xfId="24103"/>
    <cellStyle name="Normal 118 2 2 4" xfId="10990"/>
    <cellStyle name="Normal 118 2 2 4 2" xfId="27889"/>
    <cellStyle name="Normal 118 2 2 5" xfId="16809"/>
    <cellStyle name="Normal 118 2 2 6" xfId="20321"/>
    <cellStyle name="Normal 118 2 3" xfId="3953"/>
    <cellStyle name="Normal 118 2 3 2" xfId="7736"/>
    <cellStyle name="Normal 118 2 3 2 2" xfId="15795"/>
    <cellStyle name="Normal 118 2 3 2 2 2" xfId="32642"/>
    <cellStyle name="Normal 118 2 3 2 3" xfId="25075"/>
    <cellStyle name="Normal 118 2 3 3" xfId="12012"/>
    <cellStyle name="Normal 118 2 3 3 2" xfId="28861"/>
    <cellStyle name="Normal 118 2 3 4" xfId="21294"/>
    <cellStyle name="Normal 118 2 4" xfId="5852"/>
    <cellStyle name="Normal 118 2 4 2" xfId="13911"/>
    <cellStyle name="Normal 118 2 4 2 2" xfId="30758"/>
    <cellStyle name="Normal 118 2 4 3" xfId="23191"/>
    <cellStyle name="Normal 118 2 5" xfId="10037"/>
    <cellStyle name="Normal 118 2 5 2" xfId="26977"/>
    <cellStyle name="Normal 118 2 6" xfId="16808"/>
    <cellStyle name="Normal 118 2 7" xfId="19409"/>
    <cellStyle name="Normal 118 3" xfId="2450"/>
    <cellStyle name="Normal 118 3 2" xfId="4414"/>
    <cellStyle name="Normal 118 3 2 2" xfId="8197"/>
    <cellStyle name="Normal 118 3 2 2 2" xfId="16256"/>
    <cellStyle name="Normal 118 3 2 2 2 2" xfId="33103"/>
    <cellStyle name="Normal 118 3 2 2 3" xfId="25536"/>
    <cellStyle name="Normal 118 3 2 3" xfId="12473"/>
    <cellStyle name="Normal 118 3 2 3 2" xfId="29322"/>
    <cellStyle name="Normal 118 3 2 4" xfId="21755"/>
    <cellStyle name="Normal 118 3 3" xfId="6313"/>
    <cellStyle name="Normal 118 3 3 2" xfId="14372"/>
    <cellStyle name="Normal 118 3 3 2 2" xfId="31219"/>
    <cellStyle name="Normal 118 3 3 3" xfId="23652"/>
    <cellStyle name="Normal 118 3 4" xfId="10538"/>
    <cellStyle name="Normal 118 3 4 2" xfId="27438"/>
    <cellStyle name="Normal 118 3 5" xfId="16810"/>
    <cellStyle name="Normal 118 3 6" xfId="19870"/>
    <cellStyle name="Normal 118 4" xfId="3502"/>
    <cellStyle name="Normal 118 4 2" xfId="7285"/>
    <cellStyle name="Normal 118 4 2 2" xfId="15344"/>
    <cellStyle name="Normal 118 4 2 2 2" xfId="32191"/>
    <cellStyle name="Normal 118 4 2 3" xfId="24624"/>
    <cellStyle name="Normal 118 4 3" xfId="11561"/>
    <cellStyle name="Normal 118 4 3 2" xfId="28410"/>
    <cellStyle name="Normal 118 4 4" xfId="20843"/>
    <cellStyle name="Normal 118 5" xfId="5401"/>
    <cellStyle name="Normal 118 5 2" xfId="13460"/>
    <cellStyle name="Normal 118 5 2 2" xfId="30307"/>
    <cellStyle name="Normal 118 5 3" xfId="22740"/>
    <cellStyle name="Normal 118 6" xfId="9564"/>
    <cellStyle name="Normal 118 6 2" xfId="26526"/>
    <cellStyle name="Normal 118 7" xfId="16807"/>
    <cellStyle name="Normal 118 8" xfId="18958"/>
    <cellStyle name="Normal 119" xfId="1411"/>
    <cellStyle name="Normal 119 2" xfId="1905"/>
    <cellStyle name="Normal 119 2 2" xfId="2904"/>
    <cellStyle name="Normal 119 2 2 2" xfId="4866"/>
    <cellStyle name="Normal 119 2 2 2 2" xfId="8649"/>
    <cellStyle name="Normal 119 2 2 2 2 2" xfId="16708"/>
    <cellStyle name="Normal 119 2 2 2 2 2 2" xfId="33555"/>
    <cellStyle name="Normal 119 2 2 2 2 3" xfId="25988"/>
    <cellStyle name="Normal 119 2 2 2 3" xfId="12925"/>
    <cellStyle name="Normal 119 2 2 2 3 2" xfId="29774"/>
    <cellStyle name="Normal 119 2 2 2 4" xfId="22207"/>
    <cellStyle name="Normal 119 2 2 3" xfId="6765"/>
    <cellStyle name="Normal 119 2 2 3 2" xfId="14824"/>
    <cellStyle name="Normal 119 2 2 3 2 2" xfId="31671"/>
    <cellStyle name="Normal 119 2 2 3 3" xfId="24104"/>
    <cellStyle name="Normal 119 2 2 4" xfId="10991"/>
    <cellStyle name="Normal 119 2 2 4 2" xfId="27890"/>
    <cellStyle name="Normal 119 2 2 5" xfId="16813"/>
    <cellStyle name="Normal 119 2 2 6" xfId="20322"/>
    <cellStyle name="Normal 119 2 3" xfId="3954"/>
    <cellStyle name="Normal 119 2 3 2" xfId="7737"/>
    <cellStyle name="Normal 119 2 3 2 2" xfId="15796"/>
    <cellStyle name="Normal 119 2 3 2 2 2" xfId="32643"/>
    <cellStyle name="Normal 119 2 3 2 3" xfId="25076"/>
    <cellStyle name="Normal 119 2 3 3" xfId="12013"/>
    <cellStyle name="Normal 119 2 3 3 2" xfId="28862"/>
    <cellStyle name="Normal 119 2 3 4" xfId="21295"/>
    <cellStyle name="Normal 119 2 4" xfId="5853"/>
    <cellStyle name="Normal 119 2 4 2" xfId="13912"/>
    <cellStyle name="Normal 119 2 4 2 2" xfId="30759"/>
    <cellStyle name="Normal 119 2 4 3" xfId="23192"/>
    <cellStyle name="Normal 119 2 5" xfId="10038"/>
    <cellStyle name="Normal 119 2 5 2" xfId="26978"/>
    <cellStyle name="Normal 119 2 6" xfId="16812"/>
    <cellStyle name="Normal 119 2 7" xfId="19410"/>
    <cellStyle name="Normal 119 3" xfId="2451"/>
    <cellStyle name="Normal 119 3 2" xfId="4415"/>
    <cellStyle name="Normal 119 3 2 2" xfId="8198"/>
    <cellStyle name="Normal 119 3 2 2 2" xfId="16257"/>
    <cellStyle name="Normal 119 3 2 2 2 2" xfId="33104"/>
    <cellStyle name="Normal 119 3 2 2 3" xfId="25537"/>
    <cellStyle name="Normal 119 3 2 3" xfId="12474"/>
    <cellStyle name="Normal 119 3 2 3 2" xfId="29323"/>
    <cellStyle name="Normal 119 3 2 4" xfId="21756"/>
    <cellStyle name="Normal 119 3 3" xfId="6314"/>
    <cellStyle name="Normal 119 3 3 2" xfId="14373"/>
    <cellStyle name="Normal 119 3 3 2 2" xfId="31220"/>
    <cellStyle name="Normal 119 3 3 3" xfId="23653"/>
    <cellStyle name="Normal 119 3 4" xfId="10539"/>
    <cellStyle name="Normal 119 3 4 2" xfId="27439"/>
    <cellStyle name="Normal 119 3 5" xfId="16814"/>
    <cellStyle name="Normal 119 3 6" xfId="19871"/>
    <cellStyle name="Normal 119 4" xfId="3503"/>
    <cellStyle name="Normal 119 4 2" xfId="7286"/>
    <cellStyle name="Normal 119 4 2 2" xfId="15345"/>
    <cellStyle name="Normal 119 4 2 2 2" xfId="32192"/>
    <cellStyle name="Normal 119 4 2 3" xfId="24625"/>
    <cellStyle name="Normal 119 4 3" xfId="11562"/>
    <cellStyle name="Normal 119 4 3 2" xfId="28411"/>
    <cellStyle name="Normal 119 4 4" xfId="20844"/>
    <cellStyle name="Normal 119 5" xfId="5402"/>
    <cellStyle name="Normal 119 5 2" xfId="13461"/>
    <cellStyle name="Normal 119 5 2 2" xfId="30308"/>
    <cellStyle name="Normal 119 5 3" xfId="22741"/>
    <cellStyle name="Normal 119 6" xfId="9565"/>
    <cellStyle name="Normal 119 6 2" xfId="26527"/>
    <cellStyle name="Normal 119 7" xfId="16811"/>
    <cellStyle name="Normal 119 8" xfId="18959"/>
    <cellStyle name="Normal 12" xfId="437"/>
    <cellStyle name="Normal 12 2" xfId="550"/>
    <cellStyle name="Normal 12 2 2" xfId="922"/>
    <cellStyle name="Normal 12 2 3" xfId="16816"/>
    <cellStyle name="Normal 12 2 4" xfId="34038"/>
    <cellStyle name="Normal 12 3" xfId="906"/>
    <cellStyle name="Normal 12 3 2" xfId="16817"/>
    <cellStyle name="Normal 12 3 3" xfId="34039"/>
    <cellStyle name="Normal 12 4" xfId="2985"/>
    <cellStyle name="Normal 12 4 2" xfId="6842"/>
    <cellStyle name="Normal 12 4 2 2" xfId="14901"/>
    <cellStyle name="Normal 12 4 2 2 2" xfId="31748"/>
    <cellStyle name="Normal 12 4 2 3" xfId="24181"/>
    <cellStyle name="Normal 12 4 3" xfId="11070"/>
    <cellStyle name="Normal 12 4 3 2" xfId="27967"/>
    <cellStyle name="Normal 12 4 4" xfId="20399"/>
    <cellStyle name="Normal 12 5" xfId="16815"/>
    <cellStyle name="Normal 12 6" xfId="34040"/>
    <cellStyle name="Normal 12_INFORME" xfId="928"/>
    <cellStyle name="Normal 120" xfId="1412"/>
    <cellStyle name="Normal 120 2" xfId="1906"/>
    <cellStyle name="Normal 120 2 2" xfId="2905"/>
    <cellStyle name="Normal 120 2 2 2" xfId="4867"/>
    <cellStyle name="Normal 120 2 2 2 2" xfId="8650"/>
    <cellStyle name="Normal 120 2 2 2 2 2" xfId="16709"/>
    <cellStyle name="Normal 120 2 2 2 2 2 2" xfId="33556"/>
    <cellStyle name="Normal 120 2 2 2 2 3" xfId="25989"/>
    <cellStyle name="Normal 120 2 2 2 3" xfId="12926"/>
    <cellStyle name="Normal 120 2 2 2 3 2" xfId="29775"/>
    <cellStyle name="Normal 120 2 2 2 4" xfId="22208"/>
    <cellStyle name="Normal 120 2 2 3" xfId="6766"/>
    <cellStyle name="Normal 120 2 2 3 2" xfId="14825"/>
    <cellStyle name="Normal 120 2 2 3 2 2" xfId="31672"/>
    <cellStyle name="Normal 120 2 2 3 3" xfId="24105"/>
    <cellStyle name="Normal 120 2 2 4" xfId="10992"/>
    <cellStyle name="Normal 120 2 2 4 2" xfId="27891"/>
    <cellStyle name="Normal 120 2 2 5" xfId="16820"/>
    <cellStyle name="Normal 120 2 2 6" xfId="20323"/>
    <cellStyle name="Normal 120 2 3" xfId="3955"/>
    <cellStyle name="Normal 120 2 3 2" xfId="7738"/>
    <cellStyle name="Normal 120 2 3 2 2" xfId="15797"/>
    <cellStyle name="Normal 120 2 3 2 2 2" xfId="32644"/>
    <cellStyle name="Normal 120 2 3 2 3" xfId="25077"/>
    <cellStyle name="Normal 120 2 3 3" xfId="12014"/>
    <cellStyle name="Normal 120 2 3 3 2" xfId="28863"/>
    <cellStyle name="Normal 120 2 3 4" xfId="21296"/>
    <cellStyle name="Normal 120 2 4" xfId="5854"/>
    <cellStyle name="Normal 120 2 4 2" xfId="13913"/>
    <cellStyle name="Normal 120 2 4 2 2" xfId="30760"/>
    <cellStyle name="Normal 120 2 4 3" xfId="23193"/>
    <cellStyle name="Normal 120 2 5" xfId="10039"/>
    <cellStyle name="Normal 120 2 5 2" xfId="26979"/>
    <cellStyle name="Normal 120 2 6" xfId="16819"/>
    <cellStyle name="Normal 120 2 7" xfId="19411"/>
    <cellStyle name="Normal 120 3" xfId="2452"/>
    <cellStyle name="Normal 120 3 2" xfId="4416"/>
    <cellStyle name="Normal 120 3 2 2" xfId="8199"/>
    <cellStyle name="Normal 120 3 2 2 2" xfId="16258"/>
    <cellStyle name="Normal 120 3 2 2 2 2" xfId="33105"/>
    <cellStyle name="Normal 120 3 2 2 3" xfId="25538"/>
    <cellStyle name="Normal 120 3 2 3" xfId="12475"/>
    <cellStyle name="Normal 120 3 2 3 2" xfId="29324"/>
    <cellStyle name="Normal 120 3 2 4" xfId="21757"/>
    <cellStyle name="Normal 120 3 3" xfId="6315"/>
    <cellStyle name="Normal 120 3 3 2" xfId="14374"/>
    <cellStyle name="Normal 120 3 3 2 2" xfId="31221"/>
    <cellStyle name="Normal 120 3 3 3" xfId="23654"/>
    <cellStyle name="Normal 120 3 4" xfId="10540"/>
    <cellStyle name="Normal 120 3 4 2" xfId="27440"/>
    <cellStyle name="Normal 120 3 5" xfId="16821"/>
    <cellStyle name="Normal 120 3 6" xfId="19872"/>
    <cellStyle name="Normal 120 4" xfId="3504"/>
    <cellStyle name="Normal 120 4 2" xfId="7287"/>
    <cellStyle name="Normal 120 4 2 2" xfId="15346"/>
    <cellStyle name="Normal 120 4 2 2 2" xfId="32193"/>
    <cellStyle name="Normal 120 4 2 3" xfId="24626"/>
    <cellStyle name="Normal 120 4 3" xfId="11563"/>
    <cellStyle name="Normal 120 4 3 2" xfId="28412"/>
    <cellStyle name="Normal 120 4 4" xfId="20845"/>
    <cellStyle name="Normal 120 5" xfId="5403"/>
    <cellStyle name="Normal 120 5 2" xfId="13462"/>
    <cellStyle name="Normal 120 5 2 2" xfId="30309"/>
    <cellStyle name="Normal 120 5 3" xfId="22742"/>
    <cellStyle name="Normal 120 6" xfId="9566"/>
    <cellStyle name="Normal 120 6 2" xfId="26528"/>
    <cellStyle name="Normal 120 7" xfId="16818"/>
    <cellStyle name="Normal 120 8" xfId="18960"/>
    <cellStyle name="Normal 121" xfId="1413"/>
    <cellStyle name="Normal 121 2" xfId="1907"/>
    <cellStyle name="Normal 121 2 2" xfId="2906"/>
    <cellStyle name="Normal 121 2 2 2" xfId="4868"/>
    <cellStyle name="Normal 121 2 2 2 2" xfId="8651"/>
    <cellStyle name="Normal 121 2 2 2 2 2" xfId="16710"/>
    <cellStyle name="Normal 121 2 2 2 2 2 2" xfId="33557"/>
    <cellStyle name="Normal 121 2 2 2 2 3" xfId="25990"/>
    <cellStyle name="Normal 121 2 2 2 3" xfId="12927"/>
    <cellStyle name="Normal 121 2 2 2 3 2" xfId="29776"/>
    <cellStyle name="Normal 121 2 2 2 4" xfId="22209"/>
    <cellStyle name="Normal 121 2 2 3" xfId="6767"/>
    <cellStyle name="Normal 121 2 2 3 2" xfId="14826"/>
    <cellStyle name="Normal 121 2 2 3 2 2" xfId="31673"/>
    <cellStyle name="Normal 121 2 2 3 3" xfId="24106"/>
    <cellStyle name="Normal 121 2 2 4" xfId="10993"/>
    <cellStyle name="Normal 121 2 2 4 2" xfId="27892"/>
    <cellStyle name="Normal 121 2 2 5" xfId="16824"/>
    <cellStyle name="Normal 121 2 2 6" xfId="20324"/>
    <cellStyle name="Normal 121 2 3" xfId="3956"/>
    <cellStyle name="Normal 121 2 3 2" xfId="7739"/>
    <cellStyle name="Normal 121 2 3 2 2" xfId="15798"/>
    <cellStyle name="Normal 121 2 3 2 2 2" xfId="32645"/>
    <cellStyle name="Normal 121 2 3 2 3" xfId="25078"/>
    <cellStyle name="Normal 121 2 3 3" xfId="12015"/>
    <cellStyle name="Normal 121 2 3 3 2" xfId="28864"/>
    <cellStyle name="Normal 121 2 3 4" xfId="21297"/>
    <cellStyle name="Normal 121 2 4" xfId="5855"/>
    <cellStyle name="Normal 121 2 4 2" xfId="13914"/>
    <cellStyle name="Normal 121 2 4 2 2" xfId="30761"/>
    <cellStyle name="Normal 121 2 4 3" xfId="23194"/>
    <cellStyle name="Normal 121 2 5" xfId="10040"/>
    <cellStyle name="Normal 121 2 5 2" xfId="26980"/>
    <cellStyle name="Normal 121 2 6" xfId="16823"/>
    <cellStyle name="Normal 121 2 7" xfId="19412"/>
    <cellStyle name="Normal 121 3" xfId="2453"/>
    <cellStyle name="Normal 121 3 2" xfId="4417"/>
    <cellStyle name="Normal 121 3 2 2" xfId="8200"/>
    <cellStyle name="Normal 121 3 2 2 2" xfId="16259"/>
    <cellStyle name="Normal 121 3 2 2 2 2" xfId="33106"/>
    <cellStyle name="Normal 121 3 2 2 3" xfId="25539"/>
    <cellStyle name="Normal 121 3 2 3" xfId="12476"/>
    <cellStyle name="Normal 121 3 2 3 2" xfId="29325"/>
    <cellStyle name="Normal 121 3 2 4" xfId="21758"/>
    <cellStyle name="Normal 121 3 3" xfId="6316"/>
    <cellStyle name="Normal 121 3 3 2" xfId="14375"/>
    <cellStyle name="Normal 121 3 3 2 2" xfId="31222"/>
    <cellStyle name="Normal 121 3 3 3" xfId="23655"/>
    <cellStyle name="Normal 121 3 4" xfId="10541"/>
    <cellStyle name="Normal 121 3 4 2" xfId="27441"/>
    <cellStyle name="Normal 121 3 5" xfId="16825"/>
    <cellStyle name="Normal 121 3 6" xfId="19873"/>
    <cellStyle name="Normal 121 4" xfId="3505"/>
    <cellStyle name="Normal 121 4 2" xfId="7288"/>
    <cellStyle name="Normal 121 4 2 2" xfId="15347"/>
    <cellStyle name="Normal 121 4 2 2 2" xfId="32194"/>
    <cellStyle name="Normal 121 4 2 3" xfId="24627"/>
    <cellStyle name="Normal 121 4 3" xfId="11564"/>
    <cellStyle name="Normal 121 4 3 2" xfId="28413"/>
    <cellStyle name="Normal 121 4 4" xfId="20846"/>
    <cellStyle name="Normal 121 5" xfId="5404"/>
    <cellStyle name="Normal 121 5 2" xfId="13463"/>
    <cellStyle name="Normal 121 5 2 2" xfId="30310"/>
    <cellStyle name="Normal 121 5 3" xfId="22743"/>
    <cellStyle name="Normal 121 6" xfId="9567"/>
    <cellStyle name="Normal 121 6 2" xfId="26529"/>
    <cellStyle name="Normal 121 7" xfId="16822"/>
    <cellStyle name="Normal 121 8" xfId="18961"/>
    <cellStyle name="Normal 122" xfId="1414"/>
    <cellStyle name="Normal 122 2" xfId="1908"/>
    <cellStyle name="Normal 122 2 2" xfId="2907"/>
    <cellStyle name="Normal 122 2 2 2" xfId="4869"/>
    <cellStyle name="Normal 122 2 2 2 2" xfId="8652"/>
    <cellStyle name="Normal 122 2 2 2 2 2" xfId="16711"/>
    <cellStyle name="Normal 122 2 2 2 2 2 2" xfId="33558"/>
    <cellStyle name="Normal 122 2 2 2 2 3" xfId="25991"/>
    <cellStyle name="Normal 122 2 2 2 3" xfId="12928"/>
    <cellStyle name="Normal 122 2 2 2 3 2" xfId="29777"/>
    <cellStyle name="Normal 122 2 2 2 4" xfId="22210"/>
    <cellStyle name="Normal 122 2 2 3" xfId="6768"/>
    <cellStyle name="Normal 122 2 2 3 2" xfId="14827"/>
    <cellStyle name="Normal 122 2 2 3 2 2" xfId="31674"/>
    <cellStyle name="Normal 122 2 2 3 3" xfId="24107"/>
    <cellStyle name="Normal 122 2 2 4" xfId="10994"/>
    <cellStyle name="Normal 122 2 2 4 2" xfId="27893"/>
    <cellStyle name="Normal 122 2 2 5" xfId="16828"/>
    <cellStyle name="Normal 122 2 2 6" xfId="20325"/>
    <cellStyle name="Normal 122 2 3" xfId="3957"/>
    <cellStyle name="Normal 122 2 3 2" xfId="7740"/>
    <cellStyle name="Normal 122 2 3 2 2" xfId="15799"/>
    <cellStyle name="Normal 122 2 3 2 2 2" xfId="32646"/>
    <cellStyle name="Normal 122 2 3 2 3" xfId="25079"/>
    <cellStyle name="Normal 122 2 3 3" xfId="12016"/>
    <cellStyle name="Normal 122 2 3 3 2" xfId="28865"/>
    <cellStyle name="Normal 122 2 3 4" xfId="21298"/>
    <cellStyle name="Normal 122 2 4" xfId="5856"/>
    <cellStyle name="Normal 122 2 4 2" xfId="13915"/>
    <cellStyle name="Normal 122 2 4 2 2" xfId="30762"/>
    <cellStyle name="Normal 122 2 4 3" xfId="23195"/>
    <cellStyle name="Normal 122 2 5" xfId="10041"/>
    <cellStyle name="Normal 122 2 5 2" xfId="26981"/>
    <cellStyle name="Normal 122 2 6" xfId="16827"/>
    <cellStyle name="Normal 122 2 7" xfId="19413"/>
    <cellStyle name="Normal 122 3" xfId="2454"/>
    <cellStyle name="Normal 122 3 2" xfId="4418"/>
    <cellStyle name="Normal 122 3 2 2" xfId="8201"/>
    <cellStyle name="Normal 122 3 2 2 2" xfId="16260"/>
    <cellStyle name="Normal 122 3 2 2 2 2" xfId="33107"/>
    <cellStyle name="Normal 122 3 2 2 3" xfId="25540"/>
    <cellStyle name="Normal 122 3 2 3" xfId="12477"/>
    <cellStyle name="Normal 122 3 2 3 2" xfId="29326"/>
    <cellStyle name="Normal 122 3 2 4" xfId="21759"/>
    <cellStyle name="Normal 122 3 3" xfId="6317"/>
    <cellStyle name="Normal 122 3 3 2" xfId="14376"/>
    <cellStyle name="Normal 122 3 3 2 2" xfId="31223"/>
    <cellStyle name="Normal 122 3 3 3" xfId="23656"/>
    <cellStyle name="Normal 122 3 4" xfId="10542"/>
    <cellStyle name="Normal 122 3 4 2" xfId="27442"/>
    <cellStyle name="Normal 122 3 5" xfId="16829"/>
    <cellStyle name="Normal 122 3 6" xfId="19874"/>
    <cellStyle name="Normal 122 4" xfId="3506"/>
    <cellStyle name="Normal 122 4 2" xfId="7289"/>
    <cellStyle name="Normal 122 4 2 2" xfId="15348"/>
    <cellStyle name="Normal 122 4 2 2 2" xfId="32195"/>
    <cellStyle name="Normal 122 4 2 3" xfId="24628"/>
    <cellStyle name="Normal 122 4 3" xfId="11565"/>
    <cellStyle name="Normal 122 4 3 2" xfId="28414"/>
    <cellStyle name="Normal 122 4 4" xfId="20847"/>
    <cellStyle name="Normal 122 5" xfId="5405"/>
    <cellStyle name="Normal 122 5 2" xfId="13464"/>
    <cellStyle name="Normal 122 5 2 2" xfId="30311"/>
    <cellStyle name="Normal 122 5 3" xfId="22744"/>
    <cellStyle name="Normal 122 6" xfId="9568"/>
    <cellStyle name="Normal 122 6 2" xfId="26530"/>
    <cellStyle name="Normal 122 7" xfId="16826"/>
    <cellStyle name="Normal 122 8" xfId="18962"/>
    <cellStyle name="Normal 123" xfId="1415"/>
    <cellStyle name="Normal 123 2" xfId="1909"/>
    <cellStyle name="Normal 123 2 2" xfId="2908"/>
    <cellStyle name="Normal 123 2 2 2" xfId="4870"/>
    <cellStyle name="Normal 123 2 2 2 2" xfId="8653"/>
    <cellStyle name="Normal 123 2 2 2 2 2" xfId="16712"/>
    <cellStyle name="Normal 123 2 2 2 2 2 2" xfId="33559"/>
    <cellStyle name="Normal 123 2 2 2 2 3" xfId="25992"/>
    <cellStyle name="Normal 123 2 2 2 3" xfId="12929"/>
    <cellStyle name="Normal 123 2 2 2 3 2" xfId="29778"/>
    <cellStyle name="Normal 123 2 2 2 4" xfId="22211"/>
    <cellStyle name="Normal 123 2 2 3" xfId="6769"/>
    <cellStyle name="Normal 123 2 2 3 2" xfId="14828"/>
    <cellStyle name="Normal 123 2 2 3 2 2" xfId="31675"/>
    <cellStyle name="Normal 123 2 2 3 3" xfId="24108"/>
    <cellStyle name="Normal 123 2 2 4" xfId="10995"/>
    <cellStyle name="Normal 123 2 2 4 2" xfId="27894"/>
    <cellStyle name="Normal 123 2 2 5" xfId="16832"/>
    <cellStyle name="Normal 123 2 2 6" xfId="20326"/>
    <cellStyle name="Normal 123 2 3" xfId="3958"/>
    <cellStyle name="Normal 123 2 3 2" xfId="7741"/>
    <cellStyle name="Normal 123 2 3 2 2" xfId="15800"/>
    <cellStyle name="Normal 123 2 3 2 2 2" xfId="32647"/>
    <cellStyle name="Normal 123 2 3 2 3" xfId="25080"/>
    <cellStyle name="Normal 123 2 3 3" xfId="12017"/>
    <cellStyle name="Normal 123 2 3 3 2" xfId="28866"/>
    <cellStyle name="Normal 123 2 3 4" xfId="21299"/>
    <cellStyle name="Normal 123 2 4" xfId="5857"/>
    <cellStyle name="Normal 123 2 4 2" xfId="13916"/>
    <cellStyle name="Normal 123 2 4 2 2" xfId="30763"/>
    <cellStyle name="Normal 123 2 4 3" xfId="23196"/>
    <cellStyle name="Normal 123 2 5" xfId="10042"/>
    <cellStyle name="Normal 123 2 5 2" xfId="26982"/>
    <cellStyle name="Normal 123 2 6" xfId="16831"/>
    <cellStyle name="Normal 123 2 7" xfId="19414"/>
    <cellStyle name="Normal 123 3" xfId="2455"/>
    <cellStyle name="Normal 123 3 2" xfId="4419"/>
    <cellStyle name="Normal 123 3 2 2" xfId="8202"/>
    <cellStyle name="Normal 123 3 2 2 2" xfId="16261"/>
    <cellStyle name="Normal 123 3 2 2 2 2" xfId="33108"/>
    <cellStyle name="Normal 123 3 2 2 3" xfId="25541"/>
    <cellStyle name="Normal 123 3 2 3" xfId="12478"/>
    <cellStyle name="Normal 123 3 2 3 2" xfId="29327"/>
    <cellStyle name="Normal 123 3 2 4" xfId="21760"/>
    <cellStyle name="Normal 123 3 3" xfId="6318"/>
    <cellStyle name="Normal 123 3 3 2" xfId="14377"/>
    <cellStyle name="Normal 123 3 3 2 2" xfId="31224"/>
    <cellStyle name="Normal 123 3 3 3" xfId="23657"/>
    <cellStyle name="Normal 123 3 4" xfId="10543"/>
    <cellStyle name="Normal 123 3 4 2" xfId="27443"/>
    <cellStyle name="Normal 123 3 5" xfId="16833"/>
    <cellStyle name="Normal 123 3 6" xfId="19875"/>
    <cellStyle name="Normal 123 4" xfId="3507"/>
    <cellStyle name="Normal 123 4 2" xfId="7290"/>
    <cellStyle name="Normal 123 4 2 2" xfId="15349"/>
    <cellStyle name="Normal 123 4 2 2 2" xfId="32196"/>
    <cellStyle name="Normal 123 4 2 3" xfId="24629"/>
    <cellStyle name="Normal 123 4 3" xfId="11566"/>
    <cellStyle name="Normal 123 4 3 2" xfId="28415"/>
    <cellStyle name="Normal 123 4 4" xfId="20848"/>
    <cellStyle name="Normal 123 5" xfId="5406"/>
    <cellStyle name="Normal 123 5 2" xfId="13465"/>
    <cellStyle name="Normal 123 5 2 2" xfId="30312"/>
    <cellStyle name="Normal 123 5 3" xfId="22745"/>
    <cellStyle name="Normal 123 6" xfId="9569"/>
    <cellStyle name="Normal 123 6 2" xfId="26531"/>
    <cellStyle name="Normal 123 7" xfId="16830"/>
    <cellStyle name="Normal 123 8" xfId="18963"/>
    <cellStyle name="Normal 124" xfId="1416"/>
    <cellStyle name="Normal 124 2" xfId="1910"/>
    <cellStyle name="Normal 124 2 2" xfId="2909"/>
    <cellStyle name="Normal 124 2 2 2" xfId="4871"/>
    <cellStyle name="Normal 124 2 2 2 2" xfId="8654"/>
    <cellStyle name="Normal 124 2 2 2 2 2" xfId="16713"/>
    <cellStyle name="Normal 124 2 2 2 2 2 2" xfId="33560"/>
    <cellStyle name="Normal 124 2 2 2 2 3" xfId="25993"/>
    <cellStyle name="Normal 124 2 2 2 3" xfId="12930"/>
    <cellStyle name="Normal 124 2 2 2 3 2" xfId="29779"/>
    <cellStyle name="Normal 124 2 2 2 4" xfId="22212"/>
    <cellStyle name="Normal 124 2 2 3" xfId="6770"/>
    <cellStyle name="Normal 124 2 2 3 2" xfId="14829"/>
    <cellStyle name="Normal 124 2 2 3 2 2" xfId="31676"/>
    <cellStyle name="Normal 124 2 2 3 3" xfId="24109"/>
    <cellStyle name="Normal 124 2 2 4" xfId="10996"/>
    <cellStyle name="Normal 124 2 2 4 2" xfId="27895"/>
    <cellStyle name="Normal 124 2 2 5" xfId="16836"/>
    <cellStyle name="Normal 124 2 2 6" xfId="20327"/>
    <cellStyle name="Normal 124 2 3" xfId="3959"/>
    <cellStyle name="Normal 124 2 3 2" xfId="7742"/>
    <cellStyle name="Normal 124 2 3 2 2" xfId="15801"/>
    <cellStyle name="Normal 124 2 3 2 2 2" xfId="32648"/>
    <cellStyle name="Normal 124 2 3 2 3" xfId="25081"/>
    <cellStyle name="Normal 124 2 3 3" xfId="12018"/>
    <cellStyle name="Normal 124 2 3 3 2" xfId="28867"/>
    <cellStyle name="Normal 124 2 3 4" xfId="21300"/>
    <cellStyle name="Normal 124 2 4" xfId="5858"/>
    <cellStyle name="Normal 124 2 4 2" xfId="13917"/>
    <cellStyle name="Normal 124 2 4 2 2" xfId="30764"/>
    <cellStyle name="Normal 124 2 4 3" xfId="23197"/>
    <cellStyle name="Normal 124 2 5" xfId="10043"/>
    <cellStyle name="Normal 124 2 5 2" xfId="26983"/>
    <cellStyle name="Normal 124 2 6" xfId="16835"/>
    <cellStyle name="Normal 124 2 7" xfId="19415"/>
    <cellStyle name="Normal 124 3" xfId="2456"/>
    <cellStyle name="Normal 124 3 2" xfId="4420"/>
    <cellStyle name="Normal 124 3 2 2" xfId="8203"/>
    <cellStyle name="Normal 124 3 2 2 2" xfId="16262"/>
    <cellStyle name="Normal 124 3 2 2 2 2" xfId="33109"/>
    <cellStyle name="Normal 124 3 2 2 3" xfId="25542"/>
    <cellStyle name="Normal 124 3 2 3" xfId="12479"/>
    <cellStyle name="Normal 124 3 2 3 2" xfId="29328"/>
    <cellStyle name="Normal 124 3 2 4" xfId="21761"/>
    <cellStyle name="Normal 124 3 3" xfId="6319"/>
    <cellStyle name="Normal 124 3 3 2" xfId="14378"/>
    <cellStyle name="Normal 124 3 3 2 2" xfId="31225"/>
    <cellStyle name="Normal 124 3 3 3" xfId="23658"/>
    <cellStyle name="Normal 124 3 4" xfId="10544"/>
    <cellStyle name="Normal 124 3 4 2" xfId="27444"/>
    <cellStyle name="Normal 124 3 5" xfId="16837"/>
    <cellStyle name="Normal 124 3 6" xfId="19876"/>
    <cellStyle name="Normal 124 4" xfId="3508"/>
    <cellStyle name="Normal 124 4 2" xfId="7291"/>
    <cellStyle name="Normal 124 4 2 2" xfId="15350"/>
    <cellStyle name="Normal 124 4 2 2 2" xfId="32197"/>
    <cellStyle name="Normal 124 4 2 3" xfId="24630"/>
    <cellStyle name="Normal 124 4 3" xfId="11567"/>
    <cellStyle name="Normal 124 4 3 2" xfId="28416"/>
    <cellStyle name="Normal 124 4 4" xfId="20849"/>
    <cellStyle name="Normal 124 5" xfId="5407"/>
    <cellStyle name="Normal 124 5 2" xfId="13466"/>
    <cellStyle name="Normal 124 5 2 2" xfId="30313"/>
    <cellStyle name="Normal 124 5 3" xfId="22746"/>
    <cellStyle name="Normal 124 6" xfId="9570"/>
    <cellStyle name="Normal 124 6 2" xfId="26532"/>
    <cellStyle name="Normal 124 7" xfId="16834"/>
    <cellStyle name="Normal 124 8" xfId="18964"/>
    <cellStyle name="Normal 125" xfId="1417"/>
    <cellStyle name="Normal 125 2" xfId="1911"/>
    <cellStyle name="Normal 125 2 2" xfId="2910"/>
    <cellStyle name="Normal 125 2 2 2" xfId="4872"/>
    <cellStyle name="Normal 125 2 2 2 2" xfId="8655"/>
    <cellStyle name="Normal 125 2 2 2 2 2" xfId="16714"/>
    <cellStyle name="Normal 125 2 2 2 2 2 2" xfId="33561"/>
    <cellStyle name="Normal 125 2 2 2 2 3" xfId="25994"/>
    <cellStyle name="Normal 125 2 2 2 3" xfId="12931"/>
    <cellStyle name="Normal 125 2 2 2 3 2" xfId="29780"/>
    <cellStyle name="Normal 125 2 2 2 4" xfId="22213"/>
    <cellStyle name="Normal 125 2 2 3" xfId="6771"/>
    <cellStyle name="Normal 125 2 2 3 2" xfId="14830"/>
    <cellStyle name="Normal 125 2 2 3 2 2" xfId="31677"/>
    <cellStyle name="Normal 125 2 2 3 3" xfId="24110"/>
    <cellStyle name="Normal 125 2 2 4" xfId="10997"/>
    <cellStyle name="Normal 125 2 2 4 2" xfId="27896"/>
    <cellStyle name="Normal 125 2 2 5" xfId="16840"/>
    <cellStyle name="Normal 125 2 2 6" xfId="20328"/>
    <cellStyle name="Normal 125 2 3" xfId="3960"/>
    <cellStyle name="Normal 125 2 3 2" xfId="7743"/>
    <cellStyle name="Normal 125 2 3 2 2" xfId="15802"/>
    <cellStyle name="Normal 125 2 3 2 2 2" xfId="32649"/>
    <cellStyle name="Normal 125 2 3 2 3" xfId="25082"/>
    <cellStyle name="Normal 125 2 3 3" xfId="12019"/>
    <cellStyle name="Normal 125 2 3 3 2" xfId="28868"/>
    <cellStyle name="Normal 125 2 3 4" xfId="21301"/>
    <cellStyle name="Normal 125 2 4" xfId="5859"/>
    <cellStyle name="Normal 125 2 4 2" xfId="13918"/>
    <cellStyle name="Normal 125 2 4 2 2" xfId="30765"/>
    <cellStyle name="Normal 125 2 4 3" xfId="23198"/>
    <cellStyle name="Normal 125 2 5" xfId="10044"/>
    <cellStyle name="Normal 125 2 5 2" xfId="26984"/>
    <cellStyle name="Normal 125 2 6" xfId="16839"/>
    <cellStyle name="Normal 125 2 7" xfId="19416"/>
    <cellStyle name="Normal 125 3" xfId="2457"/>
    <cellStyle name="Normal 125 3 2" xfId="4421"/>
    <cellStyle name="Normal 125 3 2 2" xfId="8204"/>
    <cellStyle name="Normal 125 3 2 2 2" xfId="16263"/>
    <cellStyle name="Normal 125 3 2 2 2 2" xfId="33110"/>
    <cellStyle name="Normal 125 3 2 2 3" xfId="25543"/>
    <cellStyle name="Normal 125 3 2 3" xfId="12480"/>
    <cellStyle name="Normal 125 3 2 3 2" xfId="29329"/>
    <cellStyle name="Normal 125 3 2 4" xfId="21762"/>
    <cellStyle name="Normal 125 3 3" xfId="6320"/>
    <cellStyle name="Normal 125 3 3 2" xfId="14379"/>
    <cellStyle name="Normal 125 3 3 2 2" xfId="31226"/>
    <cellStyle name="Normal 125 3 3 3" xfId="23659"/>
    <cellStyle name="Normal 125 3 4" xfId="10545"/>
    <cellStyle name="Normal 125 3 4 2" xfId="27445"/>
    <cellStyle name="Normal 125 3 5" xfId="16841"/>
    <cellStyle name="Normal 125 3 6" xfId="19877"/>
    <cellStyle name="Normal 125 4" xfId="3509"/>
    <cellStyle name="Normal 125 4 2" xfId="7292"/>
    <cellStyle name="Normal 125 4 2 2" xfId="15351"/>
    <cellStyle name="Normal 125 4 2 2 2" xfId="32198"/>
    <cellStyle name="Normal 125 4 2 3" xfId="24631"/>
    <cellStyle name="Normal 125 4 3" xfId="11568"/>
    <cellStyle name="Normal 125 4 3 2" xfId="28417"/>
    <cellStyle name="Normal 125 4 4" xfId="20850"/>
    <cellStyle name="Normal 125 5" xfId="5408"/>
    <cellStyle name="Normal 125 5 2" xfId="13467"/>
    <cellStyle name="Normal 125 5 2 2" xfId="30314"/>
    <cellStyle name="Normal 125 5 3" xfId="22747"/>
    <cellStyle name="Normal 125 6" xfId="9571"/>
    <cellStyle name="Normal 125 6 2" xfId="26533"/>
    <cellStyle name="Normal 125 7" xfId="16838"/>
    <cellStyle name="Normal 125 8" xfId="18965"/>
    <cellStyle name="Normal 126" xfId="1418"/>
    <cellStyle name="Normal 126 2" xfId="2458"/>
    <cellStyle name="Normal 126 2 2" xfId="4422"/>
    <cellStyle name="Normal 126 2 2 2" xfId="8205"/>
    <cellStyle name="Normal 126 2 2 2 2" xfId="16264"/>
    <cellStyle name="Normal 126 2 2 2 2 2" xfId="33111"/>
    <cellStyle name="Normal 126 2 2 2 3" xfId="25544"/>
    <cellStyle name="Normal 126 2 2 3" xfId="12481"/>
    <cellStyle name="Normal 126 2 2 3 2" xfId="29330"/>
    <cellStyle name="Normal 126 2 2 4" xfId="21763"/>
    <cellStyle name="Normal 126 2 3" xfId="6321"/>
    <cellStyle name="Normal 126 2 3 2" xfId="14380"/>
    <cellStyle name="Normal 126 2 3 2 2" xfId="31227"/>
    <cellStyle name="Normal 126 2 3 3" xfId="23660"/>
    <cellStyle name="Normal 126 2 4" xfId="10546"/>
    <cellStyle name="Normal 126 2 4 2" xfId="27446"/>
    <cellStyle name="Normal 126 2 5" xfId="16843"/>
    <cellStyle name="Normal 126 2 6" xfId="19878"/>
    <cellStyle name="Normal 126 3" xfId="3510"/>
    <cellStyle name="Normal 126 3 2" xfId="7293"/>
    <cellStyle name="Normal 126 3 2 2" xfId="15352"/>
    <cellStyle name="Normal 126 3 2 2 2" xfId="32199"/>
    <cellStyle name="Normal 126 3 2 3" xfId="24632"/>
    <cellStyle name="Normal 126 3 3" xfId="11569"/>
    <cellStyle name="Normal 126 3 3 2" xfId="28418"/>
    <cellStyle name="Normal 126 3 4" xfId="20851"/>
    <cellStyle name="Normal 126 4" xfId="5409"/>
    <cellStyle name="Normal 126 4 2" xfId="13468"/>
    <cellStyle name="Normal 126 4 2 2" xfId="30315"/>
    <cellStyle name="Normal 126 4 3" xfId="22748"/>
    <cellStyle name="Normal 126 5" xfId="9572"/>
    <cellStyle name="Normal 126 5 2" xfId="26534"/>
    <cellStyle name="Normal 126 6" xfId="16842"/>
    <cellStyle name="Normal 126 7" xfId="18966"/>
    <cellStyle name="Normal 127" xfId="1420"/>
    <cellStyle name="Normal 128" xfId="1419"/>
    <cellStyle name="Normal 128 2" xfId="2459"/>
    <cellStyle name="Normal 128 2 2" xfId="4423"/>
    <cellStyle name="Normal 128 2 2 2" xfId="8206"/>
    <cellStyle name="Normal 128 2 2 2 2" xfId="16265"/>
    <cellStyle name="Normal 128 2 2 2 2 2" xfId="33112"/>
    <cellStyle name="Normal 128 2 2 2 3" xfId="25545"/>
    <cellStyle name="Normal 128 2 2 3" xfId="12482"/>
    <cellStyle name="Normal 128 2 2 3 2" xfId="29331"/>
    <cellStyle name="Normal 128 2 2 4" xfId="21764"/>
    <cellStyle name="Normal 128 2 3" xfId="6322"/>
    <cellStyle name="Normal 128 2 3 2" xfId="14381"/>
    <cellStyle name="Normal 128 2 3 2 2" xfId="31228"/>
    <cellStyle name="Normal 128 2 3 3" xfId="23661"/>
    <cellStyle name="Normal 128 2 4" xfId="10547"/>
    <cellStyle name="Normal 128 2 4 2" xfId="27447"/>
    <cellStyle name="Normal 128 2 5" xfId="16845"/>
    <cellStyle name="Normal 128 2 6" xfId="19879"/>
    <cellStyle name="Normal 128 3" xfId="3511"/>
    <cellStyle name="Normal 128 3 2" xfId="7294"/>
    <cellStyle name="Normal 128 3 2 2" xfId="15353"/>
    <cellStyle name="Normal 128 3 2 2 2" xfId="32200"/>
    <cellStyle name="Normal 128 3 2 3" xfId="24633"/>
    <cellStyle name="Normal 128 3 3" xfId="11570"/>
    <cellStyle name="Normal 128 3 3 2" xfId="28419"/>
    <cellStyle name="Normal 128 3 4" xfId="20852"/>
    <cellStyle name="Normal 128 4" xfId="5410"/>
    <cellStyle name="Normal 128 4 2" xfId="13469"/>
    <cellStyle name="Normal 128 4 2 2" xfId="30316"/>
    <cellStyle name="Normal 128 4 3" xfId="22749"/>
    <cellStyle name="Normal 128 5" xfId="9573"/>
    <cellStyle name="Normal 128 5 2" xfId="26535"/>
    <cellStyle name="Normal 128 6" xfId="16844"/>
    <cellStyle name="Normal 128 7" xfId="18967"/>
    <cellStyle name="Normal 129" xfId="1912"/>
    <cellStyle name="Normal 13" xfId="438"/>
    <cellStyle name="Normal 13 2" xfId="923"/>
    <cellStyle name="Normal 13 3" xfId="907"/>
    <cellStyle name="Normal 13 3 2" xfId="16847"/>
    <cellStyle name="Normal 13 3 3" xfId="34041"/>
    <cellStyle name="Normal 13 4" xfId="16846"/>
    <cellStyle name="Normal 13 5" xfId="18531"/>
    <cellStyle name="Normal 13 6" xfId="34042"/>
    <cellStyle name="Normal 13_INFORME" xfId="929"/>
    <cellStyle name="Normal 130" xfId="1913"/>
    <cellStyle name="Normal 130 2" xfId="2911"/>
    <cellStyle name="Normal 130 2 2" xfId="4873"/>
    <cellStyle name="Normal 130 2 2 2" xfId="8656"/>
    <cellStyle name="Normal 130 2 2 2 2" xfId="16715"/>
    <cellStyle name="Normal 130 2 2 2 2 2" xfId="33562"/>
    <cellStyle name="Normal 130 2 2 2 3" xfId="25995"/>
    <cellStyle name="Normal 130 2 2 3" xfId="12932"/>
    <cellStyle name="Normal 130 2 2 3 2" xfId="29781"/>
    <cellStyle name="Normal 130 2 2 4" xfId="22214"/>
    <cellStyle name="Normal 130 2 3" xfId="6772"/>
    <cellStyle name="Normal 130 2 3 2" xfId="14831"/>
    <cellStyle name="Normal 130 2 3 2 2" xfId="31678"/>
    <cellStyle name="Normal 130 2 3 3" xfId="24111"/>
    <cellStyle name="Normal 130 2 4" xfId="10998"/>
    <cellStyle name="Normal 130 2 4 2" xfId="27897"/>
    <cellStyle name="Normal 130 2 5" xfId="16849"/>
    <cellStyle name="Normal 130 2 6" xfId="20329"/>
    <cellStyle name="Normal 130 3" xfId="3961"/>
    <cellStyle name="Normal 130 3 2" xfId="7744"/>
    <cellStyle name="Normal 130 3 2 2" xfId="15803"/>
    <cellStyle name="Normal 130 3 2 2 2" xfId="32650"/>
    <cellStyle name="Normal 130 3 2 3" xfId="25083"/>
    <cellStyle name="Normal 130 3 3" xfId="12020"/>
    <cellStyle name="Normal 130 3 3 2" xfId="28869"/>
    <cellStyle name="Normal 130 3 4" xfId="21302"/>
    <cellStyle name="Normal 130 4" xfId="5860"/>
    <cellStyle name="Normal 130 4 2" xfId="13919"/>
    <cellStyle name="Normal 130 4 2 2" xfId="30766"/>
    <cellStyle name="Normal 130 4 3" xfId="23199"/>
    <cellStyle name="Normal 130 5" xfId="10045"/>
    <cellStyle name="Normal 130 5 2" xfId="26985"/>
    <cellStyle name="Normal 130 6" xfId="16848"/>
    <cellStyle name="Normal 130 7" xfId="19417"/>
    <cellStyle name="Normal 131" xfId="1914"/>
    <cellStyle name="Normal 131 2" xfId="2912"/>
    <cellStyle name="Normal 131 2 2" xfId="4874"/>
    <cellStyle name="Normal 131 2 2 2" xfId="8657"/>
    <cellStyle name="Normal 131 2 2 2 2" xfId="16716"/>
    <cellStyle name="Normal 131 2 2 2 2 2" xfId="33563"/>
    <cellStyle name="Normal 131 2 2 2 3" xfId="25996"/>
    <cellStyle name="Normal 131 2 2 3" xfId="12933"/>
    <cellStyle name="Normal 131 2 2 3 2" xfId="29782"/>
    <cellStyle name="Normal 131 2 2 4" xfId="22215"/>
    <cellStyle name="Normal 131 2 3" xfId="6773"/>
    <cellStyle name="Normal 131 2 3 2" xfId="14832"/>
    <cellStyle name="Normal 131 2 3 2 2" xfId="31679"/>
    <cellStyle name="Normal 131 2 3 3" xfId="24112"/>
    <cellStyle name="Normal 131 2 4" xfId="10999"/>
    <cellStyle name="Normal 131 2 4 2" xfId="27898"/>
    <cellStyle name="Normal 131 2 5" xfId="16851"/>
    <cellStyle name="Normal 131 2 6" xfId="20330"/>
    <cellStyle name="Normal 131 3" xfId="3962"/>
    <cellStyle name="Normal 131 3 2" xfId="7745"/>
    <cellStyle name="Normal 131 3 2 2" xfId="15804"/>
    <cellStyle name="Normal 131 3 2 2 2" xfId="32651"/>
    <cellStyle name="Normal 131 3 2 3" xfId="25084"/>
    <cellStyle name="Normal 131 3 3" xfId="12021"/>
    <cellStyle name="Normal 131 3 3 2" xfId="28870"/>
    <cellStyle name="Normal 131 3 4" xfId="21303"/>
    <cellStyle name="Normal 131 4" xfId="5861"/>
    <cellStyle name="Normal 131 4 2" xfId="13920"/>
    <cellStyle name="Normal 131 4 2 2" xfId="30767"/>
    <cellStyle name="Normal 131 4 3" xfId="23200"/>
    <cellStyle name="Normal 131 5" xfId="10046"/>
    <cellStyle name="Normal 131 5 2" xfId="26986"/>
    <cellStyle name="Normal 131 6" xfId="16850"/>
    <cellStyle name="Normal 131 7" xfId="19418"/>
    <cellStyle name="Normal 132" xfId="1915"/>
    <cellStyle name="Normal 132 2" xfId="2913"/>
    <cellStyle name="Normal 132 2 2" xfId="4875"/>
    <cellStyle name="Normal 132 2 2 2" xfId="8658"/>
    <cellStyle name="Normal 132 2 2 2 2" xfId="16717"/>
    <cellStyle name="Normal 132 2 2 2 2 2" xfId="33564"/>
    <cellStyle name="Normal 132 2 2 2 3" xfId="25997"/>
    <cellStyle name="Normal 132 2 2 3" xfId="12934"/>
    <cellStyle name="Normal 132 2 2 3 2" xfId="29783"/>
    <cellStyle name="Normal 132 2 2 4" xfId="22216"/>
    <cellStyle name="Normal 132 2 3" xfId="6774"/>
    <cellStyle name="Normal 132 2 3 2" xfId="14833"/>
    <cellStyle name="Normal 132 2 3 2 2" xfId="31680"/>
    <cellStyle name="Normal 132 2 3 3" xfId="24113"/>
    <cellStyle name="Normal 132 2 4" xfId="11000"/>
    <cellStyle name="Normal 132 2 4 2" xfId="27899"/>
    <cellStyle name="Normal 132 2 5" xfId="16853"/>
    <cellStyle name="Normal 132 2 6" xfId="20331"/>
    <cellStyle name="Normal 132 3" xfId="3963"/>
    <cellStyle name="Normal 132 3 2" xfId="7746"/>
    <cellStyle name="Normal 132 3 2 2" xfId="15805"/>
    <cellStyle name="Normal 132 3 2 2 2" xfId="32652"/>
    <cellStyle name="Normal 132 3 2 3" xfId="25085"/>
    <cellStyle name="Normal 132 3 3" xfId="12022"/>
    <cellStyle name="Normal 132 3 3 2" xfId="28871"/>
    <cellStyle name="Normal 132 3 4" xfId="21304"/>
    <cellStyle name="Normal 132 4" xfId="5862"/>
    <cellStyle name="Normal 132 4 2" xfId="13921"/>
    <cellStyle name="Normal 132 4 2 2" xfId="30768"/>
    <cellStyle name="Normal 132 4 3" xfId="23201"/>
    <cellStyle name="Normal 132 5" xfId="10047"/>
    <cellStyle name="Normal 132 5 2" xfId="26987"/>
    <cellStyle name="Normal 132 6" xfId="16852"/>
    <cellStyle name="Normal 132 7" xfId="19419"/>
    <cellStyle name="Normal 133" xfId="1916"/>
    <cellStyle name="Normal 133 2" xfId="2914"/>
    <cellStyle name="Normal 133 2 2" xfId="4876"/>
    <cellStyle name="Normal 133 2 2 2" xfId="8659"/>
    <cellStyle name="Normal 133 2 2 2 2" xfId="16718"/>
    <cellStyle name="Normal 133 2 2 2 2 2" xfId="33565"/>
    <cellStyle name="Normal 133 2 2 2 3" xfId="25998"/>
    <cellStyle name="Normal 133 2 2 3" xfId="12935"/>
    <cellStyle name="Normal 133 2 2 3 2" xfId="29784"/>
    <cellStyle name="Normal 133 2 2 4" xfId="22217"/>
    <cellStyle name="Normal 133 2 3" xfId="6775"/>
    <cellStyle name="Normal 133 2 3 2" xfId="14834"/>
    <cellStyle name="Normal 133 2 3 2 2" xfId="31681"/>
    <cellStyle name="Normal 133 2 3 3" xfId="24114"/>
    <cellStyle name="Normal 133 2 4" xfId="11001"/>
    <cellStyle name="Normal 133 2 4 2" xfId="27900"/>
    <cellStyle name="Normal 133 2 5" xfId="16855"/>
    <cellStyle name="Normal 133 2 6" xfId="20332"/>
    <cellStyle name="Normal 133 3" xfId="3964"/>
    <cellStyle name="Normal 133 3 2" xfId="7747"/>
    <cellStyle name="Normal 133 3 2 2" xfId="15806"/>
    <cellStyle name="Normal 133 3 2 2 2" xfId="32653"/>
    <cellStyle name="Normal 133 3 2 3" xfId="25086"/>
    <cellStyle name="Normal 133 3 3" xfId="12023"/>
    <cellStyle name="Normal 133 3 3 2" xfId="28872"/>
    <cellStyle name="Normal 133 3 4" xfId="21305"/>
    <cellStyle name="Normal 133 4" xfId="5863"/>
    <cellStyle name="Normal 133 4 2" xfId="13922"/>
    <cellStyle name="Normal 133 4 2 2" xfId="30769"/>
    <cellStyle name="Normal 133 4 3" xfId="23202"/>
    <cellStyle name="Normal 133 5" xfId="10048"/>
    <cellStyle name="Normal 133 5 2" xfId="26988"/>
    <cellStyle name="Normal 133 6" xfId="16854"/>
    <cellStyle name="Normal 133 7" xfId="19420"/>
    <cellStyle name="Normal 134" xfId="1917"/>
    <cellStyle name="Normal 134 2" xfId="2915"/>
    <cellStyle name="Normal 134 2 2" xfId="4877"/>
    <cellStyle name="Normal 134 2 2 2" xfId="8660"/>
    <cellStyle name="Normal 134 2 2 2 2" xfId="16719"/>
    <cellStyle name="Normal 134 2 2 2 2 2" xfId="33566"/>
    <cellStyle name="Normal 134 2 2 2 3" xfId="25999"/>
    <cellStyle name="Normal 134 2 2 3" xfId="12936"/>
    <cellStyle name="Normal 134 2 2 3 2" xfId="29785"/>
    <cellStyle name="Normal 134 2 2 4" xfId="22218"/>
    <cellStyle name="Normal 134 2 3" xfId="6776"/>
    <cellStyle name="Normal 134 2 3 2" xfId="14835"/>
    <cellStyle name="Normal 134 2 3 2 2" xfId="31682"/>
    <cellStyle name="Normal 134 2 3 3" xfId="24115"/>
    <cellStyle name="Normal 134 2 4" xfId="11002"/>
    <cellStyle name="Normal 134 2 4 2" xfId="27901"/>
    <cellStyle name="Normal 134 2 5" xfId="16857"/>
    <cellStyle name="Normal 134 2 6" xfId="20333"/>
    <cellStyle name="Normal 134 3" xfId="3965"/>
    <cellStyle name="Normal 134 3 2" xfId="7748"/>
    <cellStyle name="Normal 134 3 2 2" xfId="15807"/>
    <cellStyle name="Normal 134 3 2 2 2" xfId="32654"/>
    <cellStyle name="Normal 134 3 2 3" xfId="25087"/>
    <cellStyle name="Normal 134 3 3" xfId="12024"/>
    <cellStyle name="Normal 134 3 3 2" xfId="28873"/>
    <cellStyle name="Normal 134 3 4" xfId="21306"/>
    <cellStyle name="Normal 134 4" xfId="5864"/>
    <cellStyle name="Normal 134 4 2" xfId="13923"/>
    <cellStyle name="Normal 134 4 2 2" xfId="30770"/>
    <cellStyle name="Normal 134 4 3" xfId="23203"/>
    <cellStyle name="Normal 134 5" xfId="10049"/>
    <cellStyle name="Normal 134 5 2" xfId="26989"/>
    <cellStyle name="Normal 134 6" xfId="16856"/>
    <cellStyle name="Normal 134 7" xfId="19421"/>
    <cellStyle name="Normal 135" xfId="1918"/>
    <cellStyle name="Normal 135 2" xfId="2916"/>
    <cellStyle name="Normal 135 2 2" xfId="4878"/>
    <cellStyle name="Normal 135 2 2 2" xfId="8661"/>
    <cellStyle name="Normal 135 2 2 2 2" xfId="16720"/>
    <cellStyle name="Normal 135 2 2 2 2 2" xfId="33567"/>
    <cellStyle name="Normal 135 2 2 2 3" xfId="26000"/>
    <cellStyle name="Normal 135 2 2 3" xfId="12937"/>
    <cellStyle name="Normal 135 2 2 3 2" xfId="29786"/>
    <cellStyle name="Normal 135 2 2 4" xfId="22219"/>
    <cellStyle name="Normal 135 2 3" xfId="6777"/>
    <cellStyle name="Normal 135 2 3 2" xfId="14836"/>
    <cellStyle name="Normal 135 2 3 2 2" xfId="31683"/>
    <cellStyle name="Normal 135 2 3 3" xfId="24116"/>
    <cellStyle name="Normal 135 2 4" xfId="11003"/>
    <cellStyle name="Normal 135 2 4 2" xfId="27902"/>
    <cellStyle name="Normal 135 2 5" xfId="16859"/>
    <cellStyle name="Normal 135 2 6" xfId="20334"/>
    <cellStyle name="Normal 135 3" xfId="3966"/>
    <cellStyle name="Normal 135 3 2" xfId="7749"/>
    <cellStyle name="Normal 135 3 2 2" xfId="15808"/>
    <cellStyle name="Normal 135 3 2 2 2" xfId="32655"/>
    <cellStyle name="Normal 135 3 2 3" xfId="25088"/>
    <cellStyle name="Normal 135 3 3" xfId="12025"/>
    <cellStyle name="Normal 135 3 3 2" xfId="28874"/>
    <cellStyle name="Normal 135 3 4" xfId="21307"/>
    <cellStyle name="Normal 135 4" xfId="5865"/>
    <cellStyle name="Normal 135 4 2" xfId="13924"/>
    <cellStyle name="Normal 135 4 2 2" xfId="30771"/>
    <cellStyle name="Normal 135 4 3" xfId="23204"/>
    <cellStyle name="Normal 135 5" xfId="10050"/>
    <cellStyle name="Normal 135 5 2" xfId="26990"/>
    <cellStyle name="Normal 135 6" xfId="16858"/>
    <cellStyle name="Normal 135 7" xfId="19422"/>
    <cellStyle name="Normal 136" xfId="1919"/>
    <cellStyle name="Normal 136 2" xfId="2917"/>
    <cellStyle name="Normal 136 2 2" xfId="4879"/>
    <cellStyle name="Normal 136 2 2 2" xfId="8662"/>
    <cellStyle name="Normal 136 2 2 2 2" xfId="16721"/>
    <cellStyle name="Normal 136 2 2 2 2 2" xfId="33568"/>
    <cellStyle name="Normal 136 2 2 2 3" xfId="26001"/>
    <cellStyle name="Normal 136 2 2 3" xfId="12938"/>
    <cellStyle name="Normal 136 2 2 3 2" xfId="29787"/>
    <cellStyle name="Normal 136 2 2 4" xfId="22220"/>
    <cellStyle name="Normal 136 2 3" xfId="6778"/>
    <cellStyle name="Normal 136 2 3 2" xfId="14837"/>
    <cellStyle name="Normal 136 2 3 2 2" xfId="31684"/>
    <cellStyle name="Normal 136 2 3 3" xfId="24117"/>
    <cellStyle name="Normal 136 2 4" xfId="11004"/>
    <cellStyle name="Normal 136 2 4 2" xfId="27903"/>
    <cellStyle name="Normal 136 2 5" xfId="16861"/>
    <cellStyle name="Normal 136 2 6" xfId="20335"/>
    <cellStyle name="Normal 136 3" xfId="3967"/>
    <cellStyle name="Normal 136 3 2" xfId="7750"/>
    <cellStyle name="Normal 136 3 2 2" xfId="15809"/>
    <cellStyle name="Normal 136 3 2 2 2" xfId="32656"/>
    <cellStyle name="Normal 136 3 2 3" xfId="25089"/>
    <cellStyle name="Normal 136 3 3" xfId="12026"/>
    <cellStyle name="Normal 136 3 3 2" xfId="28875"/>
    <cellStyle name="Normal 136 3 4" xfId="21308"/>
    <cellStyle name="Normal 136 4" xfId="5866"/>
    <cellStyle name="Normal 136 4 2" xfId="13925"/>
    <cellStyle name="Normal 136 4 2 2" xfId="30772"/>
    <cellStyle name="Normal 136 4 3" xfId="23205"/>
    <cellStyle name="Normal 136 5" xfId="10051"/>
    <cellStyle name="Normal 136 5 2" xfId="26991"/>
    <cellStyle name="Normal 136 6" xfId="16860"/>
    <cellStyle name="Normal 136 7" xfId="19423"/>
    <cellStyle name="Normal 137" xfId="1920"/>
    <cellStyle name="Normal 137 2" xfId="2918"/>
    <cellStyle name="Normal 137 2 2" xfId="4880"/>
    <cellStyle name="Normal 137 2 2 2" xfId="8663"/>
    <cellStyle name="Normal 137 2 2 2 2" xfId="16722"/>
    <cellStyle name="Normal 137 2 2 2 2 2" xfId="33569"/>
    <cellStyle name="Normal 137 2 2 2 3" xfId="26002"/>
    <cellStyle name="Normal 137 2 2 3" xfId="12939"/>
    <cellStyle name="Normal 137 2 2 3 2" xfId="29788"/>
    <cellStyle name="Normal 137 2 2 4" xfId="22221"/>
    <cellStyle name="Normal 137 2 3" xfId="6779"/>
    <cellStyle name="Normal 137 2 3 2" xfId="14838"/>
    <cellStyle name="Normal 137 2 3 2 2" xfId="31685"/>
    <cellStyle name="Normal 137 2 3 3" xfId="24118"/>
    <cellStyle name="Normal 137 2 4" xfId="11005"/>
    <cellStyle name="Normal 137 2 4 2" xfId="27904"/>
    <cellStyle name="Normal 137 2 5" xfId="16863"/>
    <cellStyle name="Normal 137 2 6" xfId="20336"/>
    <cellStyle name="Normal 137 3" xfId="3968"/>
    <cellStyle name="Normal 137 3 2" xfId="7751"/>
    <cellStyle name="Normal 137 3 2 2" xfId="15810"/>
    <cellStyle name="Normal 137 3 2 2 2" xfId="32657"/>
    <cellStyle name="Normal 137 3 2 3" xfId="25090"/>
    <cellStyle name="Normal 137 3 3" xfId="12027"/>
    <cellStyle name="Normal 137 3 3 2" xfId="28876"/>
    <cellStyle name="Normal 137 3 4" xfId="21309"/>
    <cellStyle name="Normal 137 4" xfId="5867"/>
    <cellStyle name="Normal 137 4 2" xfId="13926"/>
    <cellStyle name="Normal 137 4 2 2" xfId="30773"/>
    <cellStyle name="Normal 137 4 3" xfId="23206"/>
    <cellStyle name="Normal 137 5" xfId="10052"/>
    <cellStyle name="Normal 137 5 2" xfId="26992"/>
    <cellStyle name="Normal 137 6" xfId="16862"/>
    <cellStyle name="Normal 137 7" xfId="19424"/>
    <cellStyle name="Normal 138" xfId="1921"/>
    <cellStyle name="Normal 138 2" xfId="2919"/>
    <cellStyle name="Normal 138 2 2" xfId="4881"/>
    <cellStyle name="Normal 138 2 2 2" xfId="8664"/>
    <cellStyle name="Normal 138 2 2 2 2" xfId="16723"/>
    <cellStyle name="Normal 138 2 2 2 2 2" xfId="33570"/>
    <cellStyle name="Normal 138 2 2 2 3" xfId="26003"/>
    <cellStyle name="Normal 138 2 2 3" xfId="12940"/>
    <cellStyle name="Normal 138 2 2 3 2" xfId="29789"/>
    <cellStyle name="Normal 138 2 2 4" xfId="22222"/>
    <cellStyle name="Normal 138 2 3" xfId="6780"/>
    <cellStyle name="Normal 138 2 3 2" xfId="14839"/>
    <cellStyle name="Normal 138 2 3 2 2" xfId="31686"/>
    <cellStyle name="Normal 138 2 3 3" xfId="24119"/>
    <cellStyle name="Normal 138 2 4" xfId="11006"/>
    <cellStyle name="Normal 138 2 4 2" xfId="27905"/>
    <cellStyle name="Normal 138 2 5" xfId="16865"/>
    <cellStyle name="Normal 138 2 6" xfId="20337"/>
    <cellStyle name="Normal 138 3" xfId="3969"/>
    <cellStyle name="Normal 138 3 2" xfId="7752"/>
    <cellStyle name="Normal 138 3 2 2" xfId="15811"/>
    <cellStyle name="Normal 138 3 2 2 2" xfId="32658"/>
    <cellStyle name="Normal 138 3 2 3" xfId="25091"/>
    <cellStyle name="Normal 138 3 3" xfId="12028"/>
    <cellStyle name="Normal 138 3 3 2" xfId="28877"/>
    <cellStyle name="Normal 138 3 4" xfId="21310"/>
    <cellStyle name="Normal 138 4" xfId="5868"/>
    <cellStyle name="Normal 138 4 2" xfId="13927"/>
    <cellStyle name="Normal 138 4 2 2" xfId="30774"/>
    <cellStyle name="Normal 138 4 3" xfId="23207"/>
    <cellStyle name="Normal 138 5" xfId="10053"/>
    <cellStyle name="Normal 138 5 2" xfId="26993"/>
    <cellStyle name="Normal 138 6" xfId="16864"/>
    <cellStyle name="Normal 138 7" xfId="19425"/>
    <cellStyle name="Normal 139" xfId="1922"/>
    <cellStyle name="Normal 139 2" xfId="2920"/>
    <cellStyle name="Normal 139 2 2" xfId="4882"/>
    <cellStyle name="Normal 139 2 2 2" xfId="8665"/>
    <cellStyle name="Normal 139 2 2 2 2" xfId="16724"/>
    <cellStyle name="Normal 139 2 2 2 2 2" xfId="33571"/>
    <cellStyle name="Normal 139 2 2 2 3" xfId="26004"/>
    <cellStyle name="Normal 139 2 2 3" xfId="12941"/>
    <cellStyle name="Normal 139 2 2 3 2" xfId="29790"/>
    <cellStyle name="Normal 139 2 2 4" xfId="22223"/>
    <cellStyle name="Normal 139 2 3" xfId="6781"/>
    <cellStyle name="Normal 139 2 3 2" xfId="14840"/>
    <cellStyle name="Normal 139 2 3 2 2" xfId="31687"/>
    <cellStyle name="Normal 139 2 3 3" xfId="24120"/>
    <cellStyle name="Normal 139 2 4" xfId="11007"/>
    <cellStyle name="Normal 139 2 4 2" xfId="27906"/>
    <cellStyle name="Normal 139 2 5" xfId="16867"/>
    <cellStyle name="Normal 139 2 6" xfId="20338"/>
    <cellStyle name="Normal 139 3" xfId="3970"/>
    <cellStyle name="Normal 139 3 2" xfId="7753"/>
    <cellStyle name="Normal 139 3 2 2" xfId="15812"/>
    <cellStyle name="Normal 139 3 2 2 2" xfId="32659"/>
    <cellStyle name="Normal 139 3 2 3" xfId="25092"/>
    <cellStyle name="Normal 139 3 3" xfId="12029"/>
    <cellStyle name="Normal 139 3 3 2" xfId="28878"/>
    <cellStyle name="Normal 139 3 4" xfId="21311"/>
    <cellStyle name="Normal 139 4" xfId="5869"/>
    <cellStyle name="Normal 139 4 2" xfId="13928"/>
    <cellStyle name="Normal 139 4 2 2" xfId="30775"/>
    <cellStyle name="Normal 139 4 3" xfId="23208"/>
    <cellStyle name="Normal 139 5" xfId="10054"/>
    <cellStyle name="Normal 139 5 2" xfId="26994"/>
    <cellStyle name="Normal 139 6" xfId="16866"/>
    <cellStyle name="Normal 139 7" xfId="19426"/>
    <cellStyle name="Normal 14" xfId="501"/>
    <cellStyle name="Normal 14 2" xfId="935"/>
    <cellStyle name="Normal 14 2 2" xfId="3115"/>
    <cellStyle name="Normal 14 2 3" xfId="16868"/>
    <cellStyle name="Normal 14 2 4" xfId="34043"/>
    <cellStyle name="Normal 14 3" xfId="18517"/>
    <cellStyle name="Normal 140" xfId="1924"/>
    <cellStyle name="Normal 141" xfId="1923"/>
    <cellStyle name="Normal 141 2" xfId="3971"/>
    <cellStyle name="Normal 141 2 2" xfId="7754"/>
    <cellStyle name="Normal 141 2 2 2" xfId="15813"/>
    <cellStyle name="Normal 141 2 2 2 2" xfId="32660"/>
    <cellStyle name="Normal 141 2 2 3" xfId="25093"/>
    <cellStyle name="Normal 141 2 3" xfId="12030"/>
    <cellStyle name="Normal 141 2 3 2" xfId="28879"/>
    <cellStyle name="Normal 141 2 4" xfId="21312"/>
    <cellStyle name="Normal 141 3" xfId="5870"/>
    <cellStyle name="Normal 141 3 2" xfId="13929"/>
    <cellStyle name="Normal 141 3 2 2" xfId="30776"/>
    <cellStyle name="Normal 141 3 3" xfId="23209"/>
    <cellStyle name="Normal 141 4" xfId="10055"/>
    <cellStyle name="Normal 141 4 2" xfId="26995"/>
    <cellStyle name="Normal 141 5" xfId="16869"/>
    <cellStyle name="Normal 141 6" xfId="19427"/>
    <cellStyle name="Normal 142" xfId="2030"/>
    <cellStyle name="Normal 143" xfId="2921"/>
    <cellStyle name="Normal 144" xfId="2922"/>
    <cellStyle name="Normal 144 2" xfId="16870"/>
    <cellStyle name="Normal 145" xfId="2923"/>
    <cellStyle name="Normal 145 2" xfId="4883"/>
    <cellStyle name="Normal 145 2 2" xfId="8666"/>
    <cellStyle name="Normal 145 2 2 2" xfId="16725"/>
    <cellStyle name="Normal 145 2 2 2 2" xfId="33572"/>
    <cellStyle name="Normal 145 2 2 3" xfId="26005"/>
    <cellStyle name="Normal 145 2 3" xfId="12942"/>
    <cellStyle name="Normal 145 2 3 2" xfId="29791"/>
    <cellStyle name="Normal 145 2 4" xfId="22224"/>
    <cellStyle name="Normal 145 3" xfId="6782"/>
    <cellStyle name="Normal 145 3 2" xfId="14841"/>
    <cellStyle name="Normal 145 3 2 2" xfId="31688"/>
    <cellStyle name="Normal 145 3 3" xfId="24121"/>
    <cellStyle name="Normal 145 4" xfId="11009"/>
    <cellStyle name="Normal 145 4 2" xfId="27907"/>
    <cellStyle name="Normal 145 5" xfId="16871"/>
    <cellStyle name="Normal 145 6" xfId="20339"/>
    <cellStyle name="Normal 146" xfId="2924"/>
    <cellStyle name="Normal 146 2" xfId="4884"/>
    <cellStyle name="Normal 146 2 2" xfId="8667"/>
    <cellStyle name="Normal 146 2 2 2" xfId="16726"/>
    <cellStyle name="Normal 146 2 2 2 2" xfId="33573"/>
    <cellStyle name="Normal 146 2 2 3" xfId="26006"/>
    <cellStyle name="Normal 146 2 3" xfId="12943"/>
    <cellStyle name="Normal 146 2 3 2" xfId="29792"/>
    <cellStyle name="Normal 146 2 4" xfId="22225"/>
    <cellStyle name="Normal 146 3" xfId="6783"/>
    <cellStyle name="Normal 146 3 2" xfId="14842"/>
    <cellStyle name="Normal 146 3 2 2" xfId="31689"/>
    <cellStyle name="Normal 146 3 3" xfId="24122"/>
    <cellStyle name="Normal 146 4" xfId="11010"/>
    <cellStyle name="Normal 146 4 2" xfId="27908"/>
    <cellStyle name="Normal 146 5" xfId="16872"/>
    <cellStyle name="Normal 146 6" xfId="20340"/>
    <cellStyle name="Normal 147" xfId="2925"/>
    <cellStyle name="Normal 147 2" xfId="4885"/>
    <cellStyle name="Normal 147 2 2" xfId="8668"/>
    <cellStyle name="Normal 147 2 2 2" xfId="16727"/>
    <cellStyle name="Normal 147 2 2 2 2" xfId="33574"/>
    <cellStyle name="Normal 147 2 2 3" xfId="26007"/>
    <cellStyle name="Normal 147 2 3" xfId="12944"/>
    <cellStyle name="Normal 147 2 3 2" xfId="29793"/>
    <cellStyle name="Normal 147 2 4" xfId="22226"/>
    <cellStyle name="Normal 147 3" xfId="6784"/>
    <cellStyle name="Normal 147 3 2" xfId="14843"/>
    <cellStyle name="Normal 147 3 2 2" xfId="31690"/>
    <cellStyle name="Normal 147 3 3" xfId="24123"/>
    <cellStyle name="Normal 147 4" xfId="11011"/>
    <cellStyle name="Normal 147 4 2" xfId="27909"/>
    <cellStyle name="Normal 147 5" xfId="16873"/>
    <cellStyle name="Normal 147 6" xfId="20341"/>
    <cellStyle name="Normal 148" xfId="2926"/>
    <cellStyle name="Normal 148 2" xfId="4886"/>
    <cellStyle name="Normal 148 2 2" xfId="8669"/>
    <cellStyle name="Normal 148 2 2 2" xfId="16728"/>
    <cellStyle name="Normal 148 2 2 2 2" xfId="33575"/>
    <cellStyle name="Normal 148 2 2 3" xfId="26008"/>
    <cellStyle name="Normal 148 2 3" xfId="12945"/>
    <cellStyle name="Normal 148 2 3 2" xfId="29794"/>
    <cellStyle name="Normal 148 2 4" xfId="22227"/>
    <cellStyle name="Normal 148 3" xfId="6785"/>
    <cellStyle name="Normal 148 3 2" xfId="14844"/>
    <cellStyle name="Normal 148 3 2 2" xfId="31691"/>
    <cellStyle name="Normal 148 3 3" xfId="24124"/>
    <cellStyle name="Normal 148 4" xfId="11012"/>
    <cellStyle name="Normal 148 4 2" xfId="27910"/>
    <cellStyle name="Normal 148 5" xfId="16874"/>
    <cellStyle name="Normal 148 6" xfId="20342"/>
    <cellStyle name="Normal 149" xfId="2927"/>
    <cellStyle name="Normal 149 2" xfId="4887"/>
    <cellStyle name="Normal 149 2 2" xfId="8670"/>
    <cellStyle name="Normal 149 2 2 2" xfId="16729"/>
    <cellStyle name="Normal 149 2 2 2 2" xfId="33576"/>
    <cellStyle name="Normal 149 2 2 3" xfId="26009"/>
    <cellStyle name="Normal 149 2 3" xfId="12946"/>
    <cellStyle name="Normal 149 2 3 2" xfId="29795"/>
    <cellStyle name="Normal 149 2 4" xfId="22228"/>
    <cellStyle name="Normal 149 3" xfId="6786"/>
    <cellStyle name="Normal 149 3 2" xfId="14845"/>
    <cellStyle name="Normal 149 3 2 2" xfId="31692"/>
    <cellStyle name="Normal 149 3 3" xfId="24125"/>
    <cellStyle name="Normal 149 4" xfId="11013"/>
    <cellStyle name="Normal 149 4 2" xfId="27911"/>
    <cellStyle name="Normal 149 5" xfId="16875"/>
    <cellStyle name="Normal 149 6" xfId="20343"/>
    <cellStyle name="Normal 15" xfId="561"/>
    <cellStyle name="Normal 15 10" xfId="4964"/>
    <cellStyle name="Normal 15 10 2" xfId="13023"/>
    <cellStyle name="Normal 15 10 2 2" xfId="29870"/>
    <cellStyle name="Normal 15 10 3" xfId="22303"/>
    <cellStyle name="Normal 15 11" xfId="8926"/>
    <cellStyle name="Normal 15 11 2" xfId="26089"/>
    <cellStyle name="Normal 15 12" xfId="16876"/>
    <cellStyle name="Normal 15 13" xfId="18519"/>
    <cellStyle name="Normal 15 14" xfId="18598"/>
    <cellStyle name="Normal 15 15" xfId="34044"/>
    <cellStyle name="Normal 15 2" xfId="617"/>
    <cellStyle name="Normal 15 2 10" xfId="16877"/>
    <cellStyle name="Normal 15 2 11" xfId="18533"/>
    <cellStyle name="Normal 15 2 12" xfId="34045"/>
    <cellStyle name="Normal 15 2 2" xfId="735"/>
    <cellStyle name="Normal 15 2 2 10" xfId="18569"/>
    <cellStyle name="Normal 15 2 2 11" xfId="34046"/>
    <cellStyle name="Normal 15 2 2 2" xfId="1069"/>
    <cellStyle name="Normal 15 2 2 2 2" xfId="1330"/>
    <cellStyle name="Normal 15 2 2 2 2 2" xfId="1826"/>
    <cellStyle name="Normal 15 2 2 2 2 2 2" xfId="2825"/>
    <cellStyle name="Normal 15 2 2 2 2 2 2 2" xfId="4787"/>
    <cellStyle name="Normal 15 2 2 2 2 2 2 2 2" xfId="8570"/>
    <cellStyle name="Normal 15 2 2 2 2 2 2 2 2 2" xfId="16629"/>
    <cellStyle name="Normal 15 2 2 2 2 2 2 2 2 2 2" xfId="33476"/>
    <cellStyle name="Normal 15 2 2 2 2 2 2 2 2 3" xfId="25909"/>
    <cellStyle name="Normal 15 2 2 2 2 2 2 2 3" xfId="12846"/>
    <cellStyle name="Normal 15 2 2 2 2 2 2 2 3 2" xfId="29695"/>
    <cellStyle name="Normal 15 2 2 2 2 2 2 2 4" xfId="22128"/>
    <cellStyle name="Normal 15 2 2 2 2 2 2 3" xfId="6686"/>
    <cellStyle name="Normal 15 2 2 2 2 2 2 3 2" xfId="14745"/>
    <cellStyle name="Normal 15 2 2 2 2 2 2 3 2 2" xfId="31592"/>
    <cellStyle name="Normal 15 2 2 2 2 2 2 3 3" xfId="24025"/>
    <cellStyle name="Normal 15 2 2 2 2 2 2 4" xfId="10912"/>
    <cellStyle name="Normal 15 2 2 2 2 2 2 4 2" xfId="27811"/>
    <cellStyle name="Normal 15 2 2 2 2 2 2 5" xfId="16882"/>
    <cellStyle name="Normal 15 2 2 2 2 2 2 6" xfId="20243"/>
    <cellStyle name="Normal 15 2 2 2 2 2 3" xfId="3875"/>
    <cellStyle name="Normal 15 2 2 2 2 2 3 2" xfId="7658"/>
    <cellStyle name="Normal 15 2 2 2 2 2 3 2 2" xfId="15717"/>
    <cellStyle name="Normal 15 2 2 2 2 2 3 2 2 2" xfId="32564"/>
    <cellStyle name="Normal 15 2 2 2 2 2 3 2 3" xfId="24997"/>
    <cellStyle name="Normal 15 2 2 2 2 2 3 3" xfId="11934"/>
    <cellStyle name="Normal 15 2 2 2 2 2 3 3 2" xfId="28783"/>
    <cellStyle name="Normal 15 2 2 2 2 2 3 4" xfId="21216"/>
    <cellStyle name="Normal 15 2 2 2 2 2 4" xfId="5774"/>
    <cellStyle name="Normal 15 2 2 2 2 2 4 2" xfId="13833"/>
    <cellStyle name="Normal 15 2 2 2 2 2 4 2 2" xfId="30680"/>
    <cellStyle name="Normal 15 2 2 2 2 2 4 3" xfId="23113"/>
    <cellStyle name="Normal 15 2 2 2 2 2 5" xfId="9959"/>
    <cellStyle name="Normal 15 2 2 2 2 2 5 2" xfId="26899"/>
    <cellStyle name="Normal 15 2 2 2 2 2 6" xfId="16881"/>
    <cellStyle name="Normal 15 2 2 2 2 2 7" xfId="19331"/>
    <cellStyle name="Normal 15 2 2 2 2 3" xfId="2372"/>
    <cellStyle name="Normal 15 2 2 2 2 3 2" xfId="4336"/>
    <cellStyle name="Normal 15 2 2 2 2 3 2 2" xfId="8119"/>
    <cellStyle name="Normal 15 2 2 2 2 3 2 2 2" xfId="16178"/>
    <cellStyle name="Normal 15 2 2 2 2 3 2 2 2 2" xfId="33025"/>
    <cellStyle name="Normal 15 2 2 2 2 3 2 2 3" xfId="25458"/>
    <cellStyle name="Normal 15 2 2 2 2 3 2 3" xfId="12395"/>
    <cellStyle name="Normal 15 2 2 2 2 3 2 3 2" xfId="29244"/>
    <cellStyle name="Normal 15 2 2 2 2 3 2 4" xfId="21677"/>
    <cellStyle name="Normal 15 2 2 2 2 3 3" xfId="6235"/>
    <cellStyle name="Normal 15 2 2 2 2 3 3 2" xfId="14294"/>
    <cellStyle name="Normal 15 2 2 2 2 3 3 2 2" xfId="31141"/>
    <cellStyle name="Normal 15 2 2 2 2 3 3 3" xfId="23574"/>
    <cellStyle name="Normal 15 2 2 2 2 3 4" xfId="10460"/>
    <cellStyle name="Normal 15 2 2 2 2 3 4 2" xfId="27360"/>
    <cellStyle name="Normal 15 2 2 2 2 3 5" xfId="16883"/>
    <cellStyle name="Normal 15 2 2 2 2 3 6" xfId="19792"/>
    <cellStyle name="Normal 15 2 2 2 2 4" xfId="3424"/>
    <cellStyle name="Normal 15 2 2 2 2 4 2" xfId="7207"/>
    <cellStyle name="Normal 15 2 2 2 2 4 2 2" xfId="15266"/>
    <cellStyle name="Normal 15 2 2 2 2 4 2 2 2" xfId="32113"/>
    <cellStyle name="Normal 15 2 2 2 2 4 2 3" xfId="24546"/>
    <cellStyle name="Normal 15 2 2 2 2 4 3" xfId="11483"/>
    <cellStyle name="Normal 15 2 2 2 2 4 3 2" xfId="28332"/>
    <cellStyle name="Normal 15 2 2 2 2 4 4" xfId="20765"/>
    <cellStyle name="Normal 15 2 2 2 2 5" xfId="5323"/>
    <cellStyle name="Normal 15 2 2 2 2 5 2" xfId="13382"/>
    <cellStyle name="Normal 15 2 2 2 2 5 2 2" xfId="30229"/>
    <cellStyle name="Normal 15 2 2 2 2 5 3" xfId="22662"/>
    <cellStyle name="Normal 15 2 2 2 2 6" xfId="9484"/>
    <cellStyle name="Normal 15 2 2 2 2 6 2" xfId="26448"/>
    <cellStyle name="Normal 15 2 2 2 2 7" xfId="16880"/>
    <cellStyle name="Normal 15 2 2 2 2 8" xfId="18880"/>
    <cellStyle name="Normal 15 2 2 2 3" xfId="1608"/>
    <cellStyle name="Normal 15 2 2 2 3 2" xfId="2607"/>
    <cellStyle name="Normal 15 2 2 2 3 2 2" xfId="4569"/>
    <cellStyle name="Normal 15 2 2 2 3 2 2 2" xfId="8352"/>
    <cellStyle name="Normal 15 2 2 2 3 2 2 2 2" xfId="16411"/>
    <cellStyle name="Normal 15 2 2 2 3 2 2 2 2 2" xfId="33258"/>
    <cellStyle name="Normal 15 2 2 2 3 2 2 2 3" xfId="25691"/>
    <cellStyle name="Normal 15 2 2 2 3 2 2 3" xfId="12628"/>
    <cellStyle name="Normal 15 2 2 2 3 2 2 3 2" xfId="29477"/>
    <cellStyle name="Normal 15 2 2 2 3 2 2 4" xfId="21910"/>
    <cellStyle name="Normal 15 2 2 2 3 2 3" xfId="6468"/>
    <cellStyle name="Normal 15 2 2 2 3 2 3 2" xfId="14527"/>
    <cellStyle name="Normal 15 2 2 2 3 2 3 2 2" xfId="31374"/>
    <cellStyle name="Normal 15 2 2 2 3 2 3 3" xfId="23807"/>
    <cellStyle name="Normal 15 2 2 2 3 2 4" xfId="10694"/>
    <cellStyle name="Normal 15 2 2 2 3 2 4 2" xfId="27593"/>
    <cellStyle name="Normal 15 2 2 2 3 2 5" xfId="16885"/>
    <cellStyle name="Normal 15 2 2 2 3 2 6" xfId="20025"/>
    <cellStyle name="Normal 15 2 2 2 3 3" xfId="3657"/>
    <cellStyle name="Normal 15 2 2 2 3 3 2" xfId="7440"/>
    <cellStyle name="Normal 15 2 2 2 3 3 2 2" xfId="15499"/>
    <cellStyle name="Normal 15 2 2 2 3 3 2 2 2" xfId="32346"/>
    <cellStyle name="Normal 15 2 2 2 3 3 2 3" xfId="24779"/>
    <cellStyle name="Normal 15 2 2 2 3 3 3" xfId="11716"/>
    <cellStyle name="Normal 15 2 2 2 3 3 3 2" xfId="28565"/>
    <cellStyle name="Normal 15 2 2 2 3 3 4" xfId="20998"/>
    <cellStyle name="Normal 15 2 2 2 3 4" xfId="5556"/>
    <cellStyle name="Normal 15 2 2 2 3 4 2" xfId="13615"/>
    <cellStyle name="Normal 15 2 2 2 3 4 2 2" xfId="30462"/>
    <cellStyle name="Normal 15 2 2 2 3 4 3" xfId="22895"/>
    <cellStyle name="Normal 15 2 2 2 3 5" xfId="9741"/>
    <cellStyle name="Normal 15 2 2 2 3 5 2" xfId="26681"/>
    <cellStyle name="Normal 15 2 2 2 3 6" xfId="16884"/>
    <cellStyle name="Normal 15 2 2 2 3 7" xfId="19113"/>
    <cellStyle name="Normal 15 2 2 2 4" xfId="2154"/>
    <cellStyle name="Normal 15 2 2 2 4 2" xfId="4118"/>
    <cellStyle name="Normal 15 2 2 2 4 2 2" xfId="7901"/>
    <cellStyle name="Normal 15 2 2 2 4 2 2 2" xfId="15960"/>
    <cellStyle name="Normal 15 2 2 2 4 2 2 2 2" xfId="32807"/>
    <cellStyle name="Normal 15 2 2 2 4 2 2 3" xfId="25240"/>
    <cellStyle name="Normal 15 2 2 2 4 2 3" xfId="12177"/>
    <cellStyle name="Normal 15 2 2 2 4 2 3 2" xfId="29026"/>
    <cellStyle name="Normal 15 2 2 2 4 2 4" xfId="21459"/>
    <cellStyle name="Normal 15 2 2 2 4 3" xfId="6017"/>
    <cellStyle name="Normal 15 2 2 2 4 3 2" xfId="14076"/>
    <cellStyle name="Normal 15 2 2 2 4 3 2 2" xfId="30923"/>
    <cellStyle name="Normal 15 2 2 2 4 3 3" xfId="23356"/>
    <cellStyle name="Normal 15 2 2 2 4 4" xfId="10242"/>
    <cellStyle name="Normal 15 2 2 2 4 4 2" xfId="27142"/>
    <cellStyle name="Normal 15 2 2 2 4 5" xfId="16886"/>
    <cellStyle name="Normal 15 2 2 2 4 6" xfId="19574"/>
    <cellStyle name="Normal 15 2 2 2 5" xfId="3206"/>
    <cellStyle name="Normal 15 2 2 2 5 2" xfId="6989"/>
    <cellStyle name="Normal 15 2 2 2 5 2 2" xfId="15048"/>
    <cellStyle name="Normal 15 2 2 2 5 2 2 2" xfId="31895"/>
    <cellStyle name="Normal 15 2 2 2 5 2 3" xfId="24328"/>
    <cellStyle name="Normal 15 2 2 2 5 3" xfId="11265"/>
    <cellStyle name="Normal 15 2 2 2 5 3 2" xfId="28114"/>
    <cellStyle name="Normal 15 2 2 2 5 4" xfId="20547"/>
    <cellStyle name="Normal 15 2 2 2 6" xfId="5105"/>
    <cellStyle name="Normal 15 2 2 2 6 2" xfId="13164"/>
    <cellStyle name="Normal 15 2 2 2 6 2 2" xfId="30011"/>
    <cellStyle name="Normal 15 2 2 2 6 3" xfId="22444"/>
    <cellStyle name="Normal 15 2 2 2 7" xfId="9249"/>
    <cellStyle name="Normal 15 2 2 2 7 2" xfId="26230"/>
    <cellStyle name="Normal 15 2 2 2 8" xfId="16879"/>
    <cellStyle name="Normal 15 2 2 2 9" xfId="18662"/>
    <cellStyle name="Normal 15 2 2 3" xfId="1238"/>
    <cellStyle name="Normal 15 2 2 3 2" xfId="1734"/>
    <cellStyle name="Normal 15 2 2 3 2 2" xfId="2733"/>
    <cellStyle name="Normal 15 2 2 3 2 2 2" xfId="4695"/>
    <cellStyle name="Normal 15 2 2 3 2 2 2 2" xfId="8478"/>
    <cellStyle name="Normal 15 2 2 3 2 2 2 2 2" xfId="16537"/>
    <cellStyle name="Normal 15 2 2 3 2 2 2 2 2 2" xfId="33384"/>
    <cellStyle name="Normal 15 2 2 3 2 2 2 2 3" xfId="25817"/>
    <cellStyle name="Normal 15 2 2 3 2 2 2 3" xfId="12754"/>
    <cellStyle name="Normal 15 2 2 3 2 2 2 3 2" xfId="29603"/>
    <cellStyle name="Normal 15 2 2 3 2 2 2 4" xfId="22036"/>
    <cellStyle name="Normal 15 2 2 3 2 2 3" xfId="6594"/>
    <cellStyle name="Normal 15 2 2 3 2 2 3 2" xfId="14653"/>
    <cellStyle name="Normal 15 2 2 3 2 2 3 2 2" xfId="31500"/>
    <cellStyle name="Normal 15 2 2 3 2 2 3 3" xfId="23933"/>
    <cellStyle name="Normal 15 2 2 3 2 2 4" xfId="10820"/>
    <cellStyle name="Normal 15 2 2 3 2 2 4 2" xfId="27719"/>
    <cellStyle name="Normal 15 2 2 3 2 2 5" xfId="16889"/>
    <cellStyle name="Normal 15 2 2 3 2 2 6" xfId="20151"/>
    <cellStyle name="Normal 15 2 2 3 2 3" xfId="3783"/>
    <cellStyle name="Normal 15 2 2 3 2 3 2" xfId="7566"/>
    <cellStyle name="Normal 15 2 2 3 2 3 2 2" xfId="15625"/>
    <cellStyle name="Normal 15 2 2 3 2 3 2 2 2" xfId="32472"/>
    <cellStyle name="Normal 15 2 2 3 2 3 2 3" xfId="24905"/>
    <cellStyle name="Normal 15 2 2 3 2 3 3" xfId="11842"/>
    <cellStyle name="Normal 15 2 2 3 2 3 3 2" xfId="28691"/>
    <cellStyle name="Normal 15 2 2 3 2 3 4" xfId="21124"/>
    <cellStyle name="Normal 15 2 2 3 2 4" xfId="5682"/>
    <cellStyle name="Normal 15 2 2 3 2 4 2" xfId="13741"/>
    <cellStyle name="Normal 15 2 2 3 2 4 2 2" xfId="30588"/>
    <cellStyle name="Normal 15 2 2 3 2 4 3" xfId="23021"/>
    <cellStyle name="Normal 15 2 2 3 2 5" xfId="9867"/>
    <cellStyle name="Normal 15 2 2 3 2 5 2" xfId="26807"/>
    <cellStyle name="Normal 15 2 2 3 2 6" xfId="16888"/>
    <cellStyle name="Normal 15 2 2 3 2 7" xfId="19239"/>
    <cellStyle name="Normal 15 2 2 3 3" xfId="2280"/>
    <cellStyle name="Normal 15 2 2 3 3 2" xfId="4244"/>
    <cellStyle name="Normal 15 2 2 3 3 2 2" xfId="8027"/>
    <cellStyle name="Normal 15 2 2 3 3 2 2 2" xfId="16086"/>
    <cellStyle name="Normal 15 2 2 3 3 2 2 2 2" xfId="32933"/>
    <cellStyle name="Normal 15 2 2 3 3 2 2 3" xfId="25366"/>
    <cellStyle name="Normal 15 2 2 3 3 2 3" xfId="12303"/>
    <cellStyle name="Normal 15 2 2 3 3 2 3 2" xfId="29152"/>
    <cellStyle name="Normal 15 2 2 3 3 2 4" xfId="21585"/>
    <cellStyle name="Normal 15 2 2 3 3 3" xfId="6143"/>
    <cellStyle name="Normal 15 2 2 3 3 3 2" xfId="14202"/>
    <cellStyle name="Normal 15 2 2 3 3 3 2 2" xfId="31049"/>
    <cellStyle name="Normal 15 2 2 3 3 3 3" xfId="23482"/>
    <cellStyle name="Normal 15 2 2 3 3 4" xfId="10368"/>
    <cellStyle name="Normal 15 2 2 3 3 4 2" xfId="27268"/>
    <cellStyle name="Normal 15 2 2 3 3 5" xfId="16890"/>
    <cellStyle name="Normal 15 2 2 3 3 6" xfId="19700"/>
    <cellStyle name="Normal 15 2 2 3 4" xfId="3332"/>
    <cellStyle name="Normal 15 2 2 3 4 2" xfId="7115"/>
    <cellStyle name="Normal 15 2 2 3 4 2 2" xfId="15174"/>
    <cellStyle name="Normal 15 2 2 3 4 2 2 2" xfId="32021"/>
    <cellStyle name="Normal 15 2 2 3 4 2 3" xfId="24454"/>
    <cellStyle name="Normal 15 2 2 3 4 3" xfId="11391"/>
    <cellStyle name="Normal 15 2 2 3 4 3 2" xfId="28240"/>
    <cellStyle name="Normal 15 2 2 3 4 4" xfId="20673"/>
    <cellStyle name="Normal 15 2 2 3 5" xfId="5231"/>
    <cellStyle name="Normal 15 2 2 3 5 2" xfId="13290"/>
    <cellStyle name="Normal 15 2 2 3 5 2 2" xfId="30137"/>
    <cellStyle name="Normal 15 2 2 3 5 3" xfId="22570"/>
    <cellStyle name="Normal 15 2 2 3 6" xfId="9392"/>
    <cellStyle name="Normal 15 2 2 3 6 2" xfId="26356"/>
    <cellStyle name="Normal 15 2 2 3 7" xfId="16887"/>
    <cellStyle name="Normal 15 2 2 3 8" xfId="18788"/>
    <cellStyle name="Normal 15 2 2 4" xfId="1516"/>
    <cellStyle name="Normal 15 2 2 4 2" xfId="2515"/>
    <cellStyle name="Normal 15 2 2 4 2 2" xfId="4477"/>
    <cellStyle name="Normal 15 2 2 4 2 2 2" xfId="8260"/>
    <cellStyle name="Normal 15 2 2 4 2 2 2 2" xfId="16319"/>
    <cellStyle name="Normal 15 2 2 4 2 2 2 2 2" xfId="33166"/>
    <cellStyle name="Normal 15 2 2 4 2 2 2 3" xfId="25599"/>
    <cellStyle name="Normal 15 2 2 4 2 2 3" xfId="12536"/>
    <cellStyle name="Normal 15 2 2 4 2 2 3 2" xfId="29385"/>
    <cellStyle name="Normal 15 2 2 4 2 2 4" xfId="21818"/>
    <cellStyle name="Normal 15 2 2 4 2 3" xfId="6376"/>
    <cellStyle name="Normal 15 2 2 4 2 3 2" xfId="14435"/>
    <cellStyle name="Normal 15 2 2 4 2 3 2 2" xfId="31282"/>
    <cellStyle name="Normal 15 2 2 4 2 3 3" xfId="23715"/>
    <cellStyle name="Normal 15 2 2 4 2 4" xfId="10602"/>
    <cellStyle name="Normal 15 2 2 4 2 4 2" xfId="27501"/>
    <cellStyle name="Normal 15 2 2 4 2 5" xfId="16892"/>
    <cellStyle name="Normal 15 2 2 4 2 6" xfId="19933"/>
    <cellStyle name="Normal 15 2 2 4 3" xfId="3565"/>
    <cellStyle name="Normal 15 2 2 4 3 2" xfId="7348"/>
    <cellStyle name="Normal 15 2 2 4 3 2 2" xfId="15407"/>
    <cellStyle name="Normal 15 2 2 4 3 2 2 2" xfId="32254"/>
    <cellStyle name="Normal 15 2 2 4 3 2 3" xfId="24687"/>
    <cellStyle name="Normal 15 2 2 4 3 3" xfId="11624"/>
    <cellStyle name="Normal 15 2 2 4 3 3 2" xfId="28473"/>
    <cellStyle name="Normal 15 2 2 4 3 4" xfId="20906"/>
    <cellStyle name="Normal 15 2 2 4 4" xfId="5464"/>
    <cellStyle name="Normal 15 2 2 4 4 2" xfId="13523"/>
    <cellStyle name="Normal 15 2 2 4 4 2 2" xfId="30370"/>
    <cellStyle name="Normal 15 2 2 4 4 3" xfId="22803"/>
    <cellStyle name="Normal 15 2 2 4 5" xfId="9649"/>
    <cellStyle name="Normal 15 2 2 4 5 2" xfId="26589"/>
    <cellStyle name="Normal 15 2 2 4 6" xfId="16891"/>
    <cellStyle name="Normal 15 2 2 4 7" xfId="19021"/>
    <cellStyle name="Normal 15 2 2 5" xfId="2045"/>
    <cellStyle name="Normal 15 2 2 5 2" xfId="4026"/>
    <cellStyle name="Normal 15 2 2 5 2 2" xfId="7809"/>
    <cellStyle name="Normal 15 2 2 5 2 2 2" xfId="15868"/>
    <cellStyle name="Normal 15 2 2 5 2 2 2 2" xfId="32715"/>
    <cellStyle name="Normal 15 2 2 5 2 2 3" xfId="25148"/>
    <cellStyle name="Normal 15 2 2 5 2 3" xfId="12085"/>
    <cellStyle name="Normal 15 2 2 5 2 3 2" xfId="28934"/>
    <cellStyle name="Normal 15 2 2 5 2 4" xfId="21367"/>
    <cellStyle name="Normal 15 2 2 5 3" xfId="5925"/>
    <cellStyle name="Normal 15 2 2 5 3 2" xfId="13984"/>
    <cellStyle name="Normal 15 2 2 5 3 2 2" xfId="30831"/>
    <cellStyle name="Normal 15 2 2 5 3 3" xfId="23264"/>
    <cellStyle name="Normal 15 2 2 5 4" xfId="10143"/>
    <cellStyle name="Normal 15 2 2 5 4 2" xfId="27050"/>
    <cellStyle name="Normal 15 2 2 5 5" xfId="16893"/>
    <cellStyle name="Normal 15 2 2 5 6" xfId="19482"/>
    <cellStyle name="Normal 15 2 2 6" xfId="3084"/>
    <cellStyle name="Normal 15 2 2 6 2" xfId="6897"/>
    <cellStyle name="Normal 15 2 2 6 2 2" xfId="14956"/>
    <cellStyle name="Normal 15 2 2 6 2 2 2" xfId="31803"/>
    <cellStyle name="Normal 15 2 2 6 2 3" xfId="24236"/>
    <cellStyle name="Normal 15 2 2 6 3" xfId="11147"/>
    <cellStyle name="Normal 15 2 2 6 3 2" xfId="28022"/>
    <cellStyle name="Normal 15 2 2 6 4" xfId="20455"/>
    <cellStyle name="Normal 15 2 2 7" xfId="5013"/>
    <cellStyle name="Normal 15 2 2 7 2" xfId="13072"/>
    <cellStyle name="Normal 15 2 2 7 2 2" xfId="29919"/>
    <cellStyle name="Normal 15 2 2 7 3" xfId="22352"/>
    <cellStyle name="Normal 15 2 2 8" xfId="9032"/>
    <cellStyle name="Normal 15 2 2 8 2" xfId="26138"/>
    <cellStyle name="Normal 15 2 2 9" xfId="16878"/>
    <cellStyle name="Normal 15 2 3" xfId="1033"/>
    <cellStyle name="Normal 15 2 3 2" xfId="1294"/>
    <cellStyle name="Normal 15 2 3 2 2" xfId="1790"/>
    <cellStyle name="Normal 15 2 3 2 2 2" xfId="2789"/>
    <cellStyle name="Normal 15 2 3 2 2 2 2" xfId="4751"/>
    <cellStyle name="Normal 15 2 3 2 2 2 2 2" xfId="8534"/>
    <cellStyle name="Normal 15 2 3 2 2 2 2 2 2" xfId="16593"/>
    <cellStyle name="Normal 15 2 3 2 2 2 2 2 2 2" xfId="33440"/>
    <cellStyle name="Normal 15 2 3 2 2 2 2 2 3" xfId="25873"/>
    <cellStyle name="Normal 15 2 3 2 2 2 2 3" xfId="12810"/>
    <cellStyle name="Normal 15 2 3 2 2 2 2 3 2" xfId="29659"/>
    <cellStyle name="Normal 15 2 3 2 2 2 2 4" xfId="22092"/>
    <cellStyle name="Normal 15 2 3 2 2 2 3" xfId="6650"/>
    <cellStyle name="Normal 15 2 3 2 2 2 3 2" xfId="14709"/>
    <cellStyle name="Normal 15 2 3 2 2 2 3 2 2" xfId="31556"/>
    <cellStyle name="Normal 15 2 3 2 2 2 3 3" xfId="23989"/>
    <cellStyle name="Normal 15 2 3 2 2 2 4" xfId="10876"/>
    <cellStyle name="Normal 15 2 3 2 2 2 4 2" xfId="27775"/>
    <cellStyle name="Normal 15 2 3 2 2 2 5" xfId="16897"/>
    <cellStyle name="Normal 15 2 3 2 2 2 6" xfId="20207"/>
    <cellStyle name="Normal 15 2 3 2 2 3" xfId="3839"/>
    <cellStyle name="Normal 15 2 3 2 2 3 2" xfId="7622"/>
    <cellStyle name="Normal 15 2 3 2 2 3 2 2" xfId="15681"/>
    <cellStyle name="Normal 15 2 3 2 2 3 2 2 2" xfId="32528"/>
    <cellStyle name="Normal 15 2 3 2 2 3 2 3" xfId="24961"/>
    <cellStyle name="Normal 15 2 3 2 2 3 3" xfId="11898"/>
    <cellStyle name="Normal 15 2 3 2 2 3 3 2" xfId="28747"/>
    <cellStyle name="Normal 15 2 3 2 2 3 4" xfId="21180"/>
    <cellStyle name="Normal 15 2 3 2 2 4" xfId="5738"/>
    <cellStyle name="Normal 15 2 3 2 2 4 2" xfId="13797"/>
    <cellStyle name="Normal 15 2 3 2 2 4 2 2" xfId="30644"/>
    <cellStyle name="Normal 15 2 3 2 2 4 3" xfId="23077"/>
    <cellStyle name="Normal 15 2 3 2 2 5" xfId="9923"/>
    <cellStyle name="Normal 15 2 3 2 2 5 2" xfId="26863"/>
    <cellStyle name="Normal 15 2 3 2 2 6" xfId="16896"/>
    <cellStyle name="Normal 15 2 3 2 2 7" xfId="19295"/>
    <cellStyle name="Normal 15 2 3 2 3" xfId="2336"/>
    <cellStyle name="Normal 15 2 3 2 3 2" xfId="4300"/>
    <cellStyle name="Normal 15 2 3 2 3 2 2" xfId="8083"/>
    <cellStyle name="Normal 15 2 3 2 3 2 2 2" xfId="16142"/>
    <cellStyle name="Normal 15 2 3 2 3 2 2 2 2" xfId="32989"/>
    <cellStyle name="Normal 15 2 3 2 3 2 2 3" xfId="25422"/>
    <cellStyle name="Normal 15 2 3 2 3 2 3" xfId="12359"/>
    <cellStyle name="Normal 15 2 3 2 3 2 3 2" xfId="29208"/>
    <cellStyle name="Normal 15 2 3 2 3 2 4" xfId="21641"/>
    <cellStyle name="Normal 15 2 3 2 3 3" xfId="6199"/>
    <cellStyle name="Normal 15 2 3 2 3 3 2" xfId="14258"/>
    <cellStyle name="Normal 15 2 3 2 3 3 2 2" xfId="31105"/>
    <cellStyle name="Normal 15 2 3 2 3 3 3" xfId="23538"/>
    <cellStyle name="Normal 15 2 3 2 3 4" xfId="10424"/>
    <cellStyle name="Normal 15 2 3 2 3 4 2" xfId="27324"/>
    <cellStyle name="Normal 15 2 3 2 3 5" xfId="16898"/>
    <cellStyle name="Normal 15 2 3 2 3 6" xfId="19756"/>
    <cellStyle name="Normal 15 2 3 2 4" xfId="3388"/>
    <cellStyle name="Normal 15 2 3 2 4 2" xfId="7171"/>
    <cellStyle name="Normal 15 2 3 2 4 2 2" xfId="15230"/>
    <cellStyle name="Normal 15 2 3 2 4 2 2 2" xfId="32077"/>
    <cellStyle name="Normal 15 2 3 2 4 2 3" xfId="24510"/>
    <cellStyle name="Normal 15 2 3 2 4 3" xfId="11447"/>
    <cellStyle name="Normal 15 2 3 2 4 3 2" xfId="28296"/>
    <cellStyle name="Normal 15 2 3 2 4 4" xfId="20729"/>
    <cellStyle name="Normal 15 2 3 2 5" xfId="5287"/>
    <cellStyle name="Normal 15 2 3 2 5 2" xfId="13346"/>
    <cellStyle name="Normal 15 2 3 2 5 2 2" xfId="30193"/>
    <cellStyle name="Normal 15 2 3 2 5 3" xfId="22626"/>
    <cellStyle name="Normal 15 2 3 2 6" xfId="9448"/>
    <cellStyle name="Normal 15 2 3 2 6 2" xfId="26412"/>
    <cellStyle name="Normal 15 2 3 2 7" xfId="16895"/>
    <cellStyle name="Normal 15 2 3 2 8" xfId="18844"/>
    <cellStyle name="Normal 15 2 3 3" xfId="1572"/>
    <cellStyle name="Normal 15 2 3 3 2" xfId="2571"/>
    <cellStyle name="Normal 15 2 3 3 2 2" xfId="4533"/>
    <cellStyle name="Normal 15 2 3 3 2 2 2" xfId="8316"/>
    <cellStyle name="Normal 15 2 3 3 2 2 2 2" xfId="16375"/>
    <cellStyle name="Normal 15 2 3 3 2 2 2 2 2" xfId="33222"/>
    <cellStyle name="Normal 15 2 3 3 2 2 2 3" xfId="25655"/>
    <cellStyle name="Normal 15 2 3 3 2 2 3" xfId="12592"/>
    <cellStyle name="Normal 15 2 3 3 2 2 3 2" xfId="29441"/>
    <cellStyle name="Normal 15 2 3 3 2 2 4" xfId="21874"/>
    <cellStyle name="Normal 15 2 3 3 2 3" xfId="6432"/>
    <cellStyle name="Normal 15 2 3 3 2 3 2" xfId="14491"/>
    <cellStyle name="Normal 15 2 3 3 2 3 2 2" xfId="31338"/>
    <cellStyle name="Normal 15 2 3 3 2 3 3" xfId="23771"/>
    <cellStyle name="Normal 15 2 3 3 2 4" xfId="10658"/>
    <cellStyle name="Normal 15 2 3 3 2 4 2" xfId="27557"/>
    <cellStyle name="Normal 15 2 3 3 2 5" xfId="16900"/>
    <cellStyle name="Normal 15 2 3 3 2 6" xfId="19989"/>
    <cellStyle name="Normal 15 2 3 3 3" xfId="3621"/>
    <cellStyle name="Normal 15 2 3 3 3 2" xfId="7404"/>
    <cellStyle name="Normal 15 2 3 3 3 2 2" xfId="15463"/>
    <cellStyle name="Normal 15 2 3 3 3 2 2 2" xfId="32310"/>
    <cellStyle name="Normal 15 2 3 3 3 2 3" xfId="24743"/>
    <cellStyle name="Normal 15 2 3 3 3 3" xfId="11680"/>
    <cellStyle name="Normal 15 2 3 3 3 3 2" xfId="28529"/>
    <cellStyle name="Normal 15 2 3 3 3 4" xfId="20962"/>
    <cellStyle name="Normal 15 2 3 3 4" xfId="5520"/>
    <cellStyle name="Normal 15 2 3 3 4 2" xfId="13579"/>
    <cellStyle name="Normal 15 2 3 3 4 2 2" xfId="30426"/>
    <cellStyle name="Normal 15 2 3 3 4 3" xfId="22859"/>
    <cellStyle name="Normal 15 2 3 3 5" xfId="9705"/>
    <cellStyle name="Normal 15 2 3 3 5 2" xfId="26645"/>
    <cellStyle name="Normal 15 2 3 3 6" xfId="16899"/>
    <cellStyle name="Normal 15 2 3 3 7" xfId="19077"/>
    <cellStyle name="Normal 15 2 3 4" xfId="2118"/>
    <cellStyle name="Normal 15 2 3 4 2" xfId="4082"/>
    <cellStyle name="Normal 15 2 3 4 2 2" xfId="7865"/>
    <cellStyle name="Normal 15 2 3 4 2 2 2" xfId="15924"/>
    <cellStyle name="Normal 15 2 3 4 2 2 2 2" xfId="32771"/>
    <cellStyle name="Normal 15 2 3 4 2 2 3" xfId="25204"/>
    <cellStyle name="Normal 15 2 3 4 2 3" xfId="12141"/>
    <cellStyle name="Normal 15 2 3 4 2 3 2" xfId="28990"/>
    <cellStyle name="Normal 15 2 3 4 2 4" xfId="21423"/>
    <cellStyle name="Normal 15 2 3 4 3" xfId="5981"/>
    <cellStyle name="Normal 15 2 3 4 3 2" xfId="14040"/>
    <cellStyle name="Normal 15 2 3 4 3 2 2" xfId="30887"/>
    <cellStyle name="Normal 15 2 3 4 3 3" xfId="23320"/>
    <cellStyle name="Normal 15 2 3 4 4" xfId="10206"/>
    <cellStyle name="Normal 15 2 3 4 4 2" xfId="27106"/>
    <cellStyle name="Normal 15 2 3 4 5" xfId="16901"/>
    <cellStyle name="Normal 15 2 3 4 6" xfId="19538"/>
    <cellStyle name="Normal 15 2 3 5" xfId="3170"/>
    <cellStyle name="Normal 15 2 3 5 2" xfId="6953"/>
    <cellStyle name="Normal 15 2 3 5 2 2" xfId="15012"/>
    <cellStyle name="Normal 15 2 3 5 2 2 2" xfId="31859"/>
    <cellStyle name="Normal 15 2 3 5 2 3" xfId="24292"/>
    <cellStyle name="Normal 15 2 3 5 3" xfId="11229"/>
    <cellStyle name="Normal 15 2 3 5 3 2" xfId="28078"/>
    <cellStyle name="Normal 15 2 3 5 4" xfId="20511"/>
    <cellStyle name="Normal 15 2 3 6" xfId="5069"/>
    <cellStyle name="Normal 15 2 3 6 2" xfId="13128"/>
    <cellStyle name="Normal 15 2 3 6 2 2" xfId="29975"/>
    <cellStyle name="Normal 15 2 3 6 3" xfId="22408"/>
    <cellStyle name="Normal 15 2 3 7" xfId="9213"/>
    <cellStyle name="Normal 15 2 3 7 2" xfId="26194"/>
    <cellStyle name="Normal 15 2 3 8" xfId="16894"/>
    <cellStyle name="Normal 15 2 3 9" xfId="18626"/>
    <cellStyle name="Normal 15 2 4" xfId="1202"/>
    <cellStyle name="Normal 15 2 4 2" xfId="1698"/>
    <cellStyle name="Normal 15 2 4 2 2" xfId="2697"/>
    <cellStyle name="Normal 15 2 4 2 2 2" xfId="4659"/>
    <cellStyle name="Normal 15 2 4 2 2 2 2" xfId="8442"/>
    <cellStyle name="Normal 15 2 4 2 2 2 2 2" xfId="16501"/>
    <cellStyle name="Normal 15 2 4 2 2 2 2 2 2" xfId="33348"/>
    <cellStyle name="Normal 15 2 4 2 2 2 2 3" xfId="25781"/>
    <cellStyle name="Normal 15 2 4 2 2 2 3" xfId="12718"/>
    <cellStyle name="Normal 15 2 4 2 2 2 3 2" xfId="29567"/>
    <cellStyle name="Normal 15 2 4 2 2 2 4" xfId="22000"/>
    <cellStyle name="Normal 15 2 4 2 2 3" xfId="6558"/>
    <cellStyle name="Normal 15 2 4 2 2 3 2" xfId="14617"/>
    <cellStyle name="Normal 15 2 4 2 2 3 2 2" xfId="31464"/>
    <cellStyle name="Normal 15 2 4 2 2 3 3" xfId="23897"/>
    <cellStyle name="Normal 15 2 4 2 2 4" xfId="10784"/>
    <cellStyle name="Normal 15 2 4 2 2 4 2" xfId="27683"/>
    <cellStyle name="Normal 15 2 4 2 2 5" xfId="16904"/>
    <cellStyle name="Normal 15 2 4 2 2 6" xfId="20115"/>
    <cellStyle name="Normal 15 2 4 2 3" xfId="3747"/>
    <cellStyle name="Normal 15 2 4 2 3 2" xfId="7530"/>
    <cellStyle name="Normal 15 2 4 2 3 2 2" xfId="15589"/>
    <cellStyle name="Normal 15 2 4 2 3 2 2 2" xfId="32436"/>
    <cellStyle name="Normal 15 2 4 2 3 2 3" xfId="24869"/>
    <cellStyle name="Normal 15 2 4 2 3 3" xfId="11806"/>
    <cellStyle name="Normal 15 2 4 2 3 3 2" xfId="28655"/>
    <cellStyle name="Normal 15 2 4 2 3 4" xfId="21088"/>
    <cellStyle name="Normal 15 2 4 2 4" xfId="5646"/>
    <cellStyle name="Normal 15 2 4 2 4 2" xfId="13705"/>
    <cellStyle name="Normal 15 2 4 2 4 2 2" xfId="30552"/>
    <cellStyle name="Normal 15 2 4 2 4 3" xfId="22985"/>
    <cellStyle name="Normal 15 2 4 2 5" xfId="9831"/>
    <cellStyle name="Normal 15 2 4 2 5 2" xfId="26771"/>
    <cellStyle name="Normal 15 2 4 2 6" xfId="16903"/>
    <cellStyle name="Normal 15 2 4 2 7" xfId="19203"/>
    <cellStyle name="Normal 15 2 4 3" xfId="2244"/>
    <cellStyle name="Normal 15 2 4 3 2" xfId="4208"/>
    <cellStyle name="Normal 15 2 4 3 2 2" xfId="7991"/>
    <cellStyle name="Normal 15 2 4 3 2 2 2" xfId="16050"/>
    <cellStyle name="Normal 15 2 4 3 2 2 2 2" xfId="32897"/>
    <cellStyle name="Normal 15 2 4 3 2 2 3" xfId="25330"/>
    <cellStyle name="Normal 15 2 4 3 2 3" xfId="12267"/>
    <cellStyle name="Normal 15 2 4 3 2 3 2" xfId="29116"/>
    <cellStyle name="Normal 15 2 4 3 2 4" xfId="21549"/>
    <cellStyle name="Normal 15 2 4 3 3" xfId="6107"/>
    <cellStyle name="Normal 15 2 4 3 3 2" xfId="14166"/>
    <cellStyle name="Normal 15 2 4 3 3 2 2" xfId="31013"/>
    <cellStyle name="Normal 15 2 4 3 3 3" xfId="23446"/>
    <cellStyle name="Normal 15 2 4 3 4" xfId="10332"/>
    <cellStyle name="Normal 15 2 4 3 4 2" xfId="27232"/>
    <cellStyle name="Normal 15 2 4 3 5" xfId="16905"/>
    <cellStyle name="Normal 15 2 4 3 6" xfId="19664"/>
    <cellStyle name="Normal 15 2 4 4" xfId="3296"/>
    <cellStyle name="Normal 15 2 4 4 2" xfId="7079"/>
    <cellStyle name="Normal 15 2 4 4 2 2" xfId="15138"/>
    <cellStyle name="Normal 15 2 4 4 2 2 2" xfId="31985"/>
    <cellStyle name="Normal 15 2 4 4 2 3" xfId="24418"/>
    <cellStyle name="Normal 15 2 4 4 3" xfId="11355"/>
    <cellStyle name="Normal 15 2 4 4 3 2" xfId="28204"/>
    <cellStyle name="Normal 15 2 4 4 4" xfId="20637"/>
    <cellStyle name="Normal 15 2 4 5" xfId="5195"/>
    <cellStyle name="Normal 15 2 4 5 2" xfId="13254"/>
    <cellStyle name="Normal 15 2 4 5 2 2" xfId="30101"/>
    <cellStyle name="Normal 15 2 4 5 3" xfId="22534"/>
    <cellStyle name="Normal 15 2 4 6" xfId="9356"/>
    <cellStyle name="Normal 15 2 4 6 2" xfId="26320"/>
    <cellStyle name="Normal 15 2 4 7" xfId="16902"/>
    <cellStyle name="Normal 15 2 4 8" xfId="18752"/>
    <cellStyle name="Normal 15 2 5" xfId="1480"/>
    <cellStyle name="Normal 15 2 5 2" xfId="2479"/>
    <cellStyle name="Normal 15 2 5 2 2" xfId="4441"/>
    <cellStyle name="Normal 15 2 5 2 2 2" xfId="8224"/>
    <cellStyle name="Normal 15 2 5 2 2 2 2" xfId="16283"/>
    <cellStyle name="Normal 15 2 5 2 2 2 2 2" xfId="33130"/>
    <cellStyle name="Normal 15 2 5 2 2 2 3" xfId="25563"/>
    <cellStyle name="Normal 15 2 5 2 2 3" xfId="12500"/>
    <cellStyle name="Normal 15 2 5 2 2 3 2" xfId="29349"/>
    <cellStyle name="Normal 15 2 5 2 2 4" xfId="21782"/>
    <cellStyle name="Normal 15 2 5 2 3" xfId="6340"/>
    <cellStyle name="Normal 15 2 5 2 3 2" xfId="14399"/>
    <cellStyle name="Normal 15 2 5 2 3 2 2" xfId="31246"/>
    <cellStyle name="Normal 15 2 5 2 3 3" xfId="23679"/>
    <cellStyle name="Normal 15 2 5 2 4" xfId="10566"/>
    <cellStyle name="Normal 15 2 5 2 4 2" xfId="27465"/>
    <cellStyle name="Normal 15 2 5 2 5" xfId="16907"/>
    <cellStyle name="Normal 15 2 5 2 6" xfId="19897"/>
    <cellStyle name="Normal 15 2 5 3" xfId="3529"/>
    <cellStyle name="Normal 15 2 5 3 2" xfId="7312"/>
    <cellStyle name="Normal 15 2 5 3 2 2" xfId="15371"/>
    <cellStyle name="Normal 15 2 5 3 2 2 2" xfId="32218"/>
    <cellStyle name="Normal 15 2 5 3 2 3" xfId="24651"/>
    <cellStyle name="Normal 15 2 5 3 3" xfId="11588"/>
    <cellStyle name="Normal 15 2 5 3 3 2" xfId="28437"/>
    <cellStyle name="Normal 15 2 5 3 4" xfId="20870"/>
    <cellStyle name="Normal 15 2 5 4" xfId="5428"/>
    <cellStyle name="Normal 15 2 5 4 2" xfId="13487"/>
    <cellStyle name="Normal 15 2 5 4 2 2" xfId="30334"/>
    <cellStyle name="Normal 15 2 5 4 3" xfId="22767"/>
    <cellStyle name="Normal 15 2 5 5" xfId="9613"/>
    <cellStyle name="Normal 15 2 5 5 2" xfId="26553"/>
    <cellStyle name="Normal 15 2 5 6" xfId="16906"/>
    <cellStyle name="Normal 15 2 5 7" xfId="18985"/>
    <cellStyle name="Normal 15 2 6" xfId="2005"/>
    <cellStyle name="Normal 15 2 6 2" xfId="3990"/>
    <cellStyle name="Normal 15 2 6 2 2" xfId="7773"/>
    <cellStyle name="Normal 15 2 6 2 2 2" xfId="15832"/>
    <cellStyle name="Normal 15 2 6 2 2 2 2" xfId="32679"/>
    <cellStyle name="Normal 15 2 6 2 2 3" xfId="25112"/>
    <cellStyle name="Normal 15 2 6 2 3" xfId="12049"/>
    <cellStyle name="Normal 15 2 6 2 3 2" xfId="28898"/>
    <cellStyle name="Normal 15 2 6 2 4" xfId="21331"/>
    <cellStyle name="Normal 15 2 6 3" xfId="5889"/>
    <cellStyle name="Normal 15 2 6 3 2" xfId="13948"/>
    <cellStyle name="Normal 15 2 6 3 2 2" xfId="30795"/>
    <cellStyle name="Normal 15 2 6 3 3" xfId="23228"/>
    <cellStyle name="Normal 15 2 6 4" xfId="10104"/>
    <cellStyle name="Normal 15 2 6 4 2" xfId="27014"/>
    <cellStyle name="Normal 15 2 6 5" xfId="16908"/>
    <cellStyle name="Normal 15 2 6 6" xfId="19446"/>
    <cellStyle name="Normal 15 2 7" xfId="3048"/>
    <cellStyle name="Normal 15 2 7 2" xfId="6861"/>
    <cellStyle name="Normal 15 2 7 2 2" xfId="14920"/>
    <cellStyle name="Normal 15 2 7 2 2 2" xfId="31767"/>
    <cellStyle name="Normal 15 2 7 2 3" xfId="24200"/>
    <cellStyle name="Normal 15 2 7 3" xfId="11111"/>
    <cellStyle name="Normal 15 2 7 3 2" xfId="27986"/>
    <cellStyle name="Normal 15 2 7 4" xfId="20419"/>
    <cellStyle name="Normal 15 2 8" xfId="4977"/>
    <cellStyle name="Normal 15 2 8 2" xfId="13036"/>
    <cellStyle name="Normal 15 2 8 2 2" xfId="29883"/>
    <cellStyle name="Normal 15 2 8 3" xfId="22316"/>
    <cellStyle name="Normal 15 2 9" xfId="8960"/>
    <cellStyle name="Normal 15 2 9 2" xfId="26102"/>
    <cellStyle name="Normal 15 3" xfId="717"/>
    <cellStyle name="Normal 15 3 10" xfId="18556"/>
    <cellStyle name="Normal 15 3 11" xfId="34047"/>
    <cellStyle name="Normal 15 3 2" xfId="1056"/>
    <cellStyle name="Normal 15 3 2 2" xfId="1317"/>
    <cellStyle name="Normal 15 3 2 2 2" xfId="1813"/>
    <cellStyle name="Normal 15 3 2 2 2 2" xfId="2812"/>
    <cellStyle name="Normal 15 3 2 2 2 2 2" xfId="4774"/>
    <cellStyle name="Normal 15 3 2 2 2 2 2 2" xfId="8557"/>
    <cellStyle name="Normal 15 3 2 2 2 2 2 2 2" xfId="16616"/>
    <cellStyle name="Normal 15 3 2 2 2 2 2 2 2 2" xfId="33463"/>
    <cellStyle name="Normal 15 3 2 2 2 2 2 2 3" xfId="25896"/>
    <cellStyle name="Normal 15 3 2 2 2 2 2 3" xfId="12833"/>
    <cellStyle name="Normal 15 3 2 2 2 2 2 3 2" xfId="29682"/>
    <cellStyle name="Normal 15 3 2 2 2 2 2 4" xfId="22115"/>
    <cellStyle name="Normal 15 3 2 2 2 2 3" xfId="6673"/>
    <cellStyle name="Normal 15 3 2 2 2 2 3 2" xfId="14732"/>
    <cellStyle name="Normal 15 3 2 2 2 2 3 2 2" xfId="31579"/>
    <cellStyle name="Normal 15 3 2 2 2 2 3 3" xfId="24012"/>
    <cellStyle name="Normal 15 3 2 2 2 2 4" xfId="10899"/>
    <cellStyle name="Normal 15 3 2 2 2 2 4 2" xfId="27798"/>
    <cellStyle name="Normal 15 3 2 2 2 2 5" xfId="16913"/>
    <cellStyle name="Normal 15 3 2 2 2 2 6" xfId="20230"/>
    <cellStyle name="Normal 15 3 2 2 2 3" xfId="3862"/>
    <cellStyle name="Normal 15 3 2 2 2 3 2" xfId="7645"/>
    <cellStyle name="Normal 15 3 2 2 2 3 2 2" xfId="15704"/>
    <cellStyle name="Normal 15 3 2 2 2 3 2 2 2" xfId="32551"/>
    <cellStyle name="Normal 15 3 2 2 2 3 2 3" xfId="24984"/>
    <cellStyle name="Normal 15 3 2 2 2 3 3" xfId="11921"/>
    <cellStyle name="Normal 15 3 2 2 2 3 3 2" xfId="28770"/>
    <cellStyle name="Normal 15 3 2 2 2 3 4" xfId="21203"/>
    <cellStyle name="Normal 15 3 2 2 2 4" xfId="5761"/>
    <cellStyle name="Normal 15 3 2 2 2 4 2" xfId="13820"/>
    <cellStyle name="Normal 15 3 2 2 2 4 2 2" xfId="30667"/>
    <cellStyle name="Normal 15 3 2 2 2 4 3" xfId="23100"/>
    <cellStyle name="Normal 15 3 2 2 2 5" xfId="9946"/>
    <cellStyle name="Normal 15 3 2 2 2 5 2" xfId="26886"/>
    <cellStyle name="Normal 15 3 2 2 2 6" xfId="16912"/>
    <cellStyle name="Normal 15 3 2 2 2 7" xfId="19318"/>
    <cellStyle name="Normal 15 3 2 2 3" xfId="2359"/>
    <cellStyle name="Normal 15 3 2 2 3 2" xfId="4323"/>
    <cellStyle name="Normal 15 3 2 2 3 2 2" xfId="8106"/>
    <cellStyle name="Normal 15 3 2 2 3 2 2 2" xfId="16165"/>
    <cellStyle name="Normal 15 3 2 2 3 2 2 2 2" xfId="33012"/>
    <cellStyle name="Normal 15 3 2 2 3 2 2 3" xfId="25445"/>
    <cellStyle name="Normal 15 3 2 2 3 2 3" xfId="12382"/>
    <cellStyle name="Normal 15 3 2 2 3 2 3 2" xfId="29231"/>
    <cellStyle name="Normal 15 3 2 2 3 2 4" xfId="21664"/>
    <cellStyle name="Normal 15 3 2 2 3 3" xfId="6222"/>
    <cellStyle name="Normal 15 3 2 2 3 3 2" xfId="14281"/>
    <cellStyle name="Normal 15 3 2 2 3 3 2 2" xfId="31128"/>
    <cellStyle name="Normal 15 3 2 2 3 3 3" xfId="23561"/>
    <cellStyle name="Normal 15 3 2 2 3 4" xfId="10447"/>
    <cellStyle name="Normal 15 3 2 2 3 4 2" xfId="27347"/>
    <cellStyle name="Normal 15 3 2 2 3 5" xfId="16914"/>
    <cellStyle name="Normal 15 3 2 2 3 6" xfId="19779"/>
    <cellStyle name="Normal 15 3 2 2 4" xfId="3411"/>
    <cellStyle name="Normal 15 3 2 2 4 2" xfId="7194"/>
    <cellStyle name="Normal 15 3 2 2 4 2 2" xfId="15253"/>
    <cellStyle name="Normal 15 3 2 2 4 2 2 2" xfId="32100"/>
    <cellStyle name="Normal 15 3 2 2 4 2 3" xfId="24533"/>
    <cellStyle name="Normal 15 3 2 2 4 3" xfId="11470"/>
    <cellStyle name="Normal 15 3 2 2 4 3 2" xfId="28319"/>
    <cellStyle name="Normal 15 3 2 2 4 4" xfId="20752"/>
    <cellStyle name="Normal 15 3 2 2 5" xfId="5310"/>
    <cellStyle name="Normal 15 3 2 2 5 2" xfId="13369"/>
    <cellStyle name="Normal 15 3 2 2 5 2 2" xfId="30216"/>
    <cellStyle name="Normal 15 3 2 2 5 3" xfId="22649"/>
    <cellStyle name="Normal 15 3 2 2 6" xfId="9471"/>
    <cellStyle name="Normal 15 3 2 2 6 2" xfId="26435"/>
    <cellStyle name="Normal 15 3 2 2 7" xfId="16911"/>
    <cellStyle name="Normal 15 3 2 2 8" xfId="18867"/>
    <cellStyle name="Normal 15 3 2 3" xfId="1595"/>
    <cellStyle name="Normal 15 3 2 3 2" xfId="2594"/>
    <cellStyle name="Normal 15 3 2 3 2 2" xfId="4556"/>
    <cellStyle name="Normal 15 3 2 3 2 2 2" xfId="8339"/>
    <cellStyle name="Normal 15 3 2 3 2 2 2 2" xfId="16398"/>
    <cellStyle name="Normal 15 3 2 3 2 2 2 2 2" xfId="33245"/>
    <cellStyle name="Normal 15 3 2 3 2 2 2 3" xfId="25678"/>
    <cellStyle name="Normal 15 3 2 3 2 2 3" xfId="12615"/>
    <cellStyle name="Normal 15 3 2 3 2 2 3 2" xfId="29464"/>
    <cellStyle name="Normal 15 3 2 3 2 2 4" xfId="21897"/>
    <cellStyle name="Normal 15 3 2 3 2 3" xfId="6455"/>
    <cellStyle name="Normal 15 3 2 3 2 3 2" xfId="14514"/>
    <cellStyle name="Normal 15 3 2 3 2 3 2 2" xfId="31361"/>
    <cellStyle name="Normal 15 3 2 3 2 3 3" xfId="23794"/>
    <cellStyle name="Normal 15 3 2 3 2 4" xfId="10681"/>
    <cellStyle name="Normal 15 3 2 3 2 4 2" xfId="27580"/>
    <cellStyle name="Normal 15 3 2 3 2 5" xfId="16916"/>
    <cellStyle name="Normal 15 3 2 3 2 6" xfId="20012"/>
    <cellStyle name="Normal 15 3 2 3 3" xfId="3644"/>
    <cellStyle name="Normal 15 3 2 3 3 2" xfId="7427"/>
    <cellStyle name="Normal 15 3 2 3 3 2 2" xfId="15486"/>
    <cellStyle name="Normal 15 3 2 3 3 2 2 2" xfId="32333"/>
    <cellStyle name="Normal 15 3 2 3 3 2 3" xfId="24766"/>
    <cellStyle name="Normal 15 3 2 3 3 3" xfId="11703"/>
    <cellStyle name="Normal 15 3 2 3 3 3 2" xfId="28552"/>
    <cellStyle name="Normal 15 3 2 3 3 4" xfId="20985"/>
    <cellStyle name="Normal 15 3 2 3 4" xfId="5543"/>
    <cellStyle name="Normal 15 3 2 3 4 2" xfId="13602"/>
    <cellStyle name="Normal 15 3 2 3 4 2 2" xfId="30449"/>
    <cellStyle name="Normal 15 3 2 3 4 3" xfId="22882"/>
    <cellStyle name="Normal 15 3 2 3 5" xfId="9728"/>
    <cellStyle name="Normal 15 3 2 3 5 2" xfId="26668"/>
    <cellStyle name="Normal 15 3 2 3 6" xfId="16915"/>
    <cellStyle name="Normal 15 3 2 3 7" xfId="19100"/>
    <cellStyle name="Normal 15 3 2 4" xfId="2141"/>
    <cellStyle name="Normal 15 3 2 4 2" xfId="4105"/>
    <cellStyle name="Normal 15 3 2 4 2 2" xfId="7888"/>
    <cellStyle name="Normal 15 3 2 4 2 2 2" xfId="15947"/>
    <cellStyle name="Normal 15 3 2 4 2 2 2 2" xfId="32794"/>
    <cellStyle name="Normal 15 3 2 4 2 2 3" xfId="25227"/>
    <cellStyle name="Normal 15 3 2 4 2 3" xfId="12164"/>
    <cellStyle name="Normal 15 3 2 4 2 3 2" xfId="29013"/>
    <cellStyle name="Normal 15 3 2 4 2 4" xfId="21446"/>
    <cellStyle name="Normal 15 3 2 4 3" xfId="6004"/>
    <cellStyle name="Normal 15 3 2 4 3 2" xfId="14063"/>
    <cellStyle name="Normal 15 3 2 4 3 2 2" xfId="30910"/>
    <cellStyle name="Normal 15 3 2 4 3 3" xfId="23343"/>
    <cellStyle name="Normal 15 3 2 4 4" xfId="10229"/>
    <cellStyle name="Normal 15 3 2 4 4 2" xfId="27129"/>
    <cellStyle name="Normal 15 3 2 4 5" xfId="16917"/>
    <cellStyle name="Normal 15 3 2 4 6" xfId="19561"/>
    <cellStyle name="Normal 15 3 2 5" xfId="3193"/>
    <cellStyle name="Normal 15 3 2 5 2" xfId="6976"/>
    <cellStyle name="Normal 15 3 2 5 2 2" xfId="15035"/>
    <cellStyle name="Normal 15 3 2 5 2 2 2" xfId="31882"/>
    <cellStyle name="Normal 15 3 2 5 2 3" xfId="24315"/>
    <cellStyle name="Normal 15 3 2 5 3" xfId="11252"/>
    <cellStyle name="Normal 15 3 2 5 3 2" xfId="28101"/>
    <cellStyle name="Normal 15 3 2 5 4" xfId="20534"/>
    <cellStyle name="Normal 15 3 2 6" xfId="5092"/>
    <cellStyle name="Normal 15 3 2 6 2" xfId="13151"/>
    <cellStyle name="Normal 15 3 2 6 2 2" xfId="29998"/>
    <cellStyle name="Normal 15 3 2 6 3" xfId="22431"/>
    <cellStyle name="Normal 15 3 2 7" xfId="9236"/>
    <cellStyle name="Normal 15 3 2 7 2" xfId="26217"/>
    <cellStyle name="Normal 15 3 2 8" xfId="16910"/>
    <cellStyle name="Normal 15 3 2 9" xfId="18649"/>
    <cellStyle name="Normal 15 3 3" xfId="1225"/>
    <cellStyle name="Normal 15 3 3 2" xfId="1721"/>
    <cellStyle name="Normal 15 3 3 2 2" xfId="2720"/>
    <cellStyle name="Normal 15 3 3 2 2 2" xfId="4682"/>
    <cellStyle name="Normal 15 3 3 2 2 2 2" xfId="8465"/>
    <cellStyle name="Normal 15 3 3 2 2 2 2 2" xfId="16524"/>
    <cellStyle name="Normal 15 3 3 2 2 2 2 2 2" xfId="33371"/>
    <cellStyle name="Normal 15 3 3 2 2 2 2 3" xfId="25804"/>
    <cellStyle name="Normal 15 3 3 2 2 2 3" xfId="12741"/>
    <cellStyle name="Normal 15 3 3 2 2 2 3 2" xfId="29590"/>
    <cellStyle name="Normal 15 3 3 2 2 2 4" xfId="22023"/>
    <cellStyle name="Normal 15 3 3 2 2 3" xfId="6581"/>
    <cellStyle name="Normal 15 3 3 2 2 3 2" xfId="14640"/>
    <cellStyle name="Normal 15 3 3 2 2 3 2 2" xfId="31487"/>
    <cellStyle name="Normal 15 3 3 2 2 3 3" xfId="23920"/>
    <cellStyle name="Normal 15 3 3 2 2 4" xfId="10807"/>
    <cellStyle name="Normal 15 3 3 2 2 4 2" xfId="27706"/>
    <cellStyle name="Normal 15 3 3 2 2 5" xfId="16920"/>
    <cellStyle name="Normal 15 3 3 2 2 6" xfId="20138"/>
    <cellStyle name="Normal 15 3 3 2 3" xfId="3770"/>
    <cellStyle name="Normal 15 3 3 2 3 2" xfId="7553"/>
    <cellStyle name="Normal 15 3 3 2 3 2 2" xfId="15612"/>
    <cellStyle name="Normal 15 3 3 2 3 2 2 2" xfId="32459"/>
    <cellStyle name="Normal 15 3 3 2 3 2 3" xfId="24892"/>
    <cellStyle name="Normal 15 3 3 2 3 3" xfId="11829"/>
    <cellStyle name="Normal 15 3 3 2 3 3 2" xfId="28678"/>
    <cellStyle name="Normal 15 3 3 2 3 4" xfId="21111"/>
    <cellStyle name="Normal 15 3 3 2 4" xfId="5669"/>
    <cellStyle name="Normal 15 3 3 2 4 2" xfId="13728"/>
    <cellStyle name="Normal 15 3 3 2 4 2 2" xfId="30575"/>
    <cellStyle name="Normal 15 3 3 2 4 3" xfId="23008"/>
    <cellStyle name="Normal 15 3 3 2 5" xfId="9854"/>
    <cellStyle name="Normal 15 3 3 2 5 2" xfId="26794"/>
    <cellStyle name="Normal 15 3 3 2 6" xfId="16919"/>
    <cellStyle name="Normal 15 3 3 2 7" xfId="19226"/>
    <cellStyle name="Normal 15 3 3 3" xfId="2267"/>
    <cellStyle name="Normal 15 3 3 3 2" xfId="4231"/>
    <cellStyle name="Normal 15 3 3 3 2 2" xfId="8014"/>
    <cellStyle name="Normal 15 3 3 3 2 2 2" xfId="16073"/>
    <cellStyle name="Normal 15 3 3 3 2 2 2 2" xfId="32920"/>
    <cellStyle name="Normal 15 3 3 3 2 2 3" xfId="25353"/>
    <cellStyle name="Normal 15 3 3 3 2 3" xfId="12290"/>
    <cellStyle name="Normal 15 3 3 3 2 3 2" xfId="29139"/>
    <cellStyle name="Normal 15 3 3 3 2 4" xfId="21572"/>
    <cellStyle name="Normal 15 3 3 3 3" xfId="6130"/>
    <cellStyle name="Normal 15 3 3 3 3 2" xfId="14189"/>
    <cellStyle name="Normal 15 3 3 3 3 2 2" xfId="31036"/>
    <cellStyle name="Normal 15 3 3 3 3 3" xfId="23469"/>
    <cellStyle name="Normal 15 3 3 3 4" xfId="10355"/>
    <cellStyle name="Normal 15 3 3 3 4 2" xfId="27255"/>
    <cellStyle name="Normal 15 3 3 3 5" xfId="16921"/>
    <cellStyle name="Normal 15 3 3 3 6" xfId="19687"/>
    <cellStyle name="Normal 15 3 3 4" xfId="3319"/>
    <cellStyle name="Normal 15 3 3 4 2" xfId="7102"/>
    <cellStyle name="Normal 15 3 3 4 2 2" xfId="15161"/>
    <cellStyle name="Normal 15 3 3 4 2 2 2" xfId="32008"/>
    <cellStyle name="Normal 15 3 3 4 2 3" xfId="24441"/>
    <cellStyle name="Normal 15 3 3 4 3" xfId="11378"/>
    <cellStyle name="Normal 15 3 3 4 3 2" xfId="28227"/>
    <cellStyle name="Normal 15 3 3 4 4" xfId="20660"/>
    <cellStyle name="Normal 15 3 3 5" xfId="5218"/>
    <cellStyle name="Normal 15 3 3 5 2" xfId="13277"/>
    <cellStyle name="Normal 15 3 3 5 2 2" xfId="30124"/>
    <cellStyle name="Normal 15 3 3 5 3" xfId="22557"/>
    <cellStyle name="Normal 15 3 3 6" xfId="9379"/>
    <cellStyle name="Normal 15 3 3 6 2" xfId="26343"/>
    <cellStyle name="Normal 15 3 3 7" xfId="16918"/>
    <cellStyle name="Normal 15 3 3 8" xfId="18775"/>
    <cellStyle name="Normal 15 3 4" xfId="1503"/>
    <cellStyle name="Normal 15 3 4 2" xfId="2502"/>
    <cellStyle name="Normal 15 3 4 2 2" xfId="4464"/>
    <cellStyle name="Normal 15 3 4 2 2 2" xfId="8247"/>
    <cellStyle name="Normal 15 3 4 2 2 2 2" xfId="16306"/>
    <cellStyle name="Normal 15 3 4 2 2 2 2 2" xfId="33153"/>
    <cellStyle name="Normal 15 3 4 2 2 2 3" xfId="25586"/>
    <cellStyle name="Normal 15 3 4 2 2 3" xfId="12523"/>
    <cellStyle name="Normal 15 3 4 2 2 3 2" xfId="29372"/>
    <cellStyle name="Normal 15 3 4 2 2 4" xfId="21805"/>
    <cellStyle name="Normal 15 3 4 2 3" xfId="6363"/>
    <cellStyle name="Normal 15 3 4 2 3 2" xfId="14422"/>
    <cellStyle name="Normal 15 3 4 2 3 2 2" xfId="31269"/>
    <cellStyle name="Normal 15 3 4 2 3 3" xfId="23702"/>
    <cellStyle name="Normal 15 3 4 2 4" xfId="10589"/>
    <cellStyle name="Normal 15 3 4 2 4 2" xfId="27488"/>
    <cellStyle name="Normal 15 3 4 2 5" xfId="16923"/>
    <cellStyle name="Normal 15 3 4 2 6" xfId="19920"/>
    <cellStyle name="Normal 15 3 4 3" xfId="3552"/>
    <cellStyle name="Normal 15 3 4 3 2" xfId="7335"/>
    <cellStyle name="Normal 15 3 4 3 2 2" xfId="15394"/>
    <cellStyle name="Normal 15 3 4 3 2 2 2" xfId="32241"/>
    <cellStyle name="Normal 15 3 4 3 2 3" xfId="24674"/>
    <cellStyle name="Normal 15 3 4 3 3" xfId="11611"/>
    <cellStyle name="Normal 15 3 4 3 3 2" xfId="28460"/>
    <cellStyle name="Normal 15 3 4 3 4" xfId="20893"/>
    <cellStyle name="Normal 15 3 4 4" xfId="5451"/>
    <cellStyle name="Normal 15 3 4 4 2" xfId="13510"/>
    <cellStyle name="Normal 15 3 4 4 2 2" xfId="30357"/>
    <cellStyle name="Normal 15 3 4 4 3" xfId="22790"/>
    <cellStyle name="Normal 15 3 4 5" xfId="9636"/>
    <cellStyle name="Normal 15 3 4 5 2" xfId="26576"/>
    <cellStyle name="Normal 15 3 4 6" xfId="16922"/>
    <cellStyle name="Normal 15 3 4 7" xfId="19008"/>
    <cellStyle name="Normal 15 3 5" xfId="2032"/>
    <cellStyle name="Normal 15 3 5 2" xfId="4013"/>
    <cellStyle name="Normal 15 3 5 2 2" xfId="7796"/>
    <cellStyle name="Normal 15 3 5 2 2 2" xfId="15855"/>
    <cellStyle name="Normal 15 3 5 2 2 2 2" xfId="32702"/>
    <cellStyle name="Normal 15 3 5 2 2 3" xfId="25135"/>
    <cellStyle name="Normal 15 3 5 2 3" xfId="12072"/>
    <cellStyle name="Normal 15 3 5 2 3 2" xfId="28921"/>
    <cellStyle name="Normal 15 3 5 2 4" xfId="21354"/>
    <cellStyle name="Normal 15 3 5 3" xfId="5912"/>
    <cellStyle name="Normal 15 3 5 3 2" xfId="13971"/>
    <cellStyle name="Normal 15 3 5 3 2 2" xfId="30818"/>
    <cellStyle name="Normal 15 3 5 3 3" xfId="23251"/>
    <cellStyle name="Normal 15 3 5 4" xfId="10130"/>
    <cellStyle name="Normal 15 3 5 4 2" xfId="27037"/>
    <cellStyle name="Normal 15 3 5 5" xfId="16924"/>
    <cellStyle name="Normal 15 3 5 6" xfId="19469"/>
    <cellStyle name="Normal 15 3 6" xfId="3071"/>
    <cellStyle name="Normal 15 3 6 2" xfId="6884"/>
    <cellStyle name="Normal 15 3 6 2 2" xfId="14943"/>
    <cellStyle name="Normal 15 3 6 2 2 2" xfId="31790"/>
    <cellStyle name="Normal 15 3 6 2 3" xfId="24223"/>
    <cellStyle name="Normal 15 3 6 3" xfId="11134"/>
    <cellStyle name="Normal 15 3 6 3 2" xfId="28009"/>
    <cellStyle name="Normal 15 3 6 4" xfId="20442"/>
    <cellStyle name="Normal 15 3 7" xfId="5000"/>
    <cellStyle name="Normal 15 3 7 2" xfId="13059"/>
    <cellStyle name="Normal 15 3 7 2 2" xfId="29906"/>
    <cellStyle name="Normal 15 3 7 3" xfId="22339"/>
    <cellStyle name="Normal 15 3 8" xfId="9017"/>
    <cellStyle name="Normal 15 3 8 2" xfId="26125"/>
    <cellStyle name="Normal 15 3 9" xfId="16909"/>
    <cellStyle name="Normal 15 4" xfId="936"/>
    <cellStyle name="Normal 15 4 2" xfId="3116"/>
    <cellStyle name="Normal 15 4 3" xfId="16925"/>
    <cellStyle name="Normal 15 4 4" xfId="34048"/>
    <cellStyle name="Normal 15 5" xfId="1020"/>
    <cellStyle name="Normal 15 5 2" xfId="1281"/>
    <cellStyle name="Normal 15 5 2 2" xfId="1777"/>
    <cellStyle name="Normal 15 5 2 2 2" xfId="2776"/>
    <cellStyle name="Normal 15 5 2 2 2 2" xfId="4738"/>
    <cellStyle name="Normal 15 5 2 2 2 2 2" xfId="8521"/>
    <cellStyle name="Normal 15 5 2 2 2 2 2 2" xfId="16580"/>
    <cellStyle name="Normal 15 5 2 2 2 2 2 2 2" xfId="33427"/>
    <cellStyle name="Normal 15 5 2 2 2 2 2 3" xfId="25860"/>
    <cellStyle name="Normal 15 5 2 2 2 2 3" xfId="12797"/>
    <cellStyle name="Normal 15 5 2 2 2 2 3 2" xfId="29646"/>
    <cellStyle name="Normal 15 5 2 2 2 2 4" xfId="22079"/>
    <cellStyle name="Normal 15 5 2 2 2 3" xfId="6637"/>
    <cellStyle name="Normal 15 5 2 2 2 3 2" xfId="14696"/>
    <cellStyle name="Normal 15 5 2 2 2 3 2 2" xfId="31543"/>
    <cellStyle name="Normal 15 5 2 2 2 3 3" xfId="23976"/>
    <cellStyle name="Normal 15 5 2 2 2 4" xfId="10863"/>
    <cellStyle name="Normal 15 5 2 2 2 4 2" xfId="27762"/>
    <cellStyle name="Normal 15 5 2 2 2 5" xfId="16929"/>
    <cellStyle name="Normal 15 5 2 2 2 6" xfId="20194"/>
    <cellStyle name="Normal 15 5 2 2 3" xfId="3826"/>
    <cellStyle name="Normal 15 5 2 2 3 2" xfId="7609"/>
    <cellStyle name="Normal 15 5 2 2 3 2 2" xfId="15668"/>
    <cellStyle name="Normal 15 5 2 2 3 2 2 2" xfId="32515"/>
    <cellStyle name="Normal 15 5 2 2 3 2 3" xfId="24948"/>
    <cellStyle name="Normal 15 5 2 2 3 3" xfId="11885"/>
    <cellStyle name="Normal 15 5 2 2 3 3 2" xfId="28734"/>
    <cellStyle name="Normal 15 5 2 2 3 4" xfId="21167"/>
    <cellStyle name="Normal 15 5 2 2 4" xfId="5725"/>
    <cellStyle name="Normal 15 5 2 2 4 2" xfId="13784"/>
    <cellStyle name="Normal 15 5 2 2 4 2 2" xfId="30631"/>
    <cellStyle name="Normal 15 5 2 2 4 3" xfId="23064"/>
    <cellStyle name="Normal 15 5 2 2 5" xfId="9910"/>
    <cellStyle name="Normal 15 5 2 2 5 2" xfId="26850"/>
    <cellStyle name="Normal 15 5 2 2 6" xfId="16928"/>
    <cellStyle name="Normal 15 5 2 2 7" xfId="19282"/>
    <cellStyle name="Normal 15 5 2 3" xfId="2323"/>
    <cellStyle name="Normal 15 5 2 3 2" xfId="4287"/>
    <cellStyle name="Normal 15 5 2 3 2 2" xfId="8070"/>
    <cellStyle name="Normal 15 5 2 3 2 2 2" xfId="16129"/>
    <cellStyle name="Normal 15 5 2 3 2 2 2 2" xfId="32976"/>
    <cellStyle name="Normal 15 5 2 3 2 2 3" xfId="25409"/>
    <cellStyle name="Normal 15 5 2 3 2 3" xfId="12346"/>
    <cellStyle name="Normal 15 5 2 3 2 3 2" xfId="29195"/>
    <cellStyle name="Normal 15 5 2 3 2 4" xfId="21628"/>
    <cellStyle name="Normal 15 5 2 3 3" xfId="6186"/>
    <cellStyle name="Normal 15 5 2 3 3 2" xfId="14245"/>
    <cellStyle name="Normal 15 5 2 3 3 2 2" xfId="31092"/>
    <cellStyle name="Normal 15 5 2 3 3 3" xfId="23525"/>
    <cellStyle name="Normal 15 5 2 3 4" xfId="10411"/>
    <cellStyle name="Normal 15 5 2 3 4 2" xfId="27311"/>
    <cellStyle name="Normal 15 5 2 3 5" xfId="16930"/>
    <cellStyle name="Normal 15 5 2 3 6" xfId="19743"/>
    <cellStyle name="Normal 15 5 2 4" xfId="3375"/>
    <cellStyle name="Normal 15 5 2 4 2" xfId="7158"/>
    <cellStyle name="Normal 15 5 2 4 2 2" xfId="15217"/>
    <cellStyle name="Normal 15 5 2 4 2 2 2" xfId="32064"/>
    <cellStyle name="Normal 15 5 2 4 2 3" xfId="24497"/>
    <cellStyle name="Normal 15 5 2 4 3" xfId="11434"/>
    <cellStyle name="Normal 15 5 2 4 3 2" xfId="28283"/>
    <cellStyle name="Normal 15 5 2 4 4" xfId="20716"/>
    <cellStyle name="Normal 15 5 2 5" xfId="5274"/>
    <cellStyle name="Normal 15 5 2 5 2" xfId="13333"/>
    <cellStyle name="Normal 15 5 2 5 2 2" xfId="30180"/>
    <cellStyle name="Normal 15 5 2 5 3" xfId="22613"/>
    <cellStyle name="Normal 15 5 2 6" xfId="9435"/>
    <cellStyle name="Normal 15 5 2 6 2" xfId="26399"/>
    <cellStyle name="Normal 15 5 2 7" xfId="16927"/>
    <cellStyle name="Normal 15 5 2 8" xfId="18831"/>
    <cellStyle name="Normal 15 5 3" xfId="1559"/>
    <cellStyle name="Normal 15 5 3 2" xfId="2558"/>
    <cellStyle name="Normal 15 5 3 2 2" xfId="4520"/>
    <cellStyle name="Normal 15 5 3 2 2 2" xfId="8303"/>
    <cellStyle name="Normal 15 5 3 2 2 2 2" xfId="16362"/>
    <cellStyle name="Normal 15 5 3 2 2 2 2 2" xfId="33209"/>
    <cellStyle name="Normal 15 5 3 2 2 2 3" xfId="25642"/>
    <cellStyle name="Normal 15 5 3 2 2 3" xfId="12579"/>
    <cellStyle name="Normal 15 5 3 2 2 3 2" xfId="29428"/>
    <cellStyle name="Normal 15 5 3 2 2 4" xfId="21861"/>
    <cellStyle name="Normal 15 5 3 2 3" xfId="6419"/>
    <cellStyle name="Normal 15 5 3 2 3 2" xfId="14478"/>
    <cellStyle name="Normal 15 5 3 2 3 2 2" xfId="31325"/>
    <cellStyle name="Normal 15 5 3 2 3 3" xfId="23758"/>
    <cellStyle name="Normal 15 5 3 2 4" xfId="10645"/>
    <cellStyle name="Normal 15 5 3 2 4 2" xfId="27544"/>
    <cellStyle name="Normal 15 5 3 2 5" xfId="16932"/>
    <cellStyle name="Normal 15 5 3 2 6" xfId="19976"/>
    <cellStyle name="Normal 15 5 3 3" xfId="3608"/>
    <cellStyle name="Normal 15 5 3 3 2" xfId="7391"/>
    <cellStyle name="Normal 15 5 3 3 2 2" xfId="15450"/>
    <cellStyle name="Normal 15 5 3 3 2 2 2" xfId="32297"/>
    <cellStyle name="Normal 15 5 3 3 2 3" xfId="24730"/>
    <cellStyle name="Normal 15 5 3 3 3" xfId="11667"/>
    <cellStyle name="Normal 15 5 3 3 3 2" xfId="28516"/>
    <cellStyle name="Normal 15 5 3 3 4" xfId="20949"/>
    <cellStyle name="Normal 15 5 3 4" xfId="5507"/>
    <cellStyle name="Normal 15 5 3 4 2" xfId="13566"/>
    <cellStyle name="Normal 15 5 3 4 2 2" xfId="30413"/>
    <cellStyle name="Normal 15 5 3 4 3" xfId="22846"/>
    <cellStyle name="Normal 15 5 3 5" xfId="9692"/>
    <cellStyle name="Normal 15 5 3 5 2" xfId="26632"/>
    <cellStyle name="Normal 15 5 3 6" xfId="16931"/>
    <cellStyle name="Normal 15 5 3 7" xfId="19064"/>
    <cellStyle name="Normal 15 5 4" xfId="2105"/>
    <cellStyle name="Normal 15 5 4 2" xfId="4069"/>
    <cellStyle name="Normal 15 5 4 2 2" xfId="7852"/>
    <cellStyle name="Normal 15 5 4 2 2 2" xfId="15911"/>
    <cellStyle name="Normal 15 5 4 2 2 2 2" xfId="32758"/>
    <cellStyle name="Normal 15 5 4 2 2 3" xfId="25191"/>
    <cellStyle name="Normal 15 5 4 2 3" xfId="12128"/>
    <cellStyle name="Normal 15 5 4 2 3 2" xfId="28977"/>
    <cellStyle name="Normal 15 5 4 2 4" xfId="21410"/>
    <cellStyle name="Normal 15 5 4 3" xfId="5968"/>
    <cellStyle name="Normal 15 5 4 3 2" xfId="14027"/>
    <cellStyle name="Normal 15 5 4 3 2 2" xfId="30874"/>
    <cellStyle name="Normal 15 5 4 3 3" xfId="23307"/>
    <cellStyle name="Normal 15 5 4 4" xfId="10193"/>
    <cellStyle name="Normal 15 5 4 4 2" xfId="27093"/>
    <cellStyle name="Normal 15 5 4 5" xfId="16933"/>
    <cellStyle name="Normal 15 5 4 6" xfId="19525"/>
    <cellStyle name="Normal 15 5 5" xfId="3157"/>
    <cellStyle name="Normal 15 5 5 2" xfId="6940"/>
    <cellStyle name="Normal 15 5 5 2 2" xfId="14999"/>
    <cellStyle name="Normal 15 5 5 2 2 2" xfId="31846"/>
    <cellStyle name="Normal 15 5 5 2 3" xfId="24279"/>
    <cellStyle name="Normal 15 5 5 3" xfId="11216"/>
    <cellStyle name="Normal 15 5 5 3 2" xfId="28065"/>
    <cellStyle name="Normal 15 5 5 4" xfId="20498"/>
    <cellStyle name="Normal 15 5 6" xfId="5056"/>
    <cellStyle name="Normal 15 5 6 2" xfId="13115"/>
    <cellStyle name="Normal 15 5 6 2 2" xfId="29962"/>
    <cellStyle name="Normal 15 5 6 3" xfId="22395"/>
    <cellStyle name="Normal 15 5 7" xfId="9200"/>
    <cellStyle name="Normal 15 5 7 2" xfId="26181"/>
    <cellStyle name="Normal 15 5 8" xfId="16926"/>
    <cellStyle name="Normal 15 5 9" xfId="18613"/>
    <cellStyle name="Normal 15 6" xfId="1189"/>
    <cellStyle name="Normal 15 6 2" xfId="1685"/>
    <cellStyle name="Normal 15 6 2 2" xfId="2684"/>
    <cellStyle name="Normal 15 6 2 2 2" xfId="4646"/>
    <cellStyle name="Normal 15 6 2 2 2 2" xfId="8429"/>
    <cellStyle name="Normal 15 6 2 2 2 2 2" xfId="16488"/>
    <cellStyle name="Normal 15 6 2 2 2 2 2 2" xfId="33335"/>
    <cellStyle name="Normal 15 6 2 2 2 2 3" xfId="25768"/>
    <cellStyle name="Normal 15 6 2 2 2 3" xfId="12705"/>
    <cellStyle name="Normal 15 6 2 2 2 3 2" xfId="29554"/>
    <cellStyle name="Normal 15 6 2 2 2 4" xfId="21987"/>
    <cellStyle name="Normal 15 6 2 2 3" xfId="6545"/>
    <cellStyle name="Normal 15 6 2 2 3 2" xfId="14604"/>
    <cellStyle name="Normal 15 6 2 2 3 2 2" xfId="31451"/>
    <cellStyle name="Normal 15 6 2 2 3 3" xfId="23884"/>
    <cellStyle name="Normal 15 6 2 2 4" xfId="10771"/>
    <cellStyle name="Normal 15 6 2 2 4 2" xfId="27670"/>
    <cellStyle name="Normal 15 6 2 2 5" xfId="16936"/>
    <cellStyle name="Normal 15 6 2 2 6" xfId="20102"/>
    <cellStyle name="Normal 15 6 2 3" xfId="3734"/>
    <cellStyle name="Normal 15 6 2 3 2" xfId="7517"/>
    <cellStyle name="Normal 15 6 2 3 2 2" xfId="15576"/>
    <cellStyle name="Normal 15 6 2 3 2 2 2" xfId="32423"/>
    <cellStyle name="Normal 15 6 2 3 2 3" xfId="24856"/>
    <cellStyle name="Normal 15 6 2 3 3" xfId="11793"/>
    <cellStyle name="Normal 15 6 2 3 3 2" xfId="28642"/>
    <cellStyle name="Normal 15 6 2 3 4" xfId="21075"/>
    <cellStyle name="Normal 15 6 2 4" xfId="5633"/>
    <cellStyle name="Normal 15 6 2 4 2" xfId="13692"/>
    <cellStyle name="Normal 15 6 2 4 2 2" xfId="30539"/>
    <cellStyle name="Normal 15 6 2 4 3" xfId="22972"/>
    <cellStyle name="Normal 15 6 2 5" xfId="9818"/>
    <cellStyle name="Normal 15 6 2 5 2" xfId="26758"/>
    <cellStyle name="Normal 15 6 2 6" xfId="16935"/>
    <cellStyle name="Normal 15 6 2 7" xfId="19190"/>
    <cellStyle name="Normal 15 6 3" xfId="2231"/>
    <cellStyle name="Normal 15 6 3 2" xfId="4195"/>
    <cellStyle name="Normal 15 6 3 2 2" xfId="7978"/>
    <cellStyle name="Normal 15 6 3 2 2 2" xfId="16037"/>
    <cellStyle name="Normal 15 6 3 2 2 2 2" xfId="32884"/>
    <cellStyle name="Normal 15 6 3 2 2 3" xfId="25317"/>
    <cellStyle name="Normal 15 6 3 2 3" xfId="12254"/>
    <cellStyle name="Normal 15 6 3 2 3 2" xfId="29103"/>
    <cellStyle name="Normal 15 6 3 2 4" xfId="21536"/>
    <cellStyle name="Normal 15 6 3 3" xfId="6094"/>
    <cellStyle name="Normal 15 6 3 3 2" xfId="14153"/>
    <cellStyle name="Normal 15 6 3 3 2 2" xfId="31000"/>
    <cellStyle name="Normal 15 6 3 3 3" xfId="23433"/>
    <cellStyle name="Normal 15 6 3 4" xfId="10319"/>
    <cellStyle name="Normal 15 6 3 4 2" xfId="27219"/>
    <cellStyle name="Normal 15 6 3 5" xfId="16937"/>
    <cellStyle name="Normal 15 6 3 6" xfId="19651"/>
    <cellStyle name="Normal 15 6 4" xfId="3283"/>
    <cellStyle name="Normal 15 6 4 2" xfId="7066"/>
    <cellStyle name="Normal 15 6 4 2 2" xfId="15125"/>
    <cellStyle name="Normal 15 6 4 2 2 2" xfId="31972"/>
    <cellStyle name="Normal 15 6 4 2 3" xfId="24405"/>
    <cellStyle name="Normal 15 6 4 3" xfId="11342"/>
    <cellStyle name="Normal 15 6 4 3 2" xfId="28191"/>
    <cellStyle name="Normal 15 6 4 4" xfId="20624"/>
    <cellStyle name="Normal 15 6 5" xfId="5182"/>
    <cellStyle name="Normal 15 6 5 2" xfId="13241"/>
    <cellStyle name="Normal 15 6 5 2 2" xfId="30088"/>
    <cellStyle name="Normal 15 6 5 3" xfId="22521"/>
    <cellStyle name="Normal 15 6 6" xfId="9343"/>
    <cellStyle name="Normal 15 6 6 2" xfId="26307"/>
    <cellStyle name="Normal 15 6 7" xfId="16934"/>
    <cellStyle name="Normal 15 6 8" xfId="18739"/>
    <cellStyle name="Normal 15 7" xfId="1467"/>
    <cellStyle name="Normal 15 7 2" xfId="2466"/>
    <cellStyle name="Normal 15 7 2 2" xfId="4428"/>
    <cellStyle name="Normal 15 7 2 2 2" xfId="8211"/>
    <cellStyle name="Normal 15 7 2 2 2 2" xfId="16270"/>
    <cellStyle name="Normal 15 7 2 2 2 2 2" xfId="33117"/>
    <cellStyle name="Normal 15 7 2 2 2 3" xfId="25550"/>
    <cellStyle name="Normal 15 7 2 2 3" xfId="12487"/>
    <cellStyle name="Normal 15 7 2 2 3 2" xfId="29336"/>
    <cellStyle name="Normal 15 7 2 2 4" xfId="21769"/>
    <cellStyle name="Normal 15 7 2 3" xfId="6327"/>
    <cellStyle name="Normal 15 7 2 3 2" xfId="14386"/>
    <cellStyle name="Normal 15 7 2 3 2 2" xfId="31233"/>
    <cellStyle name="Normal 15 7 2 3 3" xfId="23666"/>
    <cellStyle name="Normal 15 7 2 4" xfId="10553"/>
    <cellStyle name="Normal 15 7 2 4 2" xfId="27452"/>
    <cellStyle name="Normal 15 7 2 5" xfId="16939"/>
    <cellStyle name="Normal 15 7 2 6" xfId="19884"/>
    <cellStyle name="Normal 15 7 3" xfId="3516"/>
    <cellStyle name="Normal 15 7 3 2" xfId="7299"/>
    <cellStyle name="Normal 15 7 3 2 2" xfId="15358"/>
    <cellStyle name="Normal 15 7 3 2 2 2" xfId="32205"/>
    <cellStyle name="Normal 15 7 3 2 3" xfId="24638"/>
    <cellStyle name="Normal 15 7 3 3" xfId="11575"/>
    <cellStyle name="Normal 15 7 3 3 2" xfId="28424"/>
    <cellStyle name="Normal 15 7 3 4" xfId="20857"/>
    <cellStyle name="Normal 15 7 4" xfId="5415"/>
    <cellStyle name="Normal 15 7 4 2" xfId="13474"/>
    <cellStyle name="Normal 15 7 4 2 2" xfId="30321"/>
    <cellStyle name="Normal 15 7 4 3" xfId="22754"/>
    <cellStyle name="Normal 15 7 5" xfId="9600"/>
    <cellStyle name="Normal 15 7 5 2" xfId="26540"/>
    <cellStyle name="Normal 15 7 6" xfId="16938"/>
    <cellStyle name="Normal 15 7 7" xfId="18972"/>
    <cellStyle name="Normal 15 8" xfId="1990"/>
    <cellStyle name="Normal 15 8 2" xfId="3977"/>
    <cellStyle name="Normal 15 8 2 2" xfId="7760"/>
    <cellStyle name="Normal 15 8 2 2 2" xfId="15819"/>
    <cellStyle name="Normal 15 8 2 2 2 2" xfId="32666"/>
    <cellStyle name="Normal 15 8 2 2 3" xfId="25099"/>
    <cellStyle name="Normal 15 8 2 3" xfId="12036"/>
    <cellStyle name="Normal 15 8 2 3 2" xfId="28885"/>
    <cellStyle name="Normal 15 8 2 4" xfId="21318"/>
    <cellStyle name="Normal 15 8 3" xfId="5876"/>
    <cellStyle name="Normal 15 8 3 2" xfId="13935"/>
    <cellStyle name="Normal 15 8 3 2 2" xfId="30782"/>
    <cellStyle name="Normal 15 8 3 3" xfId="23215"/>
    <cellStyle name="Normal 15 8 4" xfId="10089"/>
    <cellStyle name="Normal 15 8 4 2" xfId="27001"/>
    <cellStyle name="Normal 15 8 5" xfId="16940"/>
    <cellStyle name="Normal 15 8 6" xfId="19433"/>
    <cellStyle name="Normal 15 9" xfId="3035"/>
    <cellStyle name="Normal 15 9 2" xfId="6848"/>
    <cellStyle name="Normal 15 9 2 2" xfId="14907"/>
    <cellStyle name="Normal 15 9 2 2 2" xfId="31754"/>
    <cellStyle name="Normal 15 9 2 3" xfId="24187"/>
    <cellStyle name="Normal 15 9 3" xfId="11098"/>
    <cellStyle name="Normal 15 9 3 2" xfId="27973"/>
    <cellStyle name="Normal 15 9 4" xfId="20406"/>
    <cellStyle name="Normal 150" xfId="2928"/>
    <cellStyle name="Normal 150 2" xfId="4888"/>
    <cellStyle name="Normal 150 2 2" xfId="8671"/>
    <cellStyle name="Normal 150 2 2 2" xfId="16730"/>
    <cellStyle name="Normal 150 2 2 2 2" xfId="33577"/>
    <cellStyle name="Normal 150 2 2 3" xfId="26010"/>
    <cellStyle name="Normal 150 2 3" xfId="12947"/>
    <cellStyle name="Normal 150 2 3 2" xfId="29796"/>
    <cellStyle name="Normal 150 2 4" xfId="22229"/>
    <cellStyle name="Normal 150 3" xfId="6787"/>
    <cellStyle name="Normal 150 3 2" xfId="14846"/>
    <cellStyle name="Normal 150 3 2 2" xfId="31693"/>
    <cellStyle name="Normal 150 3 3" xfId="24126"/>
    <cellStyle name="Normal 150 4" xfId="11014"/>
    <cellStyle name="Normal 150 4 2" xfId="27912"/>
    <cellStyle name="Normal 150 5" xfId="16941"/>
    <cellStyle name="Normal 150 6" xfId="20344"/>
    <cellStyle name="Normal 151" xfId="2929"/>
    <cellStyle name="Normal 151 2" xfId="4889"/>
    <cellStyle name="Normal 151 2 2" xfId="8672"/>
    <cellStyle name="Normal 151 2 2 2" xfId="16731"/>
    <cellStyle name="Normal 151 2 2 2 2" xfId="33578"/>
    <cellStyle name="Normal 151 2 2 3" xfId="26011"/>
    <cellStyle name="Normal 151 2 3" xfId="12948"/>
    <cellStyle name="Normal 151 2 3 2" xfId="29797"/>
    <cellStyle name="Normal 151 2 4" xfId="22230"/>
    <cellStyle name="Normal 151 3" xfId="6788"/>
    <cellStyle name="Normal 151 3 2" xfId="14847"/>
    <cellStyle name="Normal 151 3 2 2" xfId="31694"/>
    <cellStyle name="Normal 151 3 3" xfId="24127"/>
    <cellStyle name="Normal 151 4" xfId="11015"/>
    <cellStyle name="Normal 151 4 2" xfId="27913"/>
    <cellStyle name="Normal 151 5" xfId="16942"/>
    <cellStyle name="Normal 151 6" xfId="20345"/>
    <cellStyle name="Normal 152" xfId="2930"/>
    <cellStyle name="Normal 152 2" xfId="4890"/>
    <cellStyle name="Normal 152 2 2" xfId="8673"/>
    <cellStyle name="Normal 152 2 2 2" xfId="16732"/>
    <cellStyle name="Normal 152 2 2 2 2" xfId="33579"/>
    <cellStyle name="Normal 152 2 2 3" xfId="26012"/>
    <cellStyle name="Normal 152 2 3" xfId="12949"/>
    <cellStyle name="Normal 152 2 3 2" xfId="29798"/>
    <cellStyle name="Normal 152 2 4" xfId="22231"/>
    <cellStyle name="Normal 152 3" xfId="6789"/>
    <cellStyle name="Normal 152 3 2" xfId="14848"/>
    <cellStyle name="Normal 152 3 2 2" xfId="31695"/>
    <cellStyle name="Normal 152 3 3" xfId="24128"/>
    <cellStyle name="Normal 152 4" xfId="11016"/>
    <cellStyle name="Normal 152 4 2" xfId="27914"/>
    <cellStyle name="Normal 152 5" xfId="16943"/>
    <cellStyle name="Normal 152 6" xfId="20346"/>
    <cellStyle name="Normal 153" xfId="2931"/>
    <cellStyle name="Normal 153 2" xfId="4891"/>
    <cellStyle name="Normal 153 2 2" xfId="8674"/>
    <cellStyle name="Normal 153 2 2 2" xfId="16733"/>
    <cellStyle name="Normal 153 2 2 2 2" xfId="33580"/>
    <cellStyle name="Normal 153 2 2 3" xfId="26013"/>
    <cellStyle name="Normal 153 2 3" xfId="12950"/>
    <cellStyle name="Normal 153 2 3 2" xfId="29799"/>
    <cellStyle name="Normal 153 2 4" xfId="22232"/>
    <cellStyle name="Normal 153 3" xfId="6790"/>
    <cellStyle name="Normal 153 3 2" xfId="14849"/>
    <cellStyle name="Normal 153 3 2 2" xfId="31696"/>
    <cellStyle name="Normal 153 3 3" xfId="24129"/>
    <cellStyle name="Normal 153 4" xfId="11017"/>
    <cellStyle name="Normal 153 4 2" xfId="27915"/>
    <cellStyle name="Normal 153 5" xfId="16944"/>
    <cellStyle name="Normal 153 6" xfId="20347"/>
    <cellStyle name="Normal 154" xfId="2932"/>
    <cellStyle name="Normal 154 2" xfId="4892"/>
    <cellStyle name="Normal 154 2 2" xfId="8675"/>
    <cellStyle name="Normal 154 2 2 2" xfId="16734"/>
    <cellStyle name="Normal 154 2 2 2 2" xfId="33581"/>
    <cellStyle name="Normal 154 2 2 3" xfId="26014"/>
    <cellStyle name="Normal 154 2 3" xfId="12951"/>
    <cellStyle name="Normal 154 2 3 2" xfId="29800"/>
    <cellStyle name="Normal 154 2 4" xfId="22233"/>
    <cellStyle name="Normal 154 3" xfId="6791"/>
    <cellStyle name="Normal 154 3 2" xfId="14850"/>
    <cellStyle name="Normal 154 3 2 2" xfId="31697"/>
    <cellStyle name="Normal 154 3 3" xfId="24130"/>
    <cellStyle name="Normal 154 4" xfId="11018"/>
    <cellStyle name="Normal 154 4 2" xfId="27916"/>
    <cellStyle name="Normal 154 5" xfId="16945"/>
    <cellStyle name="Normal 154 6" xfId="20348"/>
    <cellStyle name="Normal 155" xfId="2933"/>
    <cellStyle name="Normal 155 2" xfId="4893"/>
    <cellStyle name="Normal 155 2 2" xfId="8676"/>
    <cellStyle name="Normal 155 2 2 2" xfId="16735"/>
    <cellStyle name="Normal 155 2 2 2 2" xfId="33582"/>
    <cellStyle name="Normal 155 2 2 3" xfId="26015"/>
    <cellStyle name="Normal 155 2 3" xfId="12952"/>
    <cellStyle name="Normal 155 2 3 2" xfId="29801"/>
    <cellStyle name="Normal 155 2 4" xfId="22234"/>
    <cellStyle name="Normal 155 3" xfId="6792"/>
    <cellStyle name="Normal 155 3 2" xfId="14851"/>
    <cellStyle name="Normal 155 3 2 2" xfId="31698"/>
    <cellStyle name="Normal 155 3 3" xfId="24131"/>
    <cellStyle name="Normal 155 4" xfId="11019"/>
    <cellStyle name="Normal 155 4 2" xfId="27917"/>
    <cellStyle name="Normal 155 5" xfId="16946"/>
    <cellStyle name="Normal 155 6" xfId="20349"/>
    <cellStyle name="Normal 156" xfId="2934"/>
    <cellStyle name="Normal 156 2" xfId="4894"/>
    <cellStyle name="Normal 156 2 2" xfId="8677"/>
    <cellStyle name="Normal 156 2 2 2" xfId="16736"/>
    <cellStyle name="Normal 156 2 2 2 2" xfId="33583"/>
    <cellStyle name="Normal 156 2 2 3" xfId="26016"/>
    <cellStyle name="Normal 156 2 3" xfId="12953"/>
    <cellStyle name="Normal 156 2 3 2" xfId="29802"/>
    <cellStyle name="Normal 156 2 4" xfId="22235"/>
    <cellStyle name="Normal 156 3" xfId="6793"/>
    <cellStyle name="Normal 156 3 2" xfId="14852"/>
    <cellStyle name="Normal 156 3 2 2" xfId="31699"/>
    <cellStyle name="Normal 156 3 3" xfId="24132"/>
    <cellStyle name="Normal 156 4" xfId="11020"/>
    <cellStyle name="Normal 156 4 2" xfId="27918"/>
    <cellStyle name="Normal 156 5" xfId="16947"/>
    <cellStyle name="Normal 156 6" xfId="20350"/>
    <cellStyle name="Normal 157" xfId="2935"/>
    <cellStyle name="Normal 157 2" xfId="4895"/>
    <cellStyle name="Normal 157 2 2" xfId="8678"/>
    <cellStyle name="Normal 157 2 2 2" xfId="16737"/>
    <cellStyle name="Normal 157 2 2 2 2" xfId="33584"/>
    <cellStyle name="Normal 157 2 2 3" xfId="26017"/>
    <cellStyle name="Normal 157 2 3" xfId="12954"/>
    <cellStyle name="Normal 157 2 3 2" xfId="29803"/>
    <cellStyle name="Normal 157 2 4" xfId="22236"/>
    <cellStyle name="Normal 157 3" xfId="6794"/>
    <cellStyle name="Normal 157 3 2" xfId="14853"/>
    <cellStyle name="Normal 157 3 2 2" xfId="31700"/>
    <cellStyle name="Normal 157 3 3" xfId="24133"/>
    <cellStyle name="Normal 157 4" xfId="11021"/>
    <cellStyle name="Normal 157 4 2" xfId="27919"/>
    <cellStyle name="Normal 157 5" xfId="16948"/>
    <cellStyle name="Normal 157 6" xfId="20351"/>
    <cellStyle name="Normal 158" xfId="2936"/>
    <cellStyle name="Normal 158 2" xfId="4896"/>
    <cellStyle name="Normal 158 2 2" xfId="8679"/>
    <cellStyle name="Normal 158 2 2 2" xfId="16738"/>
    <cellStyle name="Normal 158 2 2 2 2" xfId="33585"/>
    <cellStyle name="Normal 158 2 2 3" xfId="26018"/>
    <cellStyle name="Normal 158 2 3" xfId="12955"/>
    <cellStyle name="Normal 158 2 3 2" xfId="29804"/>
    <cellStyle name="Normal 158 2 4" xfId="22237"/>
    <cellStyle name="Normal 158 3" xfId="6795"/>
    <cellStyle name="Normal 158 3 2" xfId="14854"/>
    <cellStyle name="Normal 158 3 2 2" xfId="31701"/>
    <cellStyle name="Normal 158 3 3" xfId="24134"/>
    <cellStyle name="Normal 158 4" xfId="11022"/>
    <cellStyle name="Normal 158 4 2" xfId="27920"/>
    <cellStyle name="Normal 158 5" xfId="16949"/>
    <cellStyle name="Normal 158 6" xfId="20352"/>
    <cellStyle name="Normal 159" xfId="2937"/>
    <cellStyle name="Normal 159 2" xfId="4897"/>
    <cellStyle name="Normal 159 2 2" xfId="8680"/>
    <cellStyle name="Normal 159 2 2 2" xfId="16739"/>
    <cellStyle name="Normal 159 2 2 2 2" xfId="33586"/>
    <cellStyle name="Normal 159 2 2 3" xfId="26019"/>
    <cellStyle name="Normal 159 2 3" xfId="12956"/>
    <cellStyle name="Normal 159 2 3 2" xfId="29805"/>
    <cellStyle name="Normal 159 2 4" xfId="22238"/>
    <cellStyle name="Normal 159 3" xfId="6796"/>
    <cellStyle name="Normal 159 3 2" xfId="14855"/>
    <cellStyle name="Normal 159 3 2 2" xfId="31702"/>
    <cellStyle name="Normal 159 3 3" xfId="24135"/>
    <cellStyle name="Normal 159 4" xfId="11023"/>
    <cellStyle name="Normal 159 4 2" xfId="27921"/>
    <cellStyle name="Normal 159 5" xfId="16950"/>
    <cellStyle name="Normal 159 6" xfId="20353"/>
    <cellStyle name="Normal 16" xfId="562"/>
    <cellStyle name="Normal 16 10" xfId="4965"/>
    <cellStyle name="Normal 16 10 2" xfId="13024"/>
    <cellStyle name="Normal 16 10 2 2" xfId="29871"/>
    <cellStyle name="Normal 16 10 3" xfId="22304"/>
    <cellStyle name="Normal 16 11" xfId="8927"/>
    <cellStyle name="Normal 16 11 2" xfId="26090"/>
    <cellStyle name="Normal 16 12" xfId="16951"/>
    <cellStyle name="Normal 16 13" xfId="18520"/>
    <cellStyle name="Normal 16 14" xfId="18515"/>
    <cellStyle name="Normal 16 15" xfId="34049"/>
    <cellStyle name="Normal 16 2" xfId="618"/>
    <cellStyle name="Normal 16 2 10" xfId="16952"/>
    <cellStyle name="Normal 16 2 11" xfId="18534"/>
    <cellStyle name="Normal 16 2 12" xfId="34050"/>
    <cellStyle name="Normal 16 2 2" xfId="736"/>
    <cellStyle name="Normal 16 2 2 10" xfId="18570"/>
    <cellStyle name="Normal 16 2 2 11" xfId="34051"/>
    <cellStyle name="Normal 16 2 2 2" xfId="1070"/>
    <cellStyle name="Normal 16 2 2 2 2" xfId="1331"/>
    <cellStyle name="Normal 16 2 2 2 2 2" xfId="1827"/>
    <cellStyle name="Normal 16 2 2 2 2 2 2" xfId="2826"/>
    <cellStyle name="Normal 16 2 2 2 2 2 2 2" xfId="4788"/>
    <cellStyle name="Normal 16 2 2 2 2 2 2 2 2" xfId="8571"/>
    <cellStyle name="Normal 16 2 2 2 2 2 2 2 2 2" xfId="16630"/>
    <cellStyle name="Normal 16 2 2 2 2 2 2 2 2 2 2" xfId="33477"/>
    <cellStyle name="Normal 16 2 2 2 2 2 2 2 2 3" xfId="25910"/>
    <cellStyle name="Normal 16 2 2 2 2 2 2 2 3" xfId="12847"/>
    <cellStyle name="Normal 16 2 2 2 2 2 2 2 3 2" xfId="29696"/>
    <cellStyle name="Normal 16 2 2 2 2 2 2 2 4" xfId="22129"/>
    <cellStyle name="Normal 16 2 2 2 2 2 2 3" xfId="6687"/>
    <cellStyle name="Normal 16 2 2 2 2 2 2 3 2" xfId="14746"/>
    <cellStyle name="Normal 16 2 2 2 2 2 2 3 2 2" xfId="31593"/>
    <cellStyle name="Normal 16 2 2 2 2 2 2 3 3" xfId="24026"/>
    <cellStyle name="Normal 16 2 2 2 2 2 2 4" xfId="10913"/>
    <cellStyle name="Normal 16 2 2 2 2 2 2 4 2" xfId="27812"/>
    <cellStyle name="Normal 16 2 2 2 2 2 2 5" xfId="16957"/>
    <cellStyle name="Normal 16 2 2 2 2 2 2 6" xfId="20244"/>
    <cellStyle name="Normal 16 2 2 2 2 2 3" xfId="3876"/>
    <cellStyle name="Normal 16 2 2 2 2 2 3 2" xfId="7659"/>
    <cellStyle name="Normal 16 2 2 2 2 2 3 2 2" xfId="15718"/>
    <cellStyle name="Normal 16 2 2 2 2 2 3 2 2 2" xfId="32565"/>
    <cellStyle name="Normal 16 2 2 2 2 2 3 2 3" xfId="24998"/>
    <cellStyle name="Normal 16 2 2 2 2 2 3 3" xfId="11935"/>
    <cellStyle name="Normal 16 2 2 2 2 2 3 3 2" xfId="28784"/>
    <cellStyle name="Normal 16 2 2 2 2 2 3 4" xfId="21217"/>
    <cellStyle name="Normal 16 2 2 2 2 2 4" xfId="5775"/>
    <cellStyle name="Normal 16 2 2 2 2 2 4 2" xfId="13834"/>
    <cellStyle name="Normal 16 2 2 2 2 2 4 2 2" xfId="30681"/>
    <cellStyle name="Normal 16 2 2 2 2 2 4 3" xfId="23114"/>
    <cellStyle name="Normal 16 2 2 2 2 2 5" xfId="9960"/>
    <cellStyle name="Normal 16 2 2 2 2 2 5 2" xfId="26900"/>
    <cellStyle name="Normal 16 2 2 2 2 2 6" xfId="16956"/>
    <cellStyle name="Normal 16 2 2 2 2 2 7" xfId="19332"/>
    <cellStyle name="Normal 16 2 2 2 2 3" xfId="2373"/>
    <cellStyle name="Normal 16 2 2 2 2 3 2" xfId="4337"/>
    <cellStyle name="Normal 16 2 2 2 2 3 2 2" xfId="8120"/>
    <cellStyle name="Normal 16 2 2 2 2 3 2 2 2" xfId="16179"/>
    <cellStyle name="Normal 16 2 2 2 2 3 2 2 2 2" xfId="33026"/>
    <cellStyle name="Normal 16 2 2 2 2 3 2 2 3" xfId="25459"/>
    <cellStyle name="Normal 16 2 2 2 2 3 2 3" xfId="12396"/>
    <cellStyle name="Normal 16 2 2 2 2 3 2 3 2" xfId="29245"/>
    <cellStyle name="Normal 16 2 2 2 2 3 2 4" xfId="21678"/>
    <cellStyle name="Normal 16 2 2 2 2 3 3" xfId="6236"/>
    <cellStyle name="Normal 16 2 2 2 2 3 3 2" xfId="14295"/>
    <cellStyle name="Normal 16 2 2 2 2 3 3 2 2" xfId="31142"/>
    <cellStyle name="Normal 16 2 2 2 2 3 3 3" xfId="23575"/>
    <cellStyle name="Normal 16 2 2 2 2 3 4" xfId="10461"/>
    <cellStyle name="Normal 16 2 2 2 2 3 4 2" xfId="27361"/>
    <cellStyle name="Normal 16 2 2 2 2 3 5" xfId="16958"/>
    <cellStyle name="Normal 16 2 2 2 2 3 6" xfId="19793"/>
    <cellStyle name="Normal 16 2 2 2 2 4" xfId="3425"/>
    <cellStyle name="Normal 16 2 2 2 2 4 2" xfId="7208"/>
    <cellStyle name="Normal 16 2 2 2 2 4 2 2" xfId="15267"/>
    <cellStyle name="Normal 16 2 2 2 2 4 2 2 2" xfId="32114"/>
    <cellStyle name="Normal 16 2 2 2 2 4 2 3" xfId="24547"/>
    <cellStyle name="Normal 16 2 2 2 2 4 3" xfId="11484"/>
    <cellStyle name="Normal 16 2 2 2 2 4 3 2" xfId="28333"/>
    <cellStyle name="Normal 16 2 2 2 2 4 4" xfId="20766"/>
    <cellStyle name="Normal 16 2 2 2 2 5" xfId="5324"/>
    <cellStyle name="Normal 16 2 2 2 2 5 2" xfId="13383"/>
    <cellStyle name="Normal 16 2 2 2 2 5 2 2" xfId="30230"/>
    <cellStyle name="Normal 16 2 2 2 2 5 3" xfId="22663"/>
    <cellStyle name="Normal 16 2 2 2 2 6" xfId="9485"/>
    <cellStyle name="Normal 16 2 2 2 2 6 2" xfId="26449"/>
    <cellStyle name="Normal 16 2 2 2 2 7" xfId="16955"/>
    <cellStyle name="Normal 16 2 2 2 2 8" xfId="18881"/>
    <cellStyle name="Normal 16 2 2 2 3" xfId="1609"/>
    <cellStyle name="Normal 16 2 2 2 3 2" xfId="2608"/>
    <cellStyle name="Normal 16 2 2 2 3 2 2" xfId="4570"/>
    <cellStyle name="Normal 16 2 2 2 3 2 2 2" xfId="8353"/>
    <cellStyle name="Normal 16 2 2 2 3 2 2 2 2" xfId="16412"/>
    <cellStyle name="Normal 16 2 2 2 3 2 2 2 2 2" xfId="33259"/>
    <cellStyle name="Normal 16 2 2 2 3 2 2 2 3" xfId="25692"/>
    <cellStyle name="Normal 16 2 2 2 3 2 2 3" xfId="12629"/>
    <cellStyle name="Normal 16 2 2 2 3 2 2 3 2" xfId="29478"/>
    <cellStyle name="Normal 16 2 2 2 3 2 2 4" xfId="21911"/>
    <cellStyle name="Normal 16 2 2 2 3 2 3" xfId="6469"/>
    <cellStyle name="Normal 16 2 2 2 3 2 3 2" xfId="14528"/>
    <cellStyle name="Normal 16 2 2 2 3 2 3 2 2" xfId="31375"/>
    <cellStyle name="Normal 16 2 2 2 3 2 3 3" xfId="23808"/>
    <cellStyle name="Normal 16 2 2 2 3 2 4" xfId="10695"/>
    <cellStyle name="Normal 16 2 2 2 3 2 4 2" xfId="27594"/>
    <cellStyle name="Normal 16 2 2 2 3 2 5" xfId="16960"/>
    <cellStyle name="Normal 16 2 2 2 3 2 6" xfId="20026"/>
    <cellStyle name="Normal 16 2 2 2 3 3" xfId="3658"/>
    <cellStyle name="Normal 16 2 2 2 3 3 2" xfId="7441"/>
    <cellStyle name="Normal 16 2 2 2 3 3 2 2" xfId="15500"/>
    <cellStyle name="Normal 16 2 2 2 3 3 2 2 2" xfId="32347"/>
    <cellStyle name="Normal 16 2 2 2 3 3 2 3" xfId="24780"/>
    <cellStyle name="Normal 16 2 2 2 3 3 3" xfId="11717"/>
    <cellStyle name="Normal 16 2 2 2 3 3 3 2" xfId="28566"/>
    <cellStyle name="Normal 16 2 2 2 3 3 4" xfId="20999"/>
    <cellStyle name="Normal 16 2 2 2 3 4" xfId="5557"/>
    <cellStyle name="Normal 16 2 2 2 3 4 2" xfId="13616"/>
    <cellStyle name="Normal 16 2 2 2 3 4 2 2" xfId="30463"/>
    <cellStyle name="Normal 16 2 2 2 3 4 3" xfId="22896"/>
    <cellStyle name="Normal 16 2 2 2 3 5" xfId="9742"/>
    <cellStyle name="Normal 16 2 2 2 3 5 2" xfId="26682"/>
    <cellStyle name="Normal 16 2 2 2 3 6" xfId="16959"/>
    <cellStyle name="Normal 16 2 2 2 3 7" xfId="19114"/>
    <cellStyle name="Normal 16 2 2 2 4" xfId="2155"/>
    <cellStyle name="Normal 16 2 2 2 4 2" xfId="4119"/>
    <cellStyle name="Normal 16 2 2 2 4 2 2" xfId="7902"/>
    <cellStyle name="Normal 16 2 2 2 4 2 2 2" xfId="15961"/>
    <cellStyle name="Normal 16 2 2 2 4 2 2 2 2" xfId="32808"/>
    <cellStyle name="Normal 16 2 2 2 4 2 2 3" xfId="25241"/>
    <cellStyle name="Normal 16 2 2 2 4 2 3" xfId="12178"/>
    <cellStyle name="Normal 16 2 2 2 4 2 3 2" xfId="29027"/>
    <cellStyle name="Normal 16 2 2 2 4 2 4" xfId="21460"/>
    <cellStyle name="Normal 16 2 2 2 4 3" xfId="6018"/>
    <cellStyle name="Normal 16 2 2 2 4 3 2" xfId="14077"/>
    <cellStyle name="Normal 16 2 2 2 4 3 2 2" xfId="30924"/>
    <cellStyle name="Normal 16 2 2 2 4 3 3" xfId="23357"/>
    <cellStyle name="Normal 16 2 2 2 4 4" xfId="10243"/>
    <cellStyle name="Normal 16 2 2 2 4 4 2" xfId="27143"/>
    <cellStyle name="Normal 16 2 2 2 4 5" xfId="16961"/>
    <cellStyle name="Normal 16 2 2 2 4 6" xfId="19575"/>
    <cellStyle name="Normal 16 2 2 2 5" xfId="3207"/>
    <cellStyle name="Normal 16 2 2 2 5 2" xfId="6990"/>
    <cellStyle name="Normal 16 2 2 2 5 2 2" xfId="15049"/>
    <cellStyle name="Normal 16 2 2 2 5 2 2 2" xfId="31896"/>
    <cellStyle name="Normal 16 2 2 2 5 2 3" xfId="24329"/>
    <cellStyle name="Normal 16 2 2 2 5 3" xfId="11266"/>
    <cellStyle name="Normal 16 2 2 2 5 3 2" xfId="28115"/>
    <cellStyle name="Normal 16 2 2 2 5 4" xfId="20548"/>
    <cellStyle name="Normal 16 2 2 2 6" xfId="5106"/>
    <cellStyle name="Normal 16 2 2 2 6 2" xfId="13165"/>
    <cellStyle name="Normal 16 2 2 2 6 2 2" xfId="30012"/>
    <cellStyle name="Normal 16 2 2 2 6 3" xfId="22445"/>
    <cellStyle name="Normal 16 2 2 2 7" xfId="9250"/>
    <cellStyle name="Normal 16 2 2 2 7 2" xfId="26231"/>
    <cellStyle name="Normal 16 2 2 2 8" xfId="16954"/>
    <cellStyle name="Normal 16 2 2 2 9" xfId="18663"/>
    <cellStyle name="Normal 16 2 2 3" xfId="1239"/>
    <cellStyle name="Normal 16 2 2 3 2" xfId="1735"/>
    <cellStyle name="Normal 16 2 2 3 2 2" xfId="2734"/>
    <cellStyle name="Normal 16 2 2 3 2 2 2" xfId="4696"/>
    <cellStyle name="Normal 16 2 2 3 2 2 2 2" xfId="8479"/>
    <cellStyle name="Normal 16 2 2 3 2 2 2 2 2" xfId="16538"/>
    <cellStyle name="Normal 16 2 2 3 2 2 2 2 2 2" xfId="33385"/>
    <cellStyle name="Normal 16 2 2 3 2 2 2 2 3" xfId="25818"/>
    <cellStyle name="Normal 16 2 2 3 2 2 2 3" xfId="12755"/>
    <cellStyle name="Normal 16 2 2 3 2 2 2 3 2" xfId="29604"/>
    <cellStyle name="Normal 16 2 2 3 2 2 2 4" xfId="22037"/>
    <cellStyle name="Normal 16 2 2 3 2 2 3" xfId="6595"/>
    <cellStyle name="Normal 16 2 2 3 2 2 3 2" xfId="14654"/>
    <cellStyle name="Normal 16 2 2 3 2 2 3 2 2" xfId="31501"/>
    <cellStyle name="Normal 16 2 2 3 2 2 3 3" xfId="23934"/>
    <cellStyle name="Normal 16 2 2 3 2 2 4" xfId="10821"/>
    <cellStyle name="Normal 16 2 2 3 2 2 4 2" xfId="27720"/>
    <cellStyle name="Normal 16 2 2 3 2 2 5" xfId="16964"/>
    <cellStyle name="Normal 16 2 2 3 2 2 6" xfId="20152"/>
    <cellStyle name="Normal 16 2 2 3 2 3" xfId="3784"/>
    <cellStyle name="Normal 16 2 2 3 2 3 2" xfId="7567"/>
    <cellStyle name="Normal 16 2 2 3 2 3 2 2" xfId="15626"/>
    <cellStyle name="Normal 16 2 2 3 2 3 2 2 2" xfId="32473"/>
    <cellStyle name="Normal 16 2 2 3 2 3 2 3" xfId="24906"/>
    <cellStyle name="Normal 16 2 2 3 2 3 3" xfId="11843"/>
    <cellStyle name="Normal 16 2 2 3 2 3 3 2" xfId="28692"/>
    <cellStyle name="Normal 16 2 2 3 2 3 4" xfId="21125"/>
    <cellStyle name="Normal 16 2 2 3 2 4" xfId="5683"/>
    <cellStyle name="Normal 16 2 2 3 2 4 2" xfId="13742"/>
    <cellStyle name="Normal 16 2 2 3 2 4 2 2" xfId="30589"/>
    <cellStyle name="Normal 16 2 2 3 2 4 3" xfId="23022"/>
    <cellStyle name="Normal 16 2 2 3 2 5" xfId="9868"/>
    <cellStyle name="Normal 16 2 2 3 2 5 2" xfId="26808"/>
    <cellStyle name="Normal 16 2 2 3 2 6" xfId="16963"/>
    <cellStyle name="Normal 16 2 2 3 2 7" xfId="19240"/>
    <cellStyle name="Normal 16 2 2 3 3" xfId="2281"/>
    <cellStyle name="Normal 16 2 2 3 3 2" xfId="4245"/>
    <cellStyle name="Normal 16 2 2 3 3 2 2" xfId="8028"/>
    <cellStyle name="Normal 16 2 2 3 3 2 2 2" xfId="16087"/>
    <cellStyle name="Normal 16 2 2 3 3 2 2 2 2" xfId="32934"/>
    <cellStyle name="Normal 16 2 2 3 3 2 2 3" xfId="25367"/>
    <cellStyle name="Normal 16 2 2 3 3 2 3" xfId="12304"/>
    <cellStyle name="Normal 16 2 2 3 3 2 3 2" xfId="29153"/>
    <cellStyle name="Normal 16 2 2 3 3 2 4" xfId="21586"/>
    <cellStyle name="Normal 16 2 2 3 3 3" xfId="6144"/>
    <cellStyle name="Normal 16 2 2 3 3 3 2" xfId="14203"/>
    <cellStyle name="Normal 16 2 2 3 3 3 2 2" xfId="31050"/>
    <cellStyle name="Normal 16 2 2 3 3 3 3" xfId="23483"/>
    <cellStyle name="Normal 16 2 2 3 3 4" xfId="10369"/>
    <cellStyle name="Normal 16 2 2 3 3 4 2" xfId="27269"/>
    <cellStyle name="Normal 16 2 2 3 3 5" xfId="16965"/>
    <cellStyle name="Normal 16 2 2 3 3 6" xfId="19701"/>
    <cellStyle name="Normal 16 2 2 3 4" xfId="3333"/>
    <cellStyle name="Normal 16 2 2 3 4 2" xfId="7116"/>
    <cellStyle name="Normal 16 2 2 3 4 2 2" xfId="15175"/>
    <cellStyle name="Normal 16 2 2 3 4 2 2 2" xfId="32022"/>
    <cellStyle name="Normal 16 2 2 3 4 2 3" xfId="24455"/>
    <cellStyle name="Normal 16 2 2 3 4 3" xfId="11392"/>
    <cellStyle name="Normal 16 2 2 3 4 3 2" xfId="28241"/>
    <cellStyle name="Normal 16 2 2 3 4 4" xfId="20674"/>
    <cellStyle name="Normal 16 2 2 3 5" xfId="5232"/>
    <cellStyle name="Normal 16 2 2 3 5 2" xfId="13291"/>
    <cellStyle name="Normal 16 2 2 3 5 2 2" xfId="30138"/>
    <cellStyle name="Normal 16 2 2 3 5 3" xfId="22571"/>
    <cellStyle name="Normal 16 2 2 3 6" xfId="9393"/>
    <cellStyle name="Normal 16 2 2 3 6 2" xfId="26357"/>
    <cellStyle name="Normal 16 2 2 3 7" xfId="16962"/>
    <cellStyle name="Normal 16 2 2 3 8" xfId="18789"/>
    <cellStyle name="Normal 16 2 2 4" xfId="1517"/>
    <cellStyle name="Normal 16 2 2 4 2" xfId="2516"/>
    <cellStyle name="Normal 16 2 2 4 2 2" xfId="4478"/>
    <cellStyle name="Normal 16 2 2 4 2 2 2" xfId="8261"/>
    <cellStyle name="Normal 16 2 2 4 2 2 2 2" xfId="16320"/>
    <cellStyle name="Normal 16 2 2 4 2 2 2 2 2" xfId="33167"/>
    <cellStyle name="Normal 16 2 2 4 2 2 2 3" xfId="25600"/>
    <cellStyle name="Normal 16 2 2 4 2 2 3" xfId="12537"/>
    <cellStyle name="Normal 16 2 2 4 2 2 3 2" xfId="29386"/>
    <cellStyle name="Normal 16 2 2 4 2 2 4" xfId="21819"/>
    <cellStyle name="Normal 16 2 2 4 2 3" xfId="6377"/>
    <cellStyle name="Normal 16 2 2 4 2 3 2" xfId="14436"/>
    <cellStyle name="Normal 16 2 2 4 2 3 2 2" xfId="31283"/>
    <cellStyle name="Normal 16 2 2 4 2 3 3" xfId="23716"/>
    <cellStyle name="Normal 16 2 2 4 2 4" xfId="10603"/>
    <cellStyle name="Normal 16 2 2 4 2 4 2" xfId="27502"/>
    <cellStyle name="Normal 16 2 2 4 2 5" xfId="16967"/>
    <cellStyle name="Normal 16 2 2 4 2 6" xfId="19934"/>
    <cellStyle name="Normal 16 2 2 4 3" xfId="3566"/>
    <cellStyle name="Normal 16 2 2 4 3 2" xfId="7349"/>
    <cellStyle name="Normal 16 2 2 4 3 2 2" xfId="15408"/>
    <cellStyle name="Normal 16 2 2 4 3 2 2 2" xfId="32255"/>
    <cellStyle name="Normal 16 2 2 4 3 2 3" xfId="24688"/>
    <cellStyle name="Normal 16 2 2 4 3 3" xfId="11625"/>
    <cellStyle name="Normal 16 2 2 4 3 3 2" xfId="28474"/>
    <cellStyle name="Normal 16 2 2 4 3 4" xfId="20907"/>
    <cellStyle name="Normal 16 2 2 4 4" xfId="5465"/>
    <cellStyle name="Normal 16 2 2 4 4 2" xfId="13524"/>
    <cellStyle name="Normal 16 2 2 4 4 2 2" xfId="30371"/>
    <cellStyle name="Normal 16 2 2 4 4 3" xfId="22804"/>
    <cellStyle name="Normal 16 2 2 4 5" xfId="9650"/>
    <cellStyle name="Normal 16 2 2 4 5 2" xfId="26590"/>
    <cellStyle name="Normal 16 2 2 4 6" xfId="16966"/>
    <cellStyle name="Normal 16 2 2 4 7" xfId="19022"/>
    <cellStyle name="Normal 16 2 2 5" xfId="2046"/>
    <cellStyle name="Normal 16 2 2 5 2" xfId="4027"/>
    <cellStyle name="Normal 16 2 2 5 2 2" xfId="7810"/>
    <cellStyle name="Normal 16 2 2 5 2 2 2" xfId="15869"/>
    <cellStyle name="Normal 16 2 2 5 2 2 2 2" xfId="32716"/>
    <cellStyle name="Normal 16 2 2 5 2 2 3" xfId="25149"/>
    <cellStyle name="Normal 16 2 2 5 2 3" xfId="12086"/>
    <cellStyle name="Normal 16 2 2 5 2 3 2" xfId="28935"/>
    <cellStyle name="Normal 16 2 2 5 2 4" xfId="21368"/>
    <cellStyle name="Normal 16 2 2 5 3" xfId="5926"/>
    <cellStyle name="Normal 16 2 2 5 3 2" xfId="13985"/>
    <cellStyle name="Normal 16 2 2 5 3 2 2" xfId="30832"/>
    <cellStyle name="Normal 16 2 2 5 3 3" xfId="23265"/>
    <cellStyle name="Normal 16 2 2 5 4" xfId="10144"/>
    <cellStyle name="Normal 16 2 2 5 4 2" xfId="27051"/>
    <cellStyle name="Normal 16 2 2 5 5" xfId="16968"/>
    <cellStyle name="Normal 16 2 2 5 6" xfId="19483"/>
    <cellStyle name="Normal 16 2 2 6" xfId="3085"/>
    <cellStyle name="Normal 16 2 2 6 2" xfId="6898"/>
    <cellStyle name="Normal 16 2 2 6 2 2" xfId="14957"/>
    <cellStyle name="Normal 16 2 2 6 2 2 2" xfId="31804"/>
    <cellStyle name="Normal 16 2 2 6 2 3" xfId="24237"/>
    <cellStyle name="Normal 16 2 2 6 3" xfId="11148"/>
    <cellStyle name="Normal 16 2 2 6 3 2" xfId="28023"/>
    <cellStyle name="Normal 16 2 2 6 4" xfId="20456"/>
    <cellStyle name="Normal 16 2 2 7" xfId="5014"/>
    <cellStyle name="Normal 16 2 2 7 2" xfId="13073"/>
    <cellStyle name="Normal 16 2 2 7 2 2" xfId="29920"/>
    <cellStyle name="Normal 16 2 2 7 3" xfId="22353"/>
    <cellStyle name="Normal 16 2 2 8" xfId="9033"/>
    <cellStyle name="Normal 16 2 2 8 2" xfId="26139"/>
    <cellStyle name="Normal 16 2 2 9" xfId="16953"/>
    <cellStyle name="Normal 16 2 3" xfId="1034"/>
    <cellStyle name="Normal 16 2 3 2" xfId="1295"/>
    <cellStyle name="Normal 16 2 3 2 2" xfId="1791"/>
    <cellStyle name="Normal 16 2 3 2 2 2" xfId="2790"/>
    <cellStyle name="Normal 16 2 3 2 2 2 2" xfId="4752"/>
    <cellStyle name="Normal 16 2 3 2 2 2 2 2" xfId="8535"/>
    <cellStyle name="Normal 16 2 3 2 2 2 2 2 2" xfId="16594"/>
    <cellStyle name="Normal 16 2 3 2 2 2 2 2 2 2" xfId="33441"/>
    <cellStyle name="Normal 16 2 3 2 2 2 2 2 3" xfId="25874"/>
    <cellStyle name="Normal 16 2 3 2 2 2 2 3" xfId="12811"/>
    <cellStyle name="Normal 16 2 3 2 2 2 2 3 2" xfId="29660"/>
    <cellStyle name="Normal 16 2 3 2 2 2 2 4" xfId="22093"/>
    <cellStyle name="Normal 16 2 3 2 2 2 3" xfId="6651"/>
    <cellStyle name="Normal 16 2 3 2 2 2 3 2" xfId="14710"/>
    <cellStyle name="Normal 16 2 3 2 2 2 3 2 2" xfId="31557"/>
    <cellStyle name="Normal 16 2 3 2 2 2 3 3" xfId="23990"/>
    <cellStyle name="Normal 16 2 3 2 2 2 4" xfId="10877"/>
    <cellStyle name="Normal 16 2 3 2 2 2 4 2" xfId="27776"/>
    <cellStyle name="Normal 16 2 3 2 2 2 5" xfId="16972"/>
    <cellStyle name="Normal 16 2 3 2 2 2 6" xfId="20208"/>
    <cellStyle name="Normal 16 2 3 2 2 3" xfId="3840"/>
    <cellStyle name="Normal 16 2 3 2 2 3 2" xfId="7623"/>
    <cellStyle name="Normal 16 2 3 2 2 3 2 2" xfId="15682"/>
    <cellStyle name="Normal 16 2 3 2 2 3 2 2 2" xfId="32529"/>
    <cellStyle name="Normal 16 2 3 2 2 3 2 3" xfId="24962"/>
    <cellStyle name="Normal 16 2 3 2 2 3 3" xfId="11899"/>
    <cellStyle name="Normal 16 2 3 2 2 3 3 2" xfId="28748"/>
    <cellStyle name="Normal 16 2 3 2 2 3 4" xfId="21181"/>
    <cellStyle name="Normal 16 2 3 2 2 4" xfId="5739"/>
    <cellStyle name="Normal 16 2 3 2 2 4 2" xfId="13798"/>
    <cellStyle name="Normal 16 2 3 2 2 4 2 2" xfId="30645"/>
    <cellStyle name="Normal 16 2 3 2 2 4 3" xfId="23078"/>
    <cellStyle name="Normal 16 2 3 2 2 5" xfId="9924"/>
    <cellStyle name="Normal 16 2 3 2 2 5 2" xfId="26864"/>
    <cellStyle name="Normal 16 2 3 2 2 6" xfId="16971"/>
    <cellStyle name="Normal 16 2 3 2 2 7" xfId="19296"/>
    <cellStyle name="Normal 16 2 3 2 3" xfId="2337"/>
    <cellStyle name="Normal 16 2 3 2 3 2" xfId="4301"/>
    <cellStyle name="Normal 16 2 3 2 3 2 2" xfId="8084"/>
    <cellStyle name="Normal 16 2 3 2 3 2 2 2" xfId="16143"/>
    <cellStyle name="Normal 16 2 3 2 3 2 2 2 2" xfId="32990"/>
    <cellStyle name="Normal 16 2 3 2 3 2 2 3" xfId="25423"/>
    <cellStyle name="Normal 16 2 3 2 3 2 3" xfId="12360"/>
    <cellStyle name="Normal 16 2 3 2 3 2 3 2" xfId="29209"/>
    <cellStyle name="Normal 16 2 3 2 3 2 4" xfId="21642"/>
    <cellStyle name="Normal 16 2 3 2 3 3" xfId="6200"/>
    <cellStyle name="Normal 16 2 3 2 3 3 2" xfId="14259"/>
    <cellStyle name="Normal 16 2 3 2 3 3 2 2" xfId="31106"/>
    <cellStyle name="Normal 16 2 3 2 3 3 3" xfId="23539"/>
    <cellStyle name="Normal 16 2 3 2 3 4" xfId="10425"/>
    <cellStyle name="Normal 16 2 3 2 3 4 2" xfId="27325"/>
    <cellStyle name="Normal 16 2 3 2 3 5" xfId="16973"/>
    <cellStyle name="Normal 16 2 3 2 3 6" xfId="19757"/>
    <cellStyle name="Normal 16 2 3 2 4" xfId="3389"/>
    <cellStyle name="Normal 16 2 3 2 4 2" xfId="7172"/>
    <cellStyle name="Normal 16 2 3 2 4 2 2" xfId="15231"/>
    <cellStyle name="Normal 16 2 3 2 4 2 2 2" xfId="32078"/>
    <cellStyle name="Normal 16 2 3 2 4 2 3" xfId="24511"/>
    <cellStyle name="Normal 16 2 3 2 4 3" xfId="11448"/>
    <cellStyle name="Normal 16 2 3 2 4 3 2" xfId="28297"/>
    <cellStyle name="Normal 16 2 3 2 4 4" xfId="20730"/>
    <cellStyle name="Normal 16 2 3 2 5" xfId="5288"/>
    <cellStyle name="Normal 16 2 3 2 5 2" xfId="13347"/>
    <cellStyle name="Normal 16 2 3 2 5 2 2" xfId="30194"/>
    <cellStyle name="Normal 16 2 3 2 5 3" xfId="22627"/>
    <cellStyle name="Normal 16 2 3 2 6" xfId="9449"/>
    <cellStyle name="Normal 16 2 3 2 6 2" xfId="26413"/>
    <cellStyle name="Normal 16 2 3 2 7" xfId="16970"/>
    <cellStyle name="Normal 16 2 3 2 8" xfId="18845"/>
    <cellStyle name="Normal 16 2 3 3" xfId="1573"/>
    <cellStyle name="Normal 16 2 3 3 2" xfId="2572"/>
    <cellStyle name="Normal 16 2 3 3 2 2" xfId="4534"/>
    <cellStyle name="Normal 16 2 3 3 2 2 2" xfId="8317"/>
    <cellStyle name="Normal 16 2 3 3 2 2 2 2" xfId="16376"/>
    <cellStyle name="Normal 16 2 3 3 2 2 2 2 2" xfId="33223"/>
    <cellStyle name="Normal 16 2 3 3 2 2 2 3" xfId="25656"/>
    <cellStyle name="Normal 16 2 3 3 2 2 3" xfId="12593"/>
    <cellStyle name="Normal 16 2 3 3 2 2 3 2" xfId="29442"/>
    <cellStyle name="Normal 16 2 3 3 2 2 4" xfId="21875"/>
    <cellStyle name="Normal 16 2 3 3 2 3" xfId="6433"/>
    <cellStyle name="Normal 16 2 3 3 2 3 2" xfId="14492"/>
    <cellStyle name="Normal 16 2 3 3 2 3 2 2" xfId="31339"/>
    <cellStyle name="Normal 16 2 3 3 2 3 3" xfId="23772"/>
    <cellStyle name="Normal 16 2 3 3 2 4" xfId="10659"/>
    <cellStyle name="Normal 16 2 3 3 2 4 2" xfId="27558"/>
    <cellStyle name="Normal 16 2 3 3 2 5" xfId="16975"/>
    <cellStyle name="Normal 16 2 3 3 2 6" xfId="19990"/>
    <cellStyle name="Normal 16 2 3 3 3" xfId="3622"/>
    <cellStyle name="Normal 16 2 3 3 3 2" xfId="7405"/>
    <cellStyle name="Normal 16 2 3 3 3 2 2" xfId="15464"/>
    <cellStyle name="Normal 16 2 3 3 3 2 2 2" xfId="32311"/>
    <cellStyle name="Normal 16 2 3 3 3 2 3" xfId="24744"/>
    <cellStyle name="Normal 16 2 3 3 3 3" xfId="11681"/>
    <cellStyle name="Normal 16 2 3 3 3 3 2" xfId="28530"/>
    <cellStyle name="Normal 16 2 3 3 3 4" xfId="20963"/>
    <cellStyle name="Normal 16 2 3 3 4" xfId="5521"/>
    <cellStyle name="Normal 16 2 3 3 4 2" xfId="13580"/>
    <cellStyle name="Normal 16 2 3 3 4 2 2" xfId="30427"/>
    <cellStyle name="Normal 16 2 3 3 4 3" xfId="22860"/>
    <cellStyle name="Normal 16 2 3 3 5" xfId="9706"/>
    <cellStyle name="Normal 16 2 3 3 5 2" xfId="26646"/>
    <cellStyle name="Normal 16 2 3 3 6" xfId="16974"/>
    <cellStyle name="Normal 16 2 3 3 7" xfId="19078"/>
    <cellStyle name="Normal 16 2 3 4" xfId="2119"/>
    <cellStyle name="Normal 16 2 3 4 2" xfId="4083"/>
    <cellStyle name="Normal 16 2 3 4 2 2" xfId="7866"/>
    <cellStyle name="Normal 16 2 3 4 2 2 2" xfId="15925"/>
    <cellStyle name="Normal 16 2 3 4 2 2 2 2" xfId="32772"/>
    <cellStyle name="Normal 16 2 3 4 2 2 3" xfId="25205"/>
    <cellStyle name="Normal 16 2 3 4 2 3" xfId="12142"/>
    <cellStyle name="Normal 16 2 3 4 2 3 2" xfId="28991"/>
    <cellStyle name="Normal 16 2 3 4 2 4" xfId="21424"/>
    <cellStyle name="Normal 16 2 3 4 3" xfId="5982"/>
    <cellStyle name="Normal 16 2 3 4 3 2" xfId="14041"/>
    <cellStyle name="Normal 16 2 3 4 3 2 2" xfId="30888"/>
    <cellStyle name="Normal 16 2 3 4 3 3" xfId="23321"/>
    <cellStyle name="Normal 16 2 3 4 4" xfId="10207"/>
    <cellStyle name="Normal 16 2 3 4 4 2" xfId="27107"/>
    <cellStyle name="Normal 16 2 3 4 5" xfId="16976"/>
    <cellStyle name="Normal 16 2 3 4 6" xfId="19539"/>
    <cellStyle name="Normal 16 2 3 5" xfId="3171"/>
    <cellStyle name="Normal 16 2 3 5 2" xfId="6954"/>
    <cellStyle name="Normal 16 2 3 5 2 2" xfId="15013"/>
    <cellStyle name="Normal 16 2 3 5 2 2 2" xfId="31860"/>
    <cellStyle name="Normal 16 2 3 5 2 3" xfId="24293"/>
    <cellStyle name="Normal 16 2 3 5 3" xfId="11230"/>
    <cellStyle name="Normal 16 2 3 5 3 2" xfId="28079"/>
    <cellStyle name="Normal 16 2 3 5 4" xfId="20512"/>
    <cellStyle name="Normal 16 2 3 6" xfId="5070"/>
    <cellStyle name="Normal 16 2 3 6 2" xfId="13129"/>
    <cellStyle name="Normal 16 2 3 6 2 2" xfId="29976"/>
    <cellStyle name="Normal 16 2 3 6 3" xfId="22409"/>
    <cellStyle name="Normal 16 2 3 7" xfId="9214"/>
    <cellStyle name="Normal 16 2 3 7 2" xfId="26195"/>
    <cellStyle name="Normal 16 2 3 8" xfId="16969"/>
    <cellStyle name="Normal 16 2 3 9" xfId="18627"/>
    <cellStyle name="Normal 16 2 4" xfId="1203"/>
    <cellStyle name="Normal 16 2 4 2" xfId="1699"/>
    <cellStyle name="Normal 16 2 4 2 2" xfId="2698"/>
    <cellStyle name="Normal 16 2 4 2 2 2" xfId="4660"/>
    <cellStyle name="Normal 16 2 4 2 2 2 2" xfId="8443"/>
    <cellStyle name="Normal 16 2 4 2 2 2 2 2" xfId="16502"/>
    <cellStyle name="Normal 16 2 4 2 2 2 2 2 2" xfId="33349"/>
    <cellStyle name="Normal 16 2 4 2 2 2 2 3" xfId="25782"/>
    <cellStyle name="Normal 16 2 4 2 2 2 3" xfId="12719"/>
    <cellStyle name="Normal 16 2 4 2 2 2 3 2" xfId="29568"/>
    <cellStyle name="Normal 16 2 4 2 2 2 4" xfId="22001"/>
    <cellStyle name="Normal 16 2 4 2 2 3" xfId="6559"/>
    <cellStyle name="Normal 16 2 4 2 2 3 2" xfId="14618"/>
    <cellStyle name="Normal 16 2 4 2 2 3 2 2" xfId="31465"/>
    <cellStyle name="Normal 16 2 4 2 2 3 3" xfId="23898"/>
    <cellStyle name="Normal 16 2 4 2 2 4" xfId="10785"/>
    <cellStyle name="Normal 16 2 4 2 2 4 2" xfId="27684"/>
    <cellStyle name="Normal 16 2 4 2 2 5" xfId="16979"/>
    <cellStyle name="Normal 16 2 4 2 2 6" xfId="20116"/>
    <cellStyle name="Normal 16 2 4 2 3" xfId="3748"/>
    <cellStyle name="Normal 16 2 4 2 3 2" xfId="7531"/>
    <cellStyle name="Normal 16 2 4 2 3 2 2" xfId="15590"/>
    <cellStyle name="Normal 16 2 4 2 3 2 2 2" xfId="32437"/>
    <cellStyle name="Normal 16 2 4 2 3 2 3" xfId="24870"/>
    <cellStyle name="Normal 16 2 4 2 3 3" xfId="11807"/>
    <cellStyle name="Normal 16 2 4 2 3 3 2" xfId="28656"/>
    <cellStyle name="Normal 16 2 4 2 3 4" xfId="21089"/>
    <cellStyle name="Normal 16 2 4 2 4" xfId="5647"/>
    <cellStyle name="Normal 16 2 4 2 4 2" xfId="13706"/>
    <cellStyle name="Normal 16 2 4 2 4 2 2" xfId="30553"/>
    <cellStyle name="Normal 16 2 4 2 4 3" xfId="22986"/>
    <cellStyle name="Normal 16 2 4 2 5" xfId="9832"/>
    <cellStyle name="Normal 16 2 4 2 5 2" xfId="26772"/>
    <cellStyle name="Normal 16 2 4 2 6" xfId="16978"/>
    <cellStyle name="Normal 16 2 4 2 7" xfId="19204"/>
    <cellStyle name="Normal 16 2 4 3" xfId="2245"/>
    <cellStyle name="Normal 16 2 4 3 2" xfId="4209"/>
    <cellStyle name="Normal 16 2 4 3 2 2" xfId="7992"/>
    <cellStyle name="Normal 16 2 4 3 2 2 2" xfId="16051"/>
    <cellStyle name="Normal 16 2 4 3 2 2 2 2" xfId="32898"/>
    <cellStyle name="Normal 16 2 4 3 2 2 3" xfId="25331"/>
    <cellStyle name="Normal 16 2 4 3 2 3" xfId="12268"/>
    <cellStyle name="Normal 16 2 4 3 2 3 2" xfId="29117"/>
    <cellStyle name="Normal 16 2 4 3 2 4" xfId="21550"/>
    <cellStyle name="Normal 16 2 4 3 3" xfId="6108"/>
    <cellStyle name="Normal 16 2 4 3 3 2" xfId="14167"/>
    <cellStyle name="Normal 16 2 4 3 3 2 2" xfId="31014"/>
    <cellStyle name="Normal 16 2 4 3 3 3" xfId="23447"/>
    <cellStyle name="Normal 16 2 4 3 4" xfId="10333"/>
    <cellStyle name="Normal 16 2 4 3 4 2" xfId="27233"/>
    <cellStyle name="Normal 16 2 4 3 5" xfId="16980"/>
    <cellStyle name="Normal 16 2 4 3 6" xfId="19665"/>
    <cellStyle name="Normal 16 2 4 4" xfId="3297"/>
    <cellStyle name="Normal 16 2 4 4 2" xfId="7080"/>
    <cellStyle name="Normal 16 2 4 4 2 2" xfId="15139"/>
    <cellStyle name="Normal 16 2 4 4 2 2 2" xfId="31986"/>
    <cellStyle name="Normal 16 2 4 4 2 3" xfId="24419"/>
    <cellStyle name="Normal 16 2 4 4 3" xfId="11356"/>
    <cellStyle name="Normal 16 2 4 4 3 2" xfId="28205"/>
    <cellStyle name="Normal 16 2 4 4 4" xfId="20638"/>
    <cellStyle name="Normal 16 2 4 5" xfId="5196"/>
    <cellStyle name="Normal 16 2 4 5 2" xfId="13255"/>
    <cellStyle name="Normal 16 2 4 5 2 2" xfId="30102"/>
    <cellStyle name="Normal 16 2 4 5 3" xfId="22535"/>
    <cellStyle name="Normal 16 2 4 6" xfId="9357"/>
    <cellStyle name="Normal 16 2 4 6 2" xfId="26321"/>
    <cellStyle name="Normal 16 2 4 7" xfId="16977"/>
    <cellStyle name="Normal 16 2 4 8" xfId="18753"/>
    <cellStyle name="Normal 16 2 5" xfId="1481"/>
    <cellStyle name="Normal 16 2 5 2" xfId="2480"/>
    <cellStyle name="Normal 16 2 5 2 2" xfId="4442"/>
    <cellStyle name="Normal 16 2 5 2 2 2" xfId="8225"/>
    <cellStyle name="Normal 16 2 5 2 2 2 2" xfId="16284"/>
    <cellStyle name="Normal 16 2 5 2 2 2 2 2" xfId="33131"/>
    <cellStyle name="Normal 16 2 5 2 2 2 3" xfId="25564"/>
    <cellStyle name="Normal 16 2 5 2 2 3" xfId="12501"/>
    <cellStyle name="Normal 16 2 5 2 2 3 2" xfId="29350"/>
    <cellStyle name="Normal 16 2 5 2 2 4" xfId="21783"/>
    <cellStyle name="Normal 16 2 5 2 3" xfId="6341"/>
    <cellStyle name="Normal 16 2 5 2 3 2" xfId="14400"/>
    <cellStyle name="Normal 16 2 5 2 3 2 2" xfId="31247"/>
    <cellStyle name="Normal 16 2 5 2 3 3" xfId="23680"/>
    <cellStyle name="Normal 16 2 5 2 4" xfId="10567"/>
    <cellStyle name="Normal 16 2 5 2 4 2" xfId="27466"/>
    <cellStyle name="Normal 16 2 5 2 5" xfId="16982"/>
    <cellStyle name="Normal 16 2 5 2 6" xfId="19898"/>
    <cellStyle name="Normal 16 2 5 3" xfId="3530"/>
    <cellStyle name="Normal 16 2 5 3 2" xfId="7313"/>
    <cellStyle name="Normal 16 2 5 3 2 2" xfId="15372"/>
    <cellStyle name="Normal 16 2 5 3 2 2 2" xfId="32219"/>
    <cellStyle name="Normal 16 2 5 3 2 3" xfId="24652"/>
    <cellStyle name="Normal 16 2 5 3 3" xfId="11589"/>
    <cellStyle name="Normal 16 2 5 3 3 2" xfId="28438"/>
    <cellStyle name="Normal 16 2 5 3 4" xfId="20871"/>
    <cellStyle name="Normal 16 2 5 4" xfId="5429"/>
    <cellStyle name="Normal 16 2 5 4 2" xfId="13488"/>
    <cellStyle name="Normal 16 2 5 4 2 2" xfId="30335"/>
    <cellStyle name="Normal 16 2 5 4 3" xfId="22768"/>
    <cellStyle name="Normal 16 2 5 5" xfId="9614"/>
    <cellStyle name="Normal 16 2 5 5 2" xfId="26554"/>
    <cellStyle name="Normal 16 2 5 6" xfId="16981"/>
    <cellStyle name="Normal 16 2 5 7" xfId="18986"/>
    <cellStyle name="Normal 16 2 6" xfId="2006"/>
    <cellStyle name="Normal 16 2 6 2" xfId="3991"/>
    <cellStyle name="Normal 16 2 6 2 2" xfId="7774"/>
    <cellStyle name="Normal 16 2 6 2 2 2" xfId="15833"/>
    <cellStyle name="Normal 16 2 6 2 2 2 2" xfId="32680"/>
    <cellStyle name="Normal 16 2 6 2 2 3" xfId="25113"/>
    <cellStyle name="Normal 16 2 6 2 3" xfId="12050"/>
    <cellStyle name="Normal 16 2 6 2 3 2" xfId="28899"/>
    <cellStyle name="Normal 16 2 6 2 4" xfId="21332"/>
    <cellStyle name="Normal 16 2 6 3" xfId="5890"/>
    <cellStyle name="Normal 16 2 6 3 2" xfId="13949"/>
    <cellStyle name="Normal 16 2 6 3 2 2" xfId="30796"/>
    <cellStyle name="Normal 16 2 6 3 3" xfId="23229"/>
    <cellStyle name="Normal 16 2 6 4" xfId="10105"/>
    <cellStyle name="Normal 16 2 6 4 2" xfId="27015"/>
    <cellStyle name="Normal 16 2 6 5" xfId="16983"/>
    <cellStyle name="Normal 16 2 6 6" xfId="19447"/>
    <cellStyle name="Normal 16 2 7" xfId="3049"/>
    <cellStyle name="Normal 16 2 7 2" xfId="6862"/>
    <cellStyle name="Normal 16 2 7 2 2" xfId="14921"/>
    <cellStyle name="Normal 16 2 7 2 2 2" xfId="31768"/>
    <cellStyle name="Normal 16 2 7 2 3" xfId="24201"/>
    <cellStyle name="Normal 16 2 7 3" xfId="11112"/>
    <cellStyle name="Normal 16 2 7 3 2" xfId="27987"/>
    <cellStyle name="Normal 16 2 7 4" xfId="20420"/>
    <cellStyle name="Normal 16 2 8" xfId="4978"/>
    <cellStyle name="Normal 16 2 8 2" xfId="13037"/>
    <cellStyle name="Normal 16 2 8 2 2" xfId="29884"/>
    <cellStyle name="Normal 16 2 8 3" xfId="22317"/>
    <cellStyle name="Normal 16 2 9" xfId="8961"/>
    <cellStyle name="Normal 16 2 9 2" xfId="26103"/>
    <cellStyle name="Normal 16 3" xfId="718"/>
    <cellStyle name="Normal 16 3 10" xfId="18557"/>
    <cellStyle name="Normal 16 3 11" xfId="34052"/>
    <cellStyle name="Normal 16 3 2" xfId="1057"/>
    <cellStyle name="Normal 16 3 2 2" xfId="1318"/>
    <cellStyle name="Normal 16 3 2 2 2" xfId="1814"/>
    <cellStyle name="Normal 16 3 2 2 2 2" xfId="2813"/>
    <cellStyle name="Normal 16 3 2 2 2 2 2" xfId="4775"/>
    <cellStyle name="Normal 16 3 2 2 2 2 2 2" xfId="8558"/>
    <cellStyle name="Normal 16 3 2 2 2 2 2 2 2" xfId="16617"/>
    <cellStyle name="Normal 16 3 2 2 2 2 2 2 2 2" xfId="33464"/>
    <cellStyle name="Normal 16 3 2 2 2 2 2 2 3" xfId="25897"/>
    <cellStyle name="Normal 16 3 2 2 2 2 2 3" xfId="12834"/>
    <cellStyle name="Normal 16 3 2 2 2 2 2 3 2" xfId="29683"/>
    <cellStyle name="Normal 16 3 2 2 2 2 2 4" xfId="22116"/>
    <cellStyle name="Normal 16 3 2 2 2 2 3" xfId="6674"/>
    <cellStyle name="Normal 16 3 2 2 2 2 3 2" xfId="14733"/>
    <cellStyle name="Normal 16 3 2 2 2 2 3 2 2" xfId="31580"/>
    <cellStyle name="Normal 16 3 2 2 2 2 3 3" xfId="24013"/>
    <cellStyle name="Normal 16 3 2 2 2 2 4" xfId="10900"/>
    <cellStyle name="Normal 16 3 2 2 2 2 4 2" xfId="27799"/>
    <cellStyle name="Normal 16 3 2 2 2 2 5" xfId="16988"/>
    <cellStyle name="Normal 16 3 2 2 2 2 6" xfId="20231"/>
    <cellStyle name="Normal 16 3 2 2 2 3" xfId="3863"/>
    <cellStyle name="Normal 16 3 2 2 2 3 2" xfId="7646"/>
    <cellStyle name="Normal 16 3 2 2 2 3 2 2" xfId="15705"/>
    <cellStyle name="Normal 16 3 2 2 2 3 2 2 2" xfId="32552"/>
    <cellStyle name="Normal 16 3 2 2 2 3 2 3" xfId="24985"/>
    <cellStyle name="Normal 16 3 2 2 2 3 3" xfId="11922"/>
    <cellStyle name="Normal 16 3 2 2 2 3 3 2" xfId="28771"/>
    <cellStyle name="Normal 16 3 2 2 2 3 4" xfId="21204"/>
    <cellStyle name="Normal 16 3 2 2 2 4" xfId="5762"/>
    <cellStyle name="Normal 16 3 2 2 2 4 2" xfId="13821"/>
    <cellStyle name="Normal 16 3 2 2 2 4 2 2" xfId="30668"/>
    <cellStyle name="Normal 16 3 2 2 2 4 3" xfId="23101"/>
    <cellStyle name="Normal 16 3 2 2 2 5" xfId="9947"/>
    <cellStyle name="Normal 16 3 2 2 2 5 2" xfId="26887"/>
    <cellStyle name="Normal 16 3 2 2 2 6" xfId="16987"/>
    <cellStyle name="Normal 16 3 2 2 2 7" xfId="19319"/>
    <cellStyle name="Normal 16 3 2 2 3" xfId="2360"/>
    <cellStyle name="Normal 16 3 2 2 3 2" xfId="4324"/>
    <cellStyle name="Normal 16 3 2 2 3 2 2" xfId="8107"/>
    <cellStyle name="Normal 16 3 2 2 3 2 2 2" xfId="16166"/>
    <cellStyle name="Normal 16 3 2 2 3 2 2 2 2" xfId="33013"/>
    <cellStyle name="Normal 16 3 2 2 3 2 2 3" xfId="25446"/>
    <cellStyle name="Normal 16 3 2 2 3 2 3" xfId="12383"/>
    <cellStyle name="Normal 16 3 2 2 3 2 3 2" xfId="29232"/>
    <cellStyle name="Normal 16 3 2 2 3 2 4" xfId="21665"/>
    <cellStyle name="Normal 16 3 2 2 3 3" xfId="6223"/>
    <cellStyle name="Normal 16 3 2 2 3 3 2" xfId="14282"/>
    <cellStyle name="Normal 16 3 2 2 3 3 2 2" xfId="31129"/>
    <cellStyle name="Normal 16 3 2 2 3 3 3" xfId="23562"/>
    <cellStyle name="Normal 16 3 2 2 3 4" xfId="10448"/>
    <cellStyle name="Normal 16 3 2 2 3 4 2" xfId="27348"/>
    <cellStyle name="Normal 16 3 2 2 3 5" xfId="16989"/>
    <cellStyle name="Normal 16 3 2 2 3 6" xfId="19780"/>
    <cellStyle name="Normal 16 3 2 2 4" xfId="3412"/>
    <cellStyle name="Normal 16 3 2 2 4 2" xfId="7195"/>
    <cellStyle name="Normal 16 3 2 2 4 2 2" xfId="15254"/>
    <cellStyle name="Normal 16 3 2 2 4 2 2 2" xfId="32101"/>
    <cellStyle name="Normal 16 3 2 2 4 2 3" xfId="24534"/>
    <cellStyle name="Normal 16 3 2 2 4 3" xfId="11471"/>
    <cellStyle name="Normal 16 3 2 2 4 3 2" xfId="28320"/>
    <cellStyle name="Normal 16 3 2 2 4 4" xfId="20753"/>
    <cellStyle name="Normal 16 3 2 2 5" xfId="5311"/>
    <cellStyle name="Normal 16 3 2 2 5 2" xfId="13370"/>
    <cellStyle name="Normal 16 3 2 2 5 2 2" xfId="30217"/>
    <cellStyle name="Normal 16 3 2 2 5 3" xfId="22650"/>
    <cellStyle name="Normal 16 3 2 2 6" xfId="9472"/>
    <cellStyle name="Normal 16 3 2 2 6 2" xfId="26436"/>
    <cellStyle name="Normal 16 3 2 2 7" xfId="16986"/>
    <cellStyle name="Normal 16 3 2 2 8" xfId="18868"/>
    <cellStyle name="Normal 16 3 2 3" xfId="1596"/>
    <cellStyle name="Normal 16 3 2 3 2" xfId="2595"/>
    <cellStyle name="Normal 16 3 2 3 2 2" xfId="4557"/>
    <cellStyle name="Normal 16 3 2 3 2 2 2" xfId="8340"/>
    <cellStyle name="Normal 16 3 2 3 2 2 2 2" xfId="16399"/>
    <cellStyle name="Normal 16 3 2 3 2 2 2 2 2" xfId="33246"/>
    <cellStyle name="Normal 16 3 2 3 2 2 2 3" xfId="25679"/>
    <cellStyle name="Normal 16 3 2 3 2 2 3" xfId="12616"/>
    <cellStyle name="Normal 16 3 2 3 2 2 3 2" xfId="29465"/>
    <cellStyle name="Normal 16 3 2 3 2 2 4" xfId="21898"/>
    <cellStyle name="Normal 16 3 2 3 2 3" xfId="6456"/>
    <cellStyle name="Normal 16 3 2 3 2 3 2" xfId="14515"/>
    <cellStyle name="Normal 16 3 2 3 2 3 2 2" xfId="31362"/>
    <cellStyle name="Normal 16 3 2 3 2 3 3" xfId="23795"/>
    <cellStyle name="Normal 16 3 2 3 2 4" xfId="10682"/>
    <cellStyle name="Normal 16 3 2 3 2 4 2" xfId="27581"/>
    <cellStyle name="Normal 16 3 2 3 2 5" xfId="16991"/>
    <cellStyle name="Normal 16 3 2 3 2 6" xfId="20013"/>
    <cellStyle name="Normal 16 3 2 3 3" xfId="3645"/>
    <cellStyle name="Normal 16 3 2 3 3 2" xfId="7428"/>
    <cellStyle name="Normal 16 3 2 3 3 2 2" xfId="15487"/>
    <cellStyle name="Normal 16 3 2 3 3 2 2 2" xfId="32334"/>
    <cellStyle name="Normal 16 3 2 3 3 2 3" xfId="24767"/>
    <cellStyle name="Normal 16 3 2 3 3 3" xfId="11704"/>
    <cellStyle name="Normal 16 3 2 3 3 3 2" xfId="28553"/>
    <cellStyle name="Normal 16 3 2 3 3 4" xfId="20986"/>
    <cellStyle name="Normal 16 3 2 3 4" xfId="5544"/>
    <cellStyle name="Normal 16 3 2 3 4 2" xfId="13603"/>
    <cellStyle name="Normal 16 3 2 3 4 2 2" xfId="30450"/>
    <cellStyle name="Normal 16 3 2 3 4 3" xfId="22883"/>
    <cellStyle name="Normal 16 3 2 3 5" xfId="9729"/>
    <cellStyle name="Normal 16 3 2 3 5 2" xfId="26669"/>
    <cellStyle name="Normal 16 3 2 3 6" xfId="16990"/>
    <cellStyle name="Normal 16 3 2 3 7" xfId="19101"/>
    <cellStyle name="Normal 16 3 2 4" xfId="2142"/>
    <cellStyle name="Normal 16 3 2 4 2" xfId="4106"/>
    <cellStyle name="Normal 16 3 2 4 2 2" xfId="7889"/>
    <cellStyle name="Normal 16 3 2 4 2 2 2" xfId="15948"/>
    <cellStyle name="Normal 16 3 2 4 2 2 2 2" xfId="32795"/>
    <cellStyle name="Normal 16 3 2 4 2 2 3" xfId="25228"/>
    <cellStyle name="Normal 16 3 2 4 2 3" xfId="12165"/>
    <cellStyle name="Normal 16 3 2 4 2 3 2" xfId="29014"/>
    <cellStyle name="Normal 16 3 2 4 2 4" xfId="21447"/>
    <cellStyle name="Normal 16 3 2 4 3" xfId="6005"/>
    <cellStyle name="Normal 16 3 2 4 3 2" xfId="14064"/>
    <cellStyle name="Normal 16 3 2 4 3 2 2" xfId="30911"/>
    <cellStyle name="Normal 16 3 2 4 3 3" xfId="23344"/>
    <cellStyle name="Normal 16 3 2 4 4" xfId="10230"/>
    <cellStyle name="Normal 16 3 2 4 4 2" xfId="27130"/>
    <cellStyle name="Normal 16 3 2 4 5" xfId="16992"/>
    <cellStyle name="Normal 16 3 2 4 6" xfId="19562"/>
    <cellStyle name="Normal 16 3 2 5" xfId="3194"/>
    <cellStyle name="Normal 16 3 2 5 2" xfId="6977"/>
    <cellStyle name="Normal 16 3 2 5 2 2" xfId="15036"/>
    <cellStyle name="Normal 16 3 2 5 2 2 2" xfId="31883"/>
    <cellStyle name="Normal 16 3 2 5 2 3" xfId="24316"/>
    <cellStyle name="Normal 16 3 2 5 3" xfId="11253"/>
    <cellStyle name="Normal 16 3 2 5 3 2" xfId="28102"/>
    <cellStyle name="Normal 16 3 2 5 4" xfId="20535"/>
    <cellStyle name="Normal 16 3 2 6" xfId="5093"/>
    <cellStyle name="Normal 16 3 2 6 2" xfId="13152"/>
    <cellStyle name="Normal 16 3 2 6 2 2" xfId="29999"/>
    <cellStyle name="Normal 16 3 2 6 3" xfId="22432"/>
    <cellStyle name="Normal 16 3 2 7" xfId="9237"/>
    <cellStyle name="Normal 16 3 2 7 2" xfId="26218"/>
    <cellStyle name="Normal 16 3 2 8" xfId="16985"/>
    <cellStyle name="Normal 16 3 2 9" xfId="18650"/>
    <cellStyle name="Normal 16 3 3" xfId="1226"/>
    <cellStyle name="Normal 16 3 3 2" xfId="1722"/>
    <cellStyle name="Normal 16 3 3 2 2" xfId="2721"/>
    <cellStyle name="Normal 16 3 3 2 2 2" xfId="4683"/>
    <cellStyle name="Normal 16 3 3 2 2 2 2" xfId="8466"/>
    <cellStyle name="Normal 16 3 3 2 2 2 2 2" xfId="16525"/>
    <cellStyle name="Normal 16 3 3 2 2 2 2 2 2" xfId="33372"/>
    <cellStyle name="Normal 16 3 3 2 2 2 2 3" xfId="25805"/>
    <cellStyle name="Normal 16 3 3 2 2 2 3" xfId="12742"/>
    <cellStyle name="Normal 16 3 3 2 2 2 3 2" xfId="29591"/>
    <cellStyle name="Normal 16 3 3 2 2 2 4" xfId="22024"/>
    <cellStyle name="Normal 16 3 3 2 2 3" xfId="6582"/>
    <cellStyle name="Normal 16 3 3 2 2 3 2" xfId="14641"/>
    <cellStyle name="Normal 16 3 3 2 2 3 2 2" xfId="31488"/>
    <cellStyle name="Normal 16 3 3 2 2 3 3" xfId="23921"/>
    <cellStyle name="Normal 16 3 3 2 2 4" xfId="10808"/>
    <cellStyle name="Normal 16 3 3 2 2 4 2" xfId="27707"/>
    <cellStyle name="Normal 16 3 3 2 2 5" xfId="16995"/>
    <cellStyle name="Normal 16 3 3 2 2 6" xfId="20139"/>
    <cellStyle name="Normal 16 3 3 2 3" xfId="3771"/>
    <cellStyle name="Normal 16 3 3 2 3 2" xfId="7554"/>
    <cellStyle name="Normal 16 3 3 2 3 2 2" xfId="15613"/>
    <cellStyle name="Normal 16 3 3 2 3 2 2 2" xfId="32460"/>
    <cellStyle name="Normal 16 3 3 2 3 2 3" xfId="24893"/>
    <cellStyle name="Normal 16 3 3 2 3 3" xfId="11830"/>
    <cellStyle name="Normal 16 3 3 2 3 3 2" xfId="28679"/>
    <cellStyle name="Normal 16 3 3 2 3 4" xfId="21112"/>
    <cellStyle name="Normal 16 3 3 2 4" xfId="5670"/>
    <cellStyle name="Normal 16 3 3 2 4 2" xfId="13729"/>
    <cellStyle name="Normal 16 3 3 2 4 2 2" xfId="30576"/>
    <cellStyle name="Normal 16 3 3 2 4 3" xfId="23009"/>
    <cellStyle name="Normal 16 3 3 2 5" xfId="9855"/>
    <cellStyle name="Normal 16 3 3 2 5 2" xfId="26795"/>
    <cellStyle name="Normal 16 3 3 2 6" xfId="16994"/>
    <cellStyle name="Normal 16 3 3 2 7" xfId="19227"/>
    <cellStyle name="Normal 16 3 3 3" xfId="2268"/>
    <cellStyle name="Normal 16 3 3 3 2" xfId="4232"/>
    <cellStyle name="Normal 16 3 3 3 2 2" xfId="8015"/>
    <cellStyle name="Normal 16 3 3 3 2 2 2" xfId="16074"/>
    <cellStyle name="Normal 16 3 3 3 2 2 2 2" xfId="32921"/>
    <cellStyle name="Normal 16 3 3 3 2 2 3" xfId="25354"/>
    <cellStyle name="Normal 16 3 3 3 2 3" xfId="12291"/>
    <cellStyle name="Normal 16 3 3 3 2 3 2" xfId="29140"/>
    <cellStyle name="Normal 16 3 3 3 2 4" xfId="21573"/>
    <cellStyle name="Normal 16 3 3 3 3" xfId="6131"/>
    <cellStyle name="Normal 16 3 3 3 3 2" xfId="14190"/>
    <cellStyle name="Normal 16 3 3 3 3 2 2" xfId="31037"/>
    <cellStyle name="Normal 16 3 3 3 3 3" xfId="23470"/>
    <cellStyle name="Normal 16 3 3 3 4" xfId="10356"/>
    <cellStyle name="Normal 16 3 3 3 4 2" xfId="27256"/>
    <cellStyle name="Normal 16 3 3 3 5" xfId="16996"/>
    <cellStyle name="Normal 16 3 3 3 6" xfId="19688"/>
    <cellStyle name="Normal 16 3 3 4" xfId="3320"/>
    <cellStyle name="Normal 16 3 3 4 2" xfId="7103"/>
    <cellStyle name="Normal 16 3 3 4 2 2" xfId="15162"/>
    <cellStyle name="Normal 16 3 3 4 2 2 2" xfId="32009"/>
    <cellStyle name="Normal 16 3 3 4 2 3" xfId="24442"/>
    <cellStyle name="Normal 16 3 3 4 3" xfId="11379"/>
    <cellStyle name="Normal 16 3 3 4 3 2" xfId="28228"/>
    <cellStyle name="Normal 16 3 3 4 4" xfId="20661"/>
    <cellStyle name="Normal 16 3 3 5" xfId="5219"/>
    <cellStyle name="Normal 16 3 3 5 2" xfId="13278"/>
    <cellStyle name="Normal 16 3 3 5 2 2" xfId="30125"/>
    <cellStyle name="Normal 16 3 3 5 3" xfId="22558"/>
    <cellStyle name="Normal 16 3 3 6" xfId="9380"/>
    <cellStyle name="Normal 16 3 3 6 2" xfId="26344"/>
    <cellStyle name="Normal 16 3 3 7" xfId="16993"/>
    <cellStyle name="Normal 16 3 3 8" xfId="18776"/>
    <cellStyle name="Normal 16 3 4" xfId="1504"/>
    <cellStyle name="Normal 16 3 4 2" xfId="2503"/>
    <cellStyle name="Normal 16 3 4 2 2" xfId="4465"/>
    <cellStyle name="Normal 16 3 4 2 2 2" xfId="8248"/>
    <cellStyle name="Normal 16 3 4 2 2 2 2" xfId="16307"/>
    <cellStyle name="Normal 16 3 4 2 2 2 2 2" xfId="33154"/>
    <cellStyle name="Normal 16 3 4 2 2 2 3" xfId="25587"/>
    <cellStyle name="Normal 16 3 4 2 2 3" xfId="12524"/>
    <cellStyle name="Normal 16 3 4 2 2 3 2" xfId="29373"/>
    <cellStyle name="Normal 16 3 4 2 2 4" xfId="21806"/>
    <cellStyle name="Normal 16 3 4 2 3" xfId="6364"/>
    <cellStyle name="Normal 16 3 4 2 3 2" xfId="14423"/>
    <cellStyle name="Normal 16 3 4 2 3 2 2" xfId="31270"/>
    <cellStyle name="Normal 16 3 4 2 3 3" xfId="23703"/>
    <cellStyle name="Normal 16 3 4 2 4" xfId="10590"/>
    <cellStyle name="Normal 16 3 4 2 4 2" xfId="27489"/>
    <cellStyle name="Normal 16 3 4 2 5" xfId="16998"/>
    <cellStyle name="Normal 16 3 4 2 6" xfId="19921"/>
    <cellStyle name="Normal 16 3 4 3" xfId="3553"/>
    <cellStyle name="Normal 16 3 4 3 2" xfId="7336"/>
    <cellStyle name="Normal 16 3 4 3 2 2" xfId="15395"/>
    <cellStyle name="Normal 16 3 4 3 2 2 2" xfId="32242"/>
    <cellStyle name="Normal 16 3 4 3 2 3" xfId="24675"/>
    <cellStyle name="Normal 16 3 4 3 3" xfId="11612"/>
    <cellStyle name="Normal 16 3 4 3 3 2" xfId="28461"/>
    <cellStyle name="Normal 16 3 4 3 4" xfId="20894"/>
    <cellStyle name="Normal 16 3 4 4" xfId="5452"/>
    <cellStyle name="Normal 16 3 4 4 2" xfId="13511"/>
    <cellStyle name="Normal 16 3 4 4 2 2" xfId="30358"/>
    <cellStyle name="Normal 16 3 4 4 3" xfId="22791"/>
    <cellStyle name="Normal 16 3 4 5" xfId="9637"/>
    <cellStyle name="Normal 16 3 4 5 2" xfId="26577"/>
    <cellStyle name="Normal 16 3 4 6" xfId="16997"/>
    <cellStyle name="Normal 16 3 4 7" xfId="19009"/>
    <cellStyle name="Normal 16 3 5" xfId="2033"/>
    <cellStyle name="Normal 16 3 5 2" xfId="4014"/>
    <cellStyle name="Normal 16 3 5 2 2" xfId="7797"/>
    <cellStyle name="Normal 16 3 5 2 2 2" xfId="15856"/>
    <cellStyle name="Normal 16 3 5 2 2 2 2" xfId="32703"/>
    <cellStyle name="Normal 16 3 5 2 2 3" xfId="25136"/>
    <cellStyle name="Normal 16 3 5 2 3" xfId="12073"/>
    <cellStyle name="Normal 16 3 5 2 3 2" xfId="28922"/>
    <cellStyle name="Normal 16 3 5 2 4" xfId="21355"/>
    <cellStyle name="Normal 16 3 5 3" xfId="5913"/>
    <cellStyle name="Normal 16 3 5 3 2" xfId="13972"/>
    <cellStyle name="Normal 16 3 5 3 2 2" xfId="30819"/>
    <cellStyle name="Normal 16 3 5 3 3" xfId="23252"/>
    <cellStyle name="Normal 16 3 5 4" xfId="10131"/>
    <cellStyle name="Normal 16 3 5 4 2" xfId="27038"/>
    <cellStyle name="Normal 16 3 5 5" xfId="16999"/>
    <cellStyle name="Normal 16 3 5 6" xfId="19470"/>
    <cellStyle name="Normal 16 3 6" xfId="3072"/>
    <cellStyle name="Normal 16 3 6 2" xfId="6885"/>
    <cellStyle name="Normal 16 3 6 2 2" xfId="14944"/>
    <cellStyle name="Normal 16 3 6 2 2 2" xfId="31791"/>
    <cellStyle name="Normal 16 3 6 2 3" xfId="24224"/>
    <cellStyle name="Normal 16 3 6 3" xfId="11135"/>
    <cellStyle name="Normal 16 3 6 3 2" xfId="28010"/>
    <cellStyle name="Normal 16 3 6 4" xfId="20443"/>
    <cellStyle name="Normal 16 3 7" xfId="5001"/>
    <cellStyle name="Normal 16 3 7 2" xfId="13060"/>
    <cellStyle name="Normal 16 3 7 2 2" xfId="29907"/>
    <cellStyle name="Normal 16 3 7 3" xfId="22340"/>
    <cellStyle name="Normal 16 3 8" xfId="9018"/>
    <cellStyle name="Normal 16 3 8 2" xfId="26126"/>
    <cellStyle name="Normal 16 3 9" xfId="16984"/>
    <cellStyle name="Normal 16 4" xfId="937"/>
    <cellStyle name="Normal 16 4 2" xfId="3117"/>
    <cellStyle name="Normal 16 4 3" xfId="17000"/>
    <cellStyle name="Normal 16 4 4" xfId="34053"/>
    <cellStyle name="Normal 16 5" xfId="1021"/>
    <cellStyle name="Normal 16 5 2" xfId="1282"/>
    <cellStyle name="Normal 16 5 2 2" xfId="1778"/>
    <cellStyle name="Normal 16 5 2 2 2" xfId="2777"/>
    <cellStyle name="Normal 16 5 2 2 2 2" xfId="4739"/>
    <cellStyle name="Normal 16 5 2 2 2 2 2" xfId="8522"/>
    <cellStyle name="Normal 16 5 2 2 2 2 2 2" xfId="16581"/>
    <cellStyle name="Normal 16 5 2 2 2 2 2 2 2" xfId="33428"/>
    <cellStyle name="Normal 16 5 2 2 2 2 2 3" xfId="25861"/>
    <cellStyle name="Normal 16 5 2 2 2 2 3" xfId="12798"/>
    <cellStyle name="Normal 16 5 2 2 2 2 3 2" xfId="29647"/>
    <cellStyle name="Normal 16 5 2 2 2 2 4" xfId="22080"/>
    <cellStyle name="Normal 16 5 2 2 2 3" xfId="6638"/>
    <cellStyle name="Normal 16 5 2 2 2 3 2" xfId="14697"/>
    <cellStyle name="Normal 16 5 2 2 2 3 2 2" xfId="31544"/>
    <cellStyle name="Normal 16 5 2 2 2 3 3" xfId="23977"/>
    <cellStyle name="Normal 16 5 2 2 2 4" xfId="10864"/>
    <cellStyle name="Normal 16 5 2 2 2 4 2" xfId="27763"/>
    <cellStyle name="Normal 16 5 2 2 2 5" xfId="17004"/>
    <cellStyle name="Normal 16 5 2 2 2 6" xfId="20195"/>
    <cellStyle name="Normal 16 5 2 2 3" xfId="3827"/>
    <cellStyle name="Normal 16 5 2 2 3 2" xfId="7610"/>
    <cellStyle name="Normal 16 5 2 2 3 2 2" xfId="15669"/>
    <cellStyle name="Normal 16 5 2 2 3 2 2 2" xfId="32516"/>
    <cellStyle name="Normal 16 5 2 2 3 2 3" xfId="24949"/>
    <cellStyle name="Normal 16 5 2 2 3 3" xfId="11886"/>
    <cellStyle name="Normal 16 5 2 2 3 3 2" xfId="28735"/>
    <cellStyle name="Normal 16 5 2 2 3 4" xfId="21168"/>
    <cellStyle name="Normal 16 5 2 2 4" xfId="5726"/>
    <cellStyle name="Normal 16 5 2 2 4 2" xfId="13785"/>
    <cellStyle name="Normal 16 5 2 2 4 2 2" xfId="30632"/>
    <cellStyle name="Normal 16 5 2 2 4 3" xfId="23065"/>
    <cellStyle name="Normal 16 5 2 2 5" xfId="9911"/>
    <cellStyle name="Normal 16 5 2 2 5 2" xfId="26851"/>
    <cellStyle name="Normal 16 5 2 2 6" xfId="17003"/>
    <cellStyle name="Normal 16 5 2 2 7" xfId="19283"/>
    <cellStyle name="Normal 16 5 2 3" xfId="2324"/>
    <cellStyle name="Normal 16 5 2 3 2" xfId="4288"/>
    <cellStyle name="Normal 16 5 2 3 2 2" xfId="8071"/>
    <cellStyle name="Normal 16 5 2 3 2 2 2" xfId="16130"/>
    <cellStyle name="Normal 16 5 2 3 2 2 2 2" xfId="32977"/>
    <cellStyle name="Normal 16 5 2 3 2 2 3" xfId="25410"/>
    <cellStyle name="Normal 16 5 2 3 2 3" xfId="12347"/>
    <cellStyle name="Normal 16 5 2 3 2 3 2" xfId="29196"/>
    <cellStyle name="Normal 16 5 2 3 2 4" xfId="21629"/>
    <cellStyle name="Normal 16 5 2 3 3" xfId="6187"/>
    <cellStyle name="Normal 16 5 2 3 3 2" xfId="14246"/>
    <cellStyle name="Normal 16 5 2 3 3 2 2" xfId="31093"/>
    <cellStyle name="Normal 16 5 2 3 3 3" xfId="23526"/>
    <cellStyle name="Normal 16 5 2 3 4" xfId="10412"/>
    <cellStyle name="Normal 16 5 2 3 4 2" xfId="27312"/>
    <cellStyle name="Normal 16 5 2 3 5" xfId="17005"/>
    <cellStyle name="Normal 16 5 2 3 6" xfId="19744"/>
    <cellStyle name="Normal 16 5 2 4" xfId="3376"/>
    <cellStyle name="Normal 16 5 2 4 2" xfId="7159"/>
    <cellStyle name="Normal 16 5 2 4 2 2" xfId="15218"/>
    <cellStyle name="Normal 16 5 2 4 2 2 2" xfId="32065"/>
    <cellStyle name="Normal 16 5 2 4 2 3" xfId="24498"/>
    <cellStyle name="Normal 16 5 2 4 3" xfId="11435"/>
    <cellStyle name="Normal 16 5 2 4 3 2" xfId="28284"/>
    <cellStyle name="Normal 16 5 2 4 4" xfId="20717"/>
    <cellStyle name="Normal 16 5 2 5" xfId="5275"/>
    <cellStyle name="Normal 16 5 2 5 2" xfId="13334"/>
    <cellStyle name="Normal 16 5 2 5 2 2" xfId="30181"/>
    <cellStyle name="Normal 16 5 2 5 3" xfId="22614"/>
    <cellStyle name="Normal 16 5 2 6" xfId="9436"/>
    <cellStyle name="Normal 16 5 2 6 2" xfId="26400"/>
    <cellStyle name="Normal 16 5 2 7" xfId="17002"/>
    <cellStyle name="Normal 16 5 2 8" xfId="18832"/>
    <cellStyle name="Normal 16 5 3" xfId="1560"/>
    <cellStyle name="Normal 16 5 3 2" xfId="2559"/>
    <cellStyle name="Normal 16 5 3 2 2" xfId="4521"/>
    <cellStyle name="Normal 16 5 3 2 2 2" xfId="8304"/>
    <cellStyle name="Normal 16 5 3 2 2 2 2" xfId="16363"/>
    <cellStyle name="Normal 16 5 3 2 2 2 2 2" xfId="33210"/>
    <cellStyle name="Normal 16 5 3 2 2 2 3" xfId="25643"/>
    <cellStyle name="Normal 16 5 3 2 2 3" xfId="12580"/>
    <cellStyle name="Normal 16 5 3 2 2 3 2" xfId="29429"/>
    <cellStyle name="Normal 16 5 3 2 2 4" xfId="21862"/>
    <cellStyle name="Normal 16 5 3 2 3" xfId="6420"/>
    <cellStyle name="Normal 16 5 3 2 3 2" xfId="14479"/>
    <cellStyle name="Normal 16 5 3 2 3 2 2" xfId="31326"/>
    <cellStyle name="Normal 16 5 3 2 3 3" xfId="23759"/>
    <cellStyle name="Normal 16 5 3 2 4" xfId="10646"/>
    <cellStyle name="Normal 16 5 3 2 4 2" xfId="27545"/>
    <cellStyle name="Normal 16 5 3 2 5" xfId="17007"/>
    <cellStyle name="Normal 16 5 3 2 6" xfId="19977"/>
    <cellStyle name="Normal 16 5 3 3" xfId="3609"/>
    <cellStyle name="Normal 16 5 3 3 2" xfId="7392"/>
    <cellStyle name="Normal 16 5 3 3 2 2" xfId="15451"/>
    <cellStyle name="Normal 16 5 3 3 2 2 2" xfId="32298"/>
    <cellStyle name="Normal 16 5 3 3 2 3" xfId="24731"/>
    <cellStyle name="Normal 16 5 3 3 3" xfId="11668"/>
    <cellStyle name="Normal 16 5 3 3 3 2" xfId="28517"/>
    <cellStyle name="Normal 16 5 3 3 4" xfId="20950"/>
    <cellStyle name="Normal 16 5 3 4" xfId="5508"/>
    <cellStyle name="Normal 16 5 3 4 2" xfId="13567"/>
    <cellStyle name="Normal 16 5 3 4 2 2" xfId="30414"/>
    <cellStyle name="Normal 16 5 3 4 3" xfId="22847"/>
    <cellStyle name="Normal 16 5 3 5" xfId="9693"/>
    <cellStyle name="Normal 16 5 3 5 2" xfId="26633"/>
    <cellStyle name="Normal 16 5 3 6" xfId="17006"/>
    <cellStyle name="Normal 16 5 3 7" xfId="19065"/>
    <cellStyle name="Normal 16 5 4" xfId="2106"/>
    <cellStyle name="Normal 16 5 4 2" xfId="4070"/>
    <cellStyle name="Normal 16 5 4 2 2" xfId="7853"/>
    <cellStyle name="Normal 16 5 4 2 2 2" xfId="15912"/>
    <cellStyle name="Normal 16 5 4 2 2 2 2" xfId="32759"/>
    <cellStyle name="Normal 16 5 4 2 2 3" xfId="25192"/>
    <cellStyle name="Normal 16 5 4 2 3" xfId="12129"/>
    <cellStyle name="Normal 16 5 4 2 3 2" xfId="28978"/>
    <cellStyle name="Normal 16 5 4 2 4" xfId="21411"/>
    <cellStyle name="Normal 16 5 4 3" xfId="5969"/>
    <cellStyle name="Normal 16 5 4 3 2" xfId="14028"/>
    <cellStyle name="Normal 16 5 4 3 2 2" xfId="30875"/>
    <cellStyle name="Normal 16 5 4 3 3" xfId="23308"/>
    <cellStyle name="Normal 16 5 4 4" xfId="10194"/>
    <cellStyle name="Normal 16 5 4 4 2" xfId="27094"/>
    <cellStyle name="Normal 16 5 4 5" xfId="17008"/>
    <cellStyle name="Normal 16 5 4 6" xfId="19526"/>
    <cellStyle name="Normal 16 5 5" xfId="3158"/>
    <cellStyle name="Normal 16 5 5 2" xfId="6941"/>
    <cellStyle name="Normal 16 5 5 2 2" xfId="15000"/>
    <cellStyle name="Normal 16 5 5 2 2 2" xfId="31847"/>
    <cellStyle name="Normal 16 5 5 2 3" xfId="24280"/>
    <cellStyle name="Normal 16 5 5 3" xfId="11217"/>
    <cellStyle name="Normal 16 5 5 3 2" xfId="28066"/>
    <cellStyle name="Normal 16 5 5 4" xfId="20499"/>
    <cellStyle name="Normal 16 5 6" xfId="5057"/>
    <cellStyle name="Normal 16 5 6 2" xfId="13116"/>
    <cellStyle name="Normal 16 5 6 2 2" xfId="29963"/>
    <cellStyle name="Normal 16 5 6 3" xfId="22396"/>
    <cellStyle name="Normal 16 5 7" xfId="9201"/>
    <cellStyle name="Normal 16 5 7 2" xfId="26182"/>
    <cellStyle name="Normal 16 5 8" xfId="17001"/>
    <cellStyle name="Normal 16 5 9" xfId="18614"/>
    <cellStyle name="Normal 16 6" xfId="1190"/>
    <cellStyle name="Normal 16 6 2" xfId="1686"/>
    <cellStyle name="Normal 16 6 2 2" xfId="2685"/>
    <cellStyle name="Normal 16 6 2 2 2" xfId="4647"/>
    <cellStyle name="Normal 16 6 2 2 2 2" xfId="8430"/>
    <cellStyle name="Normal 16 6 2 2 2 2 2" xfId="16489"/>
    <cellStyle name="Normal 16 6 2 2 2 2 2 2" xfId="33336"/>
    <cellStyle name="Normal 16 6 2 2 2 2 3" xfId="25769"/>
    <cellStyle name="Normal 16 6 2 2 2 3" xfId="12706"/>
    <cellStyle name="Normal 16 6 2 2 2 3 2" xfId="29555"/>
    <cellStyle name="Normal 16 6 2 2 2 4" xfId="21988"/>
    <cellStyle name="Normal 16 6 2 2 3" xfId="6546"/>
    <cellStyle name="Normal 16 6 2 2 3 2" xfId="14605"/>
    <cellStyle name="Normal 16 6 2 2 3 2 2" xfId="31452"/>
    <cellStyle name="Normal 16 6 2 2 3 3" xfId="23885"/>
    <cellStyle name="Normal 16 6 2 2 4" xfId="10772"/>
    <cellStyle name="Normal 16 6 2 2 4 2" xfId="27671"/>
    <cellStyle name="Normal 16 6 2 2 5" xfId="17011"/>
    <cellStyle name="Normal 16 6 2 2 6" xfId="20103"/>
    <cellStyle name="Normal 16 6 2 3" xfId="3735"/>
    <cellStyle name="Normal 16 6 2 3 2" xfId="7518"/>
    <cellStyle name="Normal 16 6 2 3 2 2" xfId="15577"/>
    <cellStyle name="Normal 16 6 2 3 2 2 2" xfId="32424"/>
    <cellStyle name="Normal 16 6 2 3 2 3" xfId="24857"/>
    <cellStyle name="Normal 16 6 2 3 3" xfId="11794"/>
    <cellStyle name="Normal 16 6 2 3 3 2" xfId="28643"/>
    <cellStyle name="Normal 16 6 2 3 4" xfId="21076"/>
    <cellStyle name="Normal 16 6 2 4" xfId="5634"/>
    <cellStyle name="Normal 16 6 2 4 2" xfId="13693"/>
    <cellStyle name="Normal 16 6 2 4 2 2" xfId="30540"/>
    <cellStyle name="Normal 16 6 2 4 3" xfId="22973"/>
    <cellStyle name="Normal 16 6 2 5" xfId="9819"/>
    <cellStyle name="Normal 16 6 2 5 2" xfId="26759"/>
    <cellStyle name="Normal 16 6 2 6" xfId="17010"/>
    <cellStyle name="Normal 16 6 2 7" xfId="19191"/>
    <cellStyle name="Normal 16 6 3" xfId="2232"/>
    <cellStyle name="Normal 16 6 3 2" xfId="4196"/>
    <cellStyle name="Normal 16 6 3 2 2" xfId="7979"/>
    <cellStyle name="Normal 16 6 3 2 2 2" xfId="16038"/>
    <cellStyle name="Normal 16 6 3 2 2 2 2" xfId="32885"/>
    <cellStyle name="Normal 16 6 3 2 2 3" xfId="25318"/>
    <cellStyle name="Normal 16 6 3 2 3" xfId="12255"/>
    <cellStyle name="Normal 16 6 3 2 3 2" xfId="29104"/>
    <cellStyle name="Normal 16 6 3 2 4" xfId="21537"/>
    <cellStyle name="Normal 16 6 3 3" xfId="6095"/>
    <cellStyle name="Normal 16 6 3 3 2" xfId="14154"/>
    <cellStyle name="Normal 16 6 3 3 2 2" xfId="31001"/>
    <cellStyle name="Normal 16 6 3 3 3" xfId="23434"/>
    <cellStyle name="Normal 16 6 3 4" xfId="10320"/>
    <cellStyle name="Normal 16 6 3 4 2" xfId="27220"/>
    <cellStyle name="Normal 16 6 3 5" xfId="17012"/>
    <cellStyle name="Normal 16 6 3 6" xfId="19652"/>
    <cellStyle name="Normal 16 6 4" xfId="3284"/>
    <cellStyle name="Normal 16 6 4 2" xfId="7067"/>
    <cellStyle name="Normal 16 6 4 2 2" xfId="15126"/>
    <cellStyle name="Normal 16 6 4 2 2 2" xfId="31973"/>
    <cellStyle name="Normal 16 6 4 2 3" xfId="24406"/>
    <cellStyle name="Normal 16 6 4 3" xfId="11343"/>
    <cellStyle name="Normal 16 6 4 3 2" xfId="28192"/>
    <cellStyle name="Normal 16 6 4 4" xfId="20625"/>
    <cellStyle name="Normal 16 6 5" xfId="5183"/>
    <cellStyle name="Normal 16 6 5 2" xfId="13242"/>
    <cellStyle name="Normal 16 6 5 2 2" xfId="30089"/>
    <cellStyle name="Normal 16 6 5 3" xfId="22522"/>
    <cellStyle name="Normal 16 6 6" xfId="9344"/>
    <cellStyle name="Normal 16 6 6 2" xfId="26308"/>
    <cellStyle name="Normal 16 6 7" xfId="17009"/>
    <cellStyle name="Normal 16 6 8" xfId="18740"/>
    <cellStyle name="Normal 16 7" xfId="1468"/>
    <cellStyle name="Normal 16 7 2" xfId="2467"/>
    <cellStyle name="Normal 16 7 2 2" xfId="4429"/>
    <cellStyle name="Normal 16 7 2 2 2" xfId="8212"/>
    <cellStyle name="Normal 16 7 2 2 2 2" xfId="16271"/>
    <cellStyle name="Normal 16 7 2 2 2 2 2" xfId="33118"/>
    <cellStyle name="Normal 16 7 2 2 2 3" xfId="25551"/>
    <cellStyle name="Normal 16 7 2 2 3" xfId="12488"/>
    <cellStyle name="Normal 16 7 2 2 3 2" xfId="29337"/>
    <cellStyle name="Normal 16 7 2 2 4" xfId="21770"/>
    <cellStyle name="Normal 16 7 2 3" xfId="6328"/>
    <cellStyle name="Normal 16 7 2 3 2" xfId="14387"/>
    <cellStyle name="Normal 16 7 2 3 2 2" xfId="31234"/>
    <cellStyle name="Normal 16 7 2 3 3" xfId="23667"/>
    <cellStyle name="Normal 16 7 2 4" xfId="10554"/>
    <cellStyle name="Normal 16 7 2 4 2" xfId="27453"/>
    <cellStyle name="Normal 16 7 2 5" xfId="17014"/>
    <cellStyle name="Normal 16 7 2 6" xfId="19885"/>
    <cellStyle name="Normal 16 7 3" xfId="3517"/>
    <cellStyle name="Normal 16 7 3 2" xfId="7300"/>
    <cellStyle name="Normal 16 7 3 2 2" xfId="15359"/>
    <cellStyle name="Normal 16 7 3 2 2 2" xfId="32206"/>
    <cellStyle name="Normal 16 7 3 2 3" xfId="24639"/>
    <cellStyle name="Normal 16 7 3 3" xfId="11576"/>
    <cellStyle name="Normal 16 7 3 3 2" xfId="28425"/>
    <cellStyle name="Normal 16 7 3 4" xfId="20858"/>
    <cellStyle name="Normal 16 7 4" xfId="5416"/>
    <cellStyle name="Normal 16 7 4 2" xfId="13475"/>
    <cellStyle name="Normal 16 7 4 2 2" xfId="30322"/>
    <cellStyle name="Normal 16 7 4 3" xfId="22755"/>
    <cellStyle name="Normal 16 7 5" xfId="9601"/>
    <cellStyle name="Normal 16 7 5 2" xfId="26541"/>
    <cellStyle name="Normal 16 7 6" xfId="17013"/>
    <cellStyle name="Normal 16 7 7" xfId="18973"/>
    <cellStyle name="Normal 16 8" xfId="1991"/>
    <cellStyle name="Normal 16 8 2" xfId="3978"/>
    <cellStyle name="Normal 16 8 2 2" xfId="7761"/>
    <cellStyle name="Normal 16 8 2 2 2" xfId="15820"/>
    <cellStyle name="Normal 16 8 2 2 2 2" xfId="32667"/>
    <cellStyle name="Normal 16 8 2 2 3" xfId="25100"/>
    <cellStyle name="Normal 16 8 2 3" xfId="12037"/>
    <cellStyle name="Normal 16 8 2 3 2" xfId="28886"/>
    <cellStyle name="Normal 16 8 2 4" xfId="21319"/>
    <cellStyle name="Normal 16 8 3" xfId="5877"/>
    <cellStyle name="Normal 16 8 3 2" xfId="13936"/>
    <cellStyle name="Normal 16 8 3 2 2" xfId="30783"/>
    <cellStyle name="Normal 16 8 3 3" xfId="23216"/>
    <cellStyle name="Normal 16 8 4" xfId="10090"/>
    <cellStyle name="Normal 16 8 4 2" xfId="27002"/>
    <cellStyle name="Normal 16 8 5" xfId="17015"/>
    <cellStyle name="Normal 16 8 6" xfId="19434"/>
    <cellStyle name="Normal 16 9" xfId="3036"/>
    <cellStyle name="Normal 16 9 2" xfId="6849"/>
    <cellStyle name="Normal 16 9 2 2" xfId="14908"/>
    <cellStyle name="Normal 16 9 2 2 2" xfId="31755"/>
    <cellStyle name="Normal 16 9 2 3" xfId="24188"/>
    <cellStyle name="Normal 16 9 3" xfId="11099"/>
    <cellStyle name="Normal 16 9 3 2" xfId="27974"/>
    <cellStyle name="Normal 16 9 4" xfId="20407"/>
    <cellStyle name="Normal 160" xfId="2938"/>
    <cellStyle name="Normal 160 2" xfId="4898"/>
    <cellStyle name="Normal 160 2 2" xfId="8681"/>
    <cellStyle name="Normal 160 2 2 2" xfId="16740"/>
    <cellStyle name="Normal 160 2 2 2 2" xfId="33587"/>
    <cellStyle name="Normal 160 2 2 3" xfId="26020"/>
    <cellStyle name="Normal 160 2 3" xfId="12957"/>
    <cellStyle name="Normal 160 2 3 2" xfId="29806"/>
    <cellStyle name="Normal 160 2 4" xfId="22239"/>
    <cellStyle name="Normal 160 3" xfId="6797"/>
    <cellStyle name="Normal 160 3 2" xfId="14856"/>
    <cellStyle name="Normal 160 3 2 2" xfId="31703"/>
    <cellStyle name="Normal 160 3 3" xfId="24136"/>
    <cellStyle name="Normal 160 4" xfId="11024"/>
    <cellStyle name="Normal 160 4 2" xfId="27922"/>
    <cellStyle name="Normal 160 5" xfId="17016"/>
    <cellStyle name="Normal 160 6" xfId="20354"/>
    <cellStyle name="Normal 161" xfId="2939"/>
    <cellStyle name="Normal 161 2" xfId="4899"/>
    <cellStyle name="Normal 161 2 2" xfId="8682"/>
    <cellStyle name="Normal 161 2 2 2" xfId="16741"/>
    <cellStyle name="Normal 161 2 2 2 2" xfId="33588"/>
    <cellStyle name="Normal 161 2 2 3" xfId="26021"/>
    <cellStyle name="Normal 161 2 3" xfId="12958"/>
    <cellStyle name="Normal 161 2 3 2" xfId="29807"/>
    <cellStyle name="Normal 161 2 4" xfId="22240"/>
    <cellStyle name="Normal 161 3" xfId="6798"/>
    <cellStyle name="Normal 161 3 2" xfId="14857"/>
    <cellStyle name="Normal 161 3 2 2" xfId="31704"/>
    <cellStyle name="Normal 161 3 3" xfId="24137"/>
    <cellStyle name="Normal 161 4" xfId="11025"/>
    <cellStyle name="Normal 161 4 2" xfId="27923"/>
    <cellStyle name="Normal 161 5" xfId="17017"/>
    <cellStyle name="Normal 161 6" xfId="20355"/>
    <cellStyle name="Normal 162" xfId="2940"/>
    <cellStyle name="Normal 162 2" xfId="4900"/>
    <cellStyle name="Normal 162 2 2" xfId="8683"/>
    <cellStyle name="Normal 162 2 2 2" xfId="16742"/>
    <cellStyle name="Normal 162 2 2 2 2" xfId="33589"/>
    <cellStyle name="Normal 162 2 2 3" xfId="26022"/>
    <cellStyle name="Normal 162 2 3" xfId="12959"/>
    <cellStyle name="Normal 162 2 3 2" xfId="29808"/>
    <cellStyle name="Normal 162 2 4" xfId="22241"/>
    <cellStyle name="Normal 162 3" xfId="6799"/>
    <cellStyle name="Normal 162 3 2" xfId="14858"/>
    <cellStyle name="Normal 162 3 2 2" xfId="31705"/>
    <cellStyle name="Normal 162 3 3" xfId="24138"/>
    <cellStyle name="Normal 162 4" xfId="11026"/>
    <cellStyle name="Normal 162 4 2" xfId="27924"/>
    <cellStyle name="Normal 162 5" xfId="17018"/>
    <cellStyle name="Normal 162 6" xfId="20356"/>
    <cellStyle name="Normal 163" xfId="2941"/>
    <cellStyle name="Normal 163 2" xfId="4901"/>
    <cellStyle name="Normal 163 2 2" xfId="8684"/>
    <cellStyle name="Normal 163 2 2 2" xfId="16743"/>
    <cellStyle name="Normal 163 2 2 2 2" xfId="33590"/>
    <cellStyle name="Normal 163 2 2 3" xfId="26023"/>
    <cellStyle name="Normal 163 2 3" xfId="12960"/>
    <cellStyle name="Normal 163 2 3 2" xfId="29809"/>
    <cellStyle name="Normal 163 2 4" xfId="22242"/>
    <cellStyle name="Normal 163 3" xfId="6800"/>
    <cellStyle name="Normal 163 3 2" xfId="14859"/>
    <cellStyle name="Normal 163 3 2 2" xfId="31706"/>
    <cellStyle name="Normal 163 3 3" xfId="24139"/>
    <cellStyle name="Normal 163 4" xfId="11027"/>
    <cellStyle name="Normal 163 4 2" xfId="27925"/>
    <cellStyle name="Normal 163 5" xfId="17019"/>
    <cellStyle name="Normal 163 6" xfId="20357"/>
    <cellStyle name="Normal 164" xfId="2942"/>
    <cellStyle name="Normal 164 2" xfId="4902"/>
    <cellStyle name="Normal 164 2 2" xfId="8685"/>
    <cellStyle name="Normal 164 2 2 2" xfId="16744"/>
    <cellStyle name="Normal 164 2 2 2 2" xfId="33591"/>
    <cellStyle name="Normal 164 2 2 3" xfId="26024"/>
    <cellStyle name="Normal 164 2 3" xfId="12961"/>
    <cellStyle name="Normal 164 2 3 2" xfId="29810"/>
    <cellStyle name="Normal 164 2 4" xfId="22243"/>
    <cellStyle name="Normal 164 3" xfId="6801"/>
    <cellStyle name="Normal 164 3 2" xfId="14860"/>
    <cellStyle name="Normal 164 3 2 2" xfId="31707"/>
    <cellStyle name="Normal 164 3 3" xfId="24140"/>
    <cellStyle name="Normal 164 4" xfId="11028"/>
    <cellStyle name="Normal 164 4 2" xfId="27926"/>
    <cellStyle name="Normal 164 5" xfId="17020"/>
    <cellStyle name="Normal 164 6" xfId="20358"/>
    <cellStyle name="Normal 165" xfId="2943"/>
    <cellStyle name="Normal 165 2" xfId="4903"/>
    <cellStyle name="Normal 165 2 2" xfId="8686"/>
    <cellStyle name="Normal 165 2 2 2" xfId="16745"/>
    <cellStyle name="Normal 165 2 2 2 2" xfId="33592"/>
    <cellStyle name="Normal 165 2 2 3" xfId="26025"/>
    <cellStyle name="Normal 165 2 3" xfId="12962"/>
    <cellStyle name="Normal 165 2 3 2" xfId="29811"/>
    <cellStyle name="Normal 165 2 4" xfId="22244"/>
    <cellStyle name="Normal 165 3" xfId="6802"/>
    <cellStyle name="Normal 165 3 2" xfId="14861"/>
    <cellStyle name="Normal 165 3 2 2" xfId="31708"/>
    <cellStyle name="Normal 165 3 3" xfId="24141"/>
    <cellStyle name="Normal 165 4" xfId="11029"/>
    <cellStyle name="Normal 165 4 2" xfId="27927"/>
    <cellStyle name="Normal 165 5" xfId="17021"/>
    <cellStyle name="Normal 165 6" xfId="20359"/>
    <cellStyle name="Normal 166" xfId="2944"/>
    <cellStyle name="Normal 166 2" xfId="4904"/>
    <cellStyle name="Normal 166 2 2" xfId="8687"/>
    <cellStyle name="Normal 166 2 2 2" xfId="16746"/>
    <cellStyle name="Normal 166 2 2 2 2" xfId="33593"/>
    <cellStyle name="Normal 166 2 2 3" xfId="26026"/>
    <cellStyle name="Normal 166 2 3" xfId="12963"/>
    <cellStyle name="Normal 166 2 3 2" xfId="29812"/>
    <cellStyle name="Normal 166 2 4" xfId="22245"/>
    <cellStyle name="Normal 166 3" xfId="6803"/>
    <cellStyle name="Normal 166 3 2" xfId="14862"/>
    <cellStyle name="Normal 166 3 2 2" xfId="31709"/>
    <cellStyle name="Normal 166 3 3" xfId="24142"/>
    <cellStyle name="Normal 166 4" xfId="11030"/>
    <cellStyle name="Normal 166 4 2" xfId="27928"/>
    <cellStyle name="Normal 166 5" xfId="17022"/>
    <cellStyle name="Normal 166 6" xfId="20360"/>
    <cellStyle name="Normal 167" xfId="2945"/>
    <cellStyle name="Normal 167 2" xfId="4905"/>
    <cellStyle name="Normal 167 2 2" xfId="8688"/>
    <cellStyle name="Normal 167 2 2 2" xfId="16747"/>
    <cellStyle name="Normal 167 2 2 2 2" xfId="33594"/>
    <cellStyle name="Normal 167 2 2 3" xfId="26027"/>
    <cellStyle name="Normal 167 2 3" xfId="12964"/>
    <cellStyle name="Normal 167 2 3 2" xfId="29813"/>
    <cellStyle name="Normal 167 2 4" xfId="22246"/>
    <cellStyle name="Normal 167 3" xfId="6804"/>
    <cellStyle name="Normal 167 3 2" xfId="14863"/>
    <cellStyle name="Normal 167 3 2 2" xfId="31710"/>
    <cellStyle name="Normal 167 3 3" xfId="24143"/>
    <cellStyle name="Normal 167 4" xfId="11031"/>
    <cellStyle name="Normal 167 4 2" xfId="27929"/>
    <cellStyle name="Normal 167 5" xfId="17023"/>
    <cellStyle name="Normal 167 6" xfId="20361"/>
    <cellStyle name="Normal 168" xfId="2946"/>
    <cellStyle name="Normal 168 2" xfId="4906"/>
    <cellStyle name="Normal 168 2 2" xfId="8689"/>
    <cellStyle name="Normal 168 2 2 2" xfId="16748"/>
    <cellStyle name="Normal 168 2 2 2 2" xfId="33595"/>
    <cellStyle name="Normal 168 2 2 3" xfId="26028"/>
    <cellStyle name="Normal 168 2 3" xfId="12965"/>
    <cellStyle name="Normal 168 2 3 2" xfId="29814"/>
    <cellStyle name="Normal 168 2 4" xfId="22247"/>
    <cellStyle name="Normal 168 3" xfId="6805"/>
    <cellStyle name="Normal 168 3 2" xfId="14864"/>
    <cellStyle name="Normal 168 3 2 2" xfId="31711"/>
    <cellStyle name="Normal 168 3 3" xfId="24144"/>
    <cellStyle name="Normal 168 4" xfId="11032"/>
    <cellStyle name="Normal 168 4 2" xfId="27930"/>
    <cellStyle name="Normal 168 5" xfId="17024"/>
    <cellStyle name="Normal 168 6" xfId="20362"/>
    <cellStyle name="Normal 169" xfId="2947"/>
    <cellStyle name="Normal 169 2" xfId="4907"/>
    <cellStyle name="Normal 169 2 2" xfId="8690"/>
    <cellStyle name="Normal 169 2 2 2" xfId="16749"/>
    <cellStyle name="Normal 169 2 2 2 2" xfId="33596"/>
    <cellStyle name="Normal 169 2 2 3" xfId="26029"/>
    <cellStyle name="Normal 169 2 3" xfId="12966"/>
    <cellStyle name="Normal 169 2 3 2" xfId="29815"/>
    <cellStyle name="Normal 169 2 4" xfId="22248"/>
    <cellStyle name="Normal 169 3" xfId="6806"/>
    <cellStyle name="Normal 169 3 2" xfId="14865"/>
    <cellStyle name="Normal 169 3 2 2" xfId="31712"/>
    <cellStyle name="Normal 169 3 3" xfId="24145"/>
    <cellStyle name="Normal 169 4" xfId="11033"/>
    <cellStyle name="Normal 169 4 2" xfId="27931"/>
    <cellStyle name="Normal 169 5" xfId="17025"/>
    <cellStyle name="Normal 169 6" xfId="20363"/>
    <cellStyle name="Normal 17" xfId="563"/>
    <cellStyle name="Normal 17 10" xfId="4966"/>
    <cellStyle name="Normal 17 10 2" xfId="13025"/>
    <cellStyle name="Normal 17 10 2 2" xfId="29872"/>
    <cellStyle name="Normal 17 10 3" xfId="22305"/>
    <cellStyle name="Normal 17 11" xfId="8928"/>
    <cellStyle name="Normal 17 11 2" xfId="26091"/>
    <cellStyle name="Normal 17 12" xfId="17026"/>
    <cellStyle name="Normal 17 13" xfId="18521"/>
    <cellStyle name="Normal 17 14" xfId="34054"/>
    <cellStyle name="Normal 17 2" xfId="619"/>
    <cellStyle name="Normal 17 2 10" xfId="17027"/>
    <cellStyle name="Normal 17 2 11" xfId="18535"/>
    <cellStyle name="Normal 17 2 12" xfId="34055"/>
    <cellStyle name="Normal 17 2 2" xfId="737"/>
    <cellStyle name="Normal 17 2 2 10" xfId="18571"/>
    <cellStyle name="Normal 17 2 2 11" xfId="34056"/>
    <cellStyle name="Normal 17 2 2 2" xfId="1071"/>
    <cellStyle name="Normal 17 2 2 2 2" xfId="1332"/>
    <cellStyle name="Normal 17 2 2 2 2 2" xfId="1828"/>
    <cellStyle name="Normal 17 2 2 2 2 2 2" xfId="2827"/>
    <cellStyle name="Normal 17 2 2 2 2 2 2 2" xfId="4789"/>
    <cellStyle name="Normal 17 2 2 2 2 2 2 2 2" xfId="8572"/>
    <cellStyle name="Normal 17 2 2 2 2 2 2 2 2 2" xfId="16631"/>
    <cellStyle name="Normal 17 2 2 2 2 2 2 2 2 2 2" xfId="33478"/>
    <cellStyle name="Normal 17 2 2 2 2 2 2 2 2 3" xfId="25911"/>
    <cellStyle name="Normal 17 2 2 2 2 2 2 2 3" xfId="12848"/>
    <cellStyle name="Normal 17 2 2 2 2 2 2 2 3 2" xfId="29697"/>
    <cellStyle name="Normal 17 2 2 2 2 2 2 2 4" xfId="22130"/>
    <cellStyle name="Normal 17 2 2 2 2 2 2 3" xfId="6688"/>
    <cellStyle name="Normal 17 2 2 2 2 2 2 3 2" xfId="14747"/>
    <cellStyle name="Normal 17 2 2 2 2 2 2 3 2 2" xfId="31594"/>
    <cellStyle name="Normal 17 2 2 2 2 2 2 3 3" xfId="24027"/>
    <cellStyle name="Normal 17 2 2 2 2 2 2 4" xfId="10914"/>
    <cellStyle name="Normal 17 2 2 2 2 2 2 4 2" xfId="27813"/>
    <cellStyle name="Normal 17 2 2 2 2 2 2 5" xfId="17032"/>
    <cellStyle name="Normal 17 2 2 2 2 2 2 6" xfId="20245"/>
    <cellStyle name="Normal 17 2 2 2 2 2 3" xfId="3877"/>
    <cellStyle name="Normal 17 2 2 2 2 2 3 2" xfId="7660"/>
    <cellStyle name="Normal 17 2 2 2 2 2 3 2 2" xfId="15719"/>
    <cellStyle name="Normal 17 2 2 2 2 2 3 2 2 2" xfId="32566"/>
    <cellStyle name="Normal 17 2 2 2 2 2 3 2 3" xfId="24999"/>
    <cellStyle name="Normal 17 2 2 2 2 2 3 3" xfId="11936"/>
    <cellStyle name="Normal 17 2 2 2 2 2 3 3 2" xfId="28785"/>
    <cellStyle name="Normal 17 2 2 2 2 2 3 4" xfId="21218"/>
    <cellStyle name="Normal 17 2 2 2 2 2 4" xfId="5776"/>
    <cellStyle name="Normal 17 2 2 2 2 2 4 2" xfId="13835"/>
    <cellStyle name="Normal 17 2 2 2 2 2 4 2 2" xfId="30682"/>
    <cellStyle name="Normal 17 2 2 2 2 2 4 3" xfId="23115"/>
    <cellStyle name="Normal 17 2 2 2 2 2 5" xfId="9961"/>
    <cellStyle name="Normal 17 2 2 2 2 2 5 2" xfId="26901"/>
    <cellStyle name="Normal 17 2 2 2 2 2 6" xfId="17031"/>
    <cellStyle name="Normal 17 2 2 2 2 2 7" xfId="19333"/>
    <cellStyle name="Normal 17 2 2 2 2 3" xfId="2374"/>
    <cellStyle name="Normal 17 2 2 2 2 3 2" xfId="4338"/>
    <cellStyle name="Normal 17 2 2 2 2 3 2 2" xfId="8121"/>
    <cellStyle name="Normal 17 2 2 2 2 3 2 2 2" xfId="16180"/>
    <cellStyle name="Normal 17 2 2 2 2 3 2 2 2 2" xfId="33027"/>
    <cellStyle name="Normal 17 2 2 2 2 3 2 2 3" xfId="25460"/>
    <cellStyle name="Normal 17 2 2 2 2 3 2 3" xfId="12397"/>
    <cellStyle name="Normal 17 2 2 2 2 3 2 3 2" xfId="29246"/>
    <cellStyle name="Normal 17 2 2 2 2 3 2 4" xfId="21679"/>
    <cellStyle name="Normal 17 2 2 2 2 3 3" xfId="6237"/>
    <cellStyle name="Normal 17 2 2 2 2 3 3 2" xfId="14296"/>
    <cellStyle name="Normal 17 2 2 2 2 3 3 2 2" xfId="31143"/>
    <cellStyle name="Normal 17 2 2 2 2 3 3 3" xfId="23576"/>
    <cellStyle name="Normal 17 2 2 2 2 3 4" xfId="10462"/>
    <cellStyle name="Normal 17 2 2 2 2 3 4 2" xfId="27362"/>
    <cellStyle name="Normal 17 2 2 2 2 3 5" xfId="17033"/>
    <cellStyle name="Normal 17 2 2 2 2 3 6" xfId="19794"/>
    <cellStyle name="Normal 17 2 2 2 2 4" xfId="3426"/>
    <cellStyle name="Normal 17 2 2 2 2 4 2" xfId="7209"/>
    <cellStyle name="Normal 17 2 2 2 2 4 2 2" xfId="15268"/>
    <cellStyle name="Normal 17 2 2 2 2 4 2 2 2" xfId="32115"/>
    <cellStyle name="Normal 17 2 2 2 2 4 2 3" xfId="24548"/>
    <cellStyle name="Normal 17 2 2 2 2 4 3" xfId="11485"/>
    <cellStyle name="Normal 17 2 2 2 2 4 3 2" xfId="28334"/>
    <cellStyle name="Normal 17 2 2 2 2 4 4" xfId="20767"/>
    <cellStyle name="Normal 17 2 2 2 2 5" xfId="5325"/>
    <cellStyle name="Normal 17 2 2 2 2 5 2" xfId="13384"/>
    <cellStyle name="Normal 17 2 2 2 2 5 2 2" xfId="30231"/>
    <cellStyle name="Normal 17 2 2 2 2 5 3" xfId="22664"/>
    <cellStyle name="Normal 17 2 2 2 2 6" xfId="9486"/>
    <cellStyle name="Normal 17 2 2 2 2 6 2" xfId="26450"/>
    <cellStyle name="Normal 17 2 2 2 2 7" xfId="17030"/>
    <cellStyle name="Normal 17 2 2 2 2 8" xfId="18882"/>
    <cellStyle name="Normal 17 2 2 2 3" xfId="1610"/>
    <cellStyle name="Normal 17 2 2 2 3 2" xfId="2609"/>
    <cellStyle name="Normal 17 2 2 2 3 2 2" xfId="4571"/>
    <cellStyle name="Normal 17 2 2 2 3 2 2 2" xfId="8354"/>
    <cellStyle name="Normal 17 2 2 2 3 2 2 2 2" xfId="16413"/>
    <cellStyle name="Normal 17 2 2 2 3 2 2 2 2 2" xfId="33260"/>
    <cellStyle name="Normal 17 2 2 2 3 2 2 2 3" xfId="25693"/>
    <cellStyle name="Normal 17 2 2 2 3 2 2 3" xfId="12630"/>
    <cellStyle name="Normal 17 2 2 2 3 2 2 3 2" xfId="29479"/>
    <cellStyle name="Normal 17 2 2 2 3 2 2 4" xfId="21912"/>
    <cellStyle name="Normal 17 2 2 2 3 2 3" xfId="6470"/>
    <cellStyle name="Normal 17 2 2 2 3 2 3 2" xfId="14529"/>
    <cellStyle name="Normal 17 2 2 2 3 2 3 2 2" xfId="31376"/>
    <cellStyle name="Normal 17 2 2 2 3 2 3 3" xfId="23809"/>
    <cellStyle name="Normal 17 2 2 2 3 2 4" xfId="10696"/>
    <cellStyle name="Normal 17 2 2 2 3 2 4 2" xfId="27595"/>
    <cellStyle name="Normal 17 2 2 2 3 2 5" xfId="17035"/>
    <cellStyle name="Normal 17 2 2 2 3 2 6" xfId="20027"/>
    <cellStyle name="Normal 17 2 2 2 3 3" xfId="3659"/>
    <cellStyle name="Normal 17 2 2 2 3 3 2" xfId="7442"/>
    <cellStyle name="Normal 17 2 2 2 3 3 2 2" xfId="15501"/>
    <cellStyle name="Normal 17 2 2 2 3 3 2 2 2" xfId="32348"/>
    <cellStyle name="Normal 17 2 2 2 3 3 2 3" xfId="24781"/>
    <cellStyle name="Normal 17 2 2 2 3 3 3" xfId="11718"/>
    <cellStyle name="Normal 17 2 2 2 3 3 3 2" xfId="28567"/>
    <cellStyle name="Normal 17 2 2 2 3 3 4" xfId="21000"/>
    <cellStyle name="Normal 17 2 2 2 3 4" xfId="5558"/>
    <cellStyle name="Normal 17 2 2 2 3 4 2" xfId="13617"/>
    <cellStyle name="Normal 17 2 2 2 3 4 2 2" xfId="30464"/>
    <cellStyle name="Normal 17 2 2 2 3 4 3" xfId="22897"/>
    <cellStyle name="Normal 17 2 2 2 3 5" xfId="9743"/>
    <cellStyle name="Normal 17 2 2 2 3 5 2" xfId="26683"/>
    <cellStyle name="Normal 17 2 2 2 3 6" xfId="17034"/>
    <cellStyle name="Normal 17 2 2 2 3 7" xfId="19115"/>
    <cellStyle name="Normal 17 2 2 2 4" xfId="2156"/>
    <cellStyle name="Normal 17 2 2 2 4 2" xfId="4120"/>
    <cellStyle name="Normal 17 2 2 2 4 2 2" xfId="7903"/>
    <cellStyle name="Normal 17 2 2 2 4 2 2 2" xfId="15962"/>
    <cellStyle name="Normal 17 2 2 2 4 2 2 2 2" xfId="32809"/>
    <cellStyle name="Normal 17 2 2 2 4 2 2 3" xfId="25242"/>
    <cellStyle name="Normal 17 2 2 2 4 2 3" xfId="12179"/>
    <cellStyle name="Normal 17 2 2 2 4 2 3 2" xfId="29028"/>
    <cellStyle name="Normal 17 2 2 2 4 2 4" xfId="21461"/>
    <cellStyle name="Normal 17 2 2 2 4 3" xfId="6019"/>
    <cellStyle name="Normal 17 2 2 2 4 3 2" xfId="14078"/>
    <cellStyle name="Normal 17 2 2 2 4 3 2 2" xfId="30925"/>
    <cellStyle name="Normal 17 2 2 2 4 3 3" xfId="23358"/>
    <cellStyle name="Normal 17 2 2 2 4 4" xfId="10244"/>
    <cellStyle name="Normal 17 2 2 2 4 4 2" xfId="27144"/>
    <cellStyle name="Normal 17 2 2 2 4 5" xfId="17036"/>
    <cellStyle name="Normal 17 2 2 2 4 6" xfId="19576"/>
    <cellStyle name="Normal 17 2 2 2 5" xfId="3208"/>
    <cellStyle name="Normal 17 2 2 2 5 2" xfId="6991"/>
    <cellStyle name="Normal 17 2 2 2 5 2 2" xfId="15050"/>
    <cellStyle name="Normal 17 2 2 2 5 2 2 2" xfId="31897"/>
    <cellStyle name="Normal 17 2 2 2 5 2 3" xfId="24330"/>
    <cellStyle name="Normal 17 2 2 2 5 3" xfId="11267"/>
    <cellStyle name="Normal 17 2 2 2 5 3 2" xfId="28116"/>
    <cellStyle name="Normal 17 2 2 2 5 4" xfId="20549"/>
    <cellStyle name="Normal 17 2 2 2 6" xfId="5107"/>
    <cellStyle name="Normal 17 2 2 2 6 2" xfId="13166"/>
    <cellStyle name="Normal 17 2 2 2 6 2 2" xfId="30013"/>
    <cellStyle name="Normal 17 2 2 2 6 3" xfId="22446"/>
    <cellStyle name="Normal 17 2 2 2 7" xfId="9251"/>
    <cellStyle name="Normal 17 2 2 2 7 2" xfId="26232"/>
    <cellStyle name="Normal 17 2 2 2 8" xfId="17029"/>
    <cellStyle name="Normal 17 2 2 2 9" xfId="18664"/>
    <cellStyle name="Normal 17 2 2 3" xfId="1240"/>
    <cellStyle name="Normal 17 2 2 3 2" xfId="1736"/>
    <cellStyle name="Normal 17 2 2 3 2 2" xfId="2735"/>
    <cellStyle name="Normal 17 2 2 3 2 2 2" xfId="4697"/>
    <cellStyle name="Normal 17 2 2 3 2 2 2 2" xfId="8480"/>
    <cellStyle name="Normal 17 2 2 3 2 2 2 2 2" xfId="16539"/>
    <cellStyle name="Normal 17 2 2 3 2 2 2 2 2 2" xfId="33386"/>
    <cellStyle name="Normal 17 2 2 3 2 2 2 2 3" xfId="25819"/>
    <cellStyle name="Normal 17 2 2 3 2 2 2 3" xfId="12756"/>
    <cellStyle name="Normal 17 2 2 3 2 2 2 3 2" xfId="29605"/>
    <cellStyle name="Normal 17 2 2 3 2 2 2 4" xfId="22038"/>
    <cellStyle name="Normal 17 2 2 3 2 2 3" xfId="6596"/>
    <cellStyle name="Normal 17 2 2 3 2 2 3 2" xfId="14655"/>
    <cellStyle name="Normal 17 2 2 3 2 2 3 2 2" xfId="31502"/>
    <cellStyle name="Normal 17 2 2 3 2 2 3 3" xfId="23935"/>
    <cellStyle name="Normal 17 2 2 3 2 2 4" xfId="10822"/>
    <cellStyle name="Normal 17 2 2 3 2 2 4 2" xfId="27721"/>
    <cellStyle name="Normal 17 2 2 3 2 2 5" xfId="17039"/>
    <cellStyle name="Normal 17 2 2 3 2 2 6" xfId="20153"/>
    <cellStyle name="Normal 17 2 2 3 2 3" xfId="3785"/>
    <cellStyle name="Normal 17 2 2 3 2 3 2" xfId="7568"/>
    <cellStyle name="Normal 17 2 2 3 2 3 2 2" xfId="15627"/>
    <cellStyle name="Normal 17 2 2 3 2 3 2 2 2" xfId="32474"/>
    <cellStyle name="Normal 17 2 2 3 2 3 2 3" xfId="24907"/>
    <cellStyle name="Normal 17 2 2 3 2 3 3" xfId="11844"/>
    <cellStyle name="Normal 17 2 2 3 2 3 3 2" xfId="28693"/>
    <cellStyle name="Normal 17 2 2 3 2 3 4" xfId="21126"/>
    <cellStyle name="Normal 17 2 2 3 2 4" xfId="5684"/>
    <cellStyle name="Normal 17 2 2 3 2 4 2" xfId="13743"/>
    <cellStyle name="Normal 17 2 2 3 2 4 2 2" xfId="30590"/>
    <cellStyle name="Normal 17 2 2 3 2 4 3" xfId="23023"/>
    <cellStyle name="Normal 17 2 2 3 2 5" xfId="9869"/>
    <cellStyle name="Normal 17 2 2 3 2 5 2" xfId="26809"/>
    <cellStyle name="Normal 17 2 2 3 2 6" xfId="17038"/>
    <cellStyle name="Normal 17 2 2 3 2 7" xfId="19241"/>
    <cellStyle name="Normal 17 2 2 3 3" xfId="2282"/>
    <cellStyle name="Normal 17 2 2 3 3 2" xfId="4246"/>
    <cellStyle name="Normal 17 2 2 3 3 2 2" xfId="8029"/>
    <cellStyle name="Normal 17 2 2 3 3 2 2 2" xfId="16088"/>
    <cellStyle name="Normal 17 2 2 3 3 2 2 2 2" xfId="32935"/>
    <cellStyle name="Normal 17 2 2 3 3 2 2 3" xfId="25368"/>
    <cellStyle name="Normal 17 2 2 3 3 2 3" xfId="12305"/>
    <cellStyle name="Normal 17 2 2 3 3 2 3 2" xfId="29154"/>
    <cellStyle name="Normal 17 2 2 3 3 2 4" xfId="21587"/>
    <cellStyle name="Normal 17 2 2 3 3 3" xfId="6145"/>
    <cellStyle name="Normal 17 2 2 3 3 3 2" xfId="14204"/>
    <cellStyle name="Normal 17 2 2 3 3 3 2 2" xfId="31051"/>
    <cellStyle name="Normal 17 2 2 3 3 3 3" xfId="23484"/>
    <cellStyle name="Normal 17 2 2 3 3 4" xfId="10370"/>
    <cellStyle name="Normal 17 2 2 3 3 4 2" xfId="27270"/>
    <cellStyle name="Normal 17 2 2 3 3 5" xfId="17040"/>
    <cellStyle name="Normal 17 2 2 3 3 6" xfId="19702"/>
    <cellStyle name="Normal 17 2 2 3 4" xfId="3334"/>
    <cellStyle name="Normal 17 2 2 3 4 2" xfId="7117"/>
    <cellStyle name="Normal 17 2 2 3 4 2 2" xfId="15176"/>
    <cellStyle name="Normal 17 2 2 3 4 2 2 2" xfId="32023"/>
    <cellStyle name="Normal 17 2 2 3 4 2 3" xfId="24456"/>
    <cellStyle name="Normal 17 2 2 3 4 3" xfId="11393"/>
    <cellStyle name="Normal 17 2 2 3 4 3 2" xfId="28242"/>
    <cellStyle name="Normal 17 2 2 3 4 4" xfId="20675"/>
    <cellStyle name="Normal 17 2 2 3 5" xfId="5233"/>
    <cellStyle name="Normal 17 2 2 3 5 2" xfId="13292"/>
    <cellStyle name="Normal 17 2 2 3 5 2 2" xfId="30139"/>
    <cellStyle name="Normal 17 2 2 3 5 3" xfId="22572"/>
    <cellStyle name="Normal 17 2 2 3 6" xfId="9394"/>
    <cellStyle name="Normal 17 2 2 3 6 2" xfId="26358"/>
    <cellStyle name="Normal 17 2 2 3 7" xfId="17037"/>
    <cellStyle name="Normal 17 2 2 3 8" xfId="18790"/>
    <cellStyle name="Normal 17 2 2 4" xfId="1518"/>
    <cellStyle name="Normal 17 2 2 4 2" xfId="2517"/>
    <cellStyle name="Normal 17 2 2 4 2 2" xfId="4479"/>
    <cellStyle name="Normal 17 2 2 4 2 2 2" xfId="8262"/>
    <cellStyle name="Normal 17 2 2 4 2 2 2 2" xfId="16321"/>
    <cellStyle name="Normal 17 2 2 4 2 2 2 2 2" xfId="33168"/>
    <cellStyle name="Normal 17 2 2 4 2 2 2 3" xfId="25601"/>
    <cellStyle name="Normal 17 2 2 4 2 2 3" xfId="12538"/>
    <cellStyle name="Normal 17 2 2 4 2 2 3 2" xfId="29387"/>
    <cellStyle name="Normal 17 2 2 4 2 2 4" xfId="21820"/>
    <cellStyle name="Normal 17 2 2 4 2 3" xfId="6378"/>
    <cellStyle name="Normal 17 2 2 4 2 3 2" xfId="14437"/>
    <cellStyle name="Normal 17 2 2 4 2 3 2 2" xfId="31284"/>
    <cellStyle name="Normal 17 2 2 4 2 3 3" xfId="23717"/>
    <cellStyle name="Normal 17 2 2 4 2 4" xfId="10604"/>
    <cellStyle name="Normal 17 2 2 4 2 4 2" xfId="27503"/>
    <cellStyle name="Normal 17 2 2 4 2 5" xfId="17042"/>
    <cellStyle name="Normal 17 2 2 4 2 6" xfId="19935"/>
    <cellStyle name="Normal 17 2 2 4 3" xfId="3567"/>
    <cellStyle name="Normal 17 2 2 4 3 2" xfId="7350"/>
    <cellStyle name="Normal 17 2 2 4 3 2 2" xfId="15409"/>
    <cellStyle name="Normal 17 2 2 4 3 2 2 2" xfId="32256"/>
    <cellStyle name="Normal 17 2 2 4 3 2 3" xfId="24689"/>
    <cellStyle name="Normal 17 2 2 4 3 3" xfId="11626"/>
    <cellStyle name="Normal 17 2 2 4 3 3 2" xfId="28475"/>
    <cellStyle name="Normal 17 2 2 4 3 4" xfId="20908"/>
    <cellStyle name="Normal 17 2 2 4 4" xfId="5466"/>
    <cellStyle name="Normal 17 2 2 4 4 2" xfId="13525"/>
    <cellStyle name="Normal 17 2 2 4 4 2 2" xfId="30372"/>
    <cellStyle name="Normal 17 2 2 4 4 3" xfId="22805"/>
    <cellStyle name="Normal 17 2 2 4 5" xfId="9651"/>
    <cellStyle name="Normal 17 2 2 4 5 2" xfId="26591"/>
    <cellStyle name="Normal 17 2 2 4 6" xfId="17041"/>
    <cellStyle name="Normal 17 2 2 4 7" xfId="19023"/>
    <cellStyle name="Normal 17 2 2 5" xfId="2047"/>
    <cellStyle name="Normal 17 2 2 5 2" xfId="4028"/>
    <cellStyle name="Normal 17 2 2 5 2 2" xfId="7811"/>
    <cellStyle name="Normal 17 2 2 5 2 2 2" xfId="15870"/>
    <cellStyle name="Normal 17 2 2 5 2 2 2 2" xfId="32717"/>
    <cellStyle name="Normal 17 2 2 5 2 2 3" xfId="25150"/>
    <cellStyle name="Normal 17 2 2 5 2 3" xfId="12087"/>
    <cellStyle name="Normal 17 2 2 5 2 3 2" xfId="28936"/>
    <cellStyle name="Normal 17 2 2 5 2 4" xfId="21369"/>
    <cellStyle name="Normal 17 2 2 5 3" xfId="5927"/>
    <cellStyle name="Normal 17 2 2 5 3 2" xfId="13986"/>
    <cellStyle name="Normal 17 2 2 5 3 2 2" xfId="30833"/>
    <cellStyle name="Normal 17 2 2 5 3 3" xfId="23266"/>
    <cellStyle name="Normal 17 2 2 5 4" xfId="10145"/>
    <cellStyle name="Normal 17 2 2 5 4 2" xfId="27052"/>
    <cellStyle name="Normal 17 2 2 5 5" xfId="17043"/>
    <cellStyle name="Normal 17 2 2 5 6" xfId="19484"/>
    <cellStyle name="Normal 17 2 2 6" xfId="3086"/>
    <cellStyle name="Normal 17 2 2 6 2" xfId="6899"/>
    <cellStyle name="Normal 17 2 2 6 2 2" xfId="14958"/>
    <cellStyle name="Normal 17 2 2 6 2 2 2" xfId="31805"/>
    <cellStyle name="Normal 17 2 2 6 2 3" xfId="24238"/>
    <cellStyle name="Normal 17 2 2 6 3" xfId="11149"/>
    <cellStyle name="Normal 17 2 2 6 3 2" xfId="28024"/>
    <cellStyle name="Normal 17 2 2 6 4" xfId="20457"/>
    <cellStyle name="Normal 17 2 2 7" xfId="5015"/>
    <cellStyle name="Normal 17 2 2 7 2" xfId="13074"/>
    <cellStyle name="Normal 17 2 2 7 2 2" xfId="29921"/>
    <cellStyle name="Normal 17 2 2 7 3" xfId="22354"/>
    <cellStyle name="Normal 17 2 2 8" xfId="9034"/>
    <cellStyle name="Normal 17 2 2 8 2" xfId="26140"/>
    <cellStyle name="Normal 17 2 2 9" xfId="17028"/>
    <cellStyle name="Normal 17 2 3" xfId="1035"/>
    <cellStyle name="Normal 17 2 3 2" xfId="1296"/>
    <cellStyle name="Normal 17 2 3 2 2" xfId="1792"/>
    <cellStyle name="Normal 17 2 3 2 2 2" xfId="2791"/>
    <cellStyle name="Normal 17 2 3 2 2 2 2" xfId="4753"/>
    <cellStyle name="Normal 17 2 3 2 2 2 2 2" xfId="8536"/>
    <cellStyle name="Normal 17 2 3 2 2 2 2 2 2" xfId="16595"/>
    <cellStyle name="Normal 17 2 3 2 2 2 2 2 2 2" xfId="33442"/>
    <cellStyle name="Normal 17 2 3 2 2 2 2 2 3" xfId="25875"/>
    <cellStyle name="Normal 17 2 3 2 2 2 2 3" xfId="12812"/>
    <cellStyle name="Normal 17 2 3 2 2 2 2 3 2" xfId="29661"/>
    <cellStyle name="Normal 17 2 3 2 2 2 2 4" xfId="22094"/>
    <cellStyle name="Normal 17 2 3 2 2 2 3" xfId="6652"/>
    <cellStyle name="Normal 17 2 3 2 2 2 3 2" xfId="14711"/>
    <cellStyle name="Normal 17 2 3 2 2 2 3 2 2" xfId="31558"/>
    <cellStyle name="Normal 17 2 3 2 2 2 3 3" xfId="23991"/>
    <cellStyle name="Normal 17 2 3 2 2 2 4" xfId="10878"/>
    <cellStyle name="Normal 17 2 3 2 2 2 4 2" xfId="27777"/>
    <cellStyle name="Normal 17 2 3 2 2 2 5" xfId="17047"/>
    <cellStyle name="Normal 17 2 3 2 2 2 6" xfId="20209"/>
    <cellStyle name="Normal 17 2 3 2 2 3" xfId="3841"/>
    <cellStyle name="Normal 17 2 3 2 2 3 2" xfId="7624"/>
    <cellStyle name="Normal 17 2 3 2 2 3 2 2" xfId="15683"/>
    <cellStyle name="Normal 17 2 3 2 2 3 2 2 2" xfId="32530"/>
    <cellStyle name="Normal 17 2 3 2 2 3 2 3" xfId="24963"/>
    <cellStyle name="Normal 17 2 3 2 2 3 3" xfId="11900"/>
    <cellStyle name="Normal 17 2 3 2 2 3 3 2" xfId="28749"/>
    <cellStyle name="Normal 17 2 3 2 2 3 4" xfId="21182"/>
    <cellStyle name="Normal 17 2 3 2 2 4" xfId="5740"/>
    <cellStyle name="Normal 17 2 3 2 2 4 2" xfId="13799"/>
    <cellStyle name="Normal 17 2 3 2 2 4 2 2" xfId="30646"/>
    <cellStyle name="Normal 17 2 3 2 2 4 3" xfId="23079"/>
    <cellStyle name="Normal 17 2 3 2 2 5" xfId="9925"/>
    <cellStyle name="Normal 17 2 3 2 2 5 2" xfId="26865"/>
    <cellStyle name="Normal 17 2 3 2 2 6" xfId="17046"/>
    <cellStyle name="Normal 17 2 3 2 2 7" xfId="19297"/>
    <cellStyle name="Normal 17 2 3 2 3" xfId="2338"/>
    <cellStyle name="Normal 17 2 3 2 3 2" xfId="4302"/>
    <cellStyle name="Normal 17 2 3 2 3 2 2" xfId="8085"/>
    <cellStyle name="Normal 17 2 3 2 3 2 2 2" xfId="16144"/>
    <cellStyle name="Normal 17 2 3 2 3 2 2 2 2" xfId="32991"/>
    <cellStyle name="Normal 17 2 3 2 3 2 2 3" xfId="25424"/>
    <cellStyle name="Normal 17 2 3 2 3 2 3" xfId="12361"/>
    <cellStyle name="Normal 17 2 3 2 3 2 3 2" xfId="29210"/>
    <cellStyle name="Normal 17 2 3 2 3 2 4" xfId="21643"/>
    <cellStyle name="Normal 17 2 3 2 3 3" xfId="6201"/>
    <cellStyle name="Normal 17 2 3 2 3 3 2" xfId="14260"/>
    <cellStyle name="Normal 17 2 3 2 3 3 2 2" xfId="31107"/>
    <cellStyle name="Normal 17 2 3 2 3 3 3" xfId="23540"/>
    <cellStyle name="Normal 17 2 3 2 3 4" xfId="10426"/>
    <cellStyle name="Normal 17 2 3 2 3 4 2" xfId="27326"/>
    <cellStyle name="Normal 17 2 3 2 3 5" xfId="17048"/>
    <cellStyle name="Normal 17 2 3 2 3 6" xfId="19758"/>
    <cellStyle name="Normal 17 2 3 2 4" xfId="3390"/>
    <cellStyle name="Normal 17 2 3 2 4 2" xfId="7173"/>
    <cellStyle name="Normal 17 2 3 2 4 2 2" xfId="15232"/>
    <cellStyle name="Normal 17 2 3 2 4 2 2 2" xfId="32079"/>
    <cellStyle name="Normal 17 2 3 2 4 2 3" xfId="24512"/>
    <cellStyle name="Normal 17 2 3 2 4 3" xfId="11449"/>
    <cellStyle name="Normal 17 2 3 2 4 3 2" xfId="28298"/>
    <cellStyle name="Normal 17 2 3 2 4 4" xfId="20731"/>
    <cellStyle name="Normal 17 2 3 2 5" xfId="5289"/>
    <cellStyle name="Normal 17 2 3 2 5 2" xfId="13348"/>
    <cellStyle name="Normal 17 2 3 2 5 2 2" xfId="30195"/>
    <cellStyle name="Normal 17 2 3 2 5 3" xfId="22628"/>
    <cellStyle name="Normal 17 2 3 2 6" xfId="9450"/>
    <cellStyle name="Normal 17 2 3 2 6 2" xfId="26414"/>
    <cellStyle name="Normal 17 2 3 2 7" xfId="17045"/>
    <cellStyle name="Normal 17 2 3 2 8" xfId="18846"/>
    <cellStyle name="Normal 17 2 3 3" xfId="1574"/>
    <cellStyle name="Normal 17 2 3 3 2" xfId="2573"/>
    <cellStyle name="Normal 17 2 3 3 2 2" xfId="4535"/>
    <cellStyle name="Normal 17 2 3 3 2 2 2" xfId="8318"/>
    <cellStyle name="Normal 17 2 3 3 2 2 2 2" xfId="16377"/>
    <cellStyle name="Normal 17 2 3 3 2 2 2 2 2" xfId="33224"/>
    <cellStyle name="Normal 17 2 3 3 2 2 2 3" xfId="25657"/>
    <cellStyle name="Normal 17 2 3 3 2 2 3" xfId="12594"/>
    <cellStyle name="Normal 17 2 3 3 2 2 3 2" xfId="29443"/>
    <cellStyle name="Normal 17 2 3 3 2 2 4" xfId="21876"/>
    <cellStyle name="Normal 17 2 3 3 2 3" xfId="6434"/>
    <cellStyle name="Normal 17 2 3 3 2 3 2" xfId="14493"/>
    <cellStyle name="Normal 17 2 3 3 2 3 2 2" xfId="31340"/>
    <cellStyle name="Normal 17 2 3 3 2 3 3" xfId="23773"/>
    <cellStyle name="Normal 17 2 3 3 2 4" xfId="10660"/>
    <cellStyle name="Normal 17 2 3 3 2 4 2" xfId="27559"/>
    <cellStyle name="Normal 17 2 3 3 2 5" xfId="17050"/>
    <cellStyle name="Normal 17 2 3 3 2 6" xfId="19991"/>
    <cellStyle name="Normal 17 2 3 3 3" xfId="3623"/>
    <cellStyle name="Normal 17 2 3 3 3 2" xfId="7406"/>
    <cellStyle name="Normal 17 2 3 3 3 2 2" xfId="15465"/>
    <cellStyle name="Normal 17 2 3 3 3 2 2 2" xfId="32312"/>
    <cellStyle name="Normal 17 2 3 3 3 2 3" xfId="24745"/>
    <cellStyle name="Normal 17 2 3 3 3 3" xfId="11682"/>
    <cellStyle name="Normal 17 2 3 3 3 3 2" xfId="28531"/>
    <cellStyle name="Normal 17 2 3 3 3 4" xfId="20964"/>
    <cellStyle name="Normal 17 2 3 3 4" xfId="5522"/>
    <cellStyle name="Normal 17 2 3 3 4 2" xfId="13581"/>
    <cellStyle name="Normal 17 2 3 3 4 2 2" xfId="30428"/>
    <cellStyle name="Normal 17 2 3 3 4 3" xfId="22861"/>
    <cellStyle name="Normal 17 2 3 3 5" xfId="9707"/>
    <cellStyle name="Normal 17 2 3 3 5 2" xfId="26647"/>
    <cellStyle name="Normal 17 2 3 3 6" xfId="17049"/>
    <cellStyle name="Normal 17 2 3 3 7" xfId="19079"/>
    <cellStyle name="Normal 17 2 3 4" xfId="2120"/>
    <cellStyle name="Normal 17 2 3 4 2" xfId="4084"/>
    <cellStyle name="Normal 17 2 3 4 2 2" xfId="7867"/>
    <cellStyle name="Normal 17 2 3 4 2 2 2" xfId="15926"/>
    <cellStyle name="Normal 17 2 3 4 2 2 2 2" xfId="32773"/>
    <cellStyle name="Normal 17 2 3 4 2 2 3" xfId="25206"/>
    <cellStyle name="Normal 17 2 3 4 2 3" xfId="12143"/>
    <cellStyle name="Normal 17 2 3 4 2 3 2" xfId="28992"/>
    <cellStyle name="Normal 17 2 3 4 2 4" xfId="21425"/>
    <cellStyle name="Normal 17 2 3 4 3" xfId="5983"/>
    <cellStyle name="Normal 17 2 3 4 3 2" xfId="14042"/>
    <cellStyle name="Normal 17 2 3 4 3 2 2" xfId="30889"/>
    <cellStyle name="Normal 17 2 3 4 3 3" xfId="23322"/>
    <cellStyle name="Normal 17 2 3 4 4" xfId="10208"/>
    <cellStyle name="Normal 17 2 3 4 4 2" xfId="27108"/>
    <cellStyle name="Normal 17 2 3 4 5" xfId="17051"/>
    <cellStyle name="Normal 17 2 3 4 6" xfId="19540"/>
    <cellStyle name="Normal 17 2 3 5" xfId="3172"/>
    <cellStyle name="Normal 17 2 3 5 2" xfId="6955"/>
    <cellStyle name="Normal 17 2 3 5 2 2" xfId="15014"/>
    <cellStyle name="Normal 17 2 3 5 2 2 2" xfId="31861"/>
    <cellStyle name="Normal 17 2 3 5 2 3" xfId="24294"/>
    <cellStyle name="Normal 17 2 3 5 3" xfId="11231"/>
    <cellStyle name="Normal 17 2 3 5 3 2" xfId="28080"/>
    <cellStyle name="Normal 17 2 3 5 4" xfId="20513"/>
    <cellStyle name="Normal 17 2 3 6" xfId="5071"/>
    <cellStyle name="Normal 17 2 3 6 2" xfId="13130"/>
    <cellStyle name="Normal 17 2 3 6 2 2" xfId="29977"/>
    <cellStyle name="Normal 17 2 3 6 3" xfId="22410"/>
    <cellStyle name="Normal 17 2 3 7" xfId="9215"/>
    <cellStyle name="Normal 17 2 3 7 2" xfId="26196"/>
    <cellStyle name="Normal 17 2 3 8" xfId="17044"/>
    <cellStyle name="Normal 17 2 3 9" xfId="18628"/>
    <cellStyle name="Normal 17 2 4" xfId="1204"/>
    <cellStyle name="Normal 17 2 4 2" xfId="1700"/>
    <cellStyle name="Normal 17 2 4 2 2" xfId="2699"/>
    <cellStyle name="Normal 17 2 4 2 2 2" xfId="4661"/>
    <cellStyle name="Normal 17 2 4 2 2 2 2" xfId="8444"/>
    <cellStyle name="Normal 17 2 4 2 2 2 2 2" xfId="16503"/>
    <cellStyle name="Normal 17 2 4 2 2 2 2 2 2" xfId="33350"/>
    <cellStyle name="Normal 17 2 4 2 2 2 2 3" xfId="25783"/>
    <cellStyle name="Normal 17 2 4 2 2 2 3" xfId="12720"/>
    <cellStyle name="Normal 17 2 4 2 2 2 3 2" xfId="29569"/>
    <cellStyle name="Normal 17 2 4 2 2 2 4" xfId="22002"/>
    <cellStyle name="Normal 17 2 4 2 2 3" xfId="6560"/>
    <cellStyle name="Normal 17 2 4 2 2 3 2" xfId="14619"/>
    <cellStyle name="Normal 17 2 4 2 2 3 2 2" xfId="31466"/>
    <cellStyle name="Normal 17 2 4 2 2 3 3" xfId="23899"/>
    <cellStyle name="Normal 17 2 4 2 2 4" xfId="10786"/>
    <cellStyle name="Normal 17 2 4 2 2 4 2" xfId="27685"/>
    <cellStyle name="Normal 17 2 4 2 2 5" xfId="17054"/>
    <cellStyle name="Normal 17 2 4 2 2 6" xfId="20117"/>
    <cellStyle name="Normal 17 2 4 2 3" xfId="3749"/>
    <cellStyle name="Normal 17 2 4 2 3 2" xfId="7532"/>
    <cellStyle name="Normal 17 2 4 2 3 2 2" xfId="15591"/>
    <cellStyle name="Normal 17 2 4 2 3 2 2 2" xfId="32438"/>
    <cellStyle name="Normal 17 2 4 2 3 2 3" xfId="24871"/>
    <cellStyle name="Normal 17 2 4 2 3 3" xfId="11808"/>
    <cellStyle name="Normal 17 2 4 2 3 3 2" xfId="28657"/>
    <cellStyle name="Normal 17 2 4 2 3 4" xfId="21090"/>
    <cellStyle name="Normal 17 2 4 2 4" xfId="5648"/>
    <cellStyle name="Normal 17 2 4 2 4 2" xfId="13707"/>
    <cellStyle name="Normal 17 2 4 2 4 2 2" xfId="30554"/>
    <cellStyle name="Normal 17 2 4 2 4 3" xfId="22987"/>
    <cellStyle name="Normal 17 2 4 2 5" xfId="9833"/>
    <cellStyle name="Normal 17 2 4 2 5 2" xfId="26773"/>
    <cellStyle name="Normal 17 2 4 2 6" xfId="17053"/>
    <cellStyle name="Normal 17 2 4 2 7" xfId="19205"/>
    <cellStyle name="Normal 17 2 4 3" xfId="2246"/>
    <cellStyle name="Normal 17 2 4 3 2" xfId="4210"/>
    <cellStyle name="Normal 17 2 4 3 2 2" xfId="7993"/>
    <cellStyle name="Normal 17 2 4 3 2 2 2" xfId="16052"/>
    <cellStyle name="Normal 17 2 4 3 2 2 2 2" xfId="32899"/>
    <cellStyle name="Normal 17 2 4 3 2 2 3" xfId="25332"/>
    <cellStyle name="Normal 17 2 4 3 2 3" xfId="12269"/>
    <cellStyle name="Normal 17 2 4 3 2 3 2" xfId="29118"/>
    <cellStyle name="Normal 17 2 4 3 2 4" xfId="21551"/>
    <cellStyle name="Normal 17 2 4 3 3" xfId="6109"/>
    <cellStyle name="Normal 17 2 4 3 3 2" xfId="14168"/>
    <cellStyle name="Normal 17 2 4 3 3 2 2" xfId="31015"/>
    <cellStyle name="Normal 17 2 4 3 3 3" xfId="23448"/>
    <cellStyle name="Normal 17 2 4 3 4" xfId="10334"/>
    <cellStyle name="Normal 17 2 4 3 4 2" xfId="27234"/>
    <cellStyle name="Normal 17 2 4 3 5" xfId="17055"/>
    <cellStyle name="Normal 17 2 4 3 6" xfId="19666"/>
    <cellStyle name="Normal 17 2 4 4" xfId="3298"/>
    <cellStyle name="Normal 17 2 4 4 2" xfId="7081"/>
    <cellStyle name="Normal 17 2 4 4 2 2" xfId="15140"/>
    <cellStyle name="Normal 17 2 4 4 2 2 2" xfId="31987"/>
    <cellStyle name="Normal 17 2 4 4 2 3" xfId="24420"/>
    <cellStyle name="Normal 17 2 4 4 3" xfId="11357"/>
    <cellStyle name="Normal 17 2 4 4 3 2" xfId="28206"/>
    <cellStyle name="Normal 17 2 4 4 4" xfId="20639"/>
    <cellStyle name="Normal 17 2 4 5" xfId="5197"/>
    <cellStyle name="Normal 17 2 4 5 2" xfId="13256"/>
    <cellStyle name="Normal 17 2 4 5 2 2" xfId="30103"/>
    <cellStyle name="Normal 17 2 4 5 3" xfId="22536"/>
    <cellStyle name="Normal 17 2 4 6" xfId="9358"/>
    <cellStyle name="Normal 17 2 4 6 2" xfId="26322"/>
    <cellStyle name="Normal 17 2 4 7" xfId="17052"/>
    <cellStyle name="Normal 17 2 4 8" xfId="18754"/>
    <cellStyle name="Normal 17 2 5" xfId="1482"/>
    <cellStyle name="Normal 17 2 5 2" xfId="2481"/>
    <cellStyle name="Normal 17 2 5 2 2" xfId="4443"/>
    <cellStyle name="Normal 17 2 5 2 2 2" xfId="8226"/>
    <cellStyle name="Normal 17 2 5 2 2 2 2" xfId="16285"/>
    <cellStyle name="Normal 17 2 5 2 2 2 2 2" xfId="33132"/>
    <cellStyle name="Normal 17 2 5 2 2 2 3" xfId="25565"/>
    <cellStyle name="Normal 17 2 5 2 2 3" xfId="12502"/>
    <cellStyle name="Normal 17 2 5 2 2 3 2" xfId="29351"/>
    <cellStyle name="Normal 17 2 5 2 2 4" xfId="21784"/>
    <cellStyle name="Normal 17 2 5 2 3" xfId="6342"/>
    <cellStyle name="Normal 17 2 5 2 3 2" xfId="14401"/>
    <cellStyle name="Normal 17 2 5 2 3 2 2" xfId="31248"/>
    <cellStyle name="Normal 17 2 5 2 3 3" xfId="23681"/>
    <cellStyle name="Normal 17 2 5 2 4" xfId="10568"/>
    <cellStyle name="Normal 17 2 5 2 4 2" xfId="27467"/>
    <cellStyle name="Normal 17 2 5 2 5" xfId="17057"/>
    <cellStyle name="Normal 17 2 5 2 6" xfId="19899"/>
    <cellStyle name="Normal 17 2 5 3" xfId="3531"/>
    <cellStyle name="Normal 17 2 5 3 2" xfId="7314"/>
    <cellStyle name="Normal 17 2 5 3 2 2" xfId="15373"/>
    <cellStyle name="Normal 17 2 5 3 2 2 2" xfId="32220"/>
    <cellStyle name="Normal 17 2 5 3 2 3" xfId="24653"/>
    <cellStyle name="Normal 17 2 5 3 3" xfId="11590"/>
    <cellStyle name="Normal 17 2 5 3 3 2" xfId="28439"/>
    <cellStyle name="Normal 17 2 5 3 4" xfId="20872"/>
    <cellStyle name="Normal 17 2 5 4" xfId="5430"/>
    <cellStyle name="Normal 17 2 5 4 2" xfId="13489"/>
    <cellStyle name="Normal 17 2 5 4 2 2" xfId="30336"/>
    <cellStyle name="Normal 17 2 5 4 3" xfId="22769"/>
    <cellStyle name="Normal 17 2 5 5" xfId="9615"/>
    <cellStyle name="Normal 17 2 5 5 2" xfId="26555"/>
    <cellStyle name="Normal 17 2 5 6" xfId="17056"/>
    <cellStyle name="Normal 17 2 5 7" xfId="18987"/>
    <cellStyle name="Normal 17 2 6" xfId="2007"/>
    <cellStyle name="Normal 17 2 6 2" xfId="3992"/>
    <cellStyle name="Normal 17 2 6 2 2" xfId="7775"/>
    <cellStyle name="Normal 17 2 6 2 2 2" xfId="15834"/>
    <cellStyle name="Normal 17 2 6 2 2 2 2" xfId="32681"/>
    <cellStyle name="Normal 17 2 6 2 2 3" xfId="25114"/>
    <cellStyle name="Normal 17 2 6 2 3" xfId="12051"/>
    <cellStyle name="Normal 17 2 6 2 3 2" xfId="28900"/>
    <cellStyle name="Normal 17 2 6 2 4" xfId="21333"/>
    <cellStyle name="Normal 17 2 6 3" xfId="5891"/>
    <cellStyle name="Normal 17 2 6 3 2" xfId="13950"/>
    <cellStyle name="Normal 17 2 6 3 2 2" xfId="30797"/>
    <cellStyle name="Normal 17 2 6 3 3" xfId="23230"/>
    <cellStyle name="Normal 17 2 6 4" xfId="10106"/>
    <cellStyle name="Normal 17 2 6 4 2" xfId="27016"/>
    <cellStyle name="Normal 17 2 6 5" xfId="17058"/>
    <cellStyle name="Normal 17 2 6 6" xfId="19448"/>
    <cellStyle name="Normal 17 2 7" xfId="3050"/>
    <cellStyle name="Normal 17 2 7 2" xfId="6863"/>
    <cellStyle name="Normal 17 2 7 2 2" xfId="14922"/>
    <cellStyle name="Normal 17 2 7 2 2 2" xfId="31769"/>
    <cellStyle name="Normal 17 2 7 2 3" xfId="24202"/>
    <cellStyle name="Normal 17 2 7 3" xfId="11113"/>
    <cellStyle name="Normal 17 2 7 3 2" xfId="27988"/>
    <cellStyle name="Normal 17 2 7 4" xfId="20421"/>
    <cellStyle name="Normal 17 2 8" xfId="4979"/>
    <cellStyle name="Normal 17 2 8 2" xfId="13038"/>
    <cellStyle name="Normal 17 2 8 2 2" xfId="29885"/>
    <cellStyle name="Normal 17 2 8 3" xfId="22318"/>
    <cellStyle name="Normal 17 2 9" xfId="8962"/>
    <cellStyle name="Normal 17 2 9 2" xfId="26104"/>
    <cellStyle name="Normal 17 3" xfId="719"/>
    <cellStyle name="Normal 17 3 10" xfId="18558"/>
    <cellStyle name="Normal 17 3 11" xfId="34057"/>
    <cellStyle name="Normal 17 3 2" xfId="1058"/>
    <cellStyle name="Normal 17 3 2 2" xfId="1319"/>
    <cellStyle name="Normal 17 3 2 2 2" xfId="1815"/>
    <cellStyle name="Normal 17 3 2 2 2 2" xfId="2814"/>
    <cellStyle name="Normal 17 3 2 2 2 2 2" xfId="4776"/>
    <cellStyle name="Normal 17 3 2 2 2 2 2 2" xfId="8559"/>
    <cellStyle name="Normal 17 3 2 2 2 2 2 2 2" xfId="16618"/>
    <cellStyle name="Normal 17 3 2 2 2 2 2 2 2 2" xfId="33465"/>
    <cellStyle name="Normal 17 3 2 2 2 2 2 2 3" xfId="25898"/>
    <cellStyle name="Normal 17 3 2 2 2 2 2 3" xfId="12835"/>
    <cellStyle name="Normal 17 3 2 2 2 2 2 3 2" xfId="29684"/>
    <cellStyle name="Normal 17 3 2 2 2 2 2 4" xfId="22117"/>
    <cellStyle name="Normal 17 3 2 2 2 2 3" xfId="6675"/>
    <cellStyle name="Normal 17 3 2 2 2 2 3 2" xfId="14734"/>
    <cellStyle name="Normal 17 3 2 2 2 2 3 2 2" xfId="31581"/>
    <cellStyle name="Normal 17 3 2 2 2 2 3 3" xfId="24014"/>
    <cellStyle name="Normal 17 3 2 2 2 2 4" xfId="10901"/>
    <cellStyle name="Normal 17 3 2 2 2 2 4 2" xfId="27800"/>
    <cellStyle name="Normal 17 3 2 2 2 2 5" xfId="17063"/>
    <cellStyle name="Normal 17 3 2 2 2 2 6" xfId="20232"/>
    <cellStyle name="Normal 17 3 2 2 2 3" xfId="3864"/>
    <cellStyle name="Normal 17 3 2 2 2 3 2" xfId="7647"/>
    <cellStyle name="Normal 17 3 2 2 2 3 2 2" xfId="15706"/>
    <cellStyle name="Normal 17 3 2 2 2 3 2 2 2" xfId="32553"/>
    <cellStyle name="Normal 17 3 2 2 2 3 2 3" xfId="24986"/>
    <cellStyle name="Normal 17 3 2 2 2 3 3" xfId="11923"/>
    <cellStyle name="Normal 17 3 2 2 2 3 3 2" xfId="28772"/>
    <cellStyle name="Normal 17 3 2 2 2 3 4" xfId="21205"/>
    <cellStyle name="Normal 17 3 2 2 2 4" xfId="5763"/>
    <cellStyle name="Normal 17 3 2 2 2 4 2" xfId="13822"/>
    <cellStyle name="Normal 17 3 2 2 2 4 2 2" xfId="30669"/>
    <cellStyle name="Normal 17 3 2 2 2 4 3" xfId="23102"/>
    <cellStyle name="Normal 17 3 2 2 2 5" xfId="9948"/>
    <cellStyle name="Normal 17 3 2 2 2 5 2" xfId="26888"/>
    <cellStyle name="Normal 17 3 2 2 2 6" xfId="17062"/>
    <cellStyle name="Normal 17 3 2 2 2 7" xfId="19320"/>
    <cellStyle name="Normal 17 3 2 2 3" xfId="2361"/>
    <cellStyle name="Normal 17 3 2 2 3 2" xfId="4325"/>
    <cellStyle name="Normal 17 3 2 2 3 2 2" xfId="8108"/>
    <cellStyle name="Normal 17 3 2 2 3 2 2 2" xfId="16167"/>
    <cellStyle name="Normal 17 3 2 2 3 2 2 2 2" xfId="33014"/>
    <cellStyle name="Normal 17 3 2 2 3 2 2 3" xfId="25447"/>
    <cellStyle name="Normal 17 3 2 2 3 2 3" xfId="12384"/>
    <cellStyle name="Normal 17 3 2 2 3 2 3 2" xfId="29233"/>
    <cellStyle name="Normal 17 3 2 2 3 2 4" xfId="21666"/>
    <cellStyle name="Normal 17 3 2 2 3 3" xfId="6224"/>
    <cellStyle name="Normal 17 3 2 2 3 3 2" xfId="14283"/>
    <cellStyle name="Normal 17 3 2 2 3 3 2 2" xfId="31130"/>
    <cellStyle name="Normal 17 3 2 2 3 3 3" xfId="23563"/>
    <cellStyle name="Normal 17 3 2 2 3 4" xfId="10449"/>
    <cellStyle name="Normal 17 3 2 2 3 4 2" xfId="27349"/>
    <cellStyle name="Normal 17 3 2 2 3 5" xfId="17064"/>
    <cellStyle name="Normal 17 3 2 2 3 6" xfId="19781"/>
    <cellStyle name="Normal 17 3 2 2 4" xfId="3413"/>
    <cellStyle name="Normal 17 3 2 2 4 2" xfId="7196"/>
    <cellStyle name="Normal 17 3 2 2 4 2 2" xfId="15255"/>
    <cellStyle name="Normal 17 3 2 2 4 2 2 2" xfId="32102"/>
    <cellStyle name="Normal 17 3 2 2 4 2 3" xfId="24535"/>
    <cellStyle name="Normal 17 3 2 2 4 3" xfId="11472"/>
    <cellStyle name="Normal 17 3 2 2 4 3 2" xfId="28321"/>
    <cellStyle name="Normal 17 3 2 2 4 4" xfId="20754"/>
    <cellStyle name="Normal 17 3 2 2 5" xfId="5312"/>
    <cellStyle name="Normal 17 3 2 2 5 2" xfId="13371"/>
    <cellStyle name="Normal 17 3 2 2 5 2 2" xfId="30218"/>
    <cellStyle name="Normal 17 3 2 2 5 3" xfId="22651"/>
    <cellStyle name="Normal 17 3 2 2 6" xfId="9473"/>
    <cellStyle name="Normal 17 3 2 2 6 2" xfId="26437"/>
    <cellStyle name="Normal 17 3 2 2 7" xfId="17061"/>
    <cellStyle name="Normal 17 3 2 2 8" xfId="18869"/>
    <cellStyle name="Normal 17 3 2 3" xfId="1597"/>
    <cellStyle name="Normal 17 3 2 3 2" xfId="2596"/>
    <cellStyle name="Normal 17 3 2 3 2 2" xfId="4558"/>
    <cellStyle name="Normal 17 3 2 3 2 2 2" xfId="8341"/>
    <cellStyle name="Normal 17 3 2 3 2 2 2 2" xfId="16400"/>
    <cellStyle name="Normal 17 3 2 3 2 2 2 2 2" xfId="33247"/>
    <cellStyle name="Normal 17 3 2 3 2 2 2 3" xfId="25680"/>
    <cellStyle name="Normal 17 3 2 3 2 2 3" xfId="12617"/>
    <cellStyle name="Normal 17 3 2 3 2 2 3 2" xfId="29466"/>
    <cellStyle name="Normal 17 3 2 3 2 2 4" xfId="21899"/>
    <cellStyle name="Normal 17 3 2 3 2 3" xfId="6457"/>
    <cellStyle name="Normal 17 3 2 3 2 3 2" xfId="14516"/>
    <cellStyle name="Normal 17 3 2 3 2 3 2 2" xfId="31363"/>
    <cellStyle name="Normal 17 3 2 3 2 3 3" xfId="23796"/>
    <cellStyle name="Normal 17 3 2 3 2 4" xfId="10683"/>
    <cellStyle name="Normal 17 3 2 3 2 4 2" xfId="27582"/>
    <cellStyle name="Normal 17 3 2 3 2 5" xfId="17066"/>
    <cellStyle name="Normal 17 3 2 3 2 6" xfId="20014"/>
    <cellStyle name="Normal 17 3 2 3 3" xfId="3646"/>
    <cellStyle name="Normal 17 3 2 3 3 2" xfId="7429"/>
    <cellStyle name="Normal 17 3 2 3 3 2 2" xfId="15488"/>
    <cellStyle name="Normal 17 3 2 3 3 2 2 2" xfId="32335"/>
    <cellStyle name="Normal 17 3 2 3 3 2 3" xfId="24768"/>
    <cellStyle name="Normal 17 3 2 3 3 3" xfId="11705"/>
    <cellStyle name="Normal 17 3 2 3 3 3 2" xfId="28554"/>
    <cellStyle name="Normal 17 3 2 3 3 4" xfId="20987"/>
    <cellStyle name="Normal 17 3 2 3 4" xfId="5545"/>
    <cellStyle name="Normal 17 3 2 3 4 2" xfId="13604"/>
    <cellStyle name="Normal 17 3 2 3 4 2 2" xfId="30451"/>
    <cellStyle name="Normal 17 3 2 3 4 3" xfId="22884"/>
    <cellStyle name="Normal 17 3 2 3 5" xfId="9730"/>
    <cellStyle name="Normal 17 3 2 3 5 2" xfId="26670"/>
    <cellStyle name="Normal 17 3 2 3 6" xfId="17065"/>
    <cellStyle name="Normal 17 3 2 3 7" xfId="19102"/>
    <cellStyle name="Normal 17 3 2 4" xfId="2143"/>
    <cellStyle name="Normal 17 3 2 4 2" xfId="4107"/>
    <cellStyle name="Normal 17 3 2 4 2 2" xfId="7890"/>
    <cellStyle name="Normal 17 3 2 4 2 2 2" xfId="15949"/>
    <cellStyle name="Normal 17 3 2 4 2 2 2 2" xfId="32796"/>
    <cellStyle name="Normal 17 3 2 4 2 2 3" xfId="25229"/>
    <cellStyle name="Normal 17 3 2 4 2 3" xfId="12166"/>
    <cellStyle name="Normal 17 3 2 4 2 3 2" xfId="29015"/>
    <cellStyle name="Normal 17 3 2 4 2 4" xfId="21448"/>
    <cellStyle name="Normal 17 3 2 4 3" xfId="6006"/>
    <cellStyle name="Normal 17 3 2 4 3 2" xfId="14065"/>
    <cellStyle name="Normal 17 3 2 4 3 2 2" xfId="30912"/>
    <cellStyle name="Normal 17 3 2 4 3 3" xfId="23345"/>
    <cellStyle name="Normal 17 3 2 4 4" xfId="10231"/>
    <cellStyle name="Normal 17 3 2 4 4 2" xfId="27131"/>
    <cellStyle name="Normal 17 3 2 4 5" xfId="17067"/>
    <cellStyle name="Normal 17 3 2 4 6" xfId="19563"/>
    <cellStyle name="Normal 17 3 2 5" xfId="3195"/>
    <cellStyle name="Normal 17 3 2 5 2" xfId="6978"/>
    <cellStyle name="Normal 17 3 2 5 2 2" xfId="15037"/>
    <cellStyle name="Normal 17 3 2 5 2 2 2" xfId="31884"/>
    <cellStyle name="Normal 17 3 2 5 2 3" xfId="24317"/>
    <cellStyle name="Normal 17 3 2 5 3" xfId="11254"/>
    <cellStyle name="Normal 17 3 2 5 3 2" xfId="28103"/>
    <cellStyle name="Normal 17 3 2 5 4" xfId="20536"/>
    <cellStyle name="Normal 17 3 2 6" xfId="5094"/>
    <cellStyle name="Normal 17 3 2 6 2" xfId="13153"/>
    <cellStyle name="Normal 17 3 2 6 2 2" xfId="30000"/>
    <cellStyle name="Normal 17 3 2 6 3" xfId="22433"/>
    <cellStyle name="Normal 17 3 2 7" xfId="9238"/>
    <cellStyle name="Normal 17 3 2 7 2" xfId="26219"/>
    <cellStyle name="Normal 17 3 2 8" xfId="17060"/>
    <cellStyle name="Normal 17 3 2 9" xfId="18651"/>
    <cellStyle name="Normal 17 3 3" xfId="1227"/>
    <cellStyle name="Normal 17 3 3 2" xfId="1723"/>
    <cellStyle name="Normal 17 3 3 2 2" xfId="2722"/>
    <cellStyle name="Normal 17 3 3 2 2 2" xfId="4684"/>
    <cellStyle name="Normal 17 3 3 2 2 2 2" xfId="8467"/>
    <cellStyle name="Normal 17 3 3 2 2 2 2 2" xfId="16526"/>
    <cellStyle name="Normal 17 3 3 2 2 2 2 2 2" xfId="33373"/>
    <cellStyle name="Normal 17 3 3 2 2 2 2 3" xfId="25806"/>
    <cellStyle name="Normal 17 3 3 2 2 2 3" xfId="12743"/>
    <cellStyle name="Normal 17 3 3 2 2 2 3 2" xfId="29592"/>
    <cellStyle name="Normal 17 3 3 2 2 2 4" xfId="22025"/>
    <cellStyle name="Normal 17 3 3 2 2 3" xfId="6583"/>
    <cellStyle name="Normal 17 3 3 2 2 3 2" xfId="14642"/>
    <cellStyle name="Normal 17 3 3 2 2 3 2 2" xfId="31489"/>
    <cellStyle name="Normal 17 3 3 2 2 3 3" xfId="23922"/>
    <cellStyle name="Normal 17 3 3 2 2 4" xfId="10809"/>
    <cellStyle name="Normal 17 3 3 2 2 4 2" xfId="27708"/>
    <cellStyle name="Normal 17 3 3 2 2 5" xfId="17070"/>
    <cellStyle name="Normal 17 3 3 2 2 6" xfId="20140"/>
    <cellStyle name="Normal 17 3 3 2 3" xfId="3772"/>
    <cellStyle name="Normal 17 3 3 2 3 2" xfId="7555"/>
    <cellStyle name="Normal 17 3 3 2 3 2 2" xfId="15614"/>
    <cellStyle name="Normal 17 3 3 2 3 2 2 2" xfId="32461"/>
    <cellStyle name="Normal 17 3 3 2 3 2 3" xfId="24894"/>
    <cellStyle name="Normal 17 3 3 2 3 3" xfId="11831"/>
    <cellStyle name="Normal 17 3 3 2 3 3 2" xfId="28680"/>
    <cellStyle name="Normal 17 3 3 2 3 4" xfId="21113"/>
    <cellStyle name="Normal 17 3 3 2 4" xfId="5671"/>
    <cellStyle name="Normal 17 3 3 2 4 2" xfId="13730"/>
    <cellStyle name="Normal 17 3 3 2 4 2 2" xfId="30577"/>
    <cellStyle name="Normal 17 3 3 2 4 3" xfId="23010"/>
    <cellStyle name="Normal 17 3 3 2 5" xfId="9856"/>
    <cellStyle name="Normal 17 3 3 2 5 2" xfId="26796"/>
    <cellStyle name="Normal 17 3 3 2 6" xfId="17069"/>
    <cellStyle name="Normal 17 3 3 2 7" xfId="19228"/>
    <cellStyle name="Normal 17 3 3 3" xfId="2269"/>
    <cellStyle name="Normal 17 3 3 3 2" xfId="4233"/>
    <cellStyle name="Normal 17 3 3 3 2 2" xfId="8016"/>
    <cellStyle name="Normal 17 3 3 3 2 2 2" xfId="16075"/>
    <cellStyle name="Normal 17 3 3 3 2 2 2 2" xfId="32922"/>
    <cellStyle name="Normal 17 3 3 3 2 2 3" xfId="25355"/>
    <cellStyle name="Normal 17 3 3 3 2 3" xfId="12292"/>
    <cellStyle name="Normal 17 3 3 3 2 3 2" xfId="29141"/>
    <cellStyle name="Normal 17 3 3 3 2 4" xfId="21574"/>
    <cellStyle name="Normal 17 3 3 3 3" xfId="6132"/>
    <cellStyle name="Normal 17 3 3 3 3 2" xfId="14191"/>
    <cellStyle name="Normal 17 3 3 3 3 2 2" xfId="31038"/>
    <cellStyle name="Normal 17 3 3 3 3 3" xfId="23471"/>
    <cellStyle name="Normal 17 3 3 3 4" xfId="10357"/>
    <cellStyle name="Normal 17 3 3 3 4 2" xfId="27257"/>
    <cellStyle name="Normal 17 3 3 3 5" xfId="17071"/>
    <cellStyle name="Normal 17 3 3 3 6" xfId="19689"/>
    <cellStyle name="Normal 17 3 3 4" xfId="3321"/>
    <cellStyle name="Normal 17 3 3 4 2" xfId="7104"/>
    <cellStyle name="Normal 17 3 3 4 2 2" xfId="15163"/>
    <cellStyle name="Normal 17 3 3 4 2 2 2" xfId="32010"/>
    <cellStyle name="Normal 17 3 3 4 2 3" xfId="24443"/>
    <cellStyle name="Normal 17 3 3 4 3" xfId="11380"/>
    <cellStyle name="Normal 17 3 3 4 3 2" xfId="28229"/>
    <cellStyle name="Normal 17 3 3 4 4" xfId="20662"/>
    <cellStyle name="Normal 17 3 3 5" xfId="5220"/>
    <cellStyle name="Normal 17 3 3 5 2" xfId="13279"/>
    <cellStyle name="Normal 17 3 3 5 2 2" xfId="30126"/>
    <cellStyle name="Normal 17 3 3 5 3" xfId="22559"/>
    <cellStyle name="Normal 17 3 3 6" xfId="9381"/>
    <cellStyle name="Normal 17 3 3 6 2" xfId="26345"/>
    <cellStyle name="Normal 17 3 3 7" xfId="17068"/>
    <cellStyle name="Normal 17 3 3 8" xfId="18777"/>
    <cellStyle name="Normal 17 3 4" xfId="1505"/>
    <cellStyle name="Normal 17 3 4 2" xfId="2504"/>
    <cellStyle name="Normal 17 3 4 2 2" xfId="4466"/>
    <cellStyle name="Normal 17 3 4 2 2 2" xfId="8249"/>
    <cellStyle name="Normal 17 3 4 2 2 2 2" xfId="16308"/>
    <cellStyle name="Normal 17 3 4 2 2 2 2 2" xfId="33155"/>
    <cellStyle name="Normal 17 3 4 2 2 2 3" xfId="25588"/>
    <cellStyle name="Normal 17 3 4 2 2 3" xfId="12525"/>
    <cellStyle name="Normal 17 3 4 2 2 3 2" xfId="29374"/>
    <cellStyle name="Normal 17 3 4 2 2 4" xfId="21807"/>
    <cellStyle name="Normal 17 3 4 2 3" xfId="6365"/>
    <cellStyle name="Normal 17 3 4 2 3 2" xfId="14424"/>
    <cellStyle name="Normal 17 3 4 2 3 2 2" xfId="31271"/>
    <cellStyle name="Normal 17 3 4 2 3 3" xfId="23704"/>
    <cellStyle name="Normal 17 3 4 2 4" xfId="10591"/>
    <cellStyle name="Normal 17 3 4 2 4 2" xfId="27490"/>
    <cellStyle name="Normal 17 3 4 2 5" xfId="17073"/>
    <cellStyle name="Normal 17 3 4 2 6" xfId="19922"/>
    <cellStyle name="Normal 17 3 4 3" xfId="3554"/>
    <cellStyle name="Normal 17 3 4 3 2" xfId="7337"/>
    <cellStyle name="Normal 17 3 4 3 2 2" xfId="15396"/>
    <cellStyle name="Normal 17 3 4 3 2 2 2" xfId="32243"/>
    <cellStyle name="Normal 17 3 4 3 2 3" xfId="24676"/>
    <cellStyle name="Normal 17 3 4 3 3" xfId="11613"/>
    <cellStyle name="Normal 17 3 4 3 3 2" xfId="28462"/>
    <cellStyle name="Normal 17 3 4 3 4" xfId="20895"/>
    <cellStyle name="Normal 17 3 4 4" xfId="5453"/>
    <cellStyle name="Normal 17 3 4 4 2" xfId="13512"/>
    <cellStyle name="Normal 17 3 4 4 2 2" xfId="30359"/>
    <cellStyle name="Normal 17 3 4 4 3" xfId="22792"/>
    <cellStyle name="Normal 17 3 4 5" xfId="9638"/>
    <cellStyle name="Normal 17 3 4 5 2" xfId="26578"/>
    <cellStyle name="Normal 17 3 4 6" xfId="17072"/>
    <cellStyle name="Normal 17 3 4 7" xfId="19010"/>
    <cellStyle name="Normal 17 3 5" xfId="2034"/>
    <cellStyle name="Normal 17 3 5 2" xfId="4015"/>
    <cellStyle name="Normal 17 3 5 2 2" xfId="7798"/>
    <cellStyle name="Normal 17 3 5 2 2 2" xfId="15857"/>
    <cellStyle name="Normal 17 3 5 2 2 2 2" xfId="32704"/>
    <cellStyle name="Normal 17 3 5 2 2 3" xfId="25137"/>
    <cellStyle name="Normal 17 3 5 2 3" xfId="12074"/>
    <cellStyle name="Normal 17 3 5 2 3 2" xfId="28923"/>
    <cellStyle name="Normal 17 3 5 2 4" xfId="21356"/>
    <cellStyle name="Normal 17 3 5 3" xfId="5914"/>
    <cellStyle name="Normal 17 3 5 3 2" xfId="13973"/>
    <cellStyle name="Normal 17 3 5 3 2 2" xfId="30820"/>
    <cellStyle name="Normal 17 3 5 3 3" xfId="23253"/>
    <cellStyle name="Normal 17 3 5 4" xfId="10132"/>
    <cellStyle name="Normal 17 3 5 4 2" xfId="27039"/>
    <cellStyle name="Normal 17 3 5 5" xfId="17074"/>
    <cellStyle name="Normal 17 3 5 6" xfId="19471"/>
    <cellStyle name="Normal 17 3 6" xfId="3073"/>
    <cellStyle name="Normal 17 3 6 2" xfId="6886"/>
    <cellStyle name="Normal 17 3 6 2 2" xfId="14945"/>
    <cellStyle name="Normal 17 3 6 2 2 2" xfId="31792"/>
    <cellStyle name="Normal 17 3 6 2 3" xfId="24225"/>
    <cellStyle name="Normal 17 3 6 3" xfId="11136"/>
    <cellStyle name="Normal 17 3 6 3 2" xfId="28011"/>
    <cellStyle name="Normal 17 3 6 4" xfId="20444"/>
    <cellStyle name="Normal 17 3 7" xfId="5002"/>
    <cellStyle name="Normal 17 3 7 2" xfId="13061"/>
    <cellStyle name="Normal 17 3 7 2 2" xfId="29908"/>
    <cellStyle name="Normal 17 3 7 3" xfId="22341"/>
    <cellStyle name="Normal 17 3 8" xfId="9019"/>
    <cellStyle name="Normal 17 3 8 2" xfId="26127"/>
    <cellStyle name="Normal 17 3 9" xfId="17059"/>
    <cellStyle name="Normal 17 4" xfId="938"/>
    <cellStyle name="Normal 17 4 2" xfId="3118"/>
    <cellStyle name="Normal 17 4 3" xfId="17075"/>
    <cellStyle name="Normal 17 4 4" xfId="34058"/>
    <cellStyle name="Normal 17 5" xfId="1022"/>
    <cellStyle name="Normal 17 5 2" xfId="1283"/>
    <cellStyle name="Normal 17 5 2 2" xfId="1779"/>
    <cellStyle name="Normal 17 5 2 2 2" xfId="2778"/>
    <cellStyle name="Normal 17 5 2 2 2 2" xfId="4740"/>
    <cellStyle name="Normal 17 5 2 2 2 2 2" xfId="8523"/>
    <cellStyle name="Normal 17 5 2 2 2 2 2 2" xfId="16582"/>
    <cellStyle name="Normal 17 5 2 2 2 2 2 2 2" xfId="33429"/>
    <cellStyle name="Normal 17 5 2 2 2 2 2 3" xfId="25862"/>
    <cellStyle name="Normal 17 5 2 2 2 2 3" xfId="12799"/>
    <cellStyle name="Normal 17 5 2 2 2 2 3 2" xfId="29648"/>
    <cellStyle name="Normal 17 5 2 2 2 2 4" xfId="22081"/>
    <cellStyle name="Normal 17 5 2 2 2 3" xfId="6639"/>
    <cellStyle name="Normal 17 5 2 2 2 3 2" xfId="14698"/>
    <cellStyle name="Normal 17 5 2 2 2 3 2 2" xfId="31545"/>
    <cellStyle name="Normal 17 5 2 2 2 3 3" xfId="23978"/>
    <cellStyle name="Normal 17 5 2 2 2 4" xfId="10865"/>
    <cellStyle name="Normal 17 5 2 2 2 4 2" xfId="27764"/>
    <cellStyle name="Normal 17 5 2 2 2 5" xfId="17079"/>
    <cellStyle name="Normal 17 5 2 2 2 6" xfId="20196"/>
    <cellStyle name="Normal 17 5 2 2 3" xfId="3828"/>
    <cellStyle name="Normal 17 5 2 2 3 2" xfId="7611"/>
    <cellStyle name="Normal 17 5 2 2 3 2 2" xfId="15670"/>
    <cellStyle name="Normal 17 5 2 2 3 2 2 2" xfId="32517"/>
    <cellStyle name="Normal 17 5 2 2 3 2 3" xfId="24950"/>
    <cellStyle name="Normal 17 5 2 2 3 3" xfId="11887"/>
    <cellStyle name="Normal 17 5 2 2 3 3 2" xfId="28736"/>
    <cellStyle name="Normal 17 5 2 2 3 4" xfId="21169"/>
    <cellStyle name="Normal 17 5 2 2 4" xfId="5727"/>
    <cellStyle name="Normal 17 5 2 2 4 2" xfId="13786"/>
    <cellStyle name="Normal 17 5 2 2 4 2 2" xfId="30633"/>
    <cellStyle name="Normal 17 5 2 2 4 3" xfId="23066"/>
    <cellStyle name="Normal 17 5 2 2 5" xfId="9912"/>
    <cellStyle name="Normal 17 5 2 2 5 2" xfId="26852"/>
    <cellStyle name="Normal 17 5 2 2 6" xfId="17078"/>
    <cellStyle name="Normal 17 5 2 2 7" xfId="19284"/>
    <cellStyle name="Normal 17 5 2 3" xfId="2325"/>
    <cellStyle name="Normal 17 5 2 3 2" xfId="4289"/>
    <cellStyle name="Normal 17 5 2 3 2 2" xfId="8072"/>
    <cellStyle name="Normal 17 5 2 3 2 2 2" xfId="16131"/>
    <cellStyle name="Normal 17 5 2 3 2 2 2 2" xfId="32978"/>
    <cellStyle name="Normal 17 5 2 3 2 2 3" xfId="25411"/>
    <cellStyle name="Normal 17 5 2 3 2 3" xfId="12348"/>
    <cellStyle name="Normal 17 5 2 3 2 3 2" xfId="29197"/>
    <cellStyle name="Normal 17 5 2 3 2 4" xfId="21630"/>
    <cellStyle name="Normal 17 5 2 3 3" xfId="6188"/>
    <cellStyle name="Normal 17 5 2 3 3 2" xfId="14247"/>
    <cellStyle name="Normal 17 5 2 3 3 2 2" xfId="31094"/>
    <cellStyle name="Normal 17 5 2 3 3 3" xfId="23527"/>
    <cellStyle name="Normal 17 5 2 3 4" xfId="10413"/>
    <cellStyle name="Normal 17 5 2 3 4 2" xfId="27313"/>
    <cellStyle name="Normal 17 5 2 3 5" xfId="17080"/>
    <cellStyle name="Normal 17 5 2 3 6" xfId="19745"/>
    <cellStyle name="Normal 17 5 2 4" xfId="3377"/>
    <cellStyle name="Normal 17 5 2 4 2" xfId="7160"/>
    <cellStyle name="Normal 17 5 2 4 2 2" xfId="15219"/>
    <cellStyle name="Normal 17 5 2 4 2 2 2" xfId="32066"/>
    <cellStyle name="Normal 17 5 2 4 2 3" xfId="24499"/>
    <cellStyle name="Normal 17 5 2 4 3" xfId="11436"/>
    <cellStyle name="Normal 17 5 2 4 3 2" xfId="28285"/>
    <cellStyle name="Normal 17 5 2 4 4" xfId="20718"/>
    <cellStyle name="Normal 17 5 2 5" xfId="5276"/>
    <cellStyle name="Normal 17 5 2 5 2" xfId="13335"/>
    <cellStyle name="Normal 17 5 2 5 2 2" xfId="30182"/>
    <cellStyle name="Normal 17 5 2 5 3" xfId="22615"/>
    <cellStyle name="Normal 17 5 2 6" xfId="9437"/>
    <cellStyle name="Normal 17 5 2 6 2" xfId="26401"/>
    <cellStyle name="Normal 17 5 2 7" xfId="17077"/>
    <cellStyle name="Normal 17 5 2 8" xfId="18833"/>
    <cellStyle name="Normal 17 5 3" xfId="1561"/>
    <cellStyle name="Normal 17 5 3 2" xfId="2560"/>
    <cellStyle name="Normal 17 5 3 2 2" xfId="4522"/>
    <cellStyle name="Normal 17 5 3 2 2 2" xfId="8305"/>
    <cellStyle name="Normal 17 5 3 2 2 2 2" xfId="16364"/>
    <cellStyle name="Normal 17 5 3 2 2 2 2 2" xfId="33211"/>
    <cellStyle name="Normal 17 5 3 2 2 2 3" xfId="25644"/>
    <cellStyle name="Normal 17 5 3 2 2 3" xfId="12581"/>
    <cellStyle name="Normal 17 5 3 2 2 3 2" xfId="29430"/>
    <cellStyle name="Normal 17 5 3 2 2 4" xfId="21863"/>
    <cellStyle name="Normal 17 5 3 2 3" xfId="6421"/>
    <cellStyle name="Normal 17 5 3 2 3 2" xfId="14480"/>
    <cellStyle name="Normal 17 5 3 2 3 2 2" xfId="31327"/>
    <cellStyle name="Normal 17 5 3 2 3 3" xfId="23760"/>
    <cellStyle name="Normal 17 5 3 2 4" xfId="10647"/>
    <cellStyle name="Normal 17 5 3 2 4 2" xfId="27546"/>
    <cellStyle name="Normal 17 5 3 2 5" xfId="17082"/>
    <cellStyle name="Normal 17 5 3 2 6" xfId="19978"/>
    <cellStyle name="Normal 17 5 3 3" xfId="3610"/>
    <cellStyle name="Normal 17 5 3 3 2" xfId="7393"/>
    <cellStyle name="Normal 17 5 3 3 2 2" xfId="15452"/>
    <cellStyle name="Normal 17 5 3 3 2 2 2" xfId="32299"/>
    <cellStyle name="Normal 17 5 3 3 2 3" xfId="24732"/>
    <cellStyle name="Normal 17 5 3 3 3" xfId="11669"/>
    <cellStyle name="Normal 17 5 3 3 3 2" xfId="28518"/>
    <cellStyle name="Normal 17 5 3 3 4" xfId="20951"/>
    <cellStyle name="Normal 17 5 3 4" xfId="5509"/>
    <cellStyle name="Normal 17 5 3 4 2" xfId="13568"/>
    <cellStyle name="Normal 17 5 3 4 2 2" xfId="30415"/>
    <cellStyle name="Normal 17 5 3 4 3" xfId="22848"/>
    <cellStyle name="Normal 17 5 3 5" xfId="9694"/>
    <cellStyle name="Normal 17 5 3 5 2" xfId="26634"/>
    <cellStyle name="Normal 17 5 3 6" xfId="17081"/>
    <cellStyle name="Normal 17 5 3 7" xfId="19066"/>
    <cellStyle name="Normal 17 5 4" xfId="2107"/>
    <cellStyle name="Normal 17 5 4 2" xfId="4071"/>
    <cellStyle name="Normal 17 5 4 2 2" xfId="7854"/>
    <cellStyle name="Normal 17 5 4 2 2 2" xfId="15913"/>
    <cellStyle name="Normal 17 5 4 2 2 2 2" xfId="32760"/>
    <cellStyle name="Normal 17 5 4 2 2 3" xfId="25193"/>
    <cellStyle name="Normal 17 5 4 2 3" xfId="12130"/>
    <cellStyle name="Normal 17 5 4 2 3 2" xfId="28979"/>
    <cellStyle name="Normal 17 5 4 2 4" xfId="21412"/>
    <cellStyle name="Normal 17 5 4 3" xfId="5970"/>
    <cellStyle name="Normal 17 5 4 3 2" xfId="14029"/>
    <cellStyle name="Normal 17 5 4 3 2 2" xfId="30876"/>
    <cellStyle name="Normal 17 5 4 3 3" xfId="23309"/>
    <cellStyle name="Normal 17 5 4 4" xfId="10195"/>
    <cellStyle name="Normal 17 5 4 4 2" xfId="27095"/>
    <cellStyle name="Normal 17 5 4 5" xfId="17083"/>
    <cellStyle name="Normal 17 5 4 6" xfId="19527"/>
    <cellStyle name="Normal 17 5 5" xfId="3159"/>
    <cellStyle name="Normal 17 5 5 2" xfId="6942"/>
    <cellStyle name="Normal 17 5 5 2 2" xfId="15001"/>
    <cellStyle name="Normal 17 5 5 2 2 2" xfId="31848"/>
    <cellStyle name="Normal 17 5 5 2 3" xfId="24281"/>
    <cellStyle name="Normal 17 5 5 3" xfId="11218"/>
    <cellStyle name="Normal 17 5 5 3 2" xfId="28067"/>
    <cellStyle name="Normal 17 5 5 4" xfId="20500"/>
    <cellStyle name="Normal 17 5 6" xfId="5058"/>
    <cellStyle name="Normal 17 5 6 2" xfId="13117"/>
    <cellStyle name="Normal 17 5 6 2 2" xfId="29964"/>
    <cellStyle name="Normal 17 5 6 3" xfId="22397"/>
    <cellStyle name="Normal 17 5 7" xfId="9202"/>
    <cellStyle name="Normal 17 5 7 2" xfId="26183"/>
    <cellStyle name="Normal 17 5 8" xfId="17076"/>
    <cellStyle name="Normal 17 5 9" xfId="18615"/>
    <cellStyle name="Normal 17 6" xfId="1191"/>
    <cellStyle name="Normal 17 6 2" xfId="1687"/>
    <cellStyle name="Normal 17 6 2 2" xfId="2686"/>
    <cellStyle name="Normal 17 6 2 2 2" xfId="4648"/>
    <cellStyle name="Normal 17 6 2 2 2 2" xfId="8431"/>
    <cellStyle name="Normal 17 6 2 2 2 2 2" xfId="16490"/>
    <cellStyle name="Normal 17 6 2 2 2 2 2 2" xfId="33337"/>
    <cellStyle name="Normal 17 6 2 2 2 2 3" xfId="25770"/>
    <cellStyle name="Normal 17 6 2 2 2 3" xfId="12707"/>
    <cellStyle name="Normal 17 6 2 2 2 3 2" xfId="29556"/>
    <cellStyle name="Normal 17 6 2 2 2 4" xfId="21989"/>
    <cellStyle name="Normal 17 6 2 2 3" xfId="6547"/>
    <cellStyle name="Normal 17 6 2 2 3 2" xfId="14606"/>
    <cellStyle name="Normal 17 6 2 2 3 2 2" xfId="31453"/>
    <cellStyle name="Normal 17 6 2 2 3 3" xfId="23886"/>
    <cellStyle name="Normal 17 6 2 2 4" xfId="10773"/>
    <cellStyle name="Normal 17 6 2 2 4 2" xfId="27672"/>
    <cellStyle name="Normal 17 6 2 2 5" xfId="17086"/>
    <cellStyle name="Normal 17 6 2 2 6" xfId="20104"/>
    <cellStyle name="Normal 17 6 2 3" xfId="3736"/>
    <cellStyle name="Normal 17 6 2 3 2" xfId="7519"/>
    <cellStyle name="Normal 17 6 2 3 2 2" xfId="15578"/>
    <cellStyle name="Normal 17 6 2 3 2 2 2" xfId="32425"/>
    <cellStyle name="Normal 17 6 2 3 2 3" xfId="24858"/>
    <cellStyle name="Normal 17 6 2 3 3" xfId="11795"/>
    <cellStyle name="Normal 17 6 2 3 3 2" xfId="28644"/>
    <cellStyle name="Normal 17 6 2 3 4" xfId="21077"/>
    <cellStyle name="Normal 17 6 2 4" xfId="5635"/>
    <cellStyle name="Normal 17 6 2 4 2" xfId="13694"/>
    <cellStyle name="Normal 17 6 2 4 2 2" xfId="30541"/>
    <cellStyle name="Normal 17 6 2 4 3" xfId="22974"/>
    <cellStyle name="Normal 17 6 2 5" xfId="9820"/>
    <cellStyle name="Normal 17 6 2 5 2" xfId="26760"/>
    <cellStyle name="Normal 17 6 2 6" xfId="17085"/>
    <cellStyle name="Normal 17 6 2 7" xfId="19192"/>
    <cellStyle name="Normal 17 6 3" xfId="2233"/>
    <cellStyle name="Normal 17 6 3 2" xfId="4197"/>
    <cellStyle name="Normal 17 6 3 2 2" xfId="7980"/>
    <cellStyle name="Normal 17 6 3 2 2 2" xfId="16039"/>
    <cellStyle name="Normal 17 6 3 2 2 2 2" xfId="32886"/>
    <cellStyle name="Normal 17 6 3 2 2 3" xfId="25319"/>
    <cellStyle name="Normal 17 6 3 2 3" xfId="12256"/>
    <cellStyle name="Normal 17 6 3 2 3 2" xfId="29105"/>
    <cellStyle name="Normal 17 6 3 2 4" xfId="21538"/>
    <cellStyle name="Normal 17 6 3 3" xfId="6096"/>
    <cellStyle name="Normal 17 6 3 3 2" xfId="14155"/>
    <cellStyle name="Normal 17 6 3 3 2 2" xfId="31002"/>
    <cellStyle name="Normal 17 6 3 3 3" xfId="23435"/>
    <cellStyle name="Normal 17 6 3 4" xfId="10321"/>
    <cellStyle name="Normal 17 6 3 4 2" xfId="27221"/>
    <cellStyle name="Normal 17 6 3 5" xfId="17087"/>
    <cellStyle name="Normal 17 6 3 6" xfId="19653"/>
    <cellStyle name="Normal 17 6 4" xfId="3285"/>
    <cellStyle name="Normal 17 6 4 2" xfId="7068"/>
    <cellStyle name="Normal 17 6 4 2 2" xfId="15127"/>
    <cellStyle name="Normal 17 6 4 2 2 2" xfId="31974"/>
    <cellStyle name="Normal 17 6 4 2 3" xfId="24407"/>
    <cellStyle name="Normal 17 6 4 3" xfId="11344"/>
    <cellStyle name="Normal 17 6 4 3 2" xfId="28193"/>
    <cellStyle name="Normal 17 6 4 4" xfId="20626"/>
    <cellStyle name="Normal 17 6 5" xfId="5184"/>
    <cellStyle name="Normal 17 6 5 2" xfId="13243"/>
    <cellStyle name="Normal 17 6 5 2 2" xfId="30090"/>
    <cellStyle name="Normal 17 6 5 3" xfId="22523"/>
    <cellStyle name="Normal 17 6 6" xfId="9345"/>
    <cellStyle name="Normal 17 6 6 2" xfId="26309"/>
    <cellStyle name="Normal 17 6 7" xfId="17084"/>
    <cellStyle name="Normal 17 6 8" xfId="18741"/>
    <cellStyle name="Normal 17 7" xfId="1469"/>
    <cellStyle name="Normal 17 7 2" xfId="2468"/>
    <cellStyle name="Normal 17 7 2 2" xfId="4430"/>
    <cellStyle name="Normal 17 7 2 2 2" xfId="8213"/>
    <cellStyle name="Normal 17 7 2 2 2 2" xfId="16272"/>
    <cellStyle name="Normal 17 7 2 2 2 2 2" xfId="33119"/>
    <cellStyle name="Normal 17 7 2 2 2 3" xfId="25552"/>
    <cellStyle name="Normal 17 7 2 2 3" xfId="12489"/>
    <cellStyle name="Normal 17 7 2 2 3 2" xfId="29338"/>
    <cellStyle name="Normal 17 7 2 2 4" xfId="21771"/>
    <cellStyle name="Normal 17 7 2 3" xfId="6329"/>
    <cellStyle name="Normal 17 7 2 3 2" xfId="14388"/>
    <cellStyle name="Normal 17 7 2 3 2 2" xfId="31235"/>
    <cellStyle name="Normal 17 7 2 3 3" xfId="23668"/>
    <cellStyle name="Normal 17 7 2 4" xfId="10555"/>
    <cellStyle name="Normal 17 7 2 4 2" xfId="27454"/>
    <cellStyle name="Normal 17 7 2 5" xfId="17089"/>
    <cellStyle name="Normal 17 7 2 6" xfId="19886"/>
    <cellStyle name="Normal 17 7 3" xfId="3518"/>
    <cellStyle name="Normal 17 7 3 2" xfId="7301"/>
    <cellStyle name="Normal 17 7 3 2 2" xfId="15360"/>
    <cellStyle name="Normal 17 7 3 2 2 2" xfId="32207"/>
    <cellStyle name="Normal 17 7 3 2 3" xfId="24640"/>
    <cellStyle name="Normal 17 7 3 3" xfId="11577"/>
    <cellStyle name="Normal 17 7 3 3 2" xfId="28426"/>
    <cellStyle name="Normal 17 7 3 4" xfId="20859"/>
    <cellStyle name="Normal 17 7 4" xfId="5417"/>
    <cellStyle name="Normal 17 7 4 2" xfId="13476"/>
    <cellStyle name="Normal 17 7 4 2 2" xfId="30323"/>
    <cellStyle name="Normal 17 7 4 3" xfId="22756"/>
    <cellStyle name="Normal 17 7 5" xfId="9602"/>
    <cellStyle name="Normal 17 7 5 2" xfId="26542"/>
    <cellStyle name="Normal 17 7 6" xfId="17088"/>
    <cellStyle name="Normal 17 7 7" xfId="18974"/>
    <cellStyle name="Normal 17 8" xfId="1992"/>
    <cellStyle name="Normal 17 8 2" xfId="3979"/>
    <cellStyle name="Normal 17 8 2 2" xfId="7762"/>
    <cellStyle name="Normal 17 8 2 2 2" xfId="15821"/>
    <cellStyle name="Normal 17 8 2 2 2 2" xfId="32668"/>
    <cellStyle name="Normal 17 8 2 2 3" xfId="25101"/>
    <cellStyle name="Normal 17 8 2 3" xfId="12038"/>
    <cellStyle name="Normal 17 8 2 3 2" xfId="28887"/>
    <cellStyle name="Normal 17 8 2 4" xfId="21320"/>
    <cellStyle name="Normal 17 8 3" xfId="5878"/>
    <cellStyle name="Normal 17 8 3 2" xfId="13937"/>
    <cellStyle name="Normal 17 8 3 2 2" xfId="30784"/>
    <cellStyle name="Normal 17 8 3 3" xfId="23217"/>
    <cellStyle name="Normal 17 8 4" xfId="10091"/>
    <cellStyle name="Normal 17 8 4 2" xfId="27003"/>
    <cellStyle name="Normal 17 8 5" xfId="17090"/>
    <cellStyle name="Normal 17 8 6" xfId="19435"/>
    <cellStyle name="Normal 17 9" xfId="3037"/>
    <cellStyle name="Normal 17 9 2" xfId="6850"/>
    <cellStyle name="Normal 17 9 2 2" xfId="14909"/>
    <cellStyle name="Normal 17 9 2 2 2" xfId="31756"/>
    <cellStyle name="Normal 17 9 2 3" xfId="24189"/>
    <cellStyle name="Normal 17 9 3" xfId="11100"/>
    <cellStyle name="Normal 17 9 3 2" xfId="27975"/>
    <cellStyle name="Normal 17 9 4" xfId="20408"/>
    <cellStyle name="Normal 170" xfId="2948"/>
    <cellStyle name="Normal 170 2" xfId="4908"/>
    <cellStyle name="Normal 170 2 2" xfId="8691"/>
    <cellStyle name="Normal 170 2 2 2" xfId="16750"/>
    <cellStyle name="Normal 170 2 2 2 2" xfId="33597"/>
    <cellStyle name="Normal 170 2 2 3" xfId="26030"/>
    <cellStyle name="Normal 170 2 3" xfId="12967"/>
    <cellStyle name="Normal 170 2 3 2" xfId="29816"/>
    <cellStyle name="Normal 170 2 4" xfId="22249"/>
    <cellStyle name="Normal 170 3" xfId="6807"/>
    <cellStyle name="Normal 170 3 2" xfId="14866"/>
    <cellStyle name="Normal 170 3 2 2" xfId="31713"/>
    <cellStyle name="Normal 170 3 3" xfId="24146"/>
    <cellStyle name="Normal 170 4" xfId="11034"/>
    <cellStyle name="Normal 170 4 2" xfId="27932"/>
    <cellStyle name="Normal 170 5" xfId="17091"/>
    <cellStyle name="Normal 170 6" xfId="20364"/>
    <cellStyle name="Normal 171" xfId="2949"/>
    <cellStyle name="Normal 171 2" xfId="4909"/>
    <cellStyle name="Normal 171 2 2" xfId="8692"/>
    <cellStyle name="Normal 171 2 2 2" xfId="16751"/>
    <cellStyle name="Normal 171 2 2 2 2" xfId="33598"/>
    <cellStyle name="Normal 171 2 2 3" xfId="26031"/>
    <cellStyle name="Normal 171 2 3" xfId="12968"/>
    <cellStyle name="Normal 171 2 3 2" xfId="29817"/>
    <cellStyle name="Normal 171 2 4" xfId="22250"/>
    <cellStyle name="Normal 171 3" xfId="6808"/>
    <cellStyle name="Normal 171 3 2" xfId="14867"/>
    <cellStyle name="Normal 171 3 2 2" xfId="31714"/>
    <cellStyle name="Normal 171 3 3" xfId="24147"/>
    <cellStyle name="Normal 171 4" xfId="11035"/>
    <cellStyle name="Normal 171 4 2" xfId="27933"/>
    <cellStyle name="Normal 171 5" xfId="17092"/>
    <cellStyle name="Normal 171 6" xfId="20365"/>
    <cellStyle name="Normal 172" xfId="2950"/>
    <cellStyle name="Normal 172 2" xfId="4910"/>
    <cellStyle name="Normal 172 2 2" xfId="8693"/>
    <cellStyle name="Normal 172 2 2 2" xfId="16752"/>
    <cellStyle name="Normal 172 2 2 2 2" xfId="33599"/>
    <cellStyle name="Normal 172 2 2 3" xfId="26032"/>
    <cellStyle name="Normal 172 2 3" xfId="12969"/>
    <cellStyle name="Normal 172 2 3 2" xfId="29818"/>
    <cellStyle name="Normal 172 2 4" xfId="22251"/>
    <cellStyle name="Normal 172 3" xfId="6809"/>
    <cellStyle name="Normal 172 3 2" xfId="14868"/>
    <cellStyle name="Normal 172 3 2 2" xfId="31715"/>
    <cellStyle name="Normal 172 3 3" xfId="24148"/>
    <cellStyle name="Normal 172 4" xfId="11036"/>
    <cellStyle name="Normal 172 4 2" xfId="27934"/>
    <cellStyle name="Normal 172 5" xfId="17093"/>
    <cellStyle name="Normal 172 6" xfId="20366"/>
    <cellStyle name="Normal 173" xfId="2951"/>
    <cellStyle name="Normal 173 2" xfId="4911"/>
    <cellStyle name="Normal 173 2 2" xfId="8694"/>
    <cellStyle name="Normal 173 2 2 2" xfId="16753"/>
    <cellStyle name="Normal 173 2 2 2 2" xfId="33600"/>
    <cellStyle name="Normal 173 2 2 3" xfId="26033"/>
    <cellStyle name="Normal 173 2 3" xfId="12970"/>
    <cellStyle name="Normal 173 2 3 2" xfId="29819"/>
    <cellStyle name="Normal 173 2 4" xfId="22252"/>
    <cellStyle name="Normal 173 3" xfId="6810"/>
    <cellStyle name="Normal 173 3 2" xfId="14869"/>
    <cellStyle name="Normal 173 3 2 2" xfId="31716"/>
    <cellStyle name="Normal 173 3 3" xfId="24149"/>
    <cellStyle name="Normal 173 4" xfId="11037"/>
    <cellStyle name="Normal 173 4 2" xfId="27935"/>
    <cellStyle name="Normal 173 5" xfId="17094"/>
    <cellStyle name="Normal 173 6" xfId="20367"/>
    <cellStyle name="Normal 173 7" xfId="33805"/>
    <cellStyle name="Normal 174" xfId="2952"/>
    <cellStyle name="Normal 174 2" xfId="4912"/>
    <cellStyle name="Normal 174 2 2" xfId="8695"/>
    <cellStyle name="Normal 174 2 2 2" xfId="16754"/>
    <cellStyle name="Normal 174 2 2 2 2" xfId="33601"/>
    <cellStyle name="Normal 174 2 2 3" xfId="26034"/>
    <cellStyle name="Normal 174 2 3" xfId="12971"/>
    <cellStyle name="Normal 174 2 3 2" xfId="29820"/>
    <cellStyle name="Normal 174 2 4" xfId="22253"/>
    <cellStyle name="Normal 174 3" xfId="6811"/>
    <cellStyle name="Normal 174 3 2" xfId="14870"/>
    <cellStyle name="Normal 174 3 2 2" xfId="31717"/>
    <cellStyle name="Normal 174 3 3" xfId="24150"/>
    <cellStyle name="Normal 174 4" xfId="11038"/>
    <cellStyle name="Normal 174 4 2" xfId="27936"/>
    <cellStyle name="Normal 174 5" xfId="17095"/>
    <cellStyle name="Normal 174 6" xfId="20368"/>
    <cellStyle name="Normal 174 7" xfId="33806"/>
    <cellStyle name="Normal 175" xfId="2953"/>
    <cellStyle name="Normal 175 2" xfId="4913"/>
    <cellStyle name="Normal 175 2 2" xfId="8696"/>
    <cellStyle name="Normal 175 2 2 2" xfId="16755"/>
    <cellStyle name="Normal 175 2 2 2 2" xfId="33602"/>
    <cellStyle name="Normal 175 2 2 3" xfId="26035"/>
    <cellStyle name="Normal 175 2 3" xfId="12972"/>
    <cellStyle name="Normal 175 2 3 2" xfId="29821"/>
    <cellStyle name="Normal 175 2 4" xfId="22254"/>
    <cellStyle name="Normal 175 3" xfId="6812"/>
    <cellStyle name="Normal 175 3 2" xfId="14871"/>
    <cellStyle name="Normal 175 3 2 2" xfId="31718"/>
    <cellStyle name="Normal 175 3 3" xfId="24151"/>
    <cellStyle name="Normal 175 4" xfId="11039"/>
    <cellStyle name="Normal 175 4 2" xfId="27937"/>
    <cellStyle name="Normal 175 5" xfId="17096"/>
    <cellStyle name="Normal 175 6" xfId="20369"/>
    <cellStyle name="Normal 175 7" xfId="33807"/>
    <cellStyle name="Normal 176" xfId="2954"/>
    <cellStyle name="Normal 176 2" xfId="4914"/>
    <cellStyle name="Normal 176 2 2" xfId="8697"/>
    <cellStyle name="Normal 176 2 2 2" xfId="16756"/>
    <cellStyle name="Normal 176 2 2 2 2" xfId="33603"/>
    <cellStyle name="Normal 176 2 2 3" xfId="26036"/>
    <cellStyle name="Normal 176 2 3" xfId="12973"/>
    <cellStyle name="Normal 176 2 3 2" xfId="29822"/>
    <cellStyle name="Normal 176 2 4" xfId="22255"/>
    <cellStyle name="Normal 176 3" xfId="6813"/>
    <cellStyle name="Normal 176 3 2" xfId="14872"/>
    <cellStyle name="Normal 176 3 2 2" xfId="31719"/>
    <cellStyle name="Normal 176 3 3" xfId="24152"/>
    <cellStyle name="Normal 176 4" xfId="11040"/>
    <cellStyle name="Normal 176 4 2" xfId="27938"/>
    <cellStyle name="Normal 176 5" xfId="20370"/>
    <cellStyle name="Normal 176 6" xfId="33808"/>
    <cellStyle name="Normal 177" xfId="2955"/>
    <cellStyle name="Normal 177 2" xfId="4915"/>
    <cellStyle name="Normal 177 2 2" xfId="8698"/>
    <cellStyle name="Normal 177 2 2 2" xfId="16757"/>
    <cellStyle name="Normal 177 2 2 2 2" xfId="33604"/>
    <cellStyle name="Normal 177 2 2 3" xfId="26037"/>
    <cellStyle name="Normal 177 2 3" xfId="12974"/>
    <cellStyle name="Normal 177 2 3 2" xfId="29823"/>
    <cellStyle name="Normal 177 2 4" xfId="22256"/>
    <cellStyle name="Normal 177 3" xfId="6814"/>
    <cellStyle name="Normal 177 3 2" xfId="14873"/>
    <cellStyle name="Normal 177 3 2 2" xfId="31720"/>
    <cellStyle name="Normal 177 3 3" xfId="24153"/>
    <cellStyle name="Normal 177 4" xfId="11041"/>
    <cellStyle name="Normal 177 4 2" xfId="27939"/>
    <cellStyle name="Normal 177 5" xfId="20371"/>
    <cellStyle name="Normal 177 6" xfId="33809"/>
    <cellStyle name="Normal 178" xfId="2956"/>
    <cellStyle name="Normal 178 2" xfId="4916"/>
    <cellStyle name="Normal 178 2 2" xfId="8699"/>
    <cellStyle name="Normal 178 2 2 2" xfId="16758"/>
    <cellStyle name="Normal 178 2 2 2 2" xfId="33605"/>
    <cellStyle name="Normal 178 2 2 3" xfId="26038"/>
    <cellStyle name="Normal 178 2 3" xfId="12975"/>
    <cellStyle name="Normal 178 2 3 2" xfId="29824"/>
    <cellStyle name="Normal 178 2 4" xfId="22257"/>
    <cellStyle name="Normal 178 3" xfId="6815"/>
    <cellStyle name="Normal 178 3 2" xfId="14874"/>
    <cellStyle name="Normal 178 3 2 2" xfId="31721"/>
    <cellStyle name="Normal 178 3 3" xfId="24154"/>
    <cellStyle name="Normal 178 4" xfId="11042"/>
    <cellStyle name="Normal 178 4 2" xfId="27940"/>
    <cellStyle name="Normal 178 5" xfId="20372"/>
    <cellStyle name="Normal 178 6" xfId="33810"/>
    <cellStyle name="Normal 179" xfId="2957"/>
    <cellStyle name="Normal 179 2" xfId="4917"/>
    <cellStyle name="Normal 179 2 2" xfId="8700"/>
    <cellStyle name="Normal 179 2 2 2" xfId="16759"/>
    <cellStyle name="Normal 179 2 2 2 2" xfId="33606"/>
    <cellStyle name="Normal 179 2 2 3" xfId="26039"/>
    <cellStyle name="Normal 179 2 3" xfId="12976"/>
    <cellStyle name="Normal 179 2 3 2" xfId="29825"/>
    <cellStyle name="Normal 179 2 4" xfId="22258"/>
    <cellStyle name="Normal 179 3" xfId="6816"/>
    <cellStyle name="Normal 179 3 2" xfId="14875"/>
    <cellStyle name="Normal 179 3 2 2" xfId="31722"/>
    <cellStyle name="Normal 179 3 3" xfId="24155"/>
    <cellStyle name="Normal 179 4" xfId="11043"/>
    <cellStyle name="Normal 179 4 2" xfId="27941"/>
    <cellStyle name="Normal 179 5" xfId="20373"/>
    <cellStyle name="Normal 179 6" xfId="33811"/>
    <cellStyle name="Normal 18" xfId="564"/>
    <cellStyle name="Normal 18 10" xfId="4967"/>
    <cellStyle name="Normal 18 10 2" xfId="13026"/>
    <cellStyle name="Normal 18 10 2 2" xfId="29873"/>
    <cellStyle name="Normal 18 10 3" xfId="22306"/>
    <cellStyle name="Normal 18 11" xfId="8929"/>
    <cellStyle name="Normal 18 11 2" xfId="26092"/>
    <cellStyle name="Normal 18 12" xfId="17097"/>
    <cellStyle name="Normal 18 13" xfId="18522"/>
    <cellStyle name="Normal 18 14" xfId="34059"/>
    <cellStyle name="Normal 18 2" xfId="620"/>
    <cellStyle name="Normal 18 2 10" xfId="17098"/>
    <cellStyle name="Normal 18 2 11" xfId="18536"/>
    <cellStyle name="Normal 18 2 12" xfId="34060"/>
    <cellStyle name="Normal 18 2 2" xfId="738"/>
    <cellStyle name="Normal 18 2 2 10" xfId="18572"/>
    <cellStyle name="Normal 18 2 2 11" xfId="34061"/>
    <cellStyle name="Normal 18 2 2 2" xfId="1072"/>
    <cellStyle name="Normal 18 2 2 2 2" xfId="1333"/>
    <cellStyle name="Normal 18 2 2 2 2 2" xfId="1829"/>
    <cellStyle name="Normal 18 2 2 2 2 2 2" xfId="2828"/>
    <cellStyle name="Normal 18 2 2 2 2 2 2 2" xfId="4790"/>
    <cellStyle name="Normal 18 2 2 2 2 2 2 2 2" xfId="8573"/>
    <cellStyle name="Normal 18 2 2 2 2 2 2 2 2 2" xfId="16632"/>
    <cellStyle name="Normal 18 2 2 2 2 2 2 2 2 2 2" xfId="33479"/>
    <cellStyle name="Normal 18 2 2 2 2 2 2 2 2 3" xfId="25912"/>
    <cellStyle name="Normal 18 2 2 2 2 2 2 2 3" xfId="12849"/>
    <cellStyle name="Normal 18 2 2 2 2 2 2 2 3 2" xfId="29698"/>
    <cellStyle name="Normal 18 2 2 2 2 2 2 2 4" xfId="22131"/>
    <cellStyle name="Normal 18 2 2 2 2 2 2 3" xfId="6689"/>
    <cellStyle name="Normal 18 2 2 2 2 2 2 3 2" xfId="14748"/>
    <cellStyle name="Normal 18 2 2 2 2 2 2 3 2 2" xfId="31595"/>
    <cellStyle name="Normal 18 2 2 2 2 2 2 3 3" xfId="24028"/>
    <cellStyle name="Normal 18 2 2 2 2 2 2 4" xfId="10915"/>
    <cellStyle name="Normal 18 2 2 2 2 2 2 4 2" xfId="27814"/>
    <cellStyle name="Normal 18 2 2 2 2 2 2 5" xfId="17103"/>
    <cellStyle name="Normal 18 2 2 2 2 2 2 6" xfId="20246"/>
    <cellStyle name="Normal 18 2 2 2 2 2 3" xfId="3878"/>
    <cellStyle name="Normal 18 2 2 2 2 2 3 2" xfId="7661"/>
    <cellStyle name="Normal 18 2 2 2 2 2 3 2 2" xfId="15720"/>
    <cellStyle name="Normal 18 2 2 2 2 2 3 2 2 2" xfId="32567"/>
    <cellStyle name="Normal 18 2 2 2 2 2 3 2 3" xfId="25000"/>
    <cellStyle name="Normal 18 2 2 2 2 2 3 3" xfId="11937"/>
    <cellStyle name="Normal 18 2 2 2 2 2 3 3 2" xfId="28786"/>
    <cellStyle name="Normal 18 2 2 2 2 2 3 4" xfId="21219"/>
    <cellStyle name="Normal 18 2 2 2 2 2 4" xfId="5777"/>
    <cellStyle name="Normal 18 2 2 2 2 2 4 2" xfId="13836"/>
    <cellStyle name="Normal 18 2 2 2 2 2 4 2 2" xfId="30683"/>
    <cellStyle name="Normal 18 2 2 2 2 2 4 3" xfId="23116"/>
    <cellStyle name="Normal 18 2 2 2 2 2 5" xfId="9962"/>
    <cellStyle name="Normal 18 2 2 2 2 2 5 2" xfId="26902"/>
    <cellStyle name="Normal 18 2 2 2 2 2 6" xfId="17102"/>
    <cellStyle name="Normal 18 2 2 2 2 2 7" xfId="19334"/>
    <cellStyle name="Normal 18 2 2 2 2 3" xfId="2375"/>
    <cellStyle name="Normal 18 2 2 2 2 3 2" xfId="4339"/>
    <cellStyle name="Normal 18 2 2 2 2 3 2 2" xfId="8122"/>
    <cellStyle name="Normal 18 2 2 2 2 3 2 2 2" xfId="16181"/>
    <cellStyle name="Normal 18 2 2 2 2 3 2 2 2 2" xfId="33028"/>
    <cellStyle name="Normal 18 2 2 2 2 3 2 2 3" xfId="25461"/>
    <cellStyle name="Normal 18 2 2 2 2 3 2 3" xfId="12398"/>
    <cellStyle name="Normal 18 2 2 2 2 3 2 3 2" xfId="29247"/>
    <cellStyle name="Normal 18 2 2 2 2 3 2 4" xfId="21680"/>
    <cellStyle name="Normal 18 2 2 2 2 3 3" xfId="6238"/>
    <cellStyle name="Normal 18 2 2 2 2 3 3 2" xfId="14297"/>
    <cellStyle name="Normal 18 2 2 2 2 3 3 2 2" xfId="31144"/>
    <cellStyle name="Normal 18 2 2 2 2 3 3 3" xfId="23577"/>
    <cellStyle name="Normal 18 2 2 2 2 3 4" xfId="10463"/>
    <cellStyle name="Normal 18 2 2 2 2 3 4 2" xfId="27363"/>
    <cellStyle name="Normal 18 2 2 2 2 3 5" xfId="17104"/>
    <cellStyle name="Normal 18 2 2 2 2 3 6" xfId="19795"/>
    <cellStyle name="Normal 18 2 2 2 2 4" xfId="3427"/>
    <cellStyle name="Normal 18 2 2 2 2 4 2" xfId="7210"/>
    <cellStyle name="Normal 18 2 2 2 2 4 2 2" xfId="15269"/>
    <cellStyle name="Normal 18 2 2 2 2 4 2 2 2" xfId="32116"/>
    <cellStyle name="Normal 18 2 2 2 2 4 2 3" xfId="24549"/>
    <cellStyle name="Normal 18 2 2 2 2 4 3" xfId="11486"/>
    <cellStyle name="Normal 18 2 2 2 2 4 3 2" xfId="28335"/>
    <cellStyle name="Normal 18 2 2 2 2 4 4" xfId="20768"/>
    <cellStyle name="Normal 18 2 2 2 2 5" xfId="5326"/>
    <cellStyle name="Normal 18 2 2 2 2 5 2" xfId="13385"/>
    <cellStyle name="Normal 18 2 2 2 2 5 2 2" xfId="30232"/>
    <cellStyle name="Normal 18 2 2 2 2 5 3" xfId="22665"/>
    <cellStyle name="Normal 18 2 2 2 2 6" xfId="9487"/>
    <cellStyle name="Normal 18 2 2 2 2 6 2" xfId="26451"/>
    <cellStyle name="Normal 18 2 2 2 2 7" xfId="17101"/>
    <cellStyle name="Normal 18 2 2 2 2 8" xfId="18883"/>
    <cellStyle name="Normal 18 2 2 2 3" xfId="1611"/>
    <cellStyle name="Normal 18 2 2 2 3 2" xfId="2610"/>
    <cellStyle name="Normal 18 2 2 2 3 2 2" xfId="4572"/>
    <cellStyle name="Normal 18 2 2 2 3 2 2 2" xfId="8355"/>
    <cellStyle name="Normal 18 2 2 2 3 2 2 2 2" xfId="16414"/>
    <cellStyle name="Normal 18 2 2 2 3 2 2 2 2 2" xfId="33261"/>
    <cellStyle name="Normal 18 2 2 2 3 2 2 2 3" xfId="25694"/>
    <cellStyle name="Normal 18 2 2 2 3 2 2 3" xfId="12631"/>
    <cellStyle name="Normal 18 2 2 2 3 2 2 3 2" xfId="29480"/>
    <cellStyle name="Normal 18 2 2 2 3 2 2 4" xfId="21913"/>
    <cellStyle name="Normal 18 2 2 2 3 2 3" xfId="6471"/>
    <cellStyle name="Normal 18 2 2 2 3 2 3 2" xfId="14530"/>
    <cellStyle name="Normal 18 2 2 2 3 2 3 2 2" xfId="31377"/>
    <cellStyle name="Normal 18 2 2 2 3 2 3 3" xfId="23810"/>
    <cellStyle name="Normal 18 2 2 2 3 2 4" xfId="10697"/>
    <cellStyle name="Normal 18 2 2 2 3 2 4 2" xfId="27596"/>
    <cellStyle name="Normal 18 2 2 2 3 2 5" xfId="17106"/>
    <cellStyle name="Normal 18 2 2 2 3 2 6" xfId="20028"/>
    <cellStyle name="Normal 18 2 2 2 3 3" xfId="3660"/>
    <cellStyle name="Normal 18 2 2 2 3 3 2" xfId="7443"/>
    <cellStyle name="Normal 18 2 2 2 3 3 2 2" xfId="15502"/>
    <cellStyle name="Normal 18 2 2 2 3 3 2 2 2" xfId="32349"/>
    <cellStyle name="Normal 18 2 2 2 3 3 2 3" xfId="24782"/>
    <cellStyle name="Normal 18 2 2 2 3 3 3" xfId="11719"/>
    <cellStyle name="Normal 18 2 2 2 3 3 3 2" xfId="28568"/>
    <cellStyle name="Normal 18 2 2 2 3 3 4" xfId="21001"/>
    <cellStyle name="Normal 18 2 2 2 3 4" xfId="5559"/>
    <cellStyle name="Normal 18 2 2 2 3 4 2" xfId="13618"/>
    <cellStyle name="Normal 18 2 2 2 3 4 2 2" xfId="30465"/>
    <cellStyle name="Normal 18 2 2 2 3 4 3" xfId="22898"/>
    <cellStyle name="Normal 18 2 2 2 3 5" xfId="9744"/>
    <cellStyle name="Normal 18 2 2 2 3 5 2" xfId="26684"/>
    <cellStyle name="Normal 18 2 2 2 3 6" xfId="17105"/>
    <cellStyle name="Normal 18 2 2 2 3 7" xfId="19116"/>
    <cellStyle name="Normal 18 2 2 2 4" xfId="2157"/>
    <cellStyle name="Normal 18 2 2 2 4 2" xfId="4121"/>
    <cellStyle name="Normal 18 2 2 2 4 2 2" xfId="7904"/>
    <cellStyle name="Normal 18 2 2 2 4 2 2 2" xfId="15963"/>
    <cellStyle name="Normal 18 2 2 2 4 2 2 2 2" xfId="32810"/>
    <cellStyle name="Normal 18 2 2 2 4 2 2 3" xfId="25243"/>
    <cellStyle name="Normal 18 2 2 2 4 2 3" xfId="12180"/>
    <cellStyle name="Normal 18 2 2 2 4 2 3 2" xfId="29029"/>
    <cellStyle name="Normal 18 2 2 2 4 2 4" xfId="21462"/>
    <cellStyle name="Normal 18 2 2 2 4 3" xfId="6020"/>
    <cellStyle name="Normal 18 2 2 2 4 3 2" xfId="14079"/>
    <cellStyle name="Normal 18 2 2 2 4 3 2 2" xfId="30926"/>
    <cellStyle name="Normal 18 2 2 2 4 3 3" xfId="23359"/>
    <cellStyle name="Normal 18 2 2 2 4 4" xfId="10245"/>
    <cellStyle name="Normal 18 2 2 2 4 4 2" xfId="27145"/>
    <cellStyle name="Normal 18 2 2 2 4 5" xfId="17107"/>
    <cellStyle name="Normal 18 2 2 2 4 6" xfId="19577"/>
    <cellStyle name="Normal 18 2 2 2 5" xfId="3209"/>
    <cellStyle name="Normal 18 2 2 2 5 2" xfId="6992"/>
    <cellStyle name="Normal 18 2 2 2 5 2 2" xfId="15051"/>
    <cellStyle name="Normal 18 2 2 2 5 2 2 2" xfId="31898"/>
    <cellStyle name="Normal 18 2 2 2 5 2 3" xfId="24331"/>
    <cellStyle name="Normal 18 2 2 2 5 3" xfId="11268"/>
    <cellStyle name="Normal 18 2 2 2 5 3 2" xfId="28117"/>
    <cellStyle name="Normal 18 2 2 2 5 4" xfId="20550"/>
    <cellStyle name="Normal 18 2 2 2 6" xfId="5108"/>
    <cellStyle name="Normal 18 2 2 2 6 2" xfId="13167"/>
    <cellStyle name="Normal 18 2 2 2 6 2 2" xfId="30014"/>
    <cellStyle name="Normal 18 2 2 2 6 3" xfId="22447"/>
    <cellStyle name="Normal 18 2 2 2 7" xfId="9252"/>
    <cellStyle name="Normal 18 2 2 2 7 2" xfId="26233"/>
    <cellStyle name="Normal 18 2 2 2 8" xfId="17100"/>
    <cellStyle name="Normal 18 2 2 2 9" xfId="18665"/>
    <cellStyle name="Normal 18 2 2 3" xfId="1241"/>
    <cellStyle name="Normal 18 2 2 3 2" xfId="1737"/>
    <cellStyle name="Normal 18 2 2 3 2 2" xfId="2736"/>
    <cellStyle name="Normal 18 2 2 3 2 2 2" xfId="4698"/>
    <cellStyle name="Normal 18 2 2 3 2 2 2 2" xfId="8481"/>
    <cellStyle name="Normal 18 2 2 3 2 2 2 2 2" xfId="16540"/>
    <cellStyle name="Normal 18 2 2 3 2 2 2 2 2 2" xfId="33387"/>
    <cellStyle name="Normal 18 2 2 3 2 2 2 2 3" xfId="25820"/>
    <cellStyle name="Normal 18 2 2 3 2 2 2 3" xfId="12757"/>
    <cellStyle name="Normal 18 2 2 3 2 2 2 3 2" xfId="29606"/>
    <cellStyle name="Normal 18 2 2 3 2 2 2 4" xfId="22039"/>
    <cellStyle name="Normal 18 2 2 3 2 2 3" xfId="6597"/>
    <cellStyle name="Normal 18 2 2 3 2 2 3 2" xfId="14656"/>
    <cellStyle name="Normal 18 2 2 3 2 2 3 2 2" xfId="31503"/>
    <cellStyle name="Normal 18 2 2 3 2 2 3 3" xfId="23936"/>
    <cellStyle name="Normal 18 2 2 3 2 2 4" xfId="10823"/>
    <cellStyle name="Normal 18 2 2 3 2 2 4 2" xfId="27722"/>
    <cellStyle name="Normal 18 2 2 3 2 2 5" xfId="17110"/>
    <cellStyle name="Normal 18 2 2 3 2 2 6" xfId="20154"/>
    <cellStyle name="Normal 18 2 2 3 2 3" xfId="3786"/>
    <cellStyle name="Normal 18 2 2 3 2 3 2" xfId="7569"/>
    <cellStyle name="Normal 18 2 2 3 2 3 2 2" xfId="15628"/>
    <cellStyle name="Normal 18 2 2 3 2 3 2 2 2" xfId="32475"/>
    <cellStyle name="Normal 18 2 2 3 2 3 2 3" xfId="24908"/>
    <cellStyle name="Normal 18 2 2 3 2 3 3" xfId="11845"/>
    <cellStyle name="Normal 18 2 2 3 2 3 3 2" xfId="28694"/>
    <cellStyle name="Normal 18 2 2 3 2 3 4" xfId="21127"/>
    <cellStyle name="Normal 18 2 2 3 2 4" xfId="5685"/>
    <cellStyle name="Normal 18 2 2 3 2 4 2" xfId="13744"/>
    <cellStyle name="Normal 18 2 2 3 2 4 2 2" xfId="30591"/>
    <cellStyle name="Normal 18 2 2 3 2 4 3" xfId="23024"/>
    <cellStyle name="Normal 18 2 2 3 2 5" xfId="9870"/>
    <cellStyle name="Normal 18 2 2 3 2 5 2" xfId="26810"/>
    <cellStyle name="Normal 18 2 2 3 2 6" xfId="17109"/>
    <cellStyle name="Normal 18 2 2 3 2 7" xfId="19242"/>
    <cellStyle name="Normal 18 2 2 3 3" xfId="2283"/>
    <cellStyle name="Normal 18 2 2 3 3 2" xfId="4247"/>
    <cellStyle name="Normal 18 2 2 3 3 2 2" xfId="8030"/>
    <cellStyle name="Normal 18 2 2 3 3 2 2 2" xfId="16089"/>
    <cellStyle name="Normal 18 2 2 3 3 2 2 2 2" xfId="32936"/>
    <cellStyle name="Normal 18 2 2 3 3 2 2 3" xfId="25369"/>
    <cellStyle name="Normal 18 2 2 3 3 2 3" xfId="12306"/>
    <cellStyle name="Normal 18 2 2 3 3 2 3 2" xfId="29155"/>
    <cellStyle name="Normal 18 2 2 3 3 2 4" xfId="21588"/>
    <cellStyle name="Normal 18 2 2 3 3 3" xfId="6146"/>
    <cellStyle name="Normal 18 2 2 3 3 3 2" xfId="14205"/>
    <cellStyle name="Normal 18 2 2 3 3 3 2 2" xfId="31052"/>
    <cellStyle name="Normal 18 2 2 3 3 3 3" xfId="23485"/>
    <cellStyle name="Normal 18 2 2 3 3 4" xfId="10371"/>
    <cellStyle name="Normal 18 2 2 3 3 4 2" xfId="27271"/>
    <cellStyle name="Normal 18 2 2 3 3 5" xfId="17111"/>
    <cellStyle name="Normal 18 2 2 3 3 6" xfId="19703"/>
    <cellStyle name="Normal 18 2 2 3 4" xfId="3335"/>
    <cellStyle name="Normal 18 2 2 3 4 2" xfId="7118"/>
    <cellStyle name="Normal 18 2 2 3 4 2 2" xfId="15177"/>
    <cellStyle name="Normal 18 2 2 3 4 2 2 2" xfId="32024"/>
    <cellStyle name="Normal 18 2 2 3 4 2 3" xfId="24457"/>
    <cellStyle name="Normal 18 2 2 3 4 3" xfId="11394"/>
    <cellStyle name="Normal 18 2 2 3 4 3 2" xfId="28243"/>
    <cellStyle name="Normal 18 2 2 3 4 4" xfId="20676"/>
    <cellStyle name="Normal 18 2 2 3 5" xfId="5234"/>
    <cellStyle name="Normal 18 2 2 3 5 2" xfId="13293"/>
    <cellStyle name="Normal 18 2 2 3 5 2 2" xfId="30140"/>
    <cellStyle name="Normal 18 2 2 3 5 3" xfId="22573"/>
    <cellStyle name="Normal 18 2 2 3 6" xfId="9395"/>
    <cellStyle name="Normal 18 2 2 3 6 2" xfId="26359"/>
    <cellStyle name="Normal 18 2 2 3 7" xfId="17108"/>
    <cellStyle name="Normal 18 2 2 3 8" xfId="18791"/>
    <cellStyle name="Normal 18 2 2 4" xfId="1519"/>
    <cellStyle name="Normal 18 2 2 4 2" xfId="2518"/>
    <cellStyle name="Normal 18 2 2 4 2 2" xfId="4480"/>
    <cellStyle name="Normal 18 2 2 4 2 2 2" xfId="8263"/>
    <cellStyle name="Normal 18 2 2 4 2 2 2 2" xfId="16322"/>
    <cellStyle name="Normal 18 2 2 4 2 2 2 2 2" xfId="33169"/>
    <cellStyle name="Normal 18 2 2 4 2 2 2 3" xfId="25602"/>
    <cellStyle name="Normal 18 2 2 4 2 2 3" xfId="12539"/>
    <cellStyle name="Normal 18 2 2 4 2 2 3 2" xfId="29388"/>
    <cellStyle name="Normal 18 2 2 4 2 2 4" xfId="21821"/>
    <cellStyle name="Normal 18 2 2 4 2 3" xfId="6379"/>
    <cellStyle name="Normal 18 2 2 4 2 3 2" xfId="14438"/>
    <cellStyle name="Normal 18 2 2 4 2 3 2 2" xfId="31285"/>
    <cellStyle name="Normal 18 2 2 4 2 3 3" xfId="23718"/>
    <cellStyle name="Normal 18 2 2 4 2 4" xfId="10605"/>
    <cellStyle name="Normal 18 2 2 4 2 4 2" xfId="27504"/>
    <cellStyle name="Normal 18 2 2 4 2 5" xfId="17113"/>
    <cellStyle name="Normal 18 2 2 4 2 6" xfId="19936"/>
    <cellStyle name="Normal 18 2 2 4 3" xfId="3568"/>
    <cellStyle name="Normal 18 2 2 4 3 2" xfId="7351"/>
    <cellStyle name="Normal 18 2 2 4 3 2 2" xfId="15410"/>
    <cellStyle name="Normal 18 2 2 4 3 2 2 2" xfId="32257"/>
    <cellStyle name="Normal 18 2 2 4 3 2 3" xfId="24690"/>
    <cellStyle name="Normal 18 2 2 4 3 3" xfId="11627"/>
    <cellStyle name="Normal 18 2 2 4 3 3 2" xfId="28476"/>
    <cellStyle name="Normal 18 2 2 4 3 4" xfId="20909"/>
    <cellStyle name="Normal 18 2 2 4 4" xfId="5467"/>
    <cellStyle name="Normal 18 2 2 4 4 2" xfId="13526"/>
    <cellStyle name="Normal 18 2 2 4 4 2 2" xfId="30373"/>
    <cellStyle name="Normal 18 2 2 4 4 3" xfId="22806"/>
    <cellStyle name="Normal 18 2 2 4 5" xfId="9652"/>
    <cellStyle name="Normal 18 2 2 4 5 2" xfId="26592"/>
    <cellStyle name="Normal 18 2 2 4 6" xfId="17112"/>
    <cellStyle name="Normal 18 2 2 4 7" xfId="19024"/>
    <cellStyle name="Normal 18 2 2 5" xfId="2048"/>
    <cellStyle name="Normal 18 2 2 5 2" xfId="4029"/>
    <cellStyle name="Normal 18 2 2 5 2 2" xfId="7812"/>
    <cellStyle name="Normal 18 2 2 5 2 2 2" xfId="15871"/>
    <cellStyle name="Normal 18 2 2 5 2 2 2 2" xfId="32718"/>
    <cellStyle name="Normal 18 2 2 5 2 2 3" xfId="25151"/>
    <cellStyle name="Normal 18 2 2 5 2 3" xfId="12088"/>
    <cellStyle name="Normal 18 2 2 5 2 3 2" xfId="28937"/>
    <cellStyle name="Normal 18 2 2 5 2 4" xfId="21370"/>
    <cellStyle name="Normal 18 2 2 5 3" xfId="5928"/>
    <cellStyle name="Normal 18 2 2 5 3 2" xfId="13987"/>
    <cellStyle name="Normal 18 2 2 5 3 2 2" xfId="30834"/>
    <cellStyle name="Normal 18 2 2 5 3 3" xfId="23267"/>
    <cellStyle name="Normal 18 2 2 5 4" xfId="10146"/>
    <cellStyle name="Normal 18 2 2 5 4 2" xfId="27053"/>
    <cellStyle name="Normal 18 2 2 5 5" xfId="17114"/>
    <cellStyle name="Normal 18 2 2 5 6" xfId="19485"/>
    <cellStyle name="Normal 18 2 2 6" xfId="3087"/>
    <cellStyle name="Normal 18 2 2 6 2" xfId="6900"/>
    <cellStyle name="Normal 18 2 2 6 2 2" xfId="14959"/>
    <cellStyle name="Normal 18 2 2 6 2 2 2" xfId="31806"/>
    <cellStyle name="Normal 18 2 2 6 2 3" xfId="24239"/>
    <cellStyle name="Normal 18 2 2 6 3" xfId="11150"/>
    <cellStyle name="Normal 18 2 2 6 3 2" xfId="28025"/>
    <cellStyle name="Normal 18 2 2 6 4" xfId="20458"/>
    <cellStyle name="Normal 18 2 2 7" xfId="5016"/>
    <cellStyle name="Normal 18 2 2 7 2" xfId="13075"/>
    <cellStyle name="Normal 18 2 2 7 2 2" xfId="29922"/>
    <cellStyle name="Normal 18 2 2 7 3" xfId="22355"/>
    <cellStyle name="Normal 18 2 2 8" xfId="9035"/>
    <cellStyle name="Normal 18 2 2 8 2" xfId="26141"/>
    <cellStyle name="Normal 18 2 2 9" xfId="17099"/>
    <cellStyle name="Normal 18 2 3" xfId="1036"/>
    <cellStyle name="Normal 18 2 3 2" xfId="1297"/>
    <cellStyle name="Normal 18 2 3 2 2" xfId="1793"/>
    <cellStyle name="Normal 18 2 3 2 2 2" xfId="2792"/>
    <cellStyle name="Normal 18 2 3 2 2 2 2" xfId="4754"/>
    <cellStyle name="Normal 18 2 3 2 2 2 2 2" xfId="8537"/>
    <cellStyle name="Normal 18 2 3 2 2 2 2 2 2" xfId="16596"/>
    <cellStyle name="Normal 18 2 3 2 2 2 2 2 2 2" xfId="33443"/>
    <cellStyle name="Normal 18 2 3 2 2 2 2 2 3" xfId="25876"/>
    <cellStyle name="Normal 18 2 3 2 2 2 2 3" xfId="12813"/>
    <cellStyle name="Normal 18 2 3 2 2 2 2 3 2" xfId="29662"/>
    <cellStyle name="Normal 18 2 3 2 2 2 2 4" xfId="22095"/>
    <cellStyle name="Normal 18 2 3 2 2 2 3" xfId="6653"/>
    <cellStyle name="Normal 18 2 3 2 2 2 3 2" xfId="14712"/>
    <cellStyle name="Normal 18 2 3 2 2 2 3 2 2" xfId="31559"/>
    <cellStyle name="Normal 18 2 3 2 2 2 3 3" xfId="23992"/>
    <cellStyle name="Normal 18 2 3 2 2 2 4" xfId="10879"/>
    <cellStyle name="Normal 18 2 3 2 2 2 4 2" xfId="27778"/>
    <cellStyle name="Normal 18 2 3 2 2 2 5" xfId="17118"/>
    <cellStyle name="Normal 18 2 3 2 2 2 6" xfId="20210"/>
    <cellStyle name="Normal 18 2 3 2 2 3" xfId="3842"/>
    <cellStyle name="Normal 18 2 3 2 2 3 2" xfId="7625"/>
    <cellStyle name="Normal 18 2 3 2 2 3 2 2" xfId="15684"/>
    <cellStyle name="Normal 18 2 3 2 2 3 2 2 2" xfId="32531"/>
    <cellStyle name="Normal 18 2 3 2 2 3 2 3" xfId="24964"/>
    <cellStyle name="Normal 18 2 3 2 2 3 3" xfId="11901"/>
    <cellStyle name="Normal 18 2 3 2 2 3 3 2" xfId="28750"/>
    <cellStyle name="Normal 18 2 3 2 2 3 4" xfId="21183"/>
    <cellStyle name="Normal 18 2 3 2 2 4" xfId="5741"/>
    <cellStyle name="Normal 18 2 3 2 2 4 2" xfId="13800"/>
    <cellStyle name="Normal 18 2 3 2 2 4 2 2" xfId="30647"/>
    <cellStyle name="Normal 18 2 3 2 2 4 3" xfId="23080"/>
    <cellStyle name="Normal 18 2 3 2 2 5" xfId="9926"/>
    <cellStyle name="Normal 18 2 3 2 2 5 2" xfId="26866"/>
    <cellStyle name="Normal 18 2 3 2 2 6" xfId="17117"/>
    <cellStyle name="Normal 18 2 3 2 2 7" xfId="19298"/>
    <cellStyle name="Normal 18 2 3 2 3" xfId="2339"/>
    <cellStyle name="Normal 18 2 3 2 3 2" xfId="4303"/>
    <cellStyle name="Normal 18 2 3 2 3 2 2" xfId="8086"/>
    <cellStyle name="Normal 18 2 3 2 3 2 2 2" xfId="16145"/>
    <cellStyle name="Normal 18 2 3 2 3 2 2 2 2" xfId="32992"/>
    <cellStyle name="Normal 18 2 3 2 3 2 2 3" xfId="25425"/>
    <cellStyle name="Normal 18 2 3 2 3 2 3" xfId="12362"/>
    <cellStyle name="Normal 18 2 3 2 3 2 3 2" xfId="29211"/>
    <cellStyle name="Normal 18 2 3 2 3 2 4" xfId="21644"/>
    <cellStyle name="Normal 18 2 3 2 3 3" xfId="6202"/>
    <cellStyle name="Normal 18 2 3 2 3 3 2" xfId="14261"/>
    <cellStyle name="Normal 18 2 3 2 3 3 2 2" xfId="31108"/>
    <cellStyle name="Normal 18 2 3 2 3 3 3" xfId="23541"/>
    <cellStyle name="Normal 18 2 3 2 3 4" xfId="10427"/>
    <cellStyle name="Normal 18 2 3 2 3 4 2" xfId="27327"/>
    <cellStyle name="Normal 18 2 3 2 3 5" xfId="17119"/>
    <cellStyle name="Normal 18 2 3 2 3 6" xfId="19759"/>
    <cellStyle name="Normal 18 2 3 2 4" xfId="3391"/>
    <cellStyle name="Normal 18 2 3 2 4 2" xfId="7174"/>
    <cellStyle name="Normal 18 2 3 2 4 2 2" xfId="15233"/>
    <cellStyle name="Normal 18 2 3 2 4 2 2 2" xfId="32080"/>
    <cellStyle name="Normal 18 2 3 2 4 2 3" xfId="24513"/>
    <cellStyle name="Normal 18 2 3 2 4 3" xfId="11450"/>
    <cellStyle name="Normal 18 2 3 2 4 3 2" xfId="28299"/>
    <cellStyle name="Normal 18 2 3 2 4 4" xfId="20732"/>
    <cellStyle name="Normal 18 2 3 2 5" xfId="5290"/>
    <cellStyle name="Normal 18 2 3 2 5 2" xfId="13349"/>
    <cellStyle name="Normal 18 2 3 2 5 2 2" xfId="30196"/>
    <cellStyle name="Normal 18 2 3 2 5 3" xfId="22629"/>
    <cellStyle name="Normal 18 2 3 2 6" xfId="9451"/>
    <cellStyle name="Normal 18 2 3 2 6 2" xfId="26415"/>
    <cellStyle name="Normal 18 2 3 2 7" xfId="17116"/>
    <cellStyle name="Normal 18 2 3 2 8" xfId="18847"/>
    <cellStyle name="Normal 18 2 3 3" xfId="1575"/>
    <cellStyle name="Normal 18 2 3 3 2" xfId="2574"/>
    <cellStyle name="Normal 18 2 3 3 2 2" xfId="4536"/>
    <cellStyle name="Normal 18 2 3 3 2 2 2" xfId="8319"/>
    <cellStyle name="Normal 18 2 3 3 2 2 2 2" xfId="16378"/>
    <cellStyle name="Normal 18 2 3 3 2 2 2 2 2" xfId="33225"/>
    <cellStyle name="Normal 18 2 3 3 2 2 2 3" xfId="25658"/>
    <cellStyle name="Normal 18 2 3 3 2 2 3" xfId="12595"/>
    <cellStyle name="Normal 18 2 3 3 2 2 3 2" xfId="29444"/>
    <cellStyle name="Normal 18 2 3 3 2 2 4" xfId="21877"/>
    <cellStyle name="Normal 18 2 3 3 2 3" xfId="6435"/>
    <cellStyle name="Normal 18 2 3 3 2 3 2" xfId="14494"/>
    <cellStyle name="Normal 18 2 3 3 2 3 2 2" xfId="31341"/>
    <cellStyle name="Normal 18 2 3 3 2 3 3" xfId="23774"/>
    <cellStyle name="Normal 18 2 3 3 2 4" xfId="10661"/>
    <cellStyle name="Normal 18 2 3 3 2 4 2" xfId="27560"/>
    <cellStyle name="Normal 18 2 3 3 2 5" xfId="17121"/>
    <cellStyle name="Normal 18 2 3 3 2 6" xfId="19992"/>
    <cellStyle name="Normal 18 2 3 3 3" xfId="3624"/>
    <cellStyle name="Normal 18 2 3 3 3 2" xfId="7407"/>
    <cellStyle name="Normal 18 2 3 3 3 2 2" xfId="15466"/>
    <cellStyle name="Normal 18 2 3 3 3 2 2 2" xfId="32313"/>
    <cellStyle name="Normal 18 2 3 3 3 2 3" xfId="24746"/>
    <cellStyle name="Normal 18 2 3 3 3 3" xfId="11683"/>
    <cellStyle name="Normal 18 2 3 3 3 3 2" xfId="28532"/>
    <cellStyle name="Normal 18 2 3 3 3 4" xfId="20965"/>
    <cellStyle name="Normal 18 2 3 3 4" xfId="5523"/>
    <cellStyle name="Normal 18 2 3 3 4 2" xfId="13582"/>
    <cellStyle name="Normal 18 2 3 3 4 2 2" xfId="30429"/>
    <cellStyle name="Normal 18 2 3 3 4 3" xfId="22862"/>
    <cellStyle name="Normal 18 2 3 3 5" xfId="9708"/>
    <cellStyle name="Normal 18 2 3 3 5 2" xfId="26648"/>
    <cellStyle name="Normal 18 2 3 3 6" xfId="17120"/>
    <cellStyle name="Normal 18 2 3 3 7" xfId="19080"/>
    <cellStyle name="Normal 18 2 3 4" xfId="2121"/>
    <cellStyle name="Normal 18 2 3 4 2" xfId="4085"/>
    <cellStyle name="Normal 18 2 3 4 2 2" xfId="7868"/>
    <cellStyle name="Normal 18 2 3 4 2 2 2" xfId="15927"/>
    <cellStyle name="Normal 18 2 3 4 2 2 2 2" xfId="32774"/>
    <cellStyle name="Normal 18 2 3 4 2 2 3" xfId="25207"/>
    <cellStyle name="Normal 18 2 3 4 2 3" xfId="12144"/>
    <cellStyle name="Normal 18 2 3 4 2 3 2" xfId="28993"/>
    <cellStyle name="Normal 18 2 3 4 2 4" xfId="21426"/>
    <cellStyle name="Normal 18 2 3 4 3" xfId="5984"/>
    <cellStyle name="Normal 18 2 3 4 3 2" xfId="14043"/>
    <cellStyle name="Normal 18 2 3 4 3 2 2" xfId="30890"/>
    <cellStyle name="Normal 18 2 3 4 3 3" xfId="23323"/>
    <cellStyle name="Normal 18 2 3 4 4" xfId="10209"/>
    <cellStyle name="Normal 18 2 3 4 4 2" xfId="27109"/>
    <cellStyle name="Normal 18 2 3 4 5" xfId="17122"/>
    <cellStyle name="Normal 18 2 3 4 6" xfId="19541"/>
    <cellStyle name="Normal 18 2 3 5" xfId="3173"/>
    <cellStyle name="Normal 18 2 3 5 2" xfId="6956"/>
    <cellStyle name="Normal 18 2 3 5 2 2" xfId="15015"/>
    <cellStyle name="Normal 18 2 3 5 2 2 2" xfId="31862"/>
    <cellStyle name="Normal 18 2 3 5 2 3" xfId="24295"/>
    <cellStyle name="Normal 18 2 3 5 3" xfId="11232"/>
    <cellStyle name="Normal 18 2 3 5 3 2" xfId="28081"/>
    <cellStyle name="Normal 18 2 3 5 4" xfId="20514"/>
    <cellStyle name="Normal 18 2 3 6" xfId="5072"/>
    <cellStyle name="Normal 18 2 3 6 2" xfId="13131"/>
    <cellStyle name="Normal 18 2 3 6 2 2" xfId="29978"/>
    <cellStyle name="Normal 18 2 3 6 3" xfId="22411"/>
    <cellStyle name="Normal 18 2 3 7" xfId="9216"/>
    <cellStyle name="Normal 18 2 3 7 2" xfId="26197"/>
    <cellStyle name="Normal 18 2 3 8" xfId="17115"/>
    <cellStyle name="Normal 18 2 3 9" xfId="18629"/>
    <cellStyle name="Normal 18 2 4" xfId="1205"/>
    <cellStyle name="Normal 18 2 4 2" xfId="1701"/>
    <cellStyle name="Normal 18 2 4 2 2" xfId="2700"/>
    <cellStyle name="Normal 18 2 4 2 2 2" xfId="4662"/>
    <cellStyle name="Normal 18 2 4 2 2 2 2" xfId="8445"/>
    <cellStyle name="Normal 18 2 4 2 2 2 2 2" xfId="16504"/>
    <cellStyle name="Normal 18 2 4 2 2 2 2 2 2" xfId="33351"/>
    <cellStyle name="Normal 18 2 4 2 2 2 2 3" xfId="25784"/>
    <cellStyle name="Normal 18 2 4 2 2 2 3" xfId="12721"/>
    <cellStyle name="Normal 18 2 4 2 2 2 3 2" xfId="29570"/>
    <cellStyle name="Normal 18 2 4 2 2 2 4" xfId="22003"/>
    <cellStyle name="Normal 18 2 4 2 2 3" xfId="6561"/>
    <cellStyle name="Normal 18 2 4 2 2 3 2" xfId="14620"/>
    <cellStyle name="Normal 18 2 4 2 2 3 2 2" xfId="31467"/>
    <cellStyle name="Normal 18 2 4 2 2 3 3" xfId="23900"/>
    <cellStyle name="Normal 18 2 4 2 2 4" xfId="10787"/>
    <cellStyle name="Normal 18 2 4 2 2 4 2" xfId="27686"/>
    <cellStyle name="Normal 18 2 4 2 2 5" xfId="17125"/>
    <cellStyle name="Normal 18 2 4 2 2 6" xfId="20118"/>
    <cellStyle name="Normal 18 2 4 2 3" xfId="3750"/>
    <cellStyle name="Normal 18 2 4 2 3 2" xfId="7533"/>
    <cellStyle name="Normal 18 2 4 2 3 2 2" xfId="15592"/>
    <cellStyle name="Normal 18 2 4 2 3 2 2 2" xfId="32439"/>
    <cellStyle name="Normal 18 2 4 2 3 2 3" xfId="24872"/>
    <cellStyle name="Normal 18 2 4 2 3 3" xfId="11809"/>
    <cellStyle name="Normal 18 2 4 2 3 3 2" xfId="28658"/>
    <cellStyle name="Normal 18 2 4 2 3 4" xfId="21091"/>
    <cellStyle name="Normal 18 2 4 2 4" xfId="5649"/>
    <cellStyle name="Normal 18 2 4 2 4 2" xfId="13708"/>
    <cellStyle name="Normal 18 2 4 2 4 2 2" xfId="30555"/>
    <cellStyle name="Normal 18 2 4 2 4 3" xfId="22988"/>
    <cellStyle name="Normal 18 2 4 2 5" xfId="9834"/>
    <cellStyle name="Normal 18 2 4 2 5 2" xfId="26774"/>
    <cellStyle name="Normal 18 2 4 2 6" xfId="17124"/>
    <cellStyle name="Normal 18 2 4 2 7" xfId="19206"/>
    <cellStyle name="Normal 18 2 4 3" xfId="2247"/>
    <cellStyle name="Normal 18 2 4 3 2" xfId="4211"/>
    <cellStyle name="Normal 18 2 4 3 2 2" xfId="7994"/>
    <cellStyle name="Normal 18 2 4 3 2 2 2" xfId="16053"/>
    <cellStyle name="Normal 18 2 4 3 2 2 2 2" xfId="32900"/>
    <cellStyle name="Normal 18 2 4 3 2 2 3" xfId="25333"/>
    <cellStyle name="Normal 18 2 4 3 2 3" xfId="12270"/>
    <cellStyle name="Normal 18 2 4 3 2 3 2" xfId="29119"/>
    <cellStyle name="Normal 18 2 4 3 2 4" xfId="21552"/>
    <cellStyle name="Normal 18 2 4 3 3" xfId="6110"/>
    <cellStyle name="Normal 18 2 4 3 3 2" xfId="14169"/>
    <cellStyle name="Normal 18 2 4 3 3 2 2" xfId="31016"/>
    <cellStyle name="Normal 18 2 4 3 3 3" xfId="23449"/>
    <cellStyle name="Normal 18 2 4 3 4" xfId="10335"/>
    <cellStyle name="Normal 18 2 4 3 4 2" xfId="27235"/>
    <cellStyle name="Normal 18 2 4 3 5" xfId="17126"/>
    <cellStyle name="Normal 18 2 4 3 6" xfId="19667"/>
    <cellStyle name="Normal 18 2 4 4" xfId="3299"/>
    <cellStyle name="Normal 18 2 4 4 2" xfId="7082"/>
    <cellStyle name="Normal 18 2 4 4 2 2" xfId="15141"/>
    <cellStyle name="Normal 18 2 4 4 2 2 2" xfId="31988"/>
    <cellStyle name="Normal 18 2 4 4 2 3" xfId="24421"/>
    <cellStyle name="Normal 18 2 4 4 3" xfId="11358"/>
    <cellStyle name="Normal 18 2 4 4 3 2" xfId="28207"/>
    <cellStyle name="Normal 18 2 4 4 4" xfId="20640"/>
    <cellStyle name="Normal 18 2 4 5" xfId="5198"/>
    <cellStyle name="Normal 18 2 4 5 2" xfId="13257"/>
    <cellStyle name="Normal 18 2 4 5 2 2" xfId="30104"/>
    <cellStyle name="Normal 18 2 4 5 3" xfId="22537"/>
    <cellStyle name="Normal 18 2 4 6" xfId="9359"/>
    <cellStyle name="Normal 18 2 4 6 2" xfId="26323"/>
    <cellStyle name="Normal 18 2 4 7" xfId="17123"/>
    <cellStyle name="Normal 18 2 4 8" xfId="18755"/>
    <cellStyle name="Normal 18 2 5" xfId="1483"/>
    <cellStyle name="Normal 18 2 5 2" xfId="2482"/>
    <cellStyle name="Normal 18 2 5 2 2" xfId="4444"/>
    <cellStyle name="Normal 18 2 5 2 2 2" xfId="8227"/>
    <cellStyle name="Normal 18 2 5 2 2 2 2" xfId="16286"/>
    <cellStyle name="Normal 18 2 5 2 2 2 2 2" xfId="33133"/>
    <cellStyle name="Normal 18 2 5 2 2 2 3" xfId="25566"/>
    <cellStyle name="Normal 18 2 5 2 2 3" xfId="12503"/>
    <cellStyle name="Normal 18 2 5 2 2 3 2" xfId="29352"/>
    <cellStyle name="Normal 18 2 5 2 2 4" xfId="21785"/>
    <cellStyle name="Normal 18 2 5 2 3" xfId="6343"/>
    <cellStyle name="Normal 18 2 5 2 3 2" xfId="14402"/>
    <cellStyle name="Normal 18 2 5 2 3 2 2" xfId="31249"/>
    <cellStyle name="Normal 18 2 5 2 3 3" xfId="23682"/>
    <cellStyle name="Normal 18 2 5 2 4" xfId="10569"/>
    <cellStyle name="Normal 18 2 5 2 4 2" xfId="27468"/>
    <cellStyle name="Normal 18 2 5 2 5" xfId="17128"/>
    <cellStyle name="Normal 18 2 5 2 6" xfId="19900"/>
    <cellStyle name="Normal 18 2 5 3" xfId="3532"/>
    <cellStyle name="Normal 18 2 5 3 2" xfId="7315"/>
    <cellStyle name="Normal 18 2 5 3 2 2" xfId="15374"/>
    <cellStyle name="Normal 18 2 5 3 2 2 2" xfId="32221"/>
    <cellStyle name="Normal 18 2 5 3 2 3" xfId="24654"/>
    <cellStyle name="Normal 18 2 5 3 3" xfId="11591"/>
    <cellStyle name="Normal 18 2 5 3 3 2" xfId="28440"/>
    <cellStyle name="Normal 18 2 5 3 4" xfId="20873"/>
    <cellStyle name="Normal 18 2 5 4" xfId="5431"/>
    <cellStyle name="Normal 18 2 5 4 2" xfId="13490"/>
    <cellStyle name="Normal 18 2 5 4 2 2" xfId="30337"/>
    <cellStyle name="Normal 18 2 5 4 3" xfId="22770"/>
    <cellStyle name="Normal 18 2 5 5" xfId="9616"/>
    <cellStyle name="Normal 18 2 5 5 2" xfId="26556"/>
    <cellStyle name="Normal 18 2 5 6" xfId="17127"/>
    <cellStyle name="Normal 18 2 5 7" xfId="18988"/>
    <cellStyle name="Normal 18 2 6" xfId="2008"/>
    <cellStyle name="Normal 18 2 6 2" xfId="3993"/>
    <cellStyle name="Normal 18 2 6 2 2" xfId="7776"/>
    <cellStyle name="Normal 18 2 6 2 2 2" xfId="15835"/>
    <cellStyle name="Normal 18 2 6 2 2 2 2" xfId="32682"/>
    <cellStyle name="Normal 18 2 6 2 2 3" xfId="25115"/>
    <cellStyle name="Normal 18 2 6 2 3" xfId="12052"/>
    <cellStyle name="Normal 18 2 6 2 3 2" xfId="28901"/>
    <cellStyle name="Normal 18 2 6 2 4" xfId="21334"/>
    <cellStyle name="Normal 18 2 6 3" xfId="5892"/>
    <cellStyle name="Normal 18 2 6 3 2" xfId="13951"/>
    <cellStyle name="Normal 18 2 6 3 2 2" xfId="30798"/>
    <cellStyle name="Normal 18 2 6 3 3" xfId="23231"/>
    <cellStyle name="Normal 18 2 6 4" xfId="10107"/>
    <cellStyle name="Normal 18 2 6 4 2" xfId="27017"/>
    <cellStyle name="Normal 18 2 6 5" xfId="17129"/>
    <cellStyle name="Normal 18 2 6 6" xfId="19449"/>
    <cellStyle name="Normal 18 2 7" xfId="3051"/>
    <cellStyle name="Normal 18 2 7 2" xfId="6864"/>
    <cellStyle name="Normal 18 2 7 2 2" xfId="14923"/>
    <cellStyle name="Normal 18 2 7 2 2 2" xfId="31770"/>
    <cellStyle name="Normal 18 2 7 2 3" xfId="24203"/>
    <cellStyle name="Normal 18 2 7 3" xfId="11114"/>
    <cellStyle name="Normal 18 2 7 3 2" xfId="27989"/>
    <cellStyle name="Normal 18 2 7 4" xfId="20422"/>
    <cellStyle name="Normal 18 2 8" xfId="4980"/>
    <cellStyle name="Normal 18 2 8 2" xfId="13039"/>
    <cellStyle name="Normal 18 2 8 2 2" xfId="29886"/>
    <cellStyle name="Normal 18 2 8 3" xfId="22319"/>
    <cellStyle name="Normal 18 2 9" xfId="8963"/>
    <cellStyle name="Normal 18 2 9 2" xfId="26105"/>
    <cellStyle name="Normal 18 3" xfId="720"/>
    <cellStyle name="Normal 18 3 10" xfId="18559"/>
    <cellStyle name="Normal 18 3 11" xfId="34062"/>
    <cellStyle name="Normal 18 3 2" xfId="1059"/>
    <cellStyle name="Normal 18 3 2 2" xfId="1320"/>
    <cellStyle name="Normal 18 3 2 2 2" xfId="1816"/>
    <cellStyle name="Normal 18 3 2 2 2 2" xfId="2815"/>
    <cellStyle name="Normal 18 3 2 2 2 2 2" xfId="4777"/>
    <cellStyle name="Normal 18 3 2 2 2 2 2 2" xfId="8560"/>
    <cellStyle name="Normal 18 3 2 2 2 2 2 2 2" xfId="16619"/>
    <cellStyle name="Normal 18 3 2 2 2 2 2 2 2 2" xfId="33466"/>
    <cellStyle name="Normal 18 3 2 2 2 2 2 2 3" xfId="25899"/>
    <cellStyle name="Normal 18 3 2 2 2 2 2 3" xfId="12836"/>
    <cellStyle name="Normal 18 3 2 2 2 2 2 3 2" xfId="29685"/>
    <cellStyle name="Normal 18 3 2 2 2 2 2 4" xfId="22118"/>
    <cellStyle name="Normal 18 3 2 2 2 2 3" xfId="6676"/>
    <cellStyle name="Normal 18 3 2 2 2 2 3 2" xfId="14735"/>
    <cellStyle name="Normal 18 3 2 2 2 2 3 2 2" xfId="31582"/>
    <cellStyle name="Normal 18 3 2 2 2 2 3 3" xfId="24015"/>
    <cellStyle name="Normal 18 3 2 2 2 2 4" xfId="10902"/>
    <cellStyle name="Normal 18 3 2 2 2 2 4 2" xfId="27801"/>
    <cellStyle name="Normal 18 3 2 2 2 2 5" xfId="17134"/>
    <cellStyle name="Normal 18 3 2 2 2 2 6" xfId="20233"/>
    <cellStyle name="Normal 18 3 2 2 2 3" xfId="3865"/>
    <cellStyle name="Normal 18 3 2 2 2 3 2" xfId="7648"/>
    <cellStyle name="Normal 18 3 2 2 2 3 2 2" xfId="15707"/>
    <cellStyle name="Normal 18 3 2 2 2 3 2 2 2" xfId="32554"/>
    <cellStyle name="Normal 18 3 2 2 2 3 2 3" xfId="24987"/>
    <cellStyle name="Normal 18 3 2 2 2 3 3" xfId="11924"/>
    <cellStyle name="Normal 18 3 2 2 2 3 3 2" xfId="28773"/>
    <cellStyle name="Normal 18 3 2 2 2 3 4" xfId="21206"/>
    <cellStyle name="Normal 18 3 2 2 2 4" xfId="5764"/>
    <cellStyle name="Normal 18 3 2 2 2 4 2" xfId="13823"/>
    <cellStyle name="Normal 18 3 2 2 2 4 2 2" xfId="30670"/>
    <cellStyle name="Normal 18 3 2 2 2 4 3" xfId="23103"/>
    <cellStyle name="Normal 18 3 2 2 2 5" xfId="9949"/>
    <cellStyle name="Normal 18 3 2 2 2 5 2" xfId="26889"/>
    <cellStyle name="Normal 18 3 2 2 2 6" xfId="17133"/>
    <cellStyle name="Normal 18 3 2 2 2 7" xfId="19321"/>
    <cellStyle name="Normal 18 3 2 2 3" xfId="2362"/>
    <cellStyle name="Normal 18 3 2 2 3 2" xfId="4326"/>
    <cellStyle name="Normal 18 3 2 2 3 2 2" xfId="8109"/>
    <cellStyle name="Normal 18 3 2 2 3 2 2 2" xfId="16168"/>
    <cellStyle name="Normal 18 3 2 2 3 2 2 2 2" xfId="33015"/>
    <cellStyle name="Normal 18 3 2 2 3 2 2 3" xfId="25448"/>
    <cellStyle name="Normal 18 3 2 2 3 2 3" xfId="12385"/>
    <cellStyle name="Normal 18 3 2 2 3 2 3 2" xfId="29234"/>
    <cellStyle name="Normal 18 3 2 2 3 2 4" xfId="21667"/>
    <cellStyle name="Normal 18 3 2 2 3 3" xfId="6225"/>
    <cellStyle name="Normal 18 3 2 2 3 3 2" xfId="14284"/>
    <cellStyle name="Normal 18 3 2 2 3 3 2 2" xfId="31131"/>
    <cellStyle name="Normal 18 3 2 2 3 3 3" xfId="23564"/>
    <cellStyle name="Normal 18 3 2 2 3 4" xfId="10450"/>
    <cellStyle name="Normal 18 3 2 2 3 4 2" xfId="27350"/>
    <cellStyle name="Normal 18 3 2 2 3 5" xfId="17135"/>
    <cellStyle name="Normal 18 3 2 2 3 6" xfId="19782"/>
    <cellStyle name="Normal 18 3 2 2 4" xfId="3414"/>
    <cellStyle name="Normal 18 3 2 2 4 2" xfId="7197"/>
    <cellStyle name="Normal 18 3 2 2 4 2 2" xfId="15256"/>
    <cellStyle name="Normal 18 3 2 2 4 2 2 2" xfId="32103"/>
    <cellStyle name="Normal 18 3 2 2 4 2 3" xfId="24536"/>
    <cellStyle name="Normal 18 3 2 2 4 3" xfId="11473"/>
    <cellStyle name="Normal 18 3 2 2 4 3 2" xfId="28322"/>
    <cellStyle name="Normal 18 3 2 2 4 4" xfId="20755"/>
    <cellStyle name="Normal 18 3 2 2 5" xfId="5313"/>
    <cellStyle name="Normal 18 3 2 2 5 2" xfId="13372"/>
    <cellStyle name="Normal 18 3 2 2 5 2 2" xfId="30219"/>
    <cellStyle name="Normal 18 3 2 2 5 3" xfId="22652"/>
    <cellStyle name="Normal 18 3 2 2 6" xfId="9474"/>
    <cellStyle name="Normal 18 3 2 2 6 2" xfId="26438"/>
    <cellStyle name="Normal 18 3 2 2 7" xfId="17132"/>
    <cellStyle name="Normal 18 3 2 2 8" xfId="18870"/>
    <cellStyle name="Normal 18 3 2 3" xfId="1598"/>
    <cellStyle name="Normal 18 3 2 3 2" xfId="2597"/>
    <cellStyle name="Normal 18 3 2 3 2 2" xfId="4559"/>
    <cellStyle name="Normal 18 3 2 3 2 2 2" xfId="8342"/>
    <cellStyle name="Normal 18 3 2 3 2 2 2 2" xfId="16401"/>
    <cellStyle name="Normal 18 3 2 3 2 2 2 2 2" xfId="33248"/>
    <cellStyle name="Normal 18 3 2 3 2 2 2 3" xfId="25681"/>
    <cellStyle name="Normal 18 3 2 3 2 2 3" xfId="12618"/>
    <cellStyle name="Normal 18 3 2 3 2 2 3 2" xfId="29467"/>
    <cellStyle name="Normal 18 3 2 3 2 2 4" xfId="21900"/>
    <cellStyle name="Normal 18 3 2 3 2 3" xfId="6458"/>
    <cellStyle name="Normal 18 3 2 3 2 3 2" xfId="14517"/>
    <cellStyle name="Normal 18 3 2 3 2 3 2 2" xfId="31364"/>
    <cellStyle name="Normal 18 3 2 3 2 3 3" xfId="23797"/>
    <cellStyle name="Normal 18 3 2 3 2 4" xfId="10684"/>
    <cellStyle name="Normal 18 3 2 3 2 4 2" xfId="27583"/>
    <cellStyle name="Normal 18 3 2 3 2 5" xfId="17137"/>
    <cellStyle name="Normal 18 3 2 3 2 6" xfId="20015"/>
    <cellStyle name="Normal 18 3 2 3 3" xfId="3647"/>
    <cellStyle name="Normal 18 3 2 3 3 2" xfId="7430"/>
    <cellStyle name="Normal 18 3 2 3 3 2 2" xfId="15489"/>
    <cellStyle name="Normal 18 3 2 3 3 2 2 2" xfId="32336"/>
    <cellStyle name="Normal 18 3 2 3 3 2 3" xfId="24769"/>
    <cellStyle name="Normal 18 3 2 3 3 3" xfId="11706"/>
    <cellStyle name="Normal 18 3 2 3 3 3 2" xfId="28555"/>
    <cellStyle name="Normal 18 3 2 3 3 4" xfId="20988"/>
    <cellStyle name="Normal 18 3 2 3 4" xfId="5546"/>
    <cellStyle name="Normal 18 3 2 3 4 2" xfId="13605"/>
    <cellStyle name="Normal 18 3 2 3 4 2 2" xfId="30452"/>
    <cellStyle name="Normal 18 3 2 3 4 3" xfId="22885"/>
    <cellStyle name="Normal 18 3 2 3 5" xfId="9731"/>
    <cellStyle name="Normal 18 3 2 3 5 2" xfId="26671"/>
    <cellStyle name="Normal 18 3 2 3 6" xfId="17136"/>
    <cellStyle name="Normal 18 3 2 3 7" xfId="19103"/>
    <cellStyle name="Normal 18 3 2 4" xfId="2144"/>
    <cellStyle name="Normal 18 3 2 4 2" xfId="4108"/>
    <cellStyle name="Normal 18 3 2 4 2 2" xfId="7891"/>
    <cellStyle name="Normal 18 3 2 4 2 2 2" xfId="15950"/>
    <cellStyle name="Normal 18 3 2 4 2 2 2 2" xfId="32797"/>
    <cellStyle name="Normal 18 3 2 4 2 2 3" xfId="25230"/>
    <cellStyle name="Normal 18 3 2 4 2 3" xfId="12167"/>
    <cellStyle name="Normal 18 3 2 4 2 3 2" xfId="29016"/>
    <cellStyle name="Normal 18 3 2 4 2 4" xfId="21449"/>
    <cellStyle name="Normal 18 3 2 4 3" xfId="6007"/>
    <cellStyle name="Normal 18 3 2 4 3 2" xfId="14066"/>
    <cellStyle name="Normal 18 3 2 4 3 2 2" xfId="30913"/>
    <cellStyle name="Normal 18 3 2 4 3 3" xfId="23346"/>
    <cellStyle name="Normal 18 3 2 4 4" xfId="10232"/>
    <cellStyle name="Normal 18 3 2 4 4 2" xfId="27132"/>
    <cellStyle name="Normal 18 3 2 4 5" xfId="17138"/>
    <cellStyle name="Normal 18 3 2 4 6" xfId="19564"/>
    <cellStyle name="Normal 18 3 2 5" xfId="3196"/>
    <cellStyle name="Normal 18 3 2 5 2" xfId="6979"/>
    <cellStyle name="Normal 18 3 2 5 2 2" xfId="15038"/>
    <cellStyle name="Normal 18 3 2 5 2 2 2" xfId="31885"/>
    <cellStyle name="Normal 18 3 2 5 2 3" xfId="24318"/>
    <cellStyle name="Normal 18 3 2 5 3" xfId="11255"/>
    <cellStyle name="Normal 18 3 2 5 3 2" xfId="28104"/>
    <cellStyle name="Normal 18 3 2 5 4" xfId="20537"/>
    <cellStyle name="Normal 18 3 2 6" xfId="5095"/>
    <cellStyle name="Normal 18 3 2 6 2" xfId="13154"/>
    <cellStyle name="Normal 18 3 2 6 2 2" xfId="30001"/>
    <cellStyle name="Normal 18 3 2 6 3" xfId="22434"/>
    <cellStyle name="Normal 18 3 2 7" xfId="9239"/>
    <cellStyle name="Normal 18 3 2 7 2" xfId="26220"/>
    <cellStyle name="Normal 18 3 2 8" xfId="17131"/>
    <cellStyle name="Normal 18 3 2 9" xfId="18652"/>
    <cellStyle name="Normal 18 3 3" xfId="1228"/>
    <cellStyle name="Normal 18 3 3 2" xfId="1724"/>
    <cellStyle name="Normal 18 3 3 2 2" xfId="2723"/>
    <cellStyle name="Normal 18 3 3 2 2 2" xfId="4685"/>
    <cellStyle name="Normal 18 3 3 2 2 2 2" xfId="8468"/>
    <cellStyle name="Normal 18 3 3 2 2 2 2 2" xfId="16527"/>
    <cellStyle name="Normal 18 3 3 2 2 2 2 2 2" xfId="33374"/>
    <cellStyle name="Normal 18 3 3 2 2 2 2 3" xfId="25807"/>
    <cellStyle name="Normal 18 3 3 2 2 2 3" xfId="12744"/>
    <cellStyle name="Normal 18 3 3 2 2 2 3 2" xfId="29593"/>
    <cellStyle name="Normal 18 3 3 2 2 2 4" xfId="22026"/>
    <cellStyle name="Normal 18 3 3 2 2 3" xfId="6584"/>
    <cellStyle name="Normal 18 3 3 2 2 3 2" xfId="14643"/>
    <cellStyle name="Normal 18 3 3 2 2 3 2 2" xfId="31490"/>
    <cellStyle name="Normal 18 3 3 2 2 3 3" xfId="23923"/>
    <cellStyle name="Normal 18 3 3 2 2 4" xfId="10810"/>
    <cellStyle name="Normal 18 3 3 2 2 4 2" xfId="27709"/>
    <cellStyle name="Normal 18 3 3 2 2 5" xfId="17141"/>
    <cellStyle name="Normal 18 3 3 2 2 6" xfId="20141"/>
    <cellStyle name="Normal 18 3 3 2 3" xfId="3773"/>
    <cellStyle name="Normal 18 3 3 2 3 2" xfId="7556"/>
    <cellStyle name="Normal 18 3 3 2 3 2 2" xfId="15615"/>
    <cellStyle name="Normal 18 3 3 2 3 2 2 2" xfId="32462"/>
    <cellStyle name="Normal 18 3 3 2 3 2 3" xfId="24895"/>
    <cellStyle name="Normal 18 3 3 2 3 3" xfId="11832"/>
    <cellStyle name="Normal 18 3 3 2 3 3 2" xfId="28681"/>
    <cellStyle name="Normal 18 3 3 2 3 4" xfId="21114"/>
    <cellStyle name="Normal 18 3 3 2 4" xfId="5672"/>
    <cellStyle name="Normal 18 3 3 2 4 2" xfId="13731"/>
    <cellStyle name="Normal 18 3 3 2 4 2 2" xfId="30578"/>
    <cellStyle name="Normal 18 3 3 2 4 3" xfId="23011"/>
    <cellStyle name="Normal 18 3 3 2 5" xfId="9857"/>
    <cellStyle name="Normal 18 3 3 2 5 2" xfId="26797"/>
    <cellStyle name="Normal 18 3 3 2 6" xfId="17140"/>
    <cellStyle name="Normal 18 3 3 2 7" xfId="19229"/>
    <cellStyle name="Normal 18 3 3 3" xfId="2270"/>
    <cellStyle name="Normal 18 3 3 3 2" xfId="4234"/>
    <cellStyle name="Normal 18 3 3 3 2 2" xfId="8017"/>
    <cellStyle name="Normal 18 3 3 3 2 2 2" xfId="16076"/>
    <cellStyle name="Normal 18 3 3 3 2 2 2 2" xfId="32923"/>
    <cellStyle name="Normal 18 3 3 3 2 2 3" xfId="25356"/>
    <cellStyle name="Normal 18 3 3 3 2 3" xfId="12293"/>
    <cellStyle name="Normal 18 3 3 3 2 3 2" xfId="29142"/>
    <cellStyle name="Normal 18 3 3 3 2 4" xfId="21575"/>
    <cellStyle name="Normal 18 3 3 3 3" xfId="6133"/>
    <cellStyle name="Normal 18 3 3 3 3 2" xfId="14192"/>
    <cellStyle name="Normal 18 3 3 3 3 2 2" xfId="31039"/>
    <cellStyle name="Normal 18 3 3 3 3 3" xfId="23472"/>
    <cellStyle name="Normal 18 3 3 3 4" xfId="10358"/>
    <cellStyle name="Normal 18 3 3 3 4 2" xfId="27258"/>
    <cellStyle name="Normal 18 3 3 3 5" xfId="17142"/>
    <cellStyle name="Normal 18 3 3 3 6" xfId="19690"/>
    <cellStyle name="Normal 18 3 3 4" xfId="3322"/>
    <cellStyle name="Normal 18 3 3 4 2" xfId="7105"/>
    <cellStyle name="Normal 18 3 3 4 2 2" xfId="15164"/>
    <cellStyle name="Normal 18 3 3 4 2 2 2" xfId="32011"/>
    <cellStyle name="Normal 18 3 3 4 2 3" xfId="24444"/>
    <cellStyle name="Normal 18 3 3 4 3" xfId="11381"/>
    <cellStyle name="Normal 18 3 3 4 3 2" xfId="28230"/>
    <cellStyle name="Normal 18 3 3 4 4" xfId="20663"/>
    <cellStyle name="Normal 18 3 3 5" xfId="5221"/>
    <cellStyle name="Normal 18 3 3 5 2" xfId="13280"/>
    <cellStyle name="Normal 18 3 3 5 2 2" xfId="30127"/>
    <cellStyle name="Normal 18 3 3 5 3" xfId="22560"/>
    <cellStyle name="Normal 18 3 3 6" xfId="9382"/>
    <cellStyle name="Normal 18 3 3 6 2" xfId="26346"/>
    <cellStyle name="Normal 18 3 3 7" xfId="17139"/>
    <cellStyle name="Normal 18 3 3 8" xfId="18778"/>
    <cellStyle name="Normal 18 3 4" xfId="1506"/>
    <cellStyle name="Normal 18 3 4 2" xfId="2505"/>
    <cellStyle name="Normal 18 3 4 2 2" xfId="4467"/>
    <cellStyle name="Normal 18 3 4 2 2 2" xfId="8250"/>
    <cellStyle name="Normal 18 3 4 2 2 2 2" xfId="16309"/>
    <cellStyle name="Normal 18 3 4 2 2 2 2 2" xfId="33156"/>
    <cellStyle name="Normal 18 3 4 2 2 2 3" xfId="25589"/>
    <cellStyle name="Normal 18 3 4 2 2 3" xfId="12526"/>
    <cellStyle name="Normal 18 3 4 2 2 3 2" xfId="29375"/>
    <cellStyle name="Normal 18 3 4 2 2 4" xfId="21808"/>
    <cellStyle name="Normal 18 3 4 2 3" xfId="6366"/>
    <cellStyle name="Normal 18 3 4 2 3 2" xfId="14425"/>
    <cellStyle name="Normal 18 3 4 2 3 2 2" xfId="31272"/>
    <cellStyle name="Normal 18 3 4 2 3 3" xfId="23705"/>
    <cellStyle name="Normal 18 3 4 2 4" xfId="10592"/>
    <cellStyle name="Normal 18 3 4 2 4 2" xfId="27491"/>
    <cellStyle name="Normal 18 3 4 2 5" xfId="17144"/>
    <cellStyle name="Normal 18 3 4 2 6" xfId="19923"/>
    <cellStyle name="Normal 18 3 4 3" xfId="3555"/>
    <cellStyle name="Normal 18 3 4 3 2" xfId="7338"/>
    <cellStyle name="Normal 18 3 4 3 2 2" xfId="15397"/>
    <cellStyle name="Normal 18 3 4 3 2 2 2" xfId="32244"/>
    <cellStyle name="Normal 18 3 4 3 2 3" xfId="24677"/>
    <cellStyle name="Normal 18 3 4 3 3" xfId="11614"/>
    <cellStyle name="Normal 18 3 4 3 3 2" xfId="28463"/>
    <cellStyle name="Normal 18 3 4 3 4" xfId="20896"/>
    <cellStyle name="Normal 18 3 4 4" xfId="5454"/>
    <cellStyle name="Normal 18 3 4 4 2" xfId="13513"/>
    <cellStyle name="Normal 18 3 4 4 2 2" xfId="30360"/>
    <cellStyle name="Normal 18 3 4 4 3" xfId="22793"/>
    <cellStyle name="Normal 18 3 4 5" xfId="9639"/>
    <cellStyle name="Normal 18 3 4 5 2" xfId="26579"/>
    <cellStyle name="Normal 18 3 4 6" xfId="17143"/>
    <cellStyle name="Normal 18 3 4 7" xfId="19011"/>
    <cellStyle name="Normal 18 3 5" xfId="2035"/>
    <cellStyle name="Normal 18 3 5 2" xfId="4016"/>
    <cellStyle name="Normal 18 3 5 2 2" xfId="7799"/>
    <cellStyle name="Normal 18 3 5 2 2 2" xfId="15858"/>
    <cellStyle name="Normal 18 3 5 2 2 2 2" xfId="32705"/>
    <cellStyle name="Normal 18 3 5 2 2 3" xfId="25138"/>
    <cellStyle name="Normal 18 3 5 2 3" xfId="12075"/>
    <cellStyle name="Normal 18 3 5 2 3 2" xfId="28924"/>
    <cellStyle name="Normal 18 3 5 2 4" xfId="21357"/>
    <cellStyle name="Normal 18 3 5 3" xfId="5915"/>
    <cellStyle name="Normal 18 3 5 3 2" xfId="13974"/>
    <cellStyle name="Normal 18 3 5 3 2 2" xfId="30821"/>
    <cellStyle name="Normal 18 3 5 3 3" xfId="23254"/>
    <cellStyle name="Normal 18 3 5 4" xfId="10133"/>
    <cellStyle name="Normal 18 3 5 4 2" xfId="27040"/>
    <cellStyle name="Normal 18 3 5 5" xfId="17145"/>
    <cellStyle name="Normal 18 3 5 6" xfId="19472"/>
    <cellStyle name="Normal 18 3 6" xfId="3074"/>
    <cellStyle name="Normal 18 3 6 2" xfId="6887"/>
    <cellStyle name="Normal 18 3 6 2 2" xfId="14946"/>
    <cellStyle name="Normal 18 3 6 2 2 2" xfId="31793"/>
    <cellStyle name="Normal 18 3 6 2 3" xfId="24226"/>
    <cellStyle name="Normal 18 3 6 3" xfId="11137"/>
    <cellStyle name="Normal 18 3 6 3 2" xfId="28012"/>
    <cellStyle name="Normal 18 3 6 4" xfId="20445"/>
    <cellStyle name="Normal 18 3 7" xfId="5003"/>
    <cellStyle name="Normal 18 3 7 2" xfId="13062"/>
    <cellStyle name="Normal 18 3 7 2 2" xfId="29909"/>
    <cellStyle name="Normal 18 3 7 3" xfId="22342"/>
    <cellStyle name="Normal 18 3 8" xfId="9020"/>
    <cellStyle name="Normal 18 3 8 2" xfId="26128"/>
    <cellStyle name="Normal 18 3 9" xfId="17130"/>
    <cellStyle name="Normal 18 4" xfId="939"/>
    <cellStyle name="Normal 18 4 2" xfId="3119"/>
    <cellStyle name="Normal 18 4 3" xfId="17146"/>
    <cellStyle name="Normal 18 4 4" xfId="34063"/>
    <cellStyle name="Normal 18 5" xfId="1023"/>
    <cellStyle name="Normal 18 5 2" xfId="1284"/>
    <cellStyle name="Normal 18 5 2 2" xfId="1780"/>
    <cellStyle name="Normal 18 5 2 2 2" xfId="2779"/>
    <cellStyle name="Normal 18 5 2 2 2 2" xfId="4741"/>
    <cellStyle name="Normal 18 5 2 2 2 2 2" xfId="8524"/>
    <cellStyle name="Normal 18 5 2 2 2 2 2 2" xfId="16583"/>
    <cellStyle name="Normal 18 5 2 2 2 2 2 2 2" xfId="33430"/>
    <cellStyle name="Normal 18 5 2 2 2 2 2 3" xfId="25863"/>
    <cellStyle name="Normal 18 5 2 2 2 2 3" xfId="12800"/>
    <cellStyle name="Normal 18 5 2 2 2 2 3 2" xfId="29649"/>
    <cellStyle name="Normal 18 5 2 2 2 2 4" xfId="22082"/>
    <cellStyle name="Normal 18 5 2 2 2 3" xfId="6640"/>
    <cellStyle name="Normal 18 5 2 2 2 3 2" xfId="14699"/>
    <cellStyle name="Normal 18 5 2 2 2 3 2 2" xfId="31546"/>
    <cellStyle name="Normal 18 5 2 2 2 3 3" xfId="23979"/>
    <cellStyle name="Normal 18 5 2 2 2 4" xfId="10866"/>
    <cellStyle name="Normal 18 5 2 2 2 4 2" xfId="27765"/>
    <cellStyle name="Normal 18 5 2 2 2 5" xfId="17150"/>
    <cellStyle name="Normal 18 5 2 2 2 6" xfId="20197"/>
    <cellStyle name="Normal 18 5 2 2 3" xfId="3829"/>
    <cellStyle name="Normal 18 5 2 2 3 2" xfId="7612"/>
    <cellStyle name="Normal 18 5 2 2 3 2 2" xfId="15671"/>
    <cellStyle name="Normal 18 5 2 2 3 2 2 2" xfId="32518"/>
    <cellStyle name="Normal 18 5 2 2 3 2 3" xfId="24951"/>
    <cellStyle name="Normal 18 5 2 2 3 3" xfId="11888"/>
    <cellStyle name="Normal 18 5 2 2 3 3 2" xfId="28737"/>
    <cellStyle name="Normal 18 5 2 2 3 4" xfId="21170"/>
    <cellStyle name="Normal 18 5 2 2 4" xfId="5728"/>
    <cellStyle name="Normal 18 5 2 2 4 2" xfId="13787"/>
    <cellStyle name="Normal 18 5 2 2 4 2 2" xfId="30634"/>
    <cellStyle name="Normal 18 5 2 2 4 3" xfId="23067"/>
    <cellStyle name="Normal 18 5 2 2 5" xfId="9913"/>
    <cellStyle name="Normal 18 5 2 2 5 2" xfId="26853"/>
    <cellStyle name="Normal 18 5 2 2 6" xfId="17149"/>
    <cellStyle name="Normal 18 5 2 2 7" xfId="19285"/>
    <cellStyle name="Normal 18 5 2 3" xfId="2326"/>
    <cellStyle name="Normal 18 5 2 3 2" xfId="4290"/>
    <cellStyle name="Normal 18 5 2 3 2 2" xfId="8073"/>
    <cellStyle name="Normal 18 5 2 3 2 2 2" xfId="16132"/>
    <cellStyle name="Normal 18 5 2 3 2 2 2 2" xfId="32979"/>
    <cellStyle name="Normal 18 5 2 3 2 2 3" xfId="25412"/>
    <cellStyle name="Normal 18 5 2 3 2 3" xfId="12349"/>
    <cellStyle name="Normal 18 5 2 3 2 3 2" xfId="29198"/>
    <cellStyle name="Normal 18 5 2 3 2 4" xfId="21631"/>
    <cellStyle name="Normal 18 5 2 3 3" xfId="6189"/>
    <cellStyle name="Normal 18 5 2 3 3 2" xfId="14248"/>
    <cellStyle name="Normal 18 5 2 3 3 2 2" xfId="31095"/>
    <cellStyle name="Normal 18 5 2 3 3 3" xfId="23528"/>
    <cellStyle name="Normal 18 5 2 3 4" xfId="10414"/>
    <cellStyle name="Normal 18 5 2 3 4 2" xfId="27314"/>
    <cellStyle name="Normal 18 5 2 3 5" xfId="17151"/>
    <cellStyle name="Normal 18 5 2 3 6" xfId="19746"/>
    <cellStyle name="Normal 18 5 2 4" xfId="3378"/>
    <cellStyle name="Normal 18 5 2 4 2" xfId="7161"/>
    <cellStyle name="Normal 18 5 2 4 2 2" xfId="15220"/>
    <cellStyle name="Normal 18 5 2 4 2 2 2" xfId="32067"/>
    <cellStyle name="Normal 18 5 2 4 2 3" xfId="24500"/>
    <cellStyle name="Normal 18 5 2 4 3" xfId="11437"/>
    <cellStyle name="Normal 18 5 2 4 3 2" xfId="28286"/>
    <cellStyle name="Normal 18 5 2 4 4" xfId="20719"/>
    <cellStyle name="Normal 18 5 2 5" xfId="5277"/>
    <cellStyle name="Normal 18 5 2 5 2" xfId="13336"/>
    <cellStyle name="Normal 18 5 2 5 2 2" xfId="30183"/>
    <cellStyle name="Normal 18 5 2 5 3" xfId="22616"/>
    <cellStyle name="Normal 18 5 2 6" xfId="9438"/>
    <cellStyle name="Normal 18 5 2 6 2" xfId="26402"/>
    <cellStyle name="Normal 18 5 2 7" xfId="17148"/>
    <cellStyle name="Normal 18 5 2 8" xfId="18834"/>
    <cellStyle name="Normal 18 5 3" xfId="1562"/>
    <cellStyle name="Normal 18 5 3 2" xfId="2561"/>
    <cellStyle name="Normal 18 5 3 2 2" xfId="4523"/>
    <cellStyle name="Normal 18 5 3 2 2 2" xfId="8306"/>
    <cellStyle name="Normal 18 5 3 2 2 2 2" xfId="16365"/>
    <cellStyle name="Normal 18 5 3 2 2 2 2 2" xfId="33212"/>
    <cellStyle name="Normal 18 5 3 2 2 2 3" xfId="25645"/>
    <cellStyle name="Normal 18 5 3 2 2 3" xfId="12582"/>
    <cellStyle name="Normal 18 5 3 2 2 3 2" xfId="29431"/>
    <cellStyle name="Normal 18 5 3 2 2 4" xfId="21864"/>
    <cellStyle name="Normal 18 5 3 2 3" xfId="6422"/>
    <cellStyle name="Normal 18 5 3 2 3 2" xfId="14481"/>
    <cellStyle name="Normal 18 5 3 2 3 2 2" xfId="31328"/>
    <cellStyle name="Normal 18 5 3 2 3 3" xfId="23761"/>
    <cellStyle name="Normal 18 5 3 2 4" xfId="10648"/>
    <cellStyle name="Normal 18 5 3 2 4 2" xfId="27547"/>
    <cellStyle name="Normal 18 5 3 2 5" xfId="17153"/>
    <cellStyle name="Normal 18 5 3 2 6" xfId="19979"/>
    <cellStyle name="Normal 18 5 3 3" xfId="3611"/>
    <cellStyle name="Normal 18 5 3 3 2" xfId="7394"/>
    <cellStyle name="Normal 18 5 3 3 2 2" xfId="15453"/>
    <cellStyle name="Normal 18 5 3 3 2 2 2" xfId="32300"/>
    <cellStyle name="Normal 18 5 3 3 2 3" xfId="24733"/>
    <cellStyle name="Normal 18 5 3 3 3" xfId="11670"/>
    <cellStyle name="Normal 18 5 3 3 3 2" xfId="28519"/>
    <cellStyle name="Normal 18 5 3 3 4" xfId="20952"/>
    <cellStyle name="Normal 18 5 3 4" xfId="5510"/>
    <cellStyle name="Normal 18 5 3 4 2" xfId="13569"/>
    <cellStyle name="Normal 18 5 3 4 2 2" xfId="30416"/>
    <cellStyle name="Normal 18 5 3 4 3" xfId="22849"/>
    <cellStyle name="Normal 18 5 3 5" xfId="9695"/>
    <cellStyle name="Normal 18 5 3 5 2" xfId="26635"/>
    <cellStyle name="Normal 18 5 3 6" xfId="17152"/>
    <cellStyle name="Normal 18 5 3 7" xfId="19067"/>
    <cellStyle name="Normal 18 5 4" xfId="2108"/>
    <cellStyle name="Normal 18 5 4 2" xfId="4072"/>
    <cellStyle name="Normal 18 5 4 2 2" xfId="7855"/>
    <cellStyle name="Normal 18 5 4 2 2 2" xfId="15914"/>
    <cellStyle name="Normal 18 5 4 2 2 2 2" xfId="32761"/>
    <cellStyle name="Normal 18 5 4 2 2 3" xfId="25194"/>
    <cellStyle name="Normal 18 5 4 2 3" xfId="12131"/>
    <cellStyle name="Normal 18 5 4 2 3 2" xfId="28980"/>
    <cellStyle name="Normal 18 5 4 2 4" xfId="21413"/>
    <cellStyle name="Normal 18 5 4 3" xfId="5971"/>
    <cellStyle name="Normal 18 5 4 3 2" xfId="14030"/>
    <cellStyle name="Normal 18 5 4 3 2 2" xfId="30877"/>
    <cellStyle name="Normal 18 5 4 3 3" xfId="23310"/>
    <cellStyle name="Normal 18 5 4 4" xfId="10196"/>
    <cellStyle name="Normal 18 5 4 4 2" xfId="27096"/>
    <cellStyle name="Normal 18 5 4 5" xfId="17154"/>
    <cellStyle name="Normal 18 5 4 6" xfId="19528"/>
    <cellStyle name="Normal 18 5 5" xfId="3160"/>
    <cellStyle name="Normal 18 5 5 2" xfId="6943"/>
    <cellStyle name="Normal 18 5 5 2 2" xfId="15002"/>
    <cellStyle name="Normal 18 5 5 2 2 2" xfId="31849"/>
    <cellStyle name="Normal 18 5 5 2 3" xfId="24282"/>
    <cellStyle name="Normal 18 5 5 3" xfId="11219"/>
    <cellStyle name="Normal 18 5 5 3 2" xfId="28068"/>
    <cellStyle name="Normal 18 5 5 4" xfId="20501"/>
    <cellStyle name="Normal 18 5 6" xfId="5059"/>
    <cellStyle name="Normal 18 5 6 2" xfId="13118"/>
    <cellStyle name="Normal 18 5 6 2 2" xfId="29965"/>
    <cellStyle name="Normal 18 5 6 3" xfId="22398"/>
    <cellStyle name="Normal 18 5 7" xfId="9203"/>
    <cellStyle name="Normal 18 5 7 2" xfId="26184"/>
    <cellStyle name="Normal 18 5 8" xfId="17147"/>
    <cellStyle name="Normal 18 5 9" xfId="18616"/>
    <cellStyle name="Normal 18 6" xfId="1192"/>
    <cellStyle name="Normal 18 6 2" xfId="1688"/>
    <cellStyle name="Normal 18 6 2 2" xfId="2687"/>
    <cellStyle name="Normal 18 6 2 2 2" xfId="4649"/>
    <cellStyle name="Normal 18 6 2 2 2 2" xfId="8432"/>
    <cellStyle name="Normal 18 6 2 2 2 2 2" xfId="16491"/>
    <cellStyle name="Normal 18 6 2 2 2 2 2 2" xfId="33338"/>
    <cellStyle name="Normal 18 6 2 2 2 2 3" xfId="25771"/>
    <cellStyle name="Normal 18 6 2 2 2 3" xfId="12708"/>
    <cellStyle name="Normal 18 6 2 2 2 3 2" xfId="29557"/>
    <cellStyle name="Normal 18 6 2 2 2 4" xfId="21990"/>
    <cellStyle name="Normal 18 6 2 2 3" xfId="6548"/>
    <cellStyle name="Normal 18 6 2 2 3 2" xfId="14607"/>
    <cellStyle name="Normal 18 6 2 2 3 2 2" xfId="31454"/>
    <cellStyle name="Normal 18 6 2 2 3 3" xfId="23887"/>
    <cellStyle name="Normal 18 6 2 2 4" xfId="10774"/>
    <cellStyle name="Normal 18 6 2 2 4 2" xfId="27673"/>
    <cellStyle name="Normal 18 6 2 2 5" xfId="17157"/>
    <cellStyle name="Normal 18 6 2 2 6" xfId="20105"/>
    <cellStyle name="Normal 18 6 2 3" xfId="3737"/>
    <cellStyle name="Normal 18 6 2 3 2" xfId="7520"/>
    <cellStyle name="Normal 18 6 2 3 2 2" xfId="15579"/>
    <cellStyle name="Normal 18 6 2 3 2 2 2" xfId="32426"/>
    <cellStyle name="Normal 18 6 2 3 2 3" xfId="24859"/>
    <cellStyle name="Normal 18 6 2 3 3" xfId="11796"/>
    <cellStyle name="Normal 18 6 2 3 3 2" xfId="28645"/>
    <cellStyle name="Normal 18 6 2 3 4" xfId="21078"/>
    <cellStyle name="Normal 18 6 2 4" xfId="5636"/>
    <cellStyle name="Normal 18 6 2 4 2" xfId="13695"/>
    <cellStyle name="Normal 18 6 2 4 2 2" xfId="30542"/>
    <cellStyle name="Normal 18 6 2 4 3" xfId="22975"/>
    <cellStyle name="Normal 18 6 2 5" xfId="9821"/>
    <cellStyle name="Normal 18 6 2 5 2" xfId="26761"/>
    <cellStyle name="Normal 18 6 2 6" xfId="17156"/>
    <cellStyle name="Normal 18 6 2 7" xfId="19193"/>
    <cellStyle name="Normal 18 6 3" xfId="2234"/>
    <cellStyle name="Normal 18 6 3 2" xfId="4198"/>
    <cellStyle name="Normal 18 6 3 2 2" xfId="7981"/>
    <cellStyle name="Normal 18 6 3 2 2 2" xfId="16040"/>
    <cellStyle name="Normal 18 6 3 2 2 2 2" xfId="32887"/>
    <cellStyle name="Normal 18 6 3 2 2 3" xfId="25320"/>
    <cellStyle name="Normal 18 6 3 2 3" xfId="12257"/>
    <cellStyle name="Normal 18 6 3 2 3 2" xfId="29106"/>
    <cellStyle name="Normal 18 6 3 2 4" xfId="21539"/>
    <cellStyle name="Normal 18 6 3 3" xfId="6097"/>
    <cellStyle name="Normal 18 6 3 3 2" xfId="14156"/>
    <cellStyle name="Normal 18 6 3 3 2 2" xfId="31003"/>
    <cellStyle name="Normal 18 6 3 3 3" xfId="23436"/>
    <cellStyle name="Normal 18 6 3 4" xfId="10322"/>
    <cellStyle name="Normal 18 6 3 4 2" xfId="27222"/>
    <cellStyle name="Normal 18 6 3 5" xfId="17158"/>
    <cellStyle name="Normal 18 6 3 6" xfId="19654"/>
    <cellStyle name="Normal 18 6 4" xfId="3286"/>
    <cellStyle name="Normal 18 6 4 2" xfId="7069"/>
    <cellStyle name="Normal 18 6 4 2 2" xfId="15128"/>
    <cellStyle name="Normal 18 6 4 2 2 2" xfId="31975"/>
    <cellStyle name="Normal 18 6 4 2 3" xfId="24408"/>
    <cellStyle name="Normal 18 6 4 3" xfId="11345"/>
    <cellStyle name="Normal 18 6 4 3 2" xfId="28194"/>
    <cellStyle name="Normal 18 6 4 4" xfId="20627"/>
    <cellStyle name="Normal 18 6 5" xfId="5185"/>
    <cellStyle name="Normal 18 6 5 2" xfId="13244"/>
    <cellStyle name="Normal 18 6 5 2 2" xfId="30091"/>
    <cellStyle name="Normal 18 6 5 3" xfId="22524"/>
    <cellStyle name="Normal 18 6 6" xfId="9346"/>
    <cellStyle name="Normal 18 6 6 2" xfId="26310"/>
    <cellStyle name="Normal 18 6 7" xfId="17155"/>
    <cellStyle name="Normal 18 6 8" xfId="18742"/>
    <cellStyle name="Normal 18 7" xfId="1470"/>
    <cellStyle name="Normal 18 7 2" xfId="2469"/>
    <cellStyle name="Normal 18 7 2 2" xfId="4431"/>
    <cellStyle name="Normal 18 7 2 2 2" xfId="8214"/>
    <cellStyle name="Normal 18 7 2 2 2 2" xfId="16273"/>
    <cellStyle name="Normal 18 7 2 2 2 2 2" xfId="33120"/>
    <cellStyle name="Normal 18 7 2 2 2 3" xfId="25553"/>
    <cellStyle name="Normal 18 7 2 2 3" xfId="12490"/>
    <cellStyle name="Normal 18 7 2 2 3 2" xfId="29339"/>
    <cellStyle name="Normal 18 7 2 2 4" xfId="21772"/>
    <cellStyle name="Normal 18 7 2 3" xfId="6330"/>
    <cellStyle name="Normal 18 7 2 3 2" xfId="14389"/>
    <cellStyle name="Normal 18 7 2 3 2 2" xfId="31236"/>
    <cellStyle name="Normal 18 7 2 3 3" xfId="23669"/>
    <cellStyle name="Normal 18 7 2 4" xfId="10556"/>
    <cellStyle name="Normal 18 7 2 4 2" xfId="27455"/>
    <cellStyle name="Normal 18 7 2 5" xfId="17160"/>
    <cellStyle name="Normal 18 7 2 6" xfId="19887"/>
    <cellStyle name="Normal 18 7 3" xfId="3519"/>
    <cellStyle name="Normal 18 7 3 2" xfId="7302"/>
    <cellStyle name="Normal 18 7 3 2 2" xfId="15361"/>
    <cellStyle name="Normal 18 7 3 2 2 2" xfId="32208"/>
    <cellStyle name="Normal 18 7 3 2 3" xfId="24641"/>
    <cellStyle name="Normal 18 7 3 3" xfId="11578"/>
    <cellStyle name="Normal 18 7 3 3 2" xfId="28427"/>
    <cellStyle name="Normal 18 7 3 4" xfId="20860"/>
    <cellStyle name="Normal 18 7 4" xfId="5418"/>
    <cellStyle name="Normal 18 7 4 2" xfId="13477"/>
    <cellStyle name="Normal 18 7 4 2 2" xfId="30324"/>
    <cellStyle name="Normal 18 7 4 3" xfId="22757"/>
    <cellStyle name="Normal 18 7 5" xfId="9603"/>
    <cellStyle name="Normal 18 7 5 2" xfId="26543"/>
    <cellStyle name="Normal 18 7 6" xfId="17159"/>
    <cellStyle name="Normal 18 7 7" xfId="18975"/>
    <cellStyle name="Normal 18 8" xfId="1993"/>
    <cellStyle name="Normal 18 8 2" xfId="3980"/>
    <cellStyle name="Normal 18 8 2 2" xfId="7763"/>
    <cellStyle name="Normal 18 8 2 2 2" xfId="15822"/>
    <cellStyle name="Normal 18 8 2 2 2 2" xfId="32669"/>
    <cellStyle name="Normal 18 8 2 2 3" xfId="25102"/>
    <cellStyle name="Normal 18 8 2 3" xfId="12039"/>
    <cellStyle name="Normal 18 8 2 3 2" xfId="28888"/>
    <cellStyle name="Normal 18 8 2 4" xfId="21321"/>
    <cellStyle name="Normal 18 8 3" xfId="5879"/>
    <cellStyle name="Normal 18 8 3 2" xfId="13938"/>
    <cellStyle name="Normal 18 8 3 2 2" xfId="30785"/>
    <cellStyle name="Normal 18 8 3 3" xfId="23218"/>
    <cellStyle name="Normal 18 8 4" xfId="10092"/>
    <cellStyle name="Normal 18 8 4 2" xfId="27004"/>
    <cellStyle name="Normal 18 8 5" xfId="17161"/>
    <cellStyle name="Normal 18 8 6" xfId="19436"/>
    <cellStyle name="Normal 18 9" xfId="3038"/>
    <cellStyle name="Normal 18 9 2" xfId="6851"/>
    <cellStyle name="Normal 18 9 2 2" xfId="14910"/>
    <cellStyle name="Normal 18 9 2 2 2" xfId="31757"/>
    <cellStyle name="Normal 18 9 2 3" xfId="24190"/>
    <cellStyle name="Normal 18 9 3" xfId="11101"/>
    <cellStyle name="Normal 18 9 3 2" xfId="27976"/>
    <cellStyle name="Normal 18 9 4" xfId="20409"/>
    <cellStyle name="Normal 180" xfId="2958"/>
    <cellStyle name="Normal 180 2" xfId="4918"/>
    <cellStyle name="Normal 180 2 2" xfId="8701"/>
    <cellStyle name="Normal 180 2 2 2" xfId="16760"/>
    <cellStyle name="Normal 180 2 2 2 2" xfId="33607"/>
    <cellStyle name="Normal 180 2 2 3" xfId="26040"/>
    <cellStyle name="Normal 180 2 3" xfId="12977"/>
    <cellStyle name="Normal 180 2 3 2" xfId="29826"/>
    <cellStyle name="Normal 180 2 4" xfId="22259"/>
    <cellStyle name="Normal 180 3" xfId="6817"/>
    <cellStyle name="Normal 180 3 2" xfId="14876"/>
    <cellStyle name="Normal 180 3 2 2" xfId="31723"/>
    <cellStyle name="Normal 180 3 3" xfId="24156"/>
    <cellStyle name="Normal 180 4" xfId="11044"/>
    <cellStyle name="Normal 180 4 2" xfId="27942"/>
    <cellStyle name="Normal 180 5" xfId="20374"/>
    <cellStyle name="Normal 180 6" xfId="33812"/>
    <cellStyle name="Normal 181" xfId="2959"/>
    <cellStyle name="Normal 181 2" xfId="4919"/>
    <cellStyle name="Normal 181 2 2" xfId="8702"/>
    <cellStyle name="Normal 181 2 2 2" xfId="16761"/>
    <cellStyle name="Normal 181 2 2 2 2" xfId="33608"/>
    <cellStyle name="Normal 181 2 2 3" xfId="26041"/>
    <cellStyle name="Normal 181 2 3" xfId="12978"/>
    <cellStyle name="Normal 181 2 3 2" xfId="29827"/>
    <cellStyle name="Normal 181 2 4" xfId="22260"/>
    <cellStyle name="Normal 181 3" xfId="6818"/>
    <cellStyle name="Normal 181 3 2" xfId="14877"/>
    <cellStyle name="Normal 181 3 2 2" xfId="31724"/>
    <cellStyle name="Normal 181 3 3" xfId="24157"/>
    <cellStyle name="Normal 181 4" xfId="11045"/>
    <cellStyle name="Normal 181 4 2" xfId="27943"/>
    <cellStyle name="Normal 181 5" xfId="20375"/>
    <cellStyle name="Normal 181 6" xfId="33813"/>
    <cellStyle name="Normal 182" xfId="2960"/>
    <cellStyle name="Normal 182 2" xfId="4920"/>
    <cellStyle name="Normal 182 2 2" xfId="8703"/>
    <cellStyle name="Normal 182 2 2 2" xfId="16762"/>
    <cellStyle name="Normal 182 2 2 2 2" xfId="33609"/>
    <cellStyle name="Normal 182 2 2 3" xfId="26042"/>
    <cellStyle name="Normal 182 2 3" xfId="12979"/>
    <cellStyle name="Normal 182 2 3 2" xfId="29828"/>
    <cellStyle name="Normal 182 2 4" xfId="22261"/>
    <cellStyle name="Normal 182 3" xfId="6819"/>
    <cellStyle name="Normal 182 3 2" xfId="14878"/>
    <cellStyle name="Normal 182 3 2 2" xfId="31725"/>
    <cellStyle name="Normal 182 3 3" xfId="24158"/>
    <cellStyle name="Normal 182 4" xfId="11046"/>
    <cellStyle name="Normal 182 4 2" xfId="27944"/>
    <cellStyle name="Normal 182 5" xfId="20376"/>
    <cellStyle name="Normal 182 6" xfId="33814"/>
    <cellStyle name="Normal 183" xfId="2961"/>
    <cellStyle name="Normal 183 2" xfId="6820"/>
    <cellStyle name="Normal 183 2 2" xfId="14879"/>
    <cellStyle name="Normal 183 2 2 2" xfId="31726"/>
    <cellStyle name="Normal 183 2 3" xfId="24159"/>
    <cellStyle name="Normal 183 3" xfId="11047"/>
    <cellStyle name="Normal 183 3 2" xfId="27945"/>
    <cellStyle name="Normal 183 4" xfId="20377"/>
    <cellStyle name="Normal 183 5" xfId="33815"/>
    <cellStyle name="Normal 184" xfId="2962"/>
    <cellStyle name="Normal 184 2" xfId="6821"/>
    <cellStyle name="Normal 184 2 2" xfId="14880"/>
    <cellStyle name="Normal 184 2 2 2" xfId="31727"/>
    <cellStyle name="Normal 184 2 3" xfId="24160"/>
    <cellStyle name="Normal 184 3" xfId="11048"/>
    <cellStyle name="Normal 184 3 2" xfId="27946"/>
    <cellStyle name="Normal 184 4" xfId="20378"/>
    <cellStyle name="Normal 184 5" xfId="33816"/>
    <cellStyle name="Normal 185" xfId="2963"/>
    <cellStyle name="Normal 185 2" xfId="6822"/>
    <cellStyle name="Normal 185 2 2" xfId="14881"/>
    <cellStyle name="Normal 185 2 2 2" xfId="31728"/>
    <cellStyle name="Normal 185 2 3" xfId="24161"/>
    <cellStyle name="Normal 185 3" xfId="11049"/>
    <cellStyle name="Normal 185 3 2" xfId="27947"/>
    <cellStyle name="Normal 185 4" xfId="20379"/>
    <cellStyle name="Normal 185 5" xfId="33817"/>
    <cellStyle name="Normal 186" xfId="2964"/>
    <cellStyle name="Normal 186 2" xfId="6823"/>
    <cellStyle name="Normal 186 2 2" xfId="14882"/>
    <cellStyle name="Normal 186 2 2 2" xfId="31729"/>
    <cellStyle name="Normal 186 2 3" xfId="24162"/>
    <cellStyle name="Normal 186 3" xfId="11050"/>
    <cellStyle name="Normal 186 3 2" xfId="27948"/>
    <cellStyle name="Normal 186 4" xfId="20380"/>
    <cellStyle name="Normal 186 5" xfId="33818"/>
    <cellStyle name="Normal 187" xfId="2965"/>
    <cellStyle name="Normal 187 2" xfId="6824"/>
    <cellStyle name="Normal 187 2 2" xfId="14883"/>
    <cellStyle name="Normal 187 2 2 2" xfId="31730"/>
    <cellStyle name="Normal 187 2 3" xfId="24163"/>
    <cellStyle name="Normal 187 3" xfId="11051"/>
    <cellStyle name="Normal 187 3 2" xfId="27949"/>
    <cellStyle name="Normal 187 4" xfId="20381"/>
    <cellStyle name="Normal 187 5" xfId="33819"/>
    <cellStyle name="Normal 188" xfId="2966"/>
    <cellStyle name="Normal 188 2" xfId="33820"/>
    <cellStyle name="Normal 189" xfId="2987"/>
    <cellStyle name="Normal 189 2" xfId="33821"/>
    <cellStyle name="Normal 19" xfId="565"/>
    <cellStyle name="Normal 19 10" xfId="4968"/>
    <cellStyle name="Normal 19 10 2" xfId="13027"/>
    <cellStyle name="Normal 19 10 2 2" xfId="29874"/>
    <cellStyle name="Normal 19 10 3" xfId="22307"/>
    <cellStyle name="Normal 19 11" xfId="8930"/>
    <cellStyle name="Normal 19 11 2" xfId="26093"/>
    <cellStyle name="Normal 19 12" xfId="17162"/>
    <cellStyle name="Normal 19 13" xfId="18523"/>
    <cellStyle name="Normal 19 14" xfId="34064"/>
    <cellStyle name="Normal 19 2" xfId="621"/>
    <cellStyle name="Normal 19 2 10" xfId="17163"/>
    <cellStyle name="Normal 19 2 11" xfId="18537"/>
    <cellStyle name="Normal 19 2 12" xfId="34065"/>
    <cellStyle name="Normal 19 2 2" xfId="739"/>
    <cellStyle name="Normal 19 2 2 10" xfId="18573"/>
    <cellStyle name="Normal 19 2 2 11" xfId="34066"/>
    <cellStyle name="Normal 19 2 2 2" xfId="1073"/>
    <cellStyle name="Normal 19 2 2 2 2" xfId="1334"/>
    <cellStyle name="Normal 19 2 2 2 2 2" xfId="1830"/>
    <cellStyle name="Normal 19 2 2 2 2 2 2" xfId="2829"/>
    <cellStyle name="Normal 19 2 2 2 2 2 2 2" xfId="4791"/>
    <cellStyle name="Normal 19 2 2 2 2 2 2 2 2" xfId="8574"/>
    <cellStyle name="Normal 19 2 2 2 2 2 2 2 2 2" xfId="16633"/>
    <cellStyle name="Normal 19 2 2 2 2 2 2 2 2 2 2" xfId="33480"/>
    <cellStyle name="Normal 19 2 2 2 2 2 2 2 2 3" xfId="25913"/>
    <cellStyle name="Normal 19 2 2 2 2 2 2 2 3" xfId="12850"/>
    <cellStyle name="Normal 19 2 2 2 2 2 2 2 3 2" xfId="29699"/>
    <cellStyle name="Normal 19 2 2 2 2 2 2 2 4" xfId="22132"/>
    <cellStyle name="Normal 19 2 2 2 2 2 2 3" xfId="6690"/>
    <cellStyle name="Normal 19 2 2 2 2 2 2 3 2" xfId="14749"/>
    <cellStyle name="Normal 19 2 2 2 2 2 2 3 2 2" xfId="31596"/>
    <cellStyle name="Normal 19 2 2 2 2 2 2 3 3" xfId="24029"/>
    <cellStyle name="Normal 19 2 2 2 2 2 2 4" xfId="10916"/>
    <cellStyle name="Normal 19 2 2 2 2 2 2 4 2" xfId="27815"/>
    <cellStyle name="Normal 19 2 2 2 2 2 2 5" xfId="17168"/>
    <cellStyle name="Normal 19 2 2 2 2 2 2 6" xfId="20247"/>
    <cellStyle name="Normal 19 2 2 2 2 2 3" xfId="3879"/>
    <cellStyle name="Normal 19 2 2 2 2 2 3 2" xfId="7662"/>
    <cellStyle name="Normal 19 2 2 2 2 2 3 2 2" xfId="15721"/>
    <cellStyle name="Normal 19 2 2 2 2 2 3 2 2 2" xfId="32568"/>
    <cellStyle name="Normal 19 2 2 2 2 2 3 2 3" xfId="25001"/>
    <cellStyle name="Normal 19 2 2 2 2 2 3 3" xfId="11938"/>
    <cellStyle name="Normal 19 2 2 2 2 2 3 3 2" xfId="28787"/>
    <cellStyle name="Normal 19 2 2 2 2 2 3 4" xfId="21220"/>
    <cellStyle name="Normal 19 2 2 2 2 2 4" xfId="5778"/>
    <cellStyle name="Normal 19 2 2 2 2 2 4 2" xfId="13837"/>
    <cellStyle name="Normal 19 2 2 2 2 2 4 2 2" xfId="30684"/>
    <cellStyle name="Normal 19 2 2 2 2 2 4 3" xfId="23117"/>
    <cellStyle name="Normal 19 2 2 2 2 2 5" xfId="9963"/>
    <cellStyle name="Normal 19 2 2 2 2 2 5 2" xfId="26903"/>
    <cellStyle name="Normal 19 2 2 2 2 2 6" xfId="17167"/>
    <cellStyle name="Normal 19 2 2 2 2 2 7" xfId="19335"/>
    <cellStyle name="Normal 19 2 2 2 2 3" xfId="2376"/>
    <cellStyle name="Normal 19 2 2 2 2 3 2" xfId="4340"/>
    <cellStyle name="Normal 19 2 2 2 2 3 2 2" xfId="8123"/>
    <cellStyle name="Normal 19 2 2 2 2 3 2 2 2" xfId="16182"/>
    <cellStyle name="Normal 19 2 2 2 2 3 2 2 2 2" xfId="33029"/>
    <cellStyle name="Normal 19 2 2 2 2 3 2 2 3" xfId="25462"/>
    <cellStyle name="Normal 19 2 2 2 2 3 2 3" xfId="12399"/>
    <cellStyle name="Normal 19 2 2 2 2 3 2 3 2" xfId="29248"/>
    <cellStyle name="Normal 19 2 2 2 2 3 2 4" xfId="21681"/>
    <cellStyle name="Normal 19 2 2 2 2 3 3" xfId="6239"/>
    <cellStyle name="Normal 19 2 2 2 2 3 3 2" xfId="14298"/>
    <cellStyle name="Normal 19 2 2 2 2 3 3 2 2" xfId="31145"/>
    <cellStyle name="Normal 19 2 2 2 2 3 3 3" xfId="23578"/>
    <cellStyle name="Normal 19 2 2 2 2 3 4" xfId="10464"/>
    <cellStyle name="Normal 19 2 2 2 2 3 4 2" xfId="27364"/>
    <cellStyle name="Normal 19 2 2 2 2 3 5" xfId="17169"/>
    <cellStyle name="Normal 19 2 2 2 2 3 6" xfId="19796"/>
    <cellStyle name="Normal 19 2 2 2 2 4" xfId="3428"/>
    <cellStyle name="Normal 19 2 2 2 2 4 2" xfId="7211"/>
    <cellStyle name="Normal 19 2 2 2 2 4 2 2" xfId="15270"/>
    <cellStyle name="Normal 19 2 2 2 2 4 2 2 2" xfId="32117"/>
    <cellStyle name="Normal 19 2 2 2 2 4 2 3" xfId="24550"/>
    <cellStyle name="Normal 19 2 2 2 2 4 3" xfId="11487"/>
    <cellStyle name="Normal 19 2 2 2 2 4 3 2" xfId="28336"/>
    <cellStyle name="Normal 19 2 2 2 2 4 4" xfId="20769"/>
    <cellStyle name="Normal 19 2 2 2 2 5" xfId="5327"/>
    <cellStyle name="Normal 19 2 2 2 2 5 2" xfId="13386"/>
    <cellStyle name="Normal 19 2 2 2 2 5 2 2" xfId="30233"/>
    <cellStyle name="Normal 19 2 2 2 2 5 3" xfId="22666"/>
    <cellStyle name="Normal 19 2 2 2 2 6" xfId="9488"/>
    <cellStyle name="Normal 19 2 2 2 2 6 2" xfId="26452"/>
    <cellStyle name="Normal 19 2 2 2 2 7" xfId="17166"/>
    <cellStyle name="Normal 19 2 2 2 2 8" xfId="18884"/>
    <cellStyle name="Normal 19 2 2 2 3" xfId="1612"/>
    <cellStyle name="Normal 19 2 2 2 3 2" xfId="2611"/>
    <cellStyle name="Normal 19 2 2 2 3 2 2" xfId="4573"/>
    <cellStyle name="Normal 19 2 2 2 3 2 2 2" xfId="8356"/>
    <cellStyle name="Normal 19 2 2 2 3 2 2 2 2" xfId="16415"/>
    <cellStyle name="Normal 19 2 2 2 3 2 2 2 2 2" xfId="33262"/>
    <cellStyle name="Normal 19 2 2 2 3 2 2 2 3" xfId="25695"/>
    <cellStyle name="Normal 19 2 2 2 3 2 2 3" xfId="12632"/>
    <cellStyle name="Normal 19 2 2 2 3 2 2 3 2" xfId="29481"/>
    <cellStyle name="Normal 19 2 2 2 3 2 2 4" xfId="21914"/>
    <cellStyle name="Normal 19 2 2 2 3 2 3" xfId="6472"/>
    <cellStyle name="Normal 19 2 2 2 3 2 3 2" xfId="14531"/>
    <cellStyle name="Normal 19 2 2 2 3 2 3 2 2" xfId="31378"/>
    <cellStyle name="Normal 19 2 2 2 3 2 3 3" xfId="23811"/>
    <cellStyle name="Normal 19 2 2 2 3 2 4" xfId="10698"/>
    <cellStyle name="Normal 19 2 2 2 3 2 4 2" xfId="27597"/>
    <cellStyle name="Normal 19 2 2 2 3 2 5" xfId="17171"/>
    <cellStyle name="Normal 19 2 2 2 3 2 6" xfId="20029"/>
    <cellStyle name="Normal 19 2 2 2 3 3" xfId="3661"/>
    <cellStyle name="Normal 19 2 2 2 3 3 2" xfId="7444"/>
    <cellStyle name="Normal 19 2 2 2 3 3 2 2" xfId="15503"/>
    <cellStyle name="Normal 19 2 2 2 3 3 2 2 2" xfId="32350"/>
    <cellStyle name="Normal 19 2 2 2 3 3 2 3" xfId="24783"/>
    <cellStyle name="Normal 19 2 2 2 3 3 3" xfId="11720"/>
    <cellStyle name="Normal 19 2 2 2 3 3 3 2" xfId="28569"/>
    <cellStyle name="Normal 19 2 2 2 3 3 4" xfId="21002"/>
    <cellStyle name="Normal 19 2 2 2 3 4" xfId="5560"/>
    <cellStyle name="Normal 19 2 2 2 3 4 2" xfId="13619"/>
    <cellStyle name="Normal 19 2 2 2 3 4 2 2" xfId="30466"/>
    <cellStyle name="Normal 19 2 2 2 3 4 3" xfId="22899"/>
    <cellStyle name="Normal 19 2 2 2 3 5" xfId="9745"/>
    <cellStyle name="Normal 19 2 2 2 3 5 2" xfId="26685"/>
    <cellStyle name="Normal 19 2 2 2 3 6" xfId="17170"/>
    <cellStyle name="Normal 19 2 2 2 3 7" xfId="19117"/>
    <cellStyle name="Normal 19 2 2 2 4" xfId="2158"/>
    <cellStyle name="Normal 19 2 2 2 4 2" xfId="4122"/>
    <cellStyle name="Normal 19 2 2 2 4 2 2" xfId="7905"/>
    <cellStyle name="Normal 19 2 2 2 4 2 2 2" xfId="15964"/>
    <cellStyle name="Normal 19 2 2 2 4 2 2 2 2" xfId="32811"/>
    <cellStyle name="Normal 19 2 2 2 4 2 2 3" xfId="25244"/>
    <cellStyle name="Normal 19 2 2 2 4 2 3" xfId="12181"/>
    <cellStyle name="Normal 19 2 2 2 4 2 3 2" xfId="29030"/>
    <cellStyle name="Normal 19 2 2 2 4 2 4" xfId="21463"/>
    <cellStyle name="Normal 19 2 2 2 4 3" xfId="6021"/>
    <cellStyle name="Normal 19 2 2 2 4 3 2" xfId="14080"/>
    <cellStyle name="Normal 19 2 2 2 4 3 2 2" xfId="30927"/>
    <cellStyle name="Normal 19 2 2 2 4 3 3" xfId="23360"/>
    <cellStyle name="Normal 19 2 2 2 4 4" xfId="10246"/>
    <cellStyle name="Normal 19 2 2 2 4 4 2" xfId="27146"/>
    <cellStyle name="Normal 19 2 2 2 4 5" xfId="17172"/>
    <cellStyle name="Normal 19 2 2 2 4 6" xfId="19578"/>
    <cellStyle name="Normal 19 2 2 2 5" xfId="3210"/>
    <cellStyle name="Normal 19 2 2 2 5 2" xfId="6993"/>
    <cellStyle name="Normal 19 2 2 2 5 2 2" xfId="15052"/>
    <cellStyle name="Normal 19 2 2 2 5 2 2 2" xfId="31899"/>
    <cellStyle name="Normal 19 2 2 2 5 2 3" xfId="24332"/>
    <cellStyle name="Normal 19 2 2 2 5 3" xfId="11269"/>
    <cellStyle name="Normal 19 2 2 2 5 3 2" xfId="28118"/>
    <cellStyle name="Normal 19 2 2 2 5 4" xfId="20551"/>
    <cellStyle name="Normal 19 2 2 2 6" xfId="5109"/>
    <cellStyle name="Normal 19 2 2 2 6 2" xfId="13168"/>
    <cellStyle name="Normal 19 2 2 2 6 2 2" xfId="30015"/>
    <cellStyle name="Normal 19 2 2 2 6 3" xfId="22448"/>
    <cellStyle name="Normal 19 2 2 2 7" xfId="9253"/>
    <cellStyle name="Normal 19 2 2 2 7 2" xfId="26234"/>
    <cellStyle name="Normal 19 2 2 2 8" xfId="17165"/>
    <cellStyle name="Normal 19 2 2 2 9" xfId="18666"/>
    <cellStyle name="Normal 19 2 2 3" xfId="1242"/>
    <cellStyle name="Normal 19 2 2 3 2" xfId="1738"/>
    <cellStyle name="Normal 19 2 2 3 2 2" xfId="2737"/>
    <cellStyle name="Normal 19 2 2 3 2 2 2" xfId="4699"/>
    <cellStyle name="Normal 19 2 2 3 2 2 2 2" xfId="8482"/>
    <cellStyle name="Normal 19 2 2 3 2 2 2 2 2" xfId="16541"/>
    <cellStyle name="Normal 19 2 2 3 2 2 2 2 2 2" xfId="33388"/>
    <cellStyle name="Normal 19 2 2 3 2 2 2 2 3" xfId="25821"/>
    <cellStyle name="Normal 19 2 2 3 2 2 2 3" xfId="12758"/>
    <cellStyle name="Normal 19 2 2 3 2 2 2 3 2" xfId="29607"/>
    <cellStyle name="Normal 19 2 2 3 2 2 2 4" xfId="22040"/>
    <cellStyle name="Normal 19 2 2 3 2 2 3" xfId="6598"/>
    <cellStyle name="Normal 19 2 2 3 2 2 3 2" xfId="14657"/>
    <cellStyle name="Normal 19 2 2 3 2 2 3 2 2" xfId="31504"/>
    <cellStyle name="Normal 19 2 2 3 2 2 3 3" xfId="23937"/>
    <cellStyle name="Normal 19 2 2 3 2 2 4" xfId="10824"/>
    <cellStyle name="Normal 19 2 2 3 2 2 4 2" xfId="27723"/>
    <cellStyle name="Normal 19 2 2 3 2 2 5" xfId="17175"/>
    <cellStyle name="Normal 19 2 2 3 2 2 6" xfId="20155"/>
    <cellStyle name="Normal 19 2 2 3 2 3" xfId="3787"/>
    <cellStyle name="Normal 19 2 2 3 2 3 2" xfId="7570"/>
    <cellStyle name="Normal 19 2 2 3 2 3 2 2" xfId="15629"/>
    <cellStyle name="Normal 19 2 2 3 2 3 2 2 2" xfId="32476"/>
    <cellStyle name="Normal 19 2 2 3 2 3 2 3" xfId="24909"/>
    <cellStyle name="Normal 19 2 2 3 2 3 3" xfId="11846"/>
    <cellStyle name="Normal 19 2 2 3 2 3 3 2" xfId="28695"/>
    <cellStyle name="Normal 19 2 2 3 2 3 4" xfId="21128"/>
    <cellStyle name="Normal 19 2 2 3 2 4" xfId="5686"/>
    <cellStyle name="Normal 19 2 2 3 2 4 2" xfId="13745"/>
    <cellStyle name="Normal 19 2 2 3 2 4 2 2" xfId="30592"/>
    <cellStyle name="Normal 19 2 2 3 2 4 3" xfId="23025"/>
    <cellStyle name="Normal 19 2 2 3 2 5" xfId="9871"/>
    <cellStyle name="Normal 19 2 2 3 2 5 2" xfId="26811"/>
    <cellStyle name="Normal 19 2 2 3 2 6" xfId="17174"/>
    <cellStyle name="Normal 19 2 2 3 2 7" xfId="19243"/>
    <cellStyle name="Normal 19 2 2 3 3" xfId="2284"/>
    <cellStyle name="Normal 19 2 2 3 3 2" xfId="4248"/>
    <cellStyle name="Normal 19 2 2 3 3 2 2" xfId="8031"/>
    <cellStyle name="Normal 19 2 2 3 3 2 2 2" xfId="16090"/>
    <cellStyle name="Normal 19 2 2 3 3 2 2 2 2" xfId="32937"/>
    <cellStyle name="Normal 19 2 2 3 3 2 2 3" xfId="25370"/>
    <cellStyle name="Normal 19 2 2 3 3 2 3" xfId="12307"/>
    <cellStyle name="Normal 19 2 2 3 3 2 3 2" xfId="29156"/>
    <cellStyle name="Normal 19 2 2 3 3 2 4" xfId="21589"/>
    <cellStyle name="Normal 19 2 2 3 3 3" xfId="6147"/>
    <cellStyle name="Normal 19 2 2 3 3 3 2" xfId="14206"/>
    <cellStyle name="Normal 19 2 2 3 3 3 2 2" xfId="31053"/>
    <cellStyle name="Normal 19 2 2 3 3 3 3" xfId="23486"/>
    <cellStyle name="Normal 19 2 2 3 3 4" xfId="10372"/>
    <cellStyle name="Normal 19 2 2 3 3 4 2" xfId="27272"/>
    <cellStyle name="Normal 19 2 2 3 3 5" xfId="17176"/>
    <cellStyle name="Normal 19 2 2 3 3 6" xfId="19704"/>
    <cellStyle name="Normal 19 2 2 3 4" xfId="3336"/>
    <cellStyle name="Normal 19 2 2 3 4 2" xfId="7119"/>
    <cellStyle name="Normal 19 2 2 3 4 2 2" xfId="15178"/>
    <cellStyle name="Normal 19 2 2 3 4 2 2 2" xfId="32025"/>
    <cellStyle name="Normal 19 2 2 3 4 2 3" xfId="24458"/>
    <cellStyle name="Normal 19 2 2 3 4 3" xfId="11395"/>
    <cellStyle name="Normal 19 2 2 3 4 3 2" xfId="28244"/>
    <cellStyle name="Normal 19 2 2 3 4 4" xfId="20677"/>
    <cellStyle name="Normal 19 2 2 3 5" xfId="5235"/>
    <cellStyle name="Normal 19 2 2 3 5 2" xfId="13294"/>
    <cellStyle name="Normal 19 2 2 3 5 2 2" xfId="30141"/>
    <cellStyle name="Normal 19 2 2 3 5 3" xfId="22574"/>
    <cellStyle name="Normal 19 2 2 3 6" xfId="9396"/>
    <cellStyle name="Normal 19 2 2 3 6 2" xfId="26360"/>
    <cellStyle name="Normal 19 2 2 3 7" xfId="17173"/>
    <cellStyle name="Normal 19 2 2 3 8" xfId="18792"/>
    <cellStyle name="Normal 19 2 2 4" xfId="1520"/>
    <cellStyle name="Normal 19 2 2 4 2" xfId="2519"/>
    <cellStyle name="Normal 19 2 2 4 2 2" xfId="4481"/>
    <cellStyle name="Normal 19 2 2 4 2 2 2" xfId="8264"/>
    <cellStyle name="Normal 19 2 2 4 2 2 2 2" xfId="16323"/>
    <cellStyle name="Normal 19 2 2 4 2 2 2 2 2" xfId="33170"/>
    <cellStyle name="Normal 19 2 2 4 2 2 2 3" xfId="25603"/>
    <cellStyle name="Normal 19 2 2 4 2 2 3" xfId="12540"/>
    <cellStyle name="Normal 19 2 2 4 2 2 3 2" xfId="29389"/>
    <cellStyle name="Normal 19 2 2 4 2 2 4" xfId="21822"/>
    <cellStyle name="Normal 19 2 2 4 2 3" xfId="6380"/>
    <cellStyle name="Normal 19 2 2 4 2 3 2" xfId="14439"/>
    <cellStyle name="Normal 19 2 2 4 2 3 2 2" xfId="31286"/>
    <cellStyle name="Normal 19 2 2 4 2 3 3" xfId="23719"/>
    <cellStyle name="Normal 19 2 2 4 2 4" xfId="10606"/>
    <cellStyle name="Normal 19 2 2 4 2 4 2" xfId="27505"/>
    <cellStyle name="Normal 19 2 2 4 2 5" xfId="17178"/>
    <cellStyle name="Normal 19 2 2 4 2 6" xfId="19937"/>
    <cellStyle name="Normal 19 2 2 4 3" xfId="3569"/>
    <cellStyle name="Normal 19 2 2 4 3 2" xfId="7352"/>
    <cellStyle name="Normal 19 2 2 4 3 2 2" xfId="15411"/>
    <cellStyle name="Normal 19 2 2 4 3 2 2 2" xfId="32258"/>
    <cellStyle name="Normal 19 2 2 4 3 2 3" xfId="24691"/>
    <cellStyle name="Normal 19 2 2 4 3 3" xfId="11628"/>
    <cellStyle name="Normal 19 2 2 4 3 3 2" xfId="28477"/>
    <cellStyle name="Normal 19 2 2 4 3 4" xfId="20910"/>
    <cellStyle name="Normal 19 2 2 4 4" xfId="5468"/>
    <cellStyle name="Normal 19 2 2 4 4 2" xfId="13527"/>
    <cellStyle name="Normal 19 2 2 4 4 2 2" xfId="30374"/>
    <cellStyle name="Normal 19 2 2 4 4 3" xfId="22807"/>
    <cellStyle name="Normal 19 2 2 4 5" xfId="9653"/>
    <cellStyle name="Normal 19 2 2 4 5 2" xfId="26593"/>
    <cellStyle name="Normal 19 2 2 4 6" xfId="17177"/>
    <cellStyle name="Normal 19 2 2 4 7" xfId="19025"/>
    <cellStyle name="Normal 19 2 2 5" xfId="2049"/>
    <cellStyle name="Normal 19 2 2 5 2" xfId="4030"/>
    <cellStyle name="Normal 19 2 2 5 2 2" xfId="7813"/>
    <cellStyle name="Normal 19 2 2 5 2 2 2" xfId="15872"/>
    <cellStyle name="Normal 19 2 2 5 2 2 2 2" xfId="32719"/>
    <cellStyle name="Normal 19 2 2 5 2 2 3" xfId="25152"/>
    <cellStyle name="Normal 19 2 2 5 2 3" xfId="12089"/>
    <cellStyle name="Normal 19 2 2 5 2 3 2" xfId="28938"/>
    <cellStyle name="Normal 19 2 2 5 2 4" xfId="21371"/>
    <cellStyle name="Normal 19 2 2 5 3" xfId="5929"/>
    <cellStyle name="Normal 19 2 2 5 3 2" xfId="13988"/>
    <cellStyle name="Normal 19 2 2 5 3 2 2" xfId="30835"/>
    <cellStyle name="Normal 19 2 2 5 3 3" xfId="23268"/>
    <cellStyle name="Normal 19 2 2 5 4" xfId="10147"/>
    <cellStyle name="Normal 19 2 2 5 4 2" xfId="27054"/>
    <cellStyle name="Normal 19 2 2 5 5" xfId="17179"/>
    <cellStyle name="Normal 19 2 2 5 6" xfId="19486"/>
    <cellStyle name="Normal 19 2 2 6" xfId="3088"/>
    <cellStyle name="Normal 19 2 2 6 2" xfId="6901"/>
    <cellStyle name="Normal 19 2 2 6 2 2" xfId="14960"/>
    <cellStyle name="Normal 19 2 2 6 2 2 2" xfId="31807"/>
    <cellStyle name="Normal 19 2 2 6 2 3" xfId="24240"/>
    <cellStyle name="Normal 19 2 2 6 3" xfId="11151"/>
    <cellStyle name="Normal 19 2 2 6 3 2" xfId="28026"/>
    <cellStyle name="Normal 19 2 2 6 4" xfId="20459"/>
    <cellStyle name="Normal 19 2 2 7" xfId="5017"/>
    <cellStyle name="Normal 19 2 2 7 2" xfId="13076"/>
    <cellStyle name="Normal 19 2 2 7 2 2" xfId="29923"/>
    <cellStyle name="Normal 19 2 2 7 3" xfId="22356"/>
    <cellStyle name="Normal 19 2 2 8" xfId="9036"/>
    <cellStyle name="Normal 19 2 2 8 2" xfId="26142"/>
    <cellStyle name="Normal 19 2 2 9" xfId="17164"/>
    <cellStyle name="Normal 19 2 3" xfId="1037"/>
    <cellStyle name="Normal 19 2 3 2" xfId="1298"/>
    <cellStyle name="Normal 19 2 3 2 2" xfId="1794"/>
    <cellStyle name="Normal 19 2 3 2 2 2" xfId="2793"/>
    <cellStyle name="Normal 19 2 3 2 2 2 2" xfId="4755"/>
    <cellStyle name="Normal 19 2 3 2 2 2 2 2" xfId="8538"/>
    <cellStyle name="Normal 19 2 3 2 2 2 2 2 2" xfId="16597"/>
    <cellStyle name="Normal 19 2 3 2 2 2 2 2 2 2" xfId="33444"/>
    <cellStyle name="Normal 19 2 3 2 2 2 2 2 3" xfId="25877"/>
    <cellStyle name="Normal 19 2 3 2 2 2 2 3" xfId="12814"/>
    <cellStyle name="Normal 19 2 3 2 2 2 2 3 2" xfId="29663"/>
    <cellStyle name="Normal 19 2 3 2 2 2 2 4" xfId="22096"/>
    <cellStyle name="Normal 19 2 3 2 2 2 3" xfId="6654"/>
    <cellStyle name="Normal 19 2 3 2 2 2 3 2" xfId="14713"/>
    <cellStyle name="Normal 19 2 3 2 2 2 3 2 2" xfId="31560"/>
    <cellStyle name="Normal 19 2 3 2 2 2 3 3" xfId="23993"/>
    <cellStyle name="Normal 19 2 3 2 2 2 4" xfId="10880"/>
    <cellStyle name="Normal 19 2 3 2 2 2 4 2" xfId="27779"/>
    <cellStyle name="Normal 19 2 3 2 2 2 5" xfId="17183"/>
    <cellStyle name="Normal 19 2 3 2 2 2 6" xfId="20211"/>
    <cellStyle name="Normal 19 2 3 2 2 3" xfId="3843"/>
    <cellStyle name="Normal 19 2 3 2 2 3 2" xfId="7626"/>
    <cellStyle name="Normal 19 2 3 2 2 3 2 2" xfId="15685"/>
    <cellStyle name="Normal 19 2 3 2 2 3 2 2 2" xfId="32532"/>
    <cellStyle name="Normal 19 2 3 2 2 3 2 3" xfId="24965"/>
    <cellStyle name="Normal 19 2 3 2 2 3 3" xfId="11902"/>
    <cellStyle name="Normal 19 2 3 2 2 3 3 2" xfId="28751"/>
    <cellStyle name="Normal 19 2 3 2 2 3 4" xfId="21184"/>
    <cellStyle name="Normal 19 2 3 2 2 4" xfId="5742"/>
    <cellStyle name="Normal 19 2 3 2 2 4 2" xfId="13801"/>
    <cellStyle name="Normal 19 2 3 2 2 4 2 2" xfId="30648"/>
    <cellStyle name="Normal 19 2 3 2 2 4 3" xfId="23081"/>
    <cellStyle name="Normal 19 2 3 2 2 5" xfId="9927"/>
    <cellStyle name="Normal 19 2 3 2 2 5 2" xfId="26867"/>
    <cellStyle name="Normal 19 2 3 2 2 6" xfId="17182"/>
    <cellStyle name="Normal 19 2 3 2 2 7" xfId="19299"/>
    <cellStyle name="Normal 19 2 3 2 3" xfId="2340"/>
    <cellStyle name="Normal 19 2 3 2 3 2" xfId="4304"/>
    <cellStyle name="Normal 19 2 3 2 3 2 2" xfId="8087"/>
    <cellStyle name="Normal 19 2 3 2 3 2 2 2" xfId="16146"/>
    <cellStyle name="Normal 19 2 3 2 3 2 2 2 2" xfId="32993"/>
    <cellStyle name="Normal 19 2 3 2 3 2 2 3" xfId="25426"/>
    <cellStyle name="Normal 19 2 3 2 3 2 3" xfId="12363"/>
    <cellStyle name="Normal 19 2 3 2 3 2 3 2" xfId="29212"/>
    <cellStyle name="Normal 19 2 3 2 3 2 4" xfId="21645"/>
    <cellStyle name="Normal 19 2 3 2 3 3" xfId="6203"/>
    <cellStyle name="Normal 19 2 3 2 3 3 2" xfId="14262"/>
    <cellStyle name="Normal 19 2 3 2 3 3 2 2" xfId="31109"/>
    <cellStyle name="Normal 19 2 3 2 3 3 3" xfId="23542"/>
    <cellStyle name="Normal 19 2 3 2 3 4" xfId="10428"/>
    <cellStyle name="Normal 19 2 3 2 3 4 2" xfId="27328"/>
    <cellStyle name="Normal 19 2 3 2 3 5" xfId="17184"/>
    <cellStyle name="Normal 19 2 3 2 3 6" xfId="19760"/>
    <cellStyle name="Normal 19 2 3 2 4" xfId="3392"/>
    <cellStyle name="Normal 19 2 3 2 4 2" xfId="7175"/>
    <cellStyle name="Normal 19 2 3 2 4 2 2" xfId="15234"/>
    <cellStyle name="Normal 19 2 3 2 4 2 2 2" xfId="32081"/>
    <cellStyle name="Normal 19 2 3 2 4 2 3" xfId="24514"/>
    <cellStyle name="Normal 19 2 3 2 4 3" xfId="11451"/>
    <cellStyle name="Normal 19 2 3 2 4 3 2" xfId="28300"/>
    <cellStyle name="Normal 19 2 3 2 4 4" xfId="20733"/>
    <cellStyle name="Normal 19 2 3 2 5" xfId="5291"/>
    <cellStyle name="Normal 19 2 3 2 5 2" xfId="13350"/>
    <cellStyle name="Normal 19 2 3 2 5 2 2" xfId="30197"/>
    <cellStyle name="Normal 19 2 3 2 5 3" xfId="22630"/>
    <cellStyle name="Normal 19 2 3 2 6" xfId="9452"/>
    <cellStyle name="Normal 19 2 3 2 6 2" xfId="26416"/>
    <cellStyle name="Normal 19 2 3 2 7" xfId="17181"/>
    <cellStyle name="Normal 19 2 3 2 8" xfId="18848"/>
    <cellStyle name="Normal 19 2 3 3" xfId="1576"/>
    <cellStyle name="Normal 19 2 3 3 2" xfId="2575"/>
    <cellStyle name="Normal 19 2 3 3 2 2" xfId="4537"/>
    <cellStyle name="Normal 19 2 3 3 2 2 2" xfId="8320"/>
    <cellStyle name="Normal 19 2 3 3 2 2 2 2" xfId="16379"/>
    <cellStyle name="Normal 19 2 3 3 2 2 2 2 2" xfId="33226"/>
    <cellStyle name="Normal 19 2 3 3 2 2 2 3" xfId="25659"/>
    <cellStyle name="Normal 19 2 3 3 2 2 3" xfId="12596"/>
    <cellStyle name="Normal 19 2 3 3 2 2 3 2" xfId="29445"/>
    <cellStyle name="Normal 19 2 3 3 2 2 4" xfId="21878"/>
    <cellStyle name="Normal 19 2 3 3 2 3" xfId="6436"/>
    <cellStyle name="Normal 19 2 3 3 2 3 2" xfId="14495"/>
    <cellStyle name="Normal 19 2 3 3 2 3 2 2" xfId="31342"/>
    <cellStyle name="Normal 19 2 3 3 2 3 3" xfId="23775"/>
    <cellStyle name="Normal 19 2 3 3 2 4" xfId="10662"/>
    <cellStyle name="Normal 19 2 3 3 2 4 2" xfId="27561"/>
    <cellStyle name="Normal 19 2 3 3 2 5" xfId="17186"/>
    <cellStyle name="Normal 19 2 3 3 2 6" xfId="19993"/>
    <cellStyle name="Normal 19 2 3 3 3" xfId="3625"/>
    <cellStyle name="Normal 19 2 3 3 3 2" xfId="7408"/>
    <cellStyle name="Normal 19 2 3 3 3 2 2" xfId="15467"/>
    <cellStyle name="Normal 19 2 3 3 3 2 2 2" xfId="32314"/>
    <cellStyle name="Normal 19 2 3 3 3 2 3" xfId="24747"/>
    <cellStyle name="Normal 19 2 3 3 3 3" xfId="11684"/>
    <cellStyle name="Normal 19 2 3 3 3 3 2" xfId="28533"/>
    <cellStyle name="Normal 19 2 3 3 3 4" xfId="20966"/>
    <cellStyle name="Normal 19 2 3 3 4" xfId="5524"/>
    <cellStyle name="Normal 19 2 3 3 4 2" xfId="13583"/>
    <cellStyle name="Normal 19 2 3 3 4 2 2" xfId="30430"/>
    <cellStyle name="Normal 19 2 3 3 4 3" xfId="22863"/>
    <cellStyle name="Normal 19 2 3 3 5" xfId="9709"/>
    <cellStyle name="Normal 19 2 3 3 5 2" xfId="26649"/>
    <cellStyle name="Normal 19 2 3 3 6" xfId="17185"/>
    <cellStyle name="Normal 19 2 3 3 7" xfId="19081"/>
    <cellStyle name="Normal 19 2 3 4" xfId="2122"/>
    <cellStyle name="Normal 19 2 3 4 2" xfId="4086"/>
    <cellStyle name="Normal 19 2 3 4 2 2" xfId="7869"/>
    <cellStyle name="Normal 19 2 3 4 2 2 2" xfId="15928"/>
    <cellStyle name="Normal 19 2 3 4 2 2 2 2" xfId="32775"/>
    <cellStyle name="Normal 19 2 3 4 2 2 3" xfId="25208"/>
    <cellStyle name="Normal 19 2 3 4 2 3" xfId="12145"/>
    <cellStyle name="Normal 19 2 3 4 2 3 2" xfId="28994"/>
    <cellStyle name="Normal 19 2 3 4 2 4" xfId="21427"/>
    <cellStyle name="Normal 19 2 3 4 3" xfId="5985"/>
    <cellStyle name="Normal 19 2 3 4 3 2" xfId="14044"/>
    <cellStyle name="Normal 19 2 3 4 3 2 2" xfId="30891"/>
    <cellStyle name="Normal 19 2 3 4 3 3" xfId="23324"/>
    <cellStyle name="Normal 19 2 3 4 4" xfId="10210"/>
    <cellStyle name="Normal 19 2 3 4 4 2" xfId="27110"/>
    <cellStyle name="Normal 19 2 3 4 5" xfId="17187"/>
    <cellStyle name="Normal 19 2 3 4 6" xfId="19542"/>
    <cellStyle name="Normal 19 2 3 5" xfId="3174"/>
    <cellStyle name="Normal 19 2 3 5 2" xfId="6957"/>
    <cellStyle name="Normal 19 2 3 5 2 2" xfId="15016"/>
    <cellStyle name="Normal 19 2 3 5 2 2 2" xfId="31863"/>
    <cellStyle name="Normal 19 2 3 5 2 3" xfId="24296"/>
    <cellStyle name="Normal 19 2 3 5 3" xfId="11233"/>
    <cellStyle name="Normal 19 2 3 5 3 2" xfId="28082"/>
    <cellStyle name="Normal 19 2 3 5 4" xfId="20515"/>
    <cellStyle name="Normal 19 2 3 6" xfId="5073"/>
    <cellStyle name="Normal 19 2 3 6 2" xfId="13132"/>
    <cellStyle name="Normal 19 2 3 6 2 2" xfId="29979"/>
    <cellStyle name="Normal 19 2 3 6 3" xfId="22412"/>
    <cellStyle name="Normal 19 2 3 7" xfId="9217"/>
    <cellStyle name="Normal 19 2 3 7 2" xfId="26198"/>
    <cellStyle name="Normal 19 2 3 8" xfId="17180"/>
    <cellStyle name="Normal 19 2 3 9" xfId="18630"/>
    <cellStyle name="Normal 19 2 4" xfId="1206"/>
    <cellStyle name="Normal 19 2 4 2" xfId="1702"/>
    <cellStyle name="Normal 19 2 4 2 2" xfId="2701"/>
    <cellStyle name="Normal 19 2 4 2 2 2" xfId="4663"/>
    <cellStyle name="Normal 19 2 4 2 2 2 2" xfId="8446"/>
    <cellStyle name="Normal 19 2 4 2 2 2 2 2" xfId="16505"/>
    <cellStyle name="Normal 19 2 4 2 2 2 2 2 2" xfId="33352"/>
    <cellStyle name="Normal 19 2 4 2 2 2 2 3" xfId="25785"/>
    <cellStyle name="Normal 19 2 4 2 2 2 3" xfId="12722"/>
    <cellStyle name="Normal 19 2 4 2 2 2 3 2" xfId="29571"/>
    <cellStyle name="Normal 19 2 4 2 2 2 4" xfId="22004"/>
    <cellStyle name="Normal 19 2 4 2 2 3" xfId="6562"/>
    <cellStyle name="Normal 19 2 4 2 2 3 2" xfId="14621"/>
    <cellStyle name="Normal 19 2 4 2 2 3 2 2" xfId="31468"/>
    <cellStyle name="Normal 19 2 4 2 2 3 3" xfId="23901"/>
    <cellStyle name="Normal 19 2 4 2 2 4" xfId="10788"/>
    <cellStyle name="Normal 19 2 4 2 2 4 2" xfId="27687"/>
    <cellStyle name="Normal 19 2 4 2 2 5" xfId="17190"/>
    <cellStyle name="Normal 19 2 4 2 2 6" xfId="20119"/>
    <cellStyle name="Normal 19 2 4 2 3" xfId="3751"/>
    <cellStyle name="Normal 19 2 4 2 3 2" xfId="7534"/>
    <cellStyle name="Normal 19 2 4 2 3 2 2" xfId="15593"/>
    <cellStyle name="Normal 19 2 4 2 3 2 2 2" xfId="32440"/>
    <cellStyle name="Normal 19 2 4 2 3 2 3" xfId="24873"/>
    <cellStyle name="Normal 19 2 4 2 3 3" xfId="11810"/>
    <cellStyle name="Normal 19 2 4 2 3 3 2" xfId="28659"/>
    <cellStyle name="Normal 19 2 4 2 3 4" xfId="21092"/>
    <cellStyle name="Normal 19 2 4 2 4" xfId="5650"/>
    <cellStyle name="Normal 19 2 4 2 4 2" xfId="13709"/>
    <cellStyle name="Normal 19 2 4 2 4 2 2" xfId="30556"/>
    <cellStyle name="Normal 19 2 4 2 4 3" xfId="22989"/>
    <cellStyle name="Normal 19 2 4 2 5" xfId="9835"/>
    <cellStyle name="Normal 19 2 4 2 5 2" xfId="26775"/>
    <cellStyle name="Normal 19 2 4 2 6" xfId="17189"/>
    <cellStyle name="Normal 19 2 4 2 7" xfId="19207"/>
    <cellStyle name="Normal 19 2 4 3" xfId="2248"/>
    <cellStyle name="Normal 19 2 4 3 2" xfId="4212"/>
    <cellStyle name="Normal 19 2 4 3 2 2" xfId="7995"/>
    <cellStyle name="Normal 19 2 4 3 2 2 2" xfId="16054"/>
    <cellStyle name="Normal 19 2 4 3 2 2 2 2" xfId="32901"/>
    <cellStyle name="Normal 19 2 4 3 2 2 3" xfId="25334"/>
    <cellStyle name="Normal 19 2 4 3 2 3" xfId="12271"/>
    <cellStyle name="Normal 19 2 4 3 2 3 2" xfId="29120"/>
    <cellStyle name="Normal 19 2 4 3 2 4" xfId="21553"/>
    <cellStyle name="Normal 19 2 4 3 3" xfId="6111"/>
    <cellStyle name="Normal 19 2 4 3 3 2" xfId="14170"/>
    <cellStyle name="Normal 19 2 4 3 3 2 2" xfId="31017"/>
    <cellStyle name="Normal 19 2 4 3 3 3" xfId="23450"/>
    <cellStyle name="Normal 19 2 4 3 4" xfId="10336"/>
    <cellStyle name="Normal 19 2 4 3 4 2" xfId="27236"/>
    <cellStyle name="Normal 19 2 4 3 5" xfId="17191"/>
    <cellStyle name="Normal 19 2 4 3 6" xfId="19668"/>
    <cellStyle name="Normal 19 2 4 4" xfId="3300"/>
    <cellStyle name="Normal 19 2 4 4 2" xfId="7083"/>
    <cellStyle name="Normal 19 2 4 4 2 2" xfId="15142"/>
    <cellStyle name="Normal 19 2 4 4 2 2 2" xfId="31989"/>
    <cellStyle name="Normal 19 2 4 4 2 3" xfId="24422"/>
    <cellStyle name="Normal 19 2 4 4 3" xfId="11359"/>
    <cellStyle name="Normal 19 2 4 4 3 2" xfId="28208"/>
    <cellStyle name="Normal 19 2 4 4 4" xfId="20641"/>
    <cellStyle name="Normal 19 2 4 5" xfId="5199"/>
    <cellStyle name="Normal 19 2 4 5 2" xfId="13258"/>
    <cellStyle name="Normal 19 2 4 5 2 2" xfId="30105"/>
    <cellStyle name="Normal 19 2 4 5 3" xfId="22538"/>
    <cellStyle name="Normal 19 2 4 6" xfId="9360"/>
    <cellStyle name="Normal 19 2 4 6 2" xfId="26324"/>
    <cellStyle name="Normal 19 2 4 7" xfId="17188"/>
    <cellStyle name="Normal 19 2 4 8" xfId="18756"/>
    <cellStyle name="Normal 19 2 5" xfId="1484"/>
    <cellStyle name="Normal 19 2 5 2" xfId="2483"/>
    <cellStyle name="Normal 19 2 5 2 2" xfId="4445"/>
    <cellStyle name="Normal 19 2 5 2 2 2" xfId="8228"/>
    <cellStyle name="Normal 19 2 5 2 2 2 2" xfId="16287"/>
    <cellStyle name="Normal 19 2 5 2 2 2 2 2" xfId="33134"/>
    <cellStyle name="Normal 19 2 5 2 2 2 3" xfId="25567"/>
    <cellStyle name="Normal 19 2 5 2 2 3" xfId="12504"/>
    <cellStyle name="Normal 19 2 5 2 2 3 2" xfId="29353"/>
    <cellStyle name="Normal 19 2 5 2 2 4" xfId="21786"/>
    <cellStyle name="Normal 19 2 5 2 3" xfId="6344"/>
    <cellStyle name="Normal 19 2 5 2 3 2" xfId="14403"/>
    <cellStyle name="Normal 19 2 5 2 3 2 2" xfId="31250"/>
    <cellStyle name="Normal 19 2 5 2 3 3" xfId="23683"/>
    <cellStyle name="Normal 19 2 5 2 4" xfId="10570"/>
    <cellStyle name="Normal 19 2 5 2 4 2" xfId="27469"/>
    <cellStyle name="Normal 19 2 5 2 5" xfId="17193"/>
    <cellStyle name="Normal 19 2 5 2 6" xfId="19901"/>
    <cellStyle name="Normal 19 2 5 3" xfId="3533"/>
    <cellStyle name="Normal 19 2 5 3 2" xfId="7316"/>
    <cellStyle name="Normal 19 2 5 3 2 2" xfId="15375"/>
    <cellStyle name="Normal 19 2 5 3 2 2 2" xfId="32222"/>
    <cellStyle name="Normal 19 2 5 3 2 3" xfId="24655"/>
    <cellStyle name="Normal 19 2 5 3 3" xfId="11592"/>
    <cellStyle name="Normal 19 2 5 3 3 2" xfId="28441"/>
    <cellStyle name="Normal 19 2 5 3 4" xfId="20874"/>
    <cellStyle name="Normal 19 2 5 4" xfId="5432"/>
    <cellStyle name="Normal 19 2 5 4 2" xfId="13491"/>
    <cellStyle name="Normal 19 2 5 4 2 2" xfId="30338"/>
    <cellStyle name="Normal 19 2 5 4 3" xfId="22771"/>
    <cellStyle name="Normal 19 2 5 5" xfId="9617"/>
    <cellStyle name="Normal 19 2 5 5 2" xfId="26557"/>
    <cellStyle name="Normal 19 2 5 6" xfId="17192"/>
    <cellStyle name="Normal 19 2 5 7" xfId="18989"/>
    <cellStyle name="Normal 19 2 6" xfId="2009"/>
    <cellStyle name="Normal 19 2 6 2" xfId="3994"/>
    <cellStyle name="Normal 19 2 6 2 2" xfId="7777"/>
    <cellStyle name="Normal 19 2 6 2 2 2" xfId="15836"/>
    <cellStyle name="Normal 19 2 6 2 2 2 2" xfId="32683"/>
    <cellStyle name="Normal 19 2 6 2 2 3" xfId="25116"/>
    <cellStyle name="Normal 19 2 6 2 3" xfId="12053"/>
    <cellStyle name="Normal 19 2 6 2 3 2" xfId="28902"/>
    <cellStyle name="Normal 19 2 6 2 4" xfId="21335"/>
    <cellStyle name="Normal 19 2 6 3" xfId="5893"/>
    <cellStyle name="Normal 19 2 6 3 2" xfId="13952"/>
    <cellStyle name="Normal 19 2 6 3 2 2" xfId="30799"/>
    <cellStyle name="Normal 19 2 6 3 3" xfId="23232"/>
    <cellStyle name="Normal 19 2 6 4" xfId="10108"/>
    <cellStyle name="Normal 19 2 6 4 2" xfId="27018"/>
    <cellStyle name="Normal 19 2 6 5" xfId="17194"/>
    <cellStyle name="Normal 19 2 6 6" xfId="19450"/>
    <cellStyle name="Normal 19 2 7" xfId="3052"/>
    <cellStyle name="Normal 19 2 7 2" xfId="6865"/>
    <cellStyle name="Normal 19 2 7 2 2" xfId="14924"/>
    <cellStyle name="Normal 19 2 7 2 2 2" xfId="31771"/>
    <cellStyle name="Normal 19 2 7 2 3" xfId="24204"/>
    <cellStyle name="Normal 19 2 7 3" xfId="11115"/>
    <cellStyle name="Normal 19 2 7 3 2" xfId="27990"/>
    <cellStyle name="Normal 19 2 7 4" xfId="20423"/>
    <cellStyle name="Normal 19 2 8" xfId="4981"/>
    <cellStyle name="Normal 19 2 8 2" xfId="13040"/>
    <cellStyle name="Normal 19 2 8 2 2" xfId="29887"/>
    <cellStyle name="Normal 19 2 8 3" xfId="22320"/>
    <cellStyle name="Normal 19 2 9" xfId="8964"/>
    <cellStyle name="Normal 19 2 9 2" xfId="26106"/>
    <cellStyle name="Normal 19 3" xfId="721"/>
    <cellStyle name="Normal 19 3 10" xfId="18560"/>
    <cellStyle name="Normal 19 3 11" xfId="34067"/>
    <cellStyle name="Normal 19 3 2" xfId="1060"/>
    <cellStyle name="Normal 19 3 2 2" xfId="1321"/>
    <cellStyle name="Normal 19 3 2 2 2" xfId="1817"/>
    <cellStyle name="Normal 19 3 2 2 2 2" xfId="2816"/>
    <cellStyle name="Normal 19 3 2 2 2 2 2" xfId="4778"/>
    <cellStyle name="Normal 19 3 2 2 2 2 2 2" xfId="8561"/>
    <cellStyle name="Normal 19 3 2 2 2 2 2 2 2" xfId="16620"/>
    <cellStyle name="Normal 19 3 2 2 2 2 2 2 2 2" xfId="33467"/>
    <cellStyle name="Normal 19 3 2 2 2 2 2 2 3" xfId="25900"/>
    <cellStyle name="Normal 19 3 2 2 2 2 2 3" xfId="12837"/>
    <cellStyle name="Normal 19 3 2 2 2 2 2 3 2" xfId="29686"/>
    <cellStyle name="Normal 19 3 2 2 2 2 2 4" xfId="22119"/>
    <cellStyle name="Normal 19 3 2 2 2 2 3" xfId="6677"/>
    <cellStyle name="Normal 19 3 2 2 2 2 3 2" xfId="14736"/>
    <cellStyle name="Normal 19 3 2 2 2 2 3 2 2" xfId="31583"/>
    <cellStyle name="Normal 19 3 2 2 2 2 3 3" xfId="24016"/>
    <cellStyle name="Normal 19 3 2 2 2 2 4" xfId="10903"/>
    <cellStyle name="Normal 19 3 2 2 2 2 4 2" xfId="27802"/>
    <cellStyle name="Normal 19 3 2 2 2 2 5" xfId="17199"/>
    <cellStyle name="Normal 19 3 2 2 2 2 6" xfId="20234"/>
    <cellStyle name="Normal 19 3 2 2 2 3" xfId="3866"/>
    <cellStyle name="Normal 19 3 2 2 2 3 2" xfId="7649"/>
    <cellStyle name="Normal 19 3 2 2 2 3 2 2" xfId="15708"/>
    <cellStyle name="Normal 19 3 2 2 2 3 2 2 2" xfId="32555"/>
    <cellStyle name="Normal 19 3 2 2 2 3 2 3" xfId="24988"/>
    <cellStyle name="Normal 19 3 2 2 2 3 3" xfId="11925"/>
    <cellStyle name="Normal 19 3 2 2 2 3 3 2" xfId="28774"/>
    <cellStyle name="Normal 19 3 2 2 2 3 4" xfId="21207"/>
    <cellStyle name="Normal 19 3 2 2 2 4" xfId="5765"/>
    <cellStyle name="Normal 19 3 2 2 2 4 2" xfId="13824"/>
    <cellStyle name="Normal 19 3 2 2 2 4 2 2" xfId="30671"/>
    <cellStyle name="Normal 19 3 2 2 2 4 3" xfId="23104"/>
    <cellStyle name="Normal 19 3 2 2 2 5" xfId="9950"/>
    <cellStyle name="Normal 19 3 2 2 2 5 2" xfId="26890"/>
    <cellStyle name="Normal 19 3 2 2 2 6" xfId="17198"/>
    <cellStyle name="Normal 19 3 2 2 2 7" xfId="19322"/>
    <cellStyle name="Normal 19 3 2 2 3" xfId="2363"/>
    <cellStyle name="Normal 19 3 2 2 3 2" xfId="4327"/>
    <cellStyle name="Normal 19 3 2 2 3 2 2" xfId="8110"/>
    <cellStyle name="Normal 19 3 2 2 3 2 2 2" xfId="16169"/>
    <cellStyle name="Normal 19 3 2 2 3 2 2 2 2" xfId="33016"/>
    <cellStyle name="Normal 19 3 2 2 3 2 2 3" xfId="25449"/>
    <cellStyle name="Normal 19 3 2 2 3 2 3" xfId="12386"/>
    <cellStyle name="Normal 19 3 2 2 3 2 3 2" xfId="29235"/>
    <cellStyle name="Normal 19 3 2 2 3 2 4" xfId="21668"/>
    <cellStyle name="Normal 19 3 2 2 3 3" xfId="6226"/>
    <cellStyle name="Normal 19 3 2 2 3 3 2" xfId="14285"/>
    <cellStyle name="Normal 19 3 2 2 3 3 2 2" xfId="31132"/>
    <cellStyle name="Normal 19 3 2 2 3 3 3" xfId="23565"/>
    <cellStyle name="Normal 19 3 2 2 3 4" xfId="10451"/>
    <cellStyle name="Normal 19 3 2 2 3 4 2" xfId="27351"/>
    <cellStyle name="Normal 19 3 2 2 3 5" xfId="17200"/>
    <cellStyle name="Normal 19 3 2 2 3 6" xfId="19783"/>
    <cellStyle name="Normal 19 3 2 2 4" xfId="3415"/>
    <cellStyle name="Normal 19 3 2 2 4 2" xfId="7198"/>
    <cellStyle name="Normal 19 3 2 2 4 2 2" xfId="15257"/>
    <cellStyle name="Normal 19 3 2 2 4 2 2 2" xfId="32104"/>
    <cellStyle name="Normal 19 3 2 2 4 2 3" xfId="24537"/>
    <cellStyle name="Normal 19 3 2 2 4 3" xfId="11474"/>
    <cellStyle name="Normal 19 3 2 2 4 3 2" xfId="28323"/>
    <cellStyle name="Normal 19 3 2 2 4 4" xfId="20756"/>
    <cellStyle name="Normal 19 3 2 2 5" xfId="5314"/>
    <cellStyle name="Normal 19 3 2 2 5 2" xfId="13373"/>
    <cellStyle name="Normal 19 3 2 2 5 2 2" xfId="30220"/>
    <cellStyle name="Normal 19 3 2 2 5 3" xfId="22653"/>
    <cellStyle name="Normal 19 3 2 2 6" xfId="9475"/>
    <cellStyle name="Normal 19 3 2 2 6 2" xfId="26439"/>
    <cellStyle name="Normal 19 3 2 2 7" xfId="17197"/>
    <cellStyle name="Normal 19 3 2 2 8" xfId="18871"/>
    <cellStyle name="Normal 19 3 2 3" xfId="1599"/>
    <cellStyle name="Normal 19 3 2 3 2" xfId="2598"/>
    <cellStyle name="Normal 19 3 2 3 2 2" xfId="4560"/>
    <cellStyle name="Normal 19 3 2 3 2 2 2" xfId="8343"/>
    <cellStyle name="Normal 19 3 2 3 2 2 2 2" xfId="16402"/>
    <cellStyle name="Normal 19 3 2 3 2 2 2 2 2" xfId="33249"/>
    <cellStyle name="Normal 19 3 2 3 2 2 2 3" xfId="25682"/>
    <cellStyle name="Normal 19 3 2 3 2 2 3" xfId="12619"/>
    <cellStyle name="Normal 19 3 2 3 2 2 3 2" xfId="29468"/>
    <cellStyle name="Normal 19 3 2 3 2 2 4" xfId="21901"/>
    <cellStyle name="Normal 19 3 2 3 2 3" xfId="6459"/>
    <cellStyle name="Normal 19 3 2 3 2 3 2" xfId="14518"/>
    <cellStyle name="Normal 19 3 2 3 2 3 2 2" xfId="31365"/>
    <cellStyle name="Normal 19 3 2 3 2 3 3" xfId="23798"/>
    <cellStyle name="Normal 19 3 2 3 2 4" xfId="10685"/>
    <cellStyle name="Normal 19 3 2 3 2 4 2" xfId="27584"/>
    <cellStyle name="Normal 19 3 2 3 2 5" xfId="17202"/>
    <cellStyle name="Normal 19 3 2 3 2 6" xfId="20016"/>
    <cellStyle name="Normal 19 3 2 3 3" xfId="3648"/>
    <cellStyle name="Normal 19 3 2 3 3 2" xfId="7431"/>
    <cellStyle name="Normal 19 3 2 3 3 2 2" xfId="15490"/>
    <cellStyle name="Normal 19 3 2 3 3 2 2 2" xfId="32337"/>
    <cellStyle name="Normal 19 3 2 3 3 2 3" xfId="24770"/>
    <cellStyle name="Normal 19 3 2 3 3 3" xfId="11707"/>
    <cellStyle name="Normal 19 3 2 3 3 3 2" xfId="28556"/>
    <cellStyle name="Normal 19 3 2 3 3 4" xfId="20989"/>
    <cellStyle name="Normal 19 3 2 3 4" xfId="5547"/>
    <cellStyle name="Normal 19 3 2 3 4 2" xfId="13606"/>
    <cellStyle name="Normal 19 3 2 3 4 2 2" xfId="30453"/>
    <cellStyle name="Normal 19 3 2 3 4 3" xfId="22886"/>
    <cellStyle name="Normal 19 3 2 3 5" xfId="9732"/>
    <cellStyle name="Normal 19 3 2 3 5 2" xfId="26672"/>
    <cellStyle name="Normal 19 3 2 3 6" xfId="17201"/>
    <cellStyle name="Normal 19 3 2 3 7" xfId="19104"/>
    <cellStyle name="Normal 19 3 2 4" xfId="2145"/>
    <cellStyle name="Normal 19 3 2 4 2" xfId="4109"/>
    <cellStyle name="Normal 19 3 2 4 2 2" xfId="7892"/>
    <cellStyle name="Normal 19 3 2 4 2 2 2" xfId="15951"/>
    <cellStyle name="Normal 19 3 2 4 2 2 2 2" xfId="32798"/>
    <cellStyle name="Normal 19 3 2 4 2 2 3" xfId="25231"/>
    <cellStyle name="Normal 19 3 2 4 2 3" xfId="12168"/>
    <cellStyle name="Normal 19 3 2 4 2 3 2" xfId="29017"/>
    <cellStyle name="Normal 19 3 2 4 2 4" xfId="21450"/>
    <cellStyle name="Normal 19 3 2 4 3" xfId="6008"/>
    <cellStyle name="Normal 19 3 2 4 3 2" xfId="14067"/>
    <cellStyle name="Normal 19 3 2 4 3 2 2" xfId="30914"/>
    <cellStyle name="Normal 19 3 2 4 3 3" xfId="23347"/>
    <cellStyle name="Normal 19 3 2 4 4" xfId="10233"/>
    <cellStyle name="Normal 19 3 2 4 4 2" xfId="27133"/>
    <cellStyle name="Normal 19 3 2 4 5" xfId="17203"/>
    <cellStyle name="Normal 19 3 2 4 6" xfId="19565"/>
    <cellStyle name="Normal 19 3 2 5" xfId="3197"/>
    <cellStyle name="Normal 19 3 2 5 2" xfId="6980"/>
    <cellStyle name="Normal 19 3 2 5 2 2" xfId="15039"/>
    <cellStyle name="Normal 19 3 2 5 2 2 2" xfId="31886"/>
    <cellStyle name="Normal 19 3 2 5 2 3" xfId="24319"/>
    <cellStyle name="Normal 19 3 2 5 3" xfId="11256"/>
    <cellStyle name="Normal 19 3 2 5 3 2" xfId="28105"/>
    <cellStyle name="Normal 19 3 2 5 4" xfId="20538"/>
    <cellStyle name="Normal 19 3 2 6" xfId="5096"/>
    <cellStyle name="Normal 19 3 2 6 2" xfId="13155"/>
    <cellStyle name="Normal 19 3 2 6 2 2" xfId="30002"/>
    <cellStyle name="Normal 19 3 2 6 3" xfId="22435"/>
    <cellStyle name="Normal 19 3 2 7" xfId="9240"/>
    <cellStyle name="Normal 19 3 2 7 2" xfId="26221"/>
    <cellStyle name="Normal 19 3 2 8" xfId="17196"/>
    <cellStyle name="Normal 19 3 2 9" xfId="18653"/>
    <cellStyle name="Normal 19 3 3" xfId="1229"/>
    <cellStyle name="Normal 19 3 3 2" xfId="1725"/>
    <cellStyle name="Normal 19 3 3 2 2" xfId="2724"/>
    <cellStyle name="Normal 19 3 3 2 2 2" xfId="4686"/>
    <cellStyle name="Normal 19 3 3 2 2 2 2" xfId="8469"/>
    <cellStyle name="Normal 19 3 3 2 2 2 2 2" xfId="16528"/>
    <cellStyle name="Normal 19 3 3 2 2 2 2 2 2" xfId="33375"/>
    <cellStyle name="Normal 19 3 3 2 2 2 2 3" xfId="25808"/>
    <cellStyle name="Normal 19 3 3 2 2 2 3" xfId="12745"/>
    <cellStyle name="Normal 19 3 3 2 2 2 3 2" xfId="29594"/>
    <cellStyle name="Normal 19 3 3 2 2 2 4" xfId="22027"/>
    <cellStyle name="Normal 19 3 3 2 2 3" xfId="6585"/>
    <cellStyle name="Normal 19 3 3 2 2 3 2" xfId="14644"/>
    <cellStyle name="Normal 19 3 3 2 2 3 2 2" xfId="31491"/>
    <cellStyle name="Normal 19 3 3 2 2 3 3" xfId="23924"/>
    <cellStyle name="Normal 19 3 3 2 2 4" xfId="10811"/>
    <cellStyle name="Normal 19 3 3 2 2 4 2" xfId="27710"/>
    <cellStyle name="Normal 19 3 3 2 2 5" xfId="17206"/>
    <cellStyle name="Normal 19 3 3 2 2 6" xfId="20142"/>
    <cellStyle name="Normal 19 3 3 2 3" xfId="3774"/>
    <cellStyle name="Normal 19 3 3 2 3 2" xfId="7557"/>
    <cellStyle name="Normal 19 3 3 2 3 2 2" xfId="15616"/>
    <cellStyle name="Normal 19 3 3 2 3 2 2 2" xfId="32463"/>
    <cellStyle name="Normal 19 3 3 2 3 2 3" xfId="24896"/>
    <cellStyle name="Normal 19 3 3 2 3 3" xfId="11833"/>
    <cellStyle name="Normal 19 3 3 2 3 3 2" xfId="28682"/>
    <cellStyle name="Normal 19 3 3 2 3 4" xfId="21115"/>
    <cellStyle name="Normal 19 3 3 2 4" xfId="5673"/>
    <cellStyle name="Normal 19 3 3 2 4 2" xfId="13732"/>
    <cellStyle name="Normal 19 3 3 2 4 2 2" xfId="30579"/>
    <cellStyle name="Normal 19 3 3 2 4 3" xfId="23012"/>
    <cellStyle name="Normal 19 3 3 2 5" xfId="9858"/>
    <cellStyle name="Normal 19 3 3 2 5 2" xfId="26798"/>
    <cellStyle name="Normal 19 3 3 2 6" xfId="17205"/>
    <cellStyle name="Normal 19 3 3 2 7" xfId="19230"/>
    <cellStyle name="Normal 19 3 3 3" xfId="2271"/>
    <cellStyle name="Normal 19 3 3 3 2" xfId="4235"/>
    <cellStyle name="Normal 19 3 3 3 2 2" xfId="8018"/>
    <cellStyle name="Normal 19 3 3 3 2 2 2" xfId="16077"/>
    <cellStyle name="Normal 19 3 3 3 2 2 2 2" xfId="32924"/>
    <cellStyle name="Normal 19 3 3 3 2 2 3" xfId="25357"/>
    <cellStyle name="Normal 19 3 3 3 2 3" xfId="12294"/>
    <cellStyle name="Normal 19 3 3 3 2 3 2" xfId="29143"/>
    <cellStyle name="Normal 19 3 3 3 2 4" xfId="21576"/>
    <cellStyle name="Normal 19 3 3 3 3" xfId="6134"/>
    <cellStyle name="Normal 19 3 3 3 3 2" xfId="14193"/>
    <cellStyle name="Normal 19 3 3 3 3 2 2" xfId="31040"/>
    <cellStyle name="Normal 19 3 3 3 3 3" xfId="23473"/>
    <cellStyle name="Normal 19 3 3 3 4" xfId="10359"/>
    <cellStyle name="Normal 19 3 3 3 4 2" xfId="27259"/>
    <cellStyle name="Normal 19 3 3 3 5" xfId="17207"/>
    <cellStyle name="Normal 19 3 3 3 6" xfId="19691"/>
    <cellStyle name="Normal 19 3 3 4" xfId="3323"/>
    <cellStyle name="Normal 19 3 3 4 2" xfId="7106"/>
    <cellStyle name="Normal 19 3 3 4 2 2" xfId="15165"/>
    <cellStyle name="Normal 19 3 3 4 2 2 2" xfId="32012"/>
    <cellStyle name="Normal 19 3 3 4 2 3" xfId="24445"/>
    <cellStyle name="Normal 19 3 3 4 3" xfId="11382"/>
    <cellStyle name="Normal 19 3 3 4 3 2" xfId="28231"/>
    <cellStyle name="Normal 19 3 3 4 4" xfId="20664"/>
    <cellStyle name="Normal 19 3 3 5" xfId="5222"/>
    <cellStyle name="Normal 19 3 3 5 2" xfId="13281"/>
    <cellStyle name="Normal 19 3 3 5 2 2" xfId="30128"/>
    <cellStyle name="Normal 19 3 3 5 3" xfId="22561"/>
    <cellStyle name="Normal 19 3 3 6" xfId="9383"/>
    <cellStyle name="Normal 19 3 3 6 2" xfId="26347"/>
    <cellStyle name="Normal 19 3 3 7" xfId="17204"/>
    <cellStyle name="Normal 19 3 3 8" xfId="18779"/>
    <cellStyle name="Normal 19 3 4" xfId="1507"/>
    <cellStyle name="Normal 19 3 4 2" xfId="2506"/>
    <cellStyle name="Normal 19 3 4 2 2" xfId="4468"/>
    <cellStyle name="Normal 19 3 4 2 2 2" xfId="8251"/>
    <cellStyle name="Normal 19 3 4 2 2 2 2" xfId="16310"/>
    <cellStyle name="Normal 19 3 4 2 2 2 2 2" xfId="33157"/>
    <cellStyle name="Normal 19 3 4 2 2 2 3" xfId="25590"/>
    <cellStyle name="Normal 19 3 4 2 2 3" xfId="12527"/>
    <cellStyle name="Normal 19 3 4 2 2 3 2" xfId="29376"/>
    <cellStyle name="Normal 19 3 4 2 2 4" xfId="21809"/>
    <cellStyle name="Normal 19 3 4 2 3" xfId="6367"/>
    <cellStyle name="Normal 19 3 4 2 3 2" xfId="14426"/>
    <cellStyle name="Normal 19 3 4 2 3 2 2" xfId="31273"/>
    <cellStyle name="Normal 19 3 4 2 3 3" xfId="23706"/>
    <cellStyle name="Normal 19 3 4 2 4" xfId="10593"/>
    <cellStyle name="Normal 19 3 4 2 4 2" xfId="27492"/>
    <cellStyle name="Normal 19 3 4 2 5" xfId="17209"/>
    <cellStyle name="Normal 19 3 4 2 6" xfId="19924"/>
    <cellStyle name="Normal 19 3 4 3" xfId="3556"/>
    <cellStyle name="Normal 19 3 4 3 2" xfId="7339"/>
    <cellStyle name="Normal 19 3 4 3 2 2" xfId="15398"/>
    <cellStyle name="Normal 19 3 4 3 2 2 2" xfId="32245"/>
    <cellStyle name="Normal 19 3 4 3 2 3" xfId="24678"/>
    <cellStyle name="Normal 19 3 4 3 3" xfId="11615"/>
    <cellStyle name="Normal 19 3 4 3 3 2" xfId="28464"/>
    <cellStyle name="Normal 19 3 4 3 4" xfId="20897"/>
    <cellStyle name="Normal 19 3 4 4" xfId="5455"/>
    <cellStyle name="Normal 19 3 4 4 2" xfId="13514"/>
    <cellStyle name="Normal 19 3 4 4 2 2" xfId="30361"/>
    <cellStyle name="Normal 19 3 4 4 3" xfId="22794"/>
    <cellStyle name="Normal 19 3 4 5" xfId="9640"/>
    <cellStyle name="Normal 19 3 4 5 2" xfId="26580"/>
    <cellStyle name="Normal 19 3 4 6" xfId="17208"/>
    <cellStyle name="Normal 19 3 4 7" xfId="19012"/>
    <cellStyle name="Normal 19 3 5" xfId="2036"/>
    <cellStyle name="Normal 19 3 5 2" xfId="4017"/>
    <cellStyle name="Normal 19 3 5 2 2" xfId="7800"/>
    <cellStyle name="Normal 19 3 5 2 2 2" xfId="15859"/>
    <cellStyle name="Normal 19 3 5 2 2 2 2" xfId="32706"/>
    <cellStyle name="Normal 19 3 5 2 2 3" xfId="25139"/>
    <cellStyle name="Normal 19 3 5 2 3" xfId="12076"/>
    <cellStyle name="Normal 19 3 5 2 3 2" xfId="28925"/>
    <cellStyle name="Normal 19 3 5 2 4" xfId="21358"/>
    <cellStyle name="Normal 19 3 5 3" xfId="5916"/>
    <cellStyle name="Normal 19 3 5 3 2" xfId="13975"/>
    <cellStyle name="Normal 19 3 5 3 2 2" xfId="30822"/>
    <cellStyle name="Normal 19 3 5 3 3" xfId="23255"/>
    <cellStyle name="Normal 19 3 5 4" xfId="10134"/>
    <cellStyle name="Normal 19 3 5 4 2" xfId="27041"/>
    <cellStyle name="Normal 19 3 5 5" xfId="17210"/>
    <cellStyle name="Normal 19 3 5 6" xfId="19473"/>
    <cellStyle name="Normal 19 3 6" xfId="3075"/>
    <cellStyle name="Normal 19 3 6 2" xfId="6888"/>
    <cellStyle name="Normal 19 3 6 2 2" xfId="14947"/>
    <cellStyle name="Normal 19 3 6 2 2 2" xfId="31794"/>
    <cellStyle name="Normal 19 3 6 2 3" xfId="24227"/>
    <cellStyle name="Normal 19 3 6 3" xfId="11138"/>
    <cellStyle name="Normal 19 3 6 3 2" xfId="28013"/>
    <cellStyle name="Normal 19 3 6 4" xfId="20446"/>
    <cellStyle name="Normal 19 3 7" xfId="5004"/>
    <cellStyle name="Normal 19 3 7 2" xfId="13063"/>
    <cellStyle name="Normal 19 3 7 2 2" xfId="29910"/>
    <cellStyle name="Normal 19 3 7 3" xfId="22343"/>
    <cellStyle name="Normal 19 3 8" xfId="9021"/>
    <cellStyle name="Normal 19 3 8 2" xfId="26129"/>
    <cellStyle name="Normal 19 3 9" xfId="17195"/>
    <cellStyle name="Normal 19 4" xfId="940"/>
    <cellStyle name="Normal 19 4 2" xfId="3120"/>
    <cellStyle name="Normal 19 4 3" xfId="17211"/>
    <cellStyle name="Normal 19 4 4" xfId="34068"/>
    <cellStyle name="Normal 19 5" xfId="1024"/>
    <cellStyle name="Normal 19 5 2" xfId="1285"/>
    <cellStyle name="Normal 19 5 2 2" xfId="1781"/>
    <cellStyle name="Normal 19 5 2 2 2" xfId="2780"/>
    <cellStyle name="Normal 19 5 2 2 2 2" xfId="4742"/>
    <cellStyle name="Normal 19 5 2 2 2 2 2" xfId="8525"/>
    <cellStyle name="Normal 19 5 2 2 2 2 2 2" xfId="16584"/>
    <cellStyle name="Normal 19 5 2 2 2 2 2 2 2" xfId="33431"/>
    <cellStyle name="Normal 19 5 2 2 2 2 2 3" xfId="25864"/>
    <cellStyle name="Normal 19 5 2 2 2 2 3" xfId="12801"/>
    <cellStyle name="Normal 19 5 2 2 2 2 3 2" xfId="29650"/>
    <cellStyle name="Normal 19 5 2 2 2 2 4" xfId="22083"/>
    <cellStyle name="Normal 19 5 2 2 2 3" xfId="6641"/>
    <cellStyle name="Normal 19 5 2 2 2 3 2" xfId="14700"/>
    <cellStyle name="Normal 19 5 2 2 2 3 2 2" xfId="31547"/>
    <cellStyle name="Normal 19 5 2 2 2 3 3" xfId="23980"/>
    <cellStyle name="Normal 19 5 2 2 2 4" xfId="10867"/>
    <cellStyle name="Normal 19 5 2 2 2 4 2" xfId="27766"/>
    <cellStyle name="Normal 19 5 2 2 2 5" xfId="17215"/>
    <cellStyle name="Normal 19 5 2 2 2 6" xfId="20198"/>
    <cellStyle name="Normal 19 5 2 2 3" xfId="3830"/>
    <cellStyle name="Normal 19 5 2 2 3 2" xfId="7613"/>
    <cellStyle name="Normal 19 5 2 2 3 2 2" xfId="15672"/>
    <cellStyle name="Normal 19 5 2 2 3 2 2 2" xfId="32519"/>
    <cellStyle name="Normal 19 5 2 2 3 2 3" xfId="24952"/>
    <cellStyle name="Normal 19 5 2 2 3 3" xfId="11889"/>
    <cellStyle name="Normal 19 5 2 2 3 3 2" xfId="28738"/>
    <cellStyle name="Normal 19 5 2 2 3 4" xfId="21171"/>
    <cellStyle name="Normal 19 5 2 2 4" xfId="5729"/>
    <cellStyle name="Normal 19 5 2 2 4 2" xfId="13788"/>
    <cellStyle name="Normal 19 5 2 2 4 2 2" xfId="30635"/>
    <cellStyle name="Normal 19 5 2 2 4 3" xfId="23068"/>
    <cellStyle name="Normal 19 5 2 2 5" xfId="9914"/>
    <cellStyle name="Normal 19 5 2 2 5 2" xfId="26854"/>
    <cellStyle name="Normal 19 5 2 2 6" xfId="17214"/>
    <cellStyle name="Normal 19 5 2 2 7" xfId="19286"/>
    <cellStyle name="Normal 19 5 2 3" xfId="2327"/>
    <cellStyle name="Normal 19 5 2 3 2" xfId="4291"/>
    <cellStyle name="Normal 19 5 2 3 2 2" xfId="8074"/>
    <cellStyle name="Normal 19 5 2 3 2 2 2" xfId="16133"/>
    <cellStyle name="Normal 19 5 2 3 2 2 2 2" xfId="32980"/>
    <cellStyle name="Normal 19 5 2 3 2 2 3" xfId="25413"/>
    <cellStyle name="Normal 19 5 2 3 2 3" xfId="12350"/>
    <cellStyle name="Normal 19 5 2 3 2 3 2" xfId="29199"/>
    <cellStyle name="Normal 19 5 2 3 2 4" xfId="21632"/>
    <cellStyle name="Normal 19 5 2 3 3" xfId="6190"/>
    <cellStyle name="Normal 19 5 2 3 3 2" xfId="14249"/>
    <cellStyle name="Normal 19 5 2 3 3 2 2" xfId="31096"/>
    <cellStyle name="Normal 19 5 2 3 3 3" xfId="23529"/>
    <cellStyle name="Normal 19 5 2 3 4" xfId="10415"/>
    <cellStyle name="Normal 19 5 2 3 4 2" xfId="27315"/>
    <cellStyle name="Normal 19 5 2 3 5" xfId="17216"/>
    <cellStyle name="Normal 19 5 2 3 6" xfId="19747"/>
    <cellStyle name="Normal 19 5 2 4" xfId="3379"/>
    <cellStyle name="Normal 19 5 2 4 2" xfId="7162"/>
    <cellStyle name="Normal 19 5 2 4 2 2" xfId="15221"/>
    <cellStyle name="Normal 19 5 2 4 2 2 2" xfId="32068"/>
    <cellStyle name="Normal 19 5 2 4 2 3" xfId="24501"/>
    <cellStyle name="Normal 19 5 2 4 3" xfId="11438"/>
    <cellStyle name="Normal 19 5 2 4 3 2" xfId="28287"/>
    <cellStyle name="Normal 19 5 2 4 4" xfId="20720"/>
    <cellStyle name="Normal 19 5 2 5" xfId="5278"/>
    <cellStyle name="Normal 19 5 2 5 2" xfId="13337"/>
    <cellStyle name="Normal 19 5 2 5 2 2" xfId="30184"/>
    <cellStyle name="Normal 19 5 2 5 3" xfId="22617"/>
    <cellStyle name="Normal 19 5 2 6" xfId="9439"/>
    <cellStyle name="Normal 19 5 2 6 2" xfId="26403"/>
    <cellStyle name="Normal 19 5 2 7" xfId="17213"/>
    <cellStyle name="Normal 19 5 2 8" xfId="18835"/>
    <cellStyle name="Normal 19 5 3" xfId="1563"/>
    <cellStyle name="Normal 19 5 3 2" xfId="2562"/>
    <cellStyle name="Normal 19 5 3 2 2" xfId="4524"/>
    <cellStyle name="Normal 19 5 3 2 2 2" xfId="8307"/>
    <cellStyle name="Normal 19 5 3 2 2 2 2" xfId="16366"/>
    <cellStyle name="Normal 19 5 3 2 2 2 2 2" xfId="33213"/>
    <cellStyle name="Normal 19 5 3 2 2 2 3" xfId="25646"/>
    <cellStyle name="Normal 19 5 3 2 2 3" xfId="12583"/>
    <cellStyle name="Normal 19 5 3 2 2 3 2" xfId="29432"/>
    <cellStyle name="Normal 19 5 3 2 2 4" xfId="21865"/>
    <cellStyle name="Normal 19 5 3 2 3" xfId="6423"/>
    <cellStyle name="Normal 19 5 3 2 3 2" xfId="14482"/>
    <cellStyle name="Normal 19 5 3 2 3 2 2" xfId="31329"/>
    <cellStyle name="Normal 19 5 3 2 3 3" xfId="23762"/>
    <cellStyle name="Normal 19 5 3 2 4" xfId="10649"/>
    <cellStyle name="Normal 19 5 3 2 4 2" xfId="27548"/>
    <cellStyle name="Normal 19 5 3 2 5" xfId="17218"/>
    <cellStyle name="Normal 19 5 3 2 6" xfId="19980"/>
    <cellStyle name="Normal 19 5 3 3" xfId="3612"/>
    <cellStyle name="Normal 19 5 3 3 2" xfId="7395"/>
    <cellStyle name="Normal 19 5 3 3 2 2" xfId="15454"/>
    <cellStyle name="Normal 19 5 3 3 2 2 2" xfId="32301"/>
    <cellStyle name="Normal 19 5 3 3 2 3" xfId="24734"/>
    <cellStyle name="Normal 19 5 3 3 3" xfId="11671"/>
    <cellStyle name="Normal 19 5 3 3 3 2" xfId="28520"/>
    <cellStyle name="Normal 19 5 3 3 4" xfId="20953"/>
    <cellStyle name="Normal 19 5 3 4" xfId="5511"/>
    <cellStyle name="Normal 19 5 3 4 2" xfId="13570"/>
    <cellStyle name="Normal 19 5 3 4 2 2" xfId="30417"/>
    <cellStyle name="Normal 19 5 3 4 3" xfId="22850"/>
    <cellStyle name="Normal 19 5 3 5" xfId="9696"/>
    <cellStyle name="Normal 19 5 3 5 2" xfId="26636"/>
    <cellStyle name="Normal 19 5 3 6" xfId="17217"/>
    <cellStyle name="Normal 19 5 3 7" xfId="19068"/>
    <cellStyle name="Normal 19 5 4" xfId="2109"/>
    <cellStyle name="Normal 19 5 4 2" xfId="4073"/>
    <cellStyle name="Normal 19 5 4 2 2" xfId="7856"/>
    <cellStyle name="Normal 19 5 4 2 2 2" xfId="15915"/>
    <cellStyle name="Normal 19 5 4 2 2 2 2" xfId="32762"/>
    <cellStyle name="Normal 19 5 4 2 2 3" xfId="25195"/>
    <cellStyle name="Normal 19 5 4 2 3" xfId="12132"/>
    <cellStyle name="Normal 19 5 4 2 3 2" xfId="28981"/>
    <cellStyle name="Normal 19 5 4 2 4" xfId="21414"/>
    <cellStyle name="Normal 19 5 4 3" xfId="5972"/>
    <cellStyle name="Normal 19 5 4 3 2" xfId="14031"/>
    <cellStyle name="Normal 19 5 4 3 2 2" xfId="30878"/>
    <cellStyle name="Normal 19 5 4 3 3" xfId="23311"/>
    <cellStyle name="Normal 19 5 4 4" xfId="10197"/>
    <cellStyle name="Normal 19 5 4 4 2" xfId="27097"/>
    <cellStyle name="Normal 19 5 4 5" xfId="17219"/>
    <cellStyle name="Normal 19 5 4 6" xfId="19529"/>
    <cellStyle name="Normal 19 5 5" xfId="3161"/>
    <cellStyle name="Normal 19 5 5 2" xfId="6944"/>
    <cellStyle name="Normal 19 5 5 2 2" xfId="15003"/>
    <cellStyle name="Normal 19 5 5 2 2 2" xfId="31850"/>
    <cellStyle name="Normal 19 5 5 2 3" xfId="24283"/>
    <cellStyle name="Normal 19 5 5 3" xfId="11220"/>
    <cellStyle name="Normal 19 5 5 3 2" xfId="28069"/>
    <cellStyle name="Normal 19 5 5 4" xfId="20502"/>
    <cellStyle name="Normal 19 5 6" xfId="5060"/>
    <cellStyle name="Normal 19 5 6 2" xfId="13119"/>
    <cellStyle name="Normal 19 5 6 2 2" xfId="29966"/>
    <cellStyle name="Normal 19 5 6 3" xfId="22399"/>
    <cellStyle name="Normal 19 5 7" xfId="9204"/>
    <cellStyle name="Normal 19 5 7 2" xfId="26185"/>
    <cellStyle name="Normal 19 5 8" xfId="17212"/>
    <cellStyle name="Normal 19 5 9" xfId="18617"/>
    <cellStyle name="Normal 19 6" xfId="1193"/>
    <cellStyle name="Normal 19 6 2" xfId="1689"/>
    <cellStyle name="Normal 19 6 2 2" xfId="2688"/>
    <cellStyle name="Normal 19 6 2 2 2" xfId="4650"/>
    <cellStyle name="Normal 19 6 2 2 2 2" xfId="8433"/>
    <cellStyle name="Normal 19 6 2 2 2 2 2" xfId="16492"/>
    <cellStyle name="Normal 19 6 2 2 2 2 2 2" xfId="33339"/>
    <cellStyle name="Normal 19 6 2 2 2 2 3" xfId="25772"/>
    <cellStyle name="Normal 19 6 2 2 2 3" xfId="12709"/>
    <cellStyle name="Normal 19 6 2 2 2 3 2" xfId="29558"/>
    <cellStyle name="Normal 19 6 2 2 2 4" xfId="21991"/>
    <cellStyle name="Normal 19 6 2 2 3" xfId="6549"/>
    <cellStyle name="Normal 19 6 2 2 3 2" xfId="14608"/>
    <cellStyle name="Normal 19 6 2 2 3 2 2" xfId="31455"/>
    <cellStyle name="Normal 19 6 2 2 3 3" xfId="23888"/>
    <cellStyle name="Normal 19 6 2 2 4" xfId="10775"/>
    <cellStyle name="Normal 19 6 2 2 4 2" xfId="27674"/>
    <cellStyle name="Normal 19 6 2 2 5" xfId="17222"/>
    <cellStyle name="Normal 19 6 2 2 6" xfId="20106"/>
    <cellStyle name="Normal 19 6 2 3" xfId="3738"/>
    <cellStyle name="Normal 19 6 2 3 2" xfId="7521"/>
    <cellStyle name="Normal 19 6 2 3 2 2" xfId="15580"/>
    <cellStyle name="Normal 19 6 2 3 2 2 2" xfId="32427"/>
    <cellStyle name="Normal 19 6 2 3 2 3" xfId="24860"/>
    <cellStyle name="Normal 19 6 2 3 3" xfId="11797"/>
    <cellStyle name="Normal 19 6 2 3 3 2" xfId="28646"/>
    <cellStyle name="Normal 19 6 2 3 4" xfId="21079"/>
    <cellStyle name="Normal 19 6 2 4" xfId="5637"/>
    <cellStyle name="Normal 19 6 2 4 2" xfId="13696"/>
    <cellStyle name="Normal 19 6 2 4 2 2" xfId="30543"/>
    <cellStyle name="Normal 19 6 2 4 3" xfId="22976"/>
    <cellStyle name="Normal 19 6 2 5" xfId="9822"/>
    <cellStyle name="Normal 19 6 2 5 2" xfId="26762"/>
    <cellStyle name="Normal 19 6 2 6" xfId="17221"/>
    <cellStyle name="Normal 19 6 2 7" xfId="19194"/>
    <cellStyle name="Normal 19 6 3" xfId="2235"/>
    <cellStyle name="Normal 19 6 3 2" xfId="4199"/>
    <cellStyle name="Normal 19 6 3 2 2" xfId="7982"/>
    <cellStyle name="Normal 19 6 3 2 2 2" xfId="16041"/>
    <cellStyle name="Normal 19 6 3 2 2 2 2" xfId="32888"/>
    <cellStyle name="Normal 19 6 3 2 2 3" xfId="25321"/>
    <cellStyle name="Normal 19 6 3 2 3" xfId="12258"/>
    <cellStyle name="Normal 19 6 3 2 3 2" xfId="29107"/>
    <cellStyle name="Normal 19 6 3 2 4" xfId="21540"/>
    <cellStyle name="Normal 19 6 3 3" xfId="6098"/>
    <cellStyle name="Normal 19 6 3 3 2" xfId="14157"/>
    <cellStyle name="Normal 19 6 3 3 2 2" xfId="31004"/>
    <cellStyle name="Normal 19 6 3 3 3" xfId="23437"/>
    <cellStyle name="Normal 19 6 3 4" xfId="10323"/>
    <cellStyle name="Normal 19 6 3 4 2" xfId="27223"/>
    <cellStyle name="Normal 19 6 3 5" xfId="17223"/>
    <cellStyle name="Normal 19 6 3 6" xfId="19655"/>
    <cellStyle name="Normal 19 6 4" xfId="3287"/>
    <cellStyle name="Normal 19 6 4 2" xfId="7070"/>
    <cellStyle name="Normal 19 6 4 2 2" xfId="15129"/>
    <cellStyle name="Normal 19 6 4 2 2 2" xfId="31976"/>
    <cellStyle name="Normal 19 6 4 2 3" xfId="24409"/>
    <cellStyle name="Normal 19 6 4 3" xfId="11346"/>
    <cellStyle name="Normal 19 6 4 3 2" xfId="28195"/>
    <cellStyle name="Normal 19 6 4 4" xfId="20628"/>
    <cellStyle name="Normal 19 6 5" xfId="5186"/>
    <cellStyle name="Normal 19 6 5 2" xfId="13245"/>
    <cellStyle name="Normal 19 6 5 2 2" xfId="30092"/>
    <cellStyle name="Normal 19 6 5 3" xfId="22525"/>
    <cellStyle name="Normal 19 6 6" xfId="9347"/>
    <cellStyle name="Normal 19 6 6 2" xfId="26311"/>
    <cellStyle name="Normal 19 6 7" xfId="17220"/>
    <cellStyle name="Normal 19 6 8" xfId="18743"/>
    <cellStyle name="Normal 19 7" xfId="1471"/>
    <cellStyle name="Normal 19 7 2" xfId="2470"/>
    <cellStyle name="Normal 19 7 2 2" xfId="4432"/>
    <cellStyle name="Normal 19 7 2 2 2" xfId="8215"/>
    <cellStyle name="Normal 19 7 2 2 2 2" xfId="16274"/>
    <cellStyle name="Normal 19 7 2 2 2 2 2" xfId="33121"/>
    <cellStyle name="Normal 19 7 2 2 2 3" xfId="25554"/>
    <cellStyle name="Normal 19 7 2 2 3" xfId="12491"/>
    <cellStyle name="Normal 19 7 2 2 3 2" xfId="29340"/>
    <cellStyle name="Normal 19 7 2 2 4" xfId="21773"/>
    <cellStyle name="Normal 19 7 2 3" xfId="6331"/>
    <cellStyle name="Normal 19 7 2 3 2" xfId="14390"/>
    <cellStyle name="Normal 19 7 2 3 2 2" xfId="31237"/>
    <cellStyle name="Normal 19 7 2 3 3" xfId="23670"/>
    <cellStyle name="Normal 19 7 2 4" xfId="10557"/>
    <cellStyle name="Normal 19 7 2 4 2" xfId="27456"/>
    <cellStyle name="Normal 19 7 2 5" xfId="17225"/>
    <cellStyle name="Normal 19 7 2 6" xfId="19888"/>
    <cellStyle name="Normal 19 7 3" xfId="3520"/>
    <cellStyle name="Normal 19 7 3 2" xfId="7303"/>
    <cellStyle name="Normal 19 7 3 2 2" xfId="15362"/>
    <cellStyle name="Normal 19 7 3 2 2 2" xfId="32209"/>
    <cellStyle name="Normal 19 7 3 2 3" xfId="24642"/>
    <cellStyle name="Normal 19 7 3 3" xfId="11579"/>
    <cellStyle name="Normal 19 7 3 3 2" xfId="28428"/>
    <cellStyle name="Normal 19 7 3 4" xfId="20861"/>
    <cellStyle name="Normal 19 7 4" xfId="5419"/>
    <cellStyle name="Normal 19 7 4 2" xfId="13478"/>
    <cellStyle name="Normal 19 7 4 2 2" xfId="30325"/>
    <cellStyle name="Normal 19 7 4 3" xfId="22758"/>
    <cellStyle name="Normal 19 7 5" xfId="9604"/>
    <cellStyle name="Normal 19 7 5 2" xfId="26544"/>
    <cellStyle name="Normal 19 7 6" xfId="17224"/>
    <cellStyle name="Normal 19 7 7" xfId="18976"/>
    <cellStyle name="Normal 19 8" xfId="1994"/>
    <cellStyle name="Normal 19 8 2" xfId="3981"/>
    <cellStyle name="Normal 19 8 2 2" xfId="7764"/>
    <cellStyle name="Normal 19 8 2 2 2" xfId="15823"/>
    <cellStyle name="Normal 19 8 2 2 2 2" xfId="32670"/>
    <cellStyle name="Normal 19 8 2 2 3" xfId="25103"/>
    <cellStyle name="Normal 19 8 2 3" xfId="12040"/>
    <cellStyle name="Normal 19 8 2 3 2" xfId="28889"/>
    <cellStyle name="Normal 19 8 2 4" xfId="21322"/>
    <cellStyle name="Normal 19 8 3" xfId="5880"/>
    <cellStyle name="Normal 19 8 3 2" xfId="13939"/>
    <cellStyle name="Normal 19 8 3 2 2" xfId="30786"/>
    <cellStyle name="Normal 19 8 3 3" xfId="23219"/>
    <cellStyle name="Normal 19 8 4" xfId="10093"/>
    <cellStyle name="Normal 19 8 4 2" xfId="27005"/>
    <cellStyle name="Normal 19 8 5" xfId="17226"/>
    <cellStyle name="Normal 19 8 6" xfId="19437"/>
    <cellStyle name="Normal 19 9" xfId="3039"/>
    <cellStyle name="Normal 19 9 2" xfId="6852"/>
    <cellStyle name="Normal 19 9 2 2" xfId="14911"/>
    <cellStyle name="Normal 19 9 2 2 2" xfId="31758"/>
    <cellStyle name="Normal 19 9 2 3" xfId="24191"/>
    <cellStyle name="Normal 19 9 3" xfId="11102"/>
    <cellStyle name="Normal 19 9 3 2" xfId="27977"/>
    <cellStyle name="Normal 19 9 4" xfId="20410"/>
    <cellStyle name="Normal 190" xfId="2986"/>
    <cellStyle name="Normal 190 2" xfId="6843"/>
    <cellStyle name="Normal 190 2 2" xfId="14902"/>
    <cellStyle name="Normal 190 2 2 2" xfId="31749"/>
    <cellStyle name="Normal 190 2 3" xfId="24182"/>
    <cellStyle name="Normal 190 3" xfId="11071"/>
    <cellStyle name="Normal 190 3 2" xfId="27968"/>
    <cellStyle name="Normal 190 4" xfId="20400"/>
    <cellStyle name="Normal 190 5" xfId="33822"/>
    <cellStyle name="Normal 191" xfId="4921"/>
    <cellStyle name="Normal 191 2" xfId="8704"/>
    <cellStyle name="Normal 191 2 2" xfId="16763"/>
    <cellStyle name="Normal 191 2 2 2" xfId="33610"/>
    <cellStyle name="Normal 191 2 3" xfId="26043"/>
    <cellStyle name="Normal 191 3" xfId="12980"/>
    <cellStyle name="Normal 191 3 2" xfId="29829"/>
    <cellStyle name="Normal 191 4" xfId="22262"/>
    <cellStyle name="Normal 191 5" xfId="33823"/>
    <cellStyle name="Normal 192" xfId="4922"/>
    <cellStyle name="Normal 192 2" xfId="8705"/>
    <cellStyle name="Normal 192 2 2" xfId="16764"/>
    <cellStyle name="Normal 192 2 2 2" xfId="33611"/>
    <cellStyle name="Normal 192 2 3" xfId="26044"/>
    <cellStyle name="Normal 192 3" xfId="12981"/>
    <cellStyle name="Normal 192 3 2" xfId="29830"/>
    <cellStyle name="Normal 192 4" xfId="22263"/>
    <cellStyle name="Normal 193" xfId="4923"/>
    <cellStyle name="Normal 193 2" xfId="8706"/>
    <cellStyle name="Normal 193 2 2" xfId="16765"/>
    <cellStyle name="Normal 193 2 2 2" xfId="33612"/>
    <cellStyle name="Normal 193 2 3" xfId="26045"/>
    <cellStyle name="Normal 193 3" xfId="12982"/>
    <cellStyle name="Normal 193 3 2" xfId="29831"/>
    <cellStyle name="Normal 193 4" xfId="22264"/>
    <cellStyle name="Normal 194" xfId="4924"/>
    <cellStyle name="Normal 194 2" xfId="8707"/>
    <cellStyle name="Normal 194 2 2" xfId="16766"/>
    <cellStyle name="Normal 194 2 2 2" xfId="33613"/>
    <cellStyle name="Normal 194 2 3" xfId="26046"/>
    <cellStyle name="Normal 194 3" xfId="12983"/>
    <cellStyle name="Normal 194 3 2" xfId="29832"/>
    <cellStyle name="Normal 194 4" xfId="22265"/>
    <cellStyle name="Normal 195" xfId="4925"/>
    <cellStyle name="Normal 195 2" xfId="8708"/>
    <cellStyle name="Normal 195 2 2" xfId="16767"/>
    <cellStyle name="Normal 195 2 2 2" xfId="33614"/>
    <cellStyle name="Normal 195 2 3" xfId="26047"/>
    <cellStyle name="Normal 195 3" xfId="12984"/>
    <cellStyle name="Normal 195 3 2" xfId="29833"/>
    <cellStyle name="Normal 195 4" xfId="22266"/>
    <cellStyle name="Normal 196" xfId="4926"/>
    <cellStyle name="Normal 196 2" xfId="8709"/>
    <cellStyle name="Normal 196 2 2" xfId="16768"/>
    <cellStyle name="Normal 196 2 2 2" xfId="33615"/>
    <cellStyle name="Normal 196 2 3" xfId="26048"/>
    <cellStyle name="Normal 196 3" xfId="12985"/>
    <cellStyle name="Normal 196 3 2" xfId="29834"/>
    <cellStyle name="Normal 196 4" xfId="22267"/>
    <cellStyle name="Normal 197" xfId="4927"/>
    <cellStyle name="Normal 197 2" xfId="8710"/>
    <cellStyle name="Normal 197 2 2" xfId="16769"/>
    <cellStyle name="Normal 197 2 2 2" xfId="33616"/>
    <cellStyle name="Normal 197 2 3" xfId="26049"/>
    <cellStyle name="Normal 197 3" xfId="12986"/>
    <cellStyle name="Normal 197 3 2" xfId="29835"/>
    <cellStyle name="Normal 197 4" xfId="22268"/>
    <cellStyle name="Normal 198" xfId="4928"/>
    <cellStyle name="Normal 198 2" xfId="8711"/>
    <cellStyle name="Normal 198 2 2" xfId="16770"/>
    <cellStyle name="Normal 198 2 2 2" xfId="33617"/>
    <cellStyle name="Normal 198 2 3" xfId="26050"/>
    <cellStyle name="Normal 198 3" xfId="12987"/>
    <cellStyle name="Normal 198 3 2" xfId="29836"/>
    <cellStyle name="Normal 198 4" xfId="22269"/>
    <cellStyle name="Normal 199" xfId="4929"/>
    <cellStyle name="Normal 199 2" xfId="8712"/>
    <cellStyle name="Normal 199 2 2" xfId="16771"/>
    <cellStyle name="Normal 199 2 2 2" xfId="33618"/>
    <cellStyle name="Normal 199 2 3" xfId="26051"/>
    <cellStyle name="Normal 199 3" xfId="12988"/>
    <cellStyle name="Normal 199 3 2" xfId="29837"/>
    <cellStyle name="Normal 199 4" xfId="22270"/>
    <cellStyle name="Normal 2" xfId="172"/>
    <cellStyle name="Normal 2 10" xfId="33824"/>
    <cellStyle name="Normal 2 11" xfId="33948"/>
    <cellStyle name="Normal 2 12" xfId="439"/>
    <cellStyle name="Normal 2 2" xfId="173"/>
    <cellStyle name="Normal 2 2 2" xfId="760"/>
    <cellStyle name="Normal 2 2 3" xfId="2977"/>
    <cellStyle name="Normal 2 2 3 2" xfId="6834"/>
    <cellStyle name="Normal 2 2 3 2 2" xfId="14893"/>
    <cellStyle name="Normal 2 2 3 2 2 2" xfId="31740"/>
    <cellStyle name="Normal 2 2 3 2 3" xfId="24173"/>
    <cellStyle name="Normal 2 2 3 3" xfId="11062"/>
    <cellStyle name="Normal 2 2 3 3 2" xfId="27959"/>
    <cellStyle name="Normal 2 2 3 4" xfId="20391"/>
    <cellStyle name="Normal 2 2 4" xfId="440"/>
    <cellStyle name="Normal 2 2_Energía" xfId="17227"/>
    <cellStyle name="Normal 2 3" xfId="174"/>
    <cellStyle name="Normal 2 3 2" xfId="17228"/>
    <cellStyle name="Normal 2 3 3" xfId="441"/>
    <cellStyle name="Normal 2 4" xfId="175"/>
    <cellStyle name="Normal 2 4 2" xfId="17229"/>
    <cellStyle name="Normal 2 4 3" xfId="442"/>
    <cellStyle name="Normal 2 5" xfId="443"/>
    <cellStyle name="Normal 2 5 2" xfId="17230"/>
    <cellStyle name="Normal 2 6" xfId="2967"/>
    <cellStyle name="Normal 2 6 2" xfId="6825"/>
    <cellStyle name="Normal 2 6 2 2" xfId="14884"/>
    <cellStyle name="Normal 2 6 2 2 2" xfId="31731"/>
    <cellStyle name="Normal 2 6 2 3" xfId="24164"/>
    <cellStyle name="Normal 2 6 3" xfId="11053"/>
    <cellStyle name="Normal 2 6 3 2" xfId="27950"/>
    <cellStyle name="Normal 2 6 4" xfId="20382"/>
    <cellStyle name="Normal 2 6 5" xfId="33825"/>
    <cellStyle name="Normal 2 7" xfId="33826"/>
    <cellStyle name="Normal 2 8" xfId="33827"/>
    <cellStyle name="Normal 2 9" xfId="33828"/>
    <cellStyle name="Normal 2_Centro1" xfId="17231"/>
    <cellStyle name="Normal 20" xfId="566"/>
    <cellStyle name="Normal 20 10" xfId="4969"/>
    <cellStyle name="Normal 20 10 2" xfId="13028"/>
    <cellStyle name="Normal 20 10 2 2" xfId="29875"/>
    <cellStyle name="Normal 20 10 3" xfId="22308"/>
    <cellStyle name="Normal 20 11" xfId="8931"/>
    <cellStyle name="Normal 20 11 2" xfId="26094"/>
    <cellStyle name="Normal 20 12" xfId="17232"/>
    <cellStyle name="Normal 20 13" xfId="18524"/>
    <cellStyle name="Normal 20 14" xfId="34069"/>
    <cellStyle name="Normal 20 2" xfId="622"/>
    <cellStyle name="Normal 20 2 10" xfId="17233"/>
    <cellStyle name="Normal 20 2 11" xfId="18538"/>
    <cellStyle name="Normal 20 2 12" xfId="34070"/>
    <cellStyle name="Normal 20 2 2" xfId="740"/>
    <cellStyle name="Normal 20 2 2 10" xfId="18574"/>
    <cellStyle name="Normal 20 2 2 11" xfId="34071"/>
    <cellStyle name="Normal 20 2 2 2" xfId="1074"/>
    <cellStyle name="Normal 20 2 2 2 2" xfId="1335"/>
    <cellStyle name="Normal 20 2 2 2 2 2" xfId="1831"/>
    <cellStyle name="Normal 20 2 2 2 2 2 2" xfId="2830"/>
    <cellStyle name="Normal 20 2 2 2 2 2 2 2" xfId="4792"/>
    <cellStyle name="Normal 20 2 2 2 2 2 2 2 2" xfId="8575"/>
    <cellStyle name="Normal 20 2 2 2 2 2 2 2 2 2" xfId="16634"/>
    <cellStyle name="Normal 20 2 2 2 2 2 2 2 2 2 2" xfId="33481"/>
    <cellStyle name="Normal 20 2 2 2 2 2 2 2 2 3" xfId="25914"/>
    <cellStyle name="Normal 20 2 2 2 2 2 2 2 3" xfId="12851"/>
    <cellStyle name="Normal 20 2 2 2 2 2 2 2 3 2" xfId="29700"/>
    <cellStyle name="Normal 20 2 2 2 2 2 2 2 4" xfId="22133"/>
    <cellStyle name="Normal 20 2 2 2 2 2 2 3" xfId="6691"/>
    <cellStyle name="Normal 20 2 2 2 2 2 2 3 2" xfId="14750"/>
    <cellStyle name="Normal 20 2 2 2 2 2 2 3 2 2" xfId="31597"/>
    <cellStyle name="Normal 20 2 2 2 2 2 2 3 3" xfId="24030"/>
    <cellStyle name="Normal 20 2 2 2 2 2 2 4" xfId="10917"/>
    <cellStyle name="Normal 20 2 2 2 2 2 2 4 2" xfId="27816"/>
    <cellStyle name="Normal 20 2 2 2 2 2 2 5" xfId="17238"/>
    <cellStyle name="Normal 20 2 2 2 2 2 2 6" xfId="20248"/>
    <cellStyle name="Normal 20 2 2 2 2 2 3" xfId="3880"/>
    <cellStyle name="Normal 20 2 2 2 2 2 3 2" xfId="7663"/>
    <cellStyle name="Normal 20 2 2 2 2 2 3 2 2" xfId="15722"/>
    <cellStyle name="Normal 20 2 2 2 2 2 3 2 2 2" xfId="32569"/>
    <cellStyle name="Normal 20 2 2 2 2 2 3 2 3" xfId="25002"/>
    <cellStyle name="Normal 20 2 2 2 2 2 3 3" xfId="11939"/>
    <cellStyle name="Normal 20 2 2 2 2 2 3 3 2" xfId="28788"/>
    <cellStyle name="Normal 20 2 2 2 2 2 3 4" xfId="21221"/>
    <cellStyle name="Normal 20 2 2 2 2 2 4" xfId="5779"/>
    <cellStyle name="Normal 20 2 2 2 2 2 4 2" xfId="13838"/>
    <cellStyle name="Normal 20 2 2 2 2 2 4 2 2" xfId="30685"/>
    <cellStyle name="Normal 20 2 2 2 2 2 4 3" xfId="23118"/>
    <cellStyle name="Normal 20 2 2 2 2 2 5" xfId="9964"/>
    <cellStyle name="Normal 20 2 2 2 2 2 5 2" xfId="26904"/>
    <cellStyle name="Normal 20 2 2 2 2 2 6" xfId="17237"/>
    <cellStyle name="Normal 20 2 2 2 2 2 7" xfId="19336"/>
    <cellStyle name="Normal 20 2 2 2 2 3" xfId="2377"/>
    <cellStyle name="Normal 20 2 2 2 2 3 2" xfId="4341"/>
    <cellStyle name="Normal 20 2 2 2 2 3 2 2" xfId="8124"/>
    <cellStyle name="Normal 20 2 2 2 2 3 2 2 2" xfId="16183"/>
    <cellStyle name="Normal 20 2 2 2 2 3 2 2 2 2" xfId="33030"/>
    <cellStyle name="Normal 20 2 2 2 2 3 2 2 3" xfId="25463"/>
    <cellStyle name="Normal 20 2 2 2 2 3 2 3" xfId="12400"/>
    <cellStyle name="Normal 20 2 2 2 2 3 2 3 2" xfId="29249"/>
    <cellStyle name="Normal 20 2 2 2 2 3 2 4" xfId="21682"/>
    <cellStyle name="Normal 20 2 2 2 2 3 3" xfId="6240"/>
    <cellStyle name="Normal 20 2 2 2 2 3 3 2" xfId="14299"/>
    <cellStyle name="Normal 20 2 2 2 2 3 3 2 2" xfId="31146"/>
    <cellStyle name="Normal 20 2 2 2 2 3 3 3" xfId="23579"/>
    <cellStyle name="Normal 20 2 2 2 2 3 4" xfId="10465"/>
    <cellStyle name="Normal 20 2 2 2 2 3 4 2" xfId="27365"/>
    <cellStyle name="Normal 20 2 2 2 2 3 5" xfId="17239"/>
    <cellStyle name="Normal 20 2 2 2 2 3 6" xfId="19797"/>
    <cellStyle name="Normal 20 2 2 2 2 4" xfId="3429"/>
    <cellStyle name="Normal 20 2 2 2 2 4 2" xfId="7212"/>
    <cellStyle name="Normal 20 2 2 2 2 4 2 2" xfId="15271"/>
    <cellStyle name="Normal 20 2 2 2 2 4 2 2 2" xfId="32118"/>
    <cellStyle name="Normal 20 2 2 2 2 4 2 3" xfId="24551"/>
    <cellStyle name="Normal 20 2 2 2 2 4 3" xfId="11488"/>
    <cellStyle name="Normal 20 2 2 2 2 4 3 2" xfId="28337"/>
    <cellStyle name="Normal 20 2 2 2 2 4 4" xfId="20770"/>
    <cellStyle name="Normal 20 2 2 2 2 5" xfId="5328"/>
    <cellStyle name="Normal 20 2 2 2 2 5 2" xfId="13387"/>
    <cellStyle name="Normal 20 2 2 2 2 5 2 2" xfId="30234"/>
    <cellStyle name="Normal 20 2 2 2 2 5 3" xfId="22667"/>
    <cellStyle name="Normal 20 2 2 2 2 6" xfId="9489"/>
    <cellStyle name="Normal 20 2 2 2 2 6 2" xfId="26453"/>
    <cellStyle name="Normal 20 2 2 2 2 7" xfId="17236"/>
    <cellStyle name="Normal 20 2 2 2 2 8" xfId="18885"/>
    <cellStyle name="Normal 20 2 2 2 3" xfId="1613"/>
    <cellStyle name="Normal 20 2 2 2 3 2" xfId="2612"/>
    <cellStyle name="Normal 20 2 2 2 3 2 2" xfId="4574"/>
    <cellStyle name="Normal 20 2 2 2 3 2 2 2" xfId="8357"/>
    <cellStyle name="Normal 20 2 2 2 3 2 2 2 2" xfId="16416"/>
    <cellStyle name="Normal 20 2 2 2 3 2 2 2 2 2" xfId="33263"/>
    <cellStyle name="Normal 20 2 2 2 3 2 2 2 3" xfId="25696"/>
    <cellStyle name="Normal 20 2 2 2 3 2 2 3" xfId="12633"/>
    <cellStyle name="Normal 20 2 2 2 3 2 2 3 2" xfId="29482"/>
    <cellStyle name="Normal 20 2 2 2 3 2 2 4" xfId="21915"/>
    <cellStyle name="Normal 20 2 2 2 3 2 3" xfId="6473"/>
    <cellStyle name="Normal 20 2 2 2 3 2 3 2" xfId="14532"/>
    <cellStyle name="Normal 20 2 2 2 3 2 3 2 2" xfId="31379"/>
    <cellStyle name="Normal 20 2 2 2 3 2 3 3" xfId="23812"/>
    <cellStyle name="Normal 20 2 2 2 3 2 4" xfId="10699"/>
    <cellStyle name="Normal 20 2 2 2 3 2 4 2" xfId="27598"/>
    <cellStyle name="Normal 20 2 2 2 3 2 5" xfId="17241"/>
    <cellStyle name="Normal 20 2 2 2 3 2 6" xfId="20030"/>
    <cellStyle name="Normal 20 2 2 2 3 3" xfId="3662"/>
    <cellStyle name="Normal 20 2 2 2 3 3 2" xfId="7445"/>
    <cellStyle name="Normal 20 2 2 2 3 3 2 2" xfId="15504"/>
    <cellStyle name="Normal 20 2 2 2 3 3 2 2 2" xfId="32351"/>
    <cellStyle name="Normal 20 2 2 2 3 3 2 3" xfId="24784"/>
    <cellStyle name="Normal 20 2 2 2 3 3 3" xfId="11721"/>
    <cellStyle name="Normal 20 2 2 2 3 3 3 2" xfId="28570"/>
    <cellStyle name="Normal 20 2 2 2 3 3 4" xfId="21003"/>
    <cellStyle name="Normal 20 2 2 2 3 4" xfId="5561"/>
    <cellStyle name="Normal 20 2 2 2 3 4 2" xfId="13620"/>
    <cellStyle name="Normal 20 2 2 2 3 4 2 2" xfId="30467"/>
    <cellStyle name="Normal 20 2 2 2 3 4 3" xfId="22900"/>
    <cellStyle name="Normal 20 2 2 2 3 5" xfId="9746"/>
    <cellStyle name="Normal 20 2 2 2 3 5 2" xfId="26686"/>
    <cellStyle name="Normal 20 2 2 2 3 6" xfId="17240"/>
    <cellStyle name="Normal 20 2 2 2 3 7" xfId="19118"/>
    <cellStyle name="Normal 20 2 2 2 4" xfId="2159"/>
    <cellStyle name="Normal 20 2 2 2 4 2" xfId="4123"/>
    <cellStyle name="Normal 20 2 2 2 4 2 2" xfId="7906"/>
    <cellStyle name="Normal 20 2 2 2 4 2 2 2" xfId="15965"/>
    <cellStyle name="Normal 20 2 2 2 4 2 2 2 2" xfId="32812"/>
    <cellStyle name="Normal 20 2 2 2 4 2 2 3" xfId="25245"/>
    <cellStyle name="Normal 20 2 2 2 4 2 3" xfId="12182"/>
    <cellStyle name="Normal 20 2 2 2 4 2 3 2" xfId="29031"/>
    <cellStyle name="Normal 20 2 2 2 4 2 4" xfId="21464"/>
    <cellStyle name="Normal 20 2 2 2 4 3" xfId="6022"/>
    <cellStyle name="Normal 20 2 2 2 4 3 2" xfId="14081"/>
    <cellStyle name="Normal 20 2 2 2 4 3 2 2" xfId="30928"/>
    <cellStyle name="Normal 20 2 2 2 4 3 3" xfId="23361"/>
    <cellStyle name="Normal 20 2 2 2 4 4" xfId="10247"/>
    <cellStyle name="Normal 20 2 2 2 4 4 2" xfId="27147"/>
    <cellStyle name="Normal 20 2 2 2 4 5" xfId="17242"/>
    <cellStyle name="Normal 20 2 2 2 4 6" xfId="19579"/>
    <cellStyle name="Normal 20 2 2 2 5" xfId="3211"/>
    <cellStyle name="Normal 20 2 2 2 5 2" xfId="6994"/>
    <cellStyle name="Normal 20 2 2 2 5 2 2" xfId="15053"/>
    <cellStyle name="Normal 20 2 2 2 5 2 2 2" xfId="31900"/>
    <cellStyle name="Normal 20 2 2 2 5 2 3" xfId="24333"/>
    <cellStyle name="Normal 20 2 2 2 5 3" xfId="11270"/>
    <cellStyle name="Normal 20 2 2 2 5 3 2" xfId="28119"/>
    <cellStyle name="Normal 20 2 2 2 5 4" xfId="20552"/>
    <cellStyle name="Normal 20 2 2 2 6" xfId="5110"/>
    <cellStyle name="Normal 20 2 2 2 6 2" xfId="13169"/>
    <cellStyle name="Normal 20 2 2 2 6 2 2" xfId="30016"/>
    <cellStyle name="Normal 20 2 2 2 6 3" xfId="22449"/>
    <cellStyle name="Normal 20 2 2 2 7" xfId="9254"/>
    <cellStyle name="Normal 20 2 2 2 7 2" xfId="26235"/>
    <cellStyle name="Normal 20 2 2 2 8" xfId="17235"/>
    <cellStyle name="Normal 20 2 2 2 9" xfId="18667"/>
    <cellStyle name="Normal 20 2 2 3" xfId="1243"/>
    <cellStyle name="Normal 20 2 2 3 2" xfId="1739"/>
    <cellStyle name="Normal 20 2 2 3 2 2" xfId="2738"/>
    <cellStyle name="Normal 20 2 2 3 2 2 2" xfId="4700"/>
    <cellStyle name="Normal 20 2 2 3 2 2 2 2" xfId="8483"/>
    <cellStyle name="Normal 20 2 2 3 2 2 2 2 2" xfId="16542"/>
    <cellStyle name="Normal 20 2 2 3 2 2 2 2 2 2" xfId="33389"/>
    <cellStyle name="Normal 20 2 2 3 2 2 2 2 3" xfId="25822"/>
    <cellStyle name="Normal 20 2 2 3 2 2 2 3" xfId="12759"/>
    <cellStyle name="Normal 20 2 2 3 2 2 2 3 2" xfId="29608"/>
    <cellStyle name="Normal 20 2 2 3 2 2 2 4" xfId="22041"/>
    <cellStyle name="Normal 20 2 2 3 2 2 3" xfId="6599"/>
    <cellStyle name="Normal 20 2 2 3 2 2 3 2" xfId="14658"/>
    <cellStyle name="Normal 20 2 2 3 2 2 3 2 2" xfId="31505"/>
    <cellStyle name="Normal 20 2 2 3 2 2 3 3" xfId="23938"/>
    <cellStyle name="Normal 20 2 2 3 2 2 4" xfId="10825"/>
    <cellStyle name="Normal 20 2 2 3 2 2 4 2" xfId="27724"/>
    <cellStyle name="Normal 20 2 2 3 2 2 5" xfId="17245"/>
    <cellStyle name="Normal 20 2 2 3 2 2 6" xfId="20156"/>
    <cellStyle name="Normal 20 2 2 3 2 3" xfId="3788"/>
    <cellStyle name="Normal 20 2 2 3 2 3 2" xfId="7571"/>
    <cellStyle name="Normal 20 2 2 3 2 3 2 2" xfId="15630"/>
    <cellStyle name="Normal 20 2 2 3 2 3 2 2 2" xfId="32477"/>
    <cellStyle name="Normal 20 2 2 3 2 3 2 3" xfId="24910"/>
    <cellStyle name="Normal 20 2 2 3 2 3 3" xfId="11847"/>
    <cellStyle name="Normal 20 2 2 3 2 3 3 2" xfId="28696"/>
    <cellStyle name="Normal 20 2 2 3 2 3 4" xfId="21129"/>
    <cellStyle name="Normal 20 2 2 3 2 4" xfId="5687"/>
    <cellStyle name="Normal 20 2 2 3 2 4 2" xfId="13746"/>
    <cellStyle name="Normal 20 2 2 3 2 4 2 2" xfId="30593"/>
    <cellStyle name="Normal 20 2 2 3 2 4 3" xfId="23026"/>
    <cellStyle name="Normal 20 2 2 3 2 5" xfId="9872"/>
    <cellStyle name="Normal 20 2 2 3 2 5 2" xfId="26812"/>
    <cellStyle name="Normal 20 2 2 3 2 6" xfId="17244"/>
    <cellStyle name="Normal 20 2 2 3 2 7" xfId="19244"/>
    <cellStyle name="Normal 20 2 2 3 3" xfId="2285"/>
    <cellStyle name="Normal 20 2 2 3 3 2" xfId="4249"/>
    <cellStyle name="Normal 20 2 2 3 3 2 2" xfId="8032"/>
    <cellStyle name="Normal 20 2 2 3 3 2 2 2" xfId="16091"/>
    <cellStyle name="Normal 20 2 2 3 3 2 2 2 2" xfId="32938"/>
    <cellStyle name="Normal 20 2 2 3 3 2 2 3" xfId="25371"/>
    <cellStyle name="Normal 20 2 2 3 3 2 3" xfId="12308"/>
    <cellStyle name="Normal 20 2 2 3 3 2 3 2" xfId="29157"/>
    <cellStyle name="Normal 20 2 2 3 3 2 4" xfId="21590"/>
    <cellStyle name="Normal 20 2 2 3 3 3" xfId="6148"/>
    <cellStyle name="Normal 20 2 2 3 3 3 2" xfId="14207"/>
    <cellStyle name="Normal 20 2 2 3 3 3 2 2" xfId="31054"/>
    <cellStyle name="Normal 20 2 2 3 3 3 3" xfId="23487"/>
    <cellStyle name="Normal 20 2 2 3 3 4" xfId="10373"/>
    <cellStyle name="Normal 20 2 2 3 3 4 2" xfId="27273"/>
    <cellStyle name="Normal 20 2 2 3 3 5" xfId="17246"/>
    <cellStyle name="Normal 20 2 2 3 3 6" xfId="19705"/>
    <cellStyle name="Normal 20 2 2 3 4" xfId="3337"/>
    <cellStyle name="Normal 20 2 2 3 4 2" xfId="7120"/>
    <cellStyle name="Normal 20 2 2 3 4 2 2" xfId="15179"/>
    <cellStyle name="Normal 20 2 2 3 4 2 2 2" xfId="32026"/>
    <cellStyle name="Normal 20 2 2 3 4 2 3" xfId="24459"/>
    <cellStyle name="Normal 20 2 2 3 4 3" xfId="11396"/>
    <cellStyle name="Normal 20 2 2 3 4 3 2" xfId="28245"/>
    <cellStyle name="Normal 20 2 2 3 4 4" xfId="20678"/>
    <cellStyle name="Normal 20 2 2 3 5" xfId="5236"/>
    <cellStyle name="Normal 20 2 2 3 5 2" xfId="13295"/>
    <cellStyle name="Normal 20 2 2 3 5 2 2" xfId="30142"/>
    <cellStyle name="Normal 20 2 2 3 5 3" xfId="22575"/>
    <cellStyle name="Normal 20 2 2 3 6" xfId="9397"/>
    <cellStyle name="Normal 20 2 2 3 6 2" xfId="26361"/>
    <cellStyle name="Normal 20 2 2 3 7" xfId="17243"/>
    <cellStyle name="Normal 20 2 2 3 8" xfId="18793"/>
    <cellStyle name="Normal 20 2 2 4" xfId="1521"/>
    <cellStyle name="Normal 20 2 2 4 2" xfId="2520"/>
    <cellStyle name="Normal 20 2 2 4 2 2" xfId="4482"/>
    <cellStyle name="Normal 20 2 2 4 2 2 2" xfId="8265"/>
    <cellStyle name="Normal 20 2 2 4 2 2 2 2" xfId="16324"/>
    <cellStyle name="Normal 20 2 2 4 2 2 2 2 2" xfId="33171"/>
    <cellStyle name="Normal 20 2 2 4 2 2 2 3" xfId="25604"/>
    <cellStyle name="Normal 20 2 2 4 2 2 3" xfId="12541"/>
    <cellStyle name="Normal 20 2 2 4 2 2 3 2" xfId="29390"/>
    <cellStyle name="Normal 20 2 2 4 2 2 4" xfId="21823"/>
    <cellStyle name="Normal 20 2 2 4 2 3" xfId="6381"/>
    <cellStyle name="Normal 20 2 2 4 2 3 2" xfId="14440"/>
    <cellStyle name="Normal 20 2 2 4 2 3 2 2" xfId="31287"/>
    <cellStyle name="Normal 20 2 2 4 2 3 3" xfId="23720"/>
    <cellStyle name="Normal 20 2 2 4 2 4" xfId="10607"/>
    <cellStyle name="Normal 20 2 2 4 2 4 2" xfId="27506"/>
    <cellStyle name="Normal 20 2 2 4 2 5" xfId="17248"/>
    <cellStyle name="Normal 20 2 2 4 2 6" xfId="19938"/>
    <cellStyle name="Normal 20 2 2 4 3" xfId="3570"/>
    <cellStyle name="Normal 20 2 2 4 3 2" xfId="7353"/>
    <cellStyle name="Normal 20 2 2 4 3 2 2" xfId="15412"/>
    <cellStyle name="Normal 20 2 2 4 3 2 2 2" xfId="32259"/>
    <cellStyle name="Normal 20 2 2 4 3 2 3" xfId="24692"/>
    <cellStyle name="Normal 20 2 2 4 3 3" xfId="11629"/>
    <cellStyle name="Normal 20 2 2 4 3 3 2" xfId="28478"/>
    <cellStyle name="Normal 20 2 2 4 3 4" xfId="20911"/>
    <cellStyle name="Normal 20 2 2 4 4" xfId="5469"/>
    <cellStyle name="Normal 20 2 2 4 4 2" xfId="13528"/>
    <cellStyle name="Normal 20 2 2 4 4 2 2" xfId="30375"/>
    <cellStyle name="Normal 20 2 2 4 4 3" xfId="22808"/>
    <cellStyle name="Normal 20 2 2 4 5" xfId="9654"/>
    <cellStyle name="Normal 20 2 2 4 5 2" xfId="26594"/>
    <cellStyle name="Normal 20 2 2 4 6" xfId="17247"/>
    <cellStyle name="Normal 20 2 2 4 7" xfId="19026"/>
    <cellStyle name="Normal 20 2 2 5" xfId="2050"/>
    <cellStyle name="Normal 20 2 2 5 2" xfId="4031"/>
    <cellStyle name="Normal 20 2 2 5 2 2" xfId="7814"/>
    <cellStyle name="Normal 20 2 2 5 2 2 2" xfId="15873"/>
    <cellStyle name="Normal 20 2 2 5 2 2 2 2" xfId="32720"/>
    <cellStyle name="Normal 20 2 2 5 2 2 3" xfId="25153"/>
    <cellStyle name="Normal 20 2 2 5 2 3" xfId="12090"/>
    <cellStyle name="Normal 20 2 2 5 2 3 2" xfId="28939"/>
    <cellStyle name="Normal 20 2 2 5 2 4" xfId="21372"/>
    <cellStyle name="Normal 20 2 2 5 3" xfId="5930"/>
    <cellStyle name="Normal 20 2 2 5 3 2" xfId="13989"/>
    <cellStyle name="Normal 20 2 2 5 3 2 2" xfId="30836"/>
    <cellStyle name="Normal 20 2 2 5 3 3" xfId="23269"/>
    <cellStyle name="Normal 20 2 2 5 4" xfId="10148"/>
    <cellStyle name="Normal 20 2 2 5 4 2" xfId="27055"/>
    <cellStyle name="Normal 20 2 2 5 5" xfId="17249"/>
    <cellStyle name="Normal 20 2 2 5 6" xfId="19487"/>
    <cellStyle name="Normal 20 2 2 6" xfId="3089"/>
    <cellStyle name="Normal 20 2 2 6 2" xfId="6902"/>
    <cellStyle name="Normal 20 2 2 6 2 2" xfId="14961"/>
    <cellStyle name="Normal 20 2 2 6 2 2 2" xfId="31808"/>
    <cellStyle name="Normal 20 2 2 6 2 3" xfId="24241"/>
    <cellStyle name="Normal 20 2 2 6 3" xfId="11152"/>
    <cellStyle name="Normal 20 2 2 6 3 2" xfId="28027"/>
    <cellStyle name="Normal 20 2 2 6 4" xfId="20460"/>
    <cellStyle name="Normal 20 2 2 7" xfId="5018"/>
    <cellStyle name="Normal 20 2 2 7 2" xfId="13077"/>
    <cellStyle name="Normal 20 2 2 7 2 2" xfId="29924"/>
    <cellStyle name="Normal 20 2 2 7 3" xfId="22357"/>
    <cellStyle name="Normal 20 2 2 8" xfId="9037"/>
    <cellStyle name="Normal 20 2 2 8 2" xfId="26143"/>
    <cellStyle name="Normal 20 2 2 9" xfId="17234"/>
    <cellStyle name="Normal 20 2 3" xfId="1038"/>
    <cellStyle name="Normal 20 2 3 2" xfId="1299"/>
    <cellStyle name="Normal 20 2 3 2 2" xfId="1795"/>
    <cellStyle name="Normal 20 2 3 2 2 2" xfId="2794"/>
    <cellStyle name="Normal 20 2 3 2 2 2 2" xfId="4756"/>
    <cellStyle name="Normal 20 2 3 2 2 2 2 2" xfId="8539"/>
    <cellStyle name="Normal 20 2 3 2 2 2 2 2 2" xfId="16598"/>
    <cellStyle name="Normal 20 2 3 2 2 2 2 2 2 2" xfId="33445"/>
    <cellStyle name="Normal 20 2 3 2 2 2 2 2 3" xfId="25878"/>
    <cellStyle name="Normal 20 2 3 2 2 2 2 3" xfId="12815"/>
    <cellStyle name="Normal 20 2 3 2 2 2 2 3 2" xfId="29664"/>
    <cellStyle name="Normal 20 2 3 2 2 2 2 4" xfId="22097"/>
    <cellStyle name="Normal 20 2 3 2 2 2 3" xfId="6655"/>
    <cellStyle name="Normal 20 2 3 2 2 2 3 2" xfId="14714"/>
    <cellStyle name="Normal 20 2 3 2 2 2 3 2 2" xfId="31561"/>
    <cellStyle name="Normal 20 2 3 2 2 2 3 3" xfId="23994"/>
    <cellStyle name="Normal 20 2 3 2 2 2 4" xfId="10881"/>
    <cellStyle name="Normal 20 2 3 2 2 2 4 2" xfId="27780"/>
    <cellStyle name="Normal 20 2 3 2 2 2 5" xfId="17253"/>
    <cellStyle name="Normal 20 2 3 2 2 2 6" xfId="20212"/>
    <cellStyle name="Normal 20 2 3 2 2 3" xfId="3844"/>
    <cellStyle name="Normal 20 2 3 2 2 3 2" xfId="7627"/>
    <cellStyle name="Normal 20 2 3 2 2 3 2 2" xfId="15686"/>
    <cellStyle name="Normal 20 2 3 2 2 3 2 2 2" xfId="32533"/>
    <cellStyle name="Normal 20 2 3 2 2 3 2 3" xfId="24966"/>
    <cellStyle name="Normal 20 2 3 2 2 3 3" xfId="11903"/>
    <cellStyle name="Normal 20 2 3 2 2 3 3 2" xfId="28752"/>
    <cellStyle name="Normal 20 2 3 2 2 3 4" xfId="21185"/>
    <cellStyle name="Normal 20 2 3 2 2 4" xfId="5743"/>
    <cellStyle name="Normal 20 2 3 2 2 4 2" xfId="13802"/>
    <cellStyle name="Normal 20 2 3 2 2 4 2 2" xfId="30649"/>
    <cellStyle name="Normal 20 2 3 2 2 4 3" xfId="23082"/>
    <cellStyle name="Normal 20 2 3 2 2 5" xfId="9928"/>
    <cellStyle name="Normal 20 2 3 2 2 5 2" xfId="26868"/>
    <cellStyle name="Normal 20 2 3 2 2 6" xfId="17252"/>
    <cellStyle name="Normal 20 2 3 2 2 7" xfId="19300"/>
    <cellStyle name="Normal 20 2 3 2 3" xfId="2341"/>
    <cellStyle name="Normal 20 2 3 2 3 2" xfId="4305"/>
    <cellStyle name="Normal 20 2 3 2 3 2 2" xfId="8088"/>
    <cellStyle name="Normal 20 2 3 2 3 2 2 2" xfId="16147"/>
    <cellStyle name="Normal 20 2 3 2 3 2 2 2 2" xfId="32994"/>
    <cellStyle name="Normal 20 2 3 2 3 2 2 3" xfId="25427"/>
    <cellStyle name="Normal 20 2 3 2 3 2 3" xfId="12364"/>
    <cellStyle name="Normal 20 2 3 2 3 2 3 2" xfId="29213"/>
    <cellStyle name="Normal 20 2 3 2 3 2 4" xfId="21646"/>
    <cellStyle name="Normal 20 2 3 2 3 3" xfId="6204"/>
    <cellStyle name="Normal 20 2 3 2 3 3 2" xfId="14263"/>
    <cellStyle name="Normal 20 2 3 2 3 3 2 2" xfId="31110"/>
    <cellStyle name="Normal 20 2 3 2 3 3 3" xfId="23543"/>
    <cellStyle name="Normal 20 2 3 2 3 4" xfId="10429"/>
    <cellStyle name="Normal 20 2 3 2 3 4 2" xfId="27329"/>
    <cellStyle name="Normal 20 2 3 2 3 5" xfId="17254"/>
    <cellStyle name="Normal 20 2 3 2 3 6" xfId="19761"/>
    <cellStyle name="Normal 20 2 3 2 4" xfId="3393"/>
    <cellStyle name="Normal 20 2 3 2 4 2" xfId="7176"/>
    <cellStyle name="Normal 20 2 3 2 4 2 2" xfId="15235"/>
    <cellStyle name="Normal 20 2 3 2 4 2 2 2" xfId="32082"/>
    <cellStyle name="Normal 20 2 3 2 4 2 3" xfId="24515"/>
    <cellStyle name="Normal 20 2 3 2 4 3" xfId="11452"/>
    <cellStyle name="Normal 20 2 3 2 4 3 2" xfId="28301"/>
    <cellStyle name="Normal 20 2 3 2 4 4" xfId="20734"/>
    <cellStyle name="Normal 20 2 3 2 5" xfId="5292"/>
    <cellStyle name="Normal 20 2 3 2 5 2" xfId="13351"/>
    <cellStyle name="Normal 20 2 3 2 5 2 2" xfId="30198"/>
    <cellStyle name="Normal 20 2 3 2 5 3" xfId="22631"/>
    <cellStyle name="Normal 20 2 3 2 6" xfId="9453"/>
    <cellStyle name="Normal 20 2 3 2 6 2" xfId="26417"/>
    <cellStyle name="Normal 20 2 3 2 7" xfId="17251"/>
    <cellStyle name="Normal 20 2 3 2 8" xfId="18849"/>
    <cellStyle name="Normal 20 2 3 3" xfId="1577"/>
    <cellStyle name="Normal 20 2 3 3 2" xfId="2576"/>
    <cellStyle name="Normal 20 2 3 3 2 2" xfId="4538"/>
    <cellStyle name="Normal 20 2 3 3 2 2 2" xfId="8321"/>
    <cellStyle name="Normal 20 2 3 3 2 2 2 2" xfId="16380"/>
    <cellStyle name="Normal 20 2 3 3 2 2 2 2 2" xfId="33227"/>
    <cellStyle name="Normal 20 2 3 3 2 2 2 3" xfId="25660"/>
    <cellStyle name="Normal 20 2 3 3 2 2 3" xfId="12597"/>
    <cellStyle name="Normal 20 2 3 3 2 2 3 2" xfId="29446"/>
    <cellStyle name="Normal 20 2 3 3 2 2 4" xfId="21879"/>
    <cellStyle name="Normal 20 2 3 3 2 3" xfId="6437"/>
    <cellStyle name="Normal 20 2 3 3 2 3 2" xfId="14496"/>
    <cellStyle name="Normal 20 2 3 3 2 3 2 2" xfId="31343"/>
    <cellStyle name="Normal 20 2 3 3 2 3 3" xfId="23776"/>
    <cellStyle name="Normal 20 2 3 3 2 4" xfId="10663"/>
    <cellStyle name="Normal 20 2 3 3 2 4 2" xfId="27562"/>
    <cellStyle name="Normal 20 2 3 3 2 5" xfId="17256"/>
    <cellStyle name="Normal 20 2 3 3 2 6" xfId="19994"/>
    <cellStyle name="Normal 20 2 3 3 3" xfId="3626"/>
    <cellStyle name="Normal 20 2 3 3 3 2" xfId="7409"/>
    <cellStyle name="Normal 20 2 3 3 3 2 2" xfId="15468"/>
    <cellStyle name="Normal 20 2 3 3 3 2 2 2" xfId="32315"/>
    <cellStyle name="Normal 20 2 3 3 3 2 3" xfId="24748"/>
    <cellStyle name="Normal 20 2 3 3 3 3" xfId="11685"/>
    <cellStyle name="Normal 20 2 3 3 3 3 2" xfId="28534"/>
    <cellStyle name="Normal 20 2 3 3 3 4" xfId="20967"/>
    <cellStyle name="Normal 20 2 3 3 4" xfId="5525"/>
    <cellStyle name="Normal 20 2 3 3 4 2" xfId="13584"/>
    <cellStyle name="Normal 20 2 3 3 4 2 2" xfId="30431"/>
    <cellStyle name="Normal 20 2 3 3 4 3" xfId="22864"/>
    <cellStyle name="Normal 20 2 3 3 5" xfId="9710"/>
    <cellStyle name="Normal 20 2 3 3 5 2" xfId="26650"/>
    <cellStyle name="Normal 20 2 3 3 6" xfId="17255"/>
    <cellStyle name="Normal 20 2 3 3 7" xfId="19082"/>
    <cellStyle name="Normal 20 2 3 4" xfId="2123"/>
    <cellStyle name="Normal 20 2 3 4 2" xfId="4087"/>
    <cellStyle name="Normal 20 2 3 4 2 2" xfId="7870"/>
    <cellStyle name="Normal 20 2 3 4 2 2 2" xfId="15929"/>
    <cellStyle name="Normal 20 2 3 4 2 2 2 2" xfId="32776"/>
    <cellStyle name="Normal 20 2 3 4 2 2 3" xfId="25209"/>
    <cellStyle name="Normal 20 2 3 4 2 3" xfId="12146"/>
    <cellStyle name="Normal 20 2 3 4 2 3 2" xfId="28995"/>
    <cellStyle name="Normal 20 2 3 4 2 4" xfId="21428"/>
    <cellStyle name="Normal 20 2 3 4 3" xfId="5986"/>
    <cellStyle name="Normal 20 2 3 4 3 2" xfId="14045"/>
    <cellStyle name="Normal 20 2 3 4 3 2 2" xfId="30892"/>
    <cellStyle name="Normal 20 2 3 4 3 3" xfId="23325"/>
    <cellStyle name="Normal 20 2 3 4 4" xfId="10211"/>
    <cellStyle name="Normal 20 2 3 4 4 2" xfId="27111"/>
    <cellStyle name="Normal 20 2 3 4 5" xfId="17257"/>
    <cellStyle name="Normal 20 2 3 4 6" xfId="19543"/>
    <cellStyle name="Normal 20 2 3 5" xfId="3175"/>
    <cellStyle name="Normal 20 2 3 5 2" xfId="6958"/>
    <cellStyle name="Normal 20 2 3 5 2 2" xfId="15017"/>
    <cellStyle name="Normal 20 2 3 5 2 2 2" xfId="31864"/>
    <cellStyle name="Normal 20 2 3 5 2 3" xfId="24297"/>
    <cellStyle name="Normal 20 2 3 5 3" xfId="11234"/>
    <cellStyle name="Normal 20 2 3 5 3 2" xfId="28083"/>
    <cellStyle name="Normal 20 2 3 5 4" xfId="20516"/>
    <cellStyle name="Normal 20 2 3 6" xfId="5074"/>
    <cellStyle name="Normal 20 2 3 6 2" xfId="13133"/>
    <cellStyle name="Normal 20 2 3 6 2 2" xfId="29980"/>
    <cellStyle name="Normal 20 2 3 6 3" xfId="22413"/>
    <cellStyle name="Normal 20 2 3 7" xfId="9218"/>
    <cellStyle name="Normal 20 2 3 7 2" xfId="26199"/>
    <cellStyle name="Normal 20 2 3 8" xfId="17250"/>
    <cellStyle name="Normal 20 2 3 9" xfId="18631"/>
    <cellStyle name="Normal 20 2 4" xfId="1207"/>
    <cellStyle name="Normal 20 2 4 2" xfId="1703"/>
    <cellStyle name="Normal 20 2 4 2 2" xfId="2702"/>
    <cellStyle name="Normal 20 2 4 2 2 2" xfId="4664"/>
    <cellStyle name="Normal 20 2 4 2 2 2 2" xfId="8447"/>
    <cellStyle name="Normal 20 2 4 2 2 2 2 2" xfId="16506"/>
    <cellStyle name="Normal 20 2 4 2 2 2 2 2 2" xfId="33353"/>
    <cellStyle name="Normal 20 2 4 2 2 2 2 3" xfId="25786"/>
    <cellStyle name="Normal 20 2 4 2 2 2 3" xfId="12723"/>
    <cellStyle name="Normal 20 2 4 2 2 2 3 2" xfId="29572"/>
    <cellStyle name="Normal 20 2 4 2 2 2 4" xfId="22005"/>
    <cellStyle name="Normal 20 2 4 2 2 3" xfId="6563"/>
    <cellStyle name="Normal 20 2 4 2 2 3 2" xfId="14622"/>
    <cellStyle name="Normal 20 2 4 2 2 3 2 2" xfId="31469"/>
    <cellStyle name="Normal 20 2 4 2 2 3 3" xfId="23902"/>
    <cellStyle name="Normal 20 2 4 2 2 4" xfId="10789"/>
    <cellStyle name="Normal 20 2 4 2 2 4 2" xfId="27688"/>
    <cellStyle name="Normal 20 2 4 2 2 5" xfId="17260"/>
    <cellStyle name="Normal 20 2 4 2 2 6" xfId="20120"/>
    <cellStyle name="Normal 20 2 4 2 3" xfId="3752"/>
    <cellStyle name="Normal 20 2 4 2 3 2" xfId="7535"/>
    <cellStyle name="Normal 20 2 4 2 3 2 2" xfId="15594"/>
    <cellStyle name="Normal 20 2 4 2 3 2 2 2" xfId="32441"/>
    <cellStyle name="Normal 20 2 4 2 3 2 3" xfId="24874"/>
    <cellStyle name="Normal 20 2 4 2 3 3" xfId="11811"/>
    <cellStyle name="Normal 20 2 4 2 3 3 2" xfId="28660"/>
    <cellStyle name="Normal 20 2 4 2 3 4" xfId="21093"/>
    <cellStyle name="Normal 20 2 4 2 4" xfId="5651"/>
    <cellStyle name="Normal 20 2 4 2 4 2" xfId="13710"/>
    <cellStyle name="Normal 20 2 4 2 4 2 2" xfId="30557"/>
    <cellStyle name="Normal 20 2 4 2 4 3" xfId="22990"/>
    <cellStyle name="Normal 20 2 4 2 5" xfId="9836"/>
    <cellStyle name="Normal 20 2 4 2 5 2" xfId="26776"/>
    <cellStyle name="Normal 20 2 4 2 6" xfId="17259"/>
    <cellStyle name="Normal 20 2 4 2 7" xfId="19208"/>
    <cellStyle name="Normal 20 2 4 3" xfId="2249"/>
    <cellStyle name="Normal 20 2 4 3 2" xfId="4213"/>
    <cellStyle name="Normal 20 2 4 3 2 2" xfId="7996"/>
    <cellStyle name="Normal 20 2 4 3 2 2 2" xfId="16055"/>
    <cellStyle name="Normal 20 2 4 3 2 2 2 2" xfId="32902"/>
    <cellStyle name="Normal 20 2 4 3 2 2 3" xfId="25335"/>
    <cellStyle name="Normal 20 2 4 3 2 3" xfId="12272"/>
    <cellStyle name="Normal 20 2 4 3 2 3 2" xfId="29121"/>
    <cellStyle name="Normal 20 2 4 3 2 4" xfId="21554"/>
    <cellStyle name="Normal 20 2 4 3 3" xfId="6112"/>
    <cellStyle name="Normal 20 2 4 3 3 2" xfId="14171"/>
    <cellStyle name="Normal 20 2 4 3 3 2 2" xfId="31018"/>
    <cellStyle name="Normal 20 2 4 3 3 3" xfId="23451"/>
    <cellStyle name="Normal 20 2 4 3 4" xfId="10337"/>
    <cellStyle name="Normal 20 2 4 3 4 2" xfId="27237"/>
    <cellStyle name="Normal 20 2 4 3 5" xfId="17261"/>
    <cellStyle name="Normal 20 2 4 3 6" xfId="19669"/>
    <cellStyle name="Normal 20 2 4 4" xfId="3301"/>
    <cellStyle name="Normal 20 2 4 4 2" xfId="7084"/>
    <cellStyle name="Normal 20 2 4 4 2 2" xfId="15143"/>
    <cellStyle name="Normal 20 2 4 4 2 2 2" xfId="31990"/>
    <cellStyle name="Normal 20 2 4 4 2 3" xfId="24423"/>
    <cellStyle name="Normal 20 2 4 4 3" xfId="11360"/>
    <cellStyle name="Normal 20 2 4 4 3 2" xfId="28209"/>
    <cellStyle name="Normal 20 2 4 4 4" xfId="20642"/>
    <cellStyle name="Normal 20 2 4 5" xfId="5200"/>
    <cellStyle name="Normal 20 2 4 5 2" xfId="13259"/>
    <cellStyle name="Normal 20 2 4 5 2 2" xfId="30106"/>
    <cellStyle name="Normal 20 2 4 5 3" xfId="22539"/>
    <cellStyle name="Normal 20 2 4 6" xfId="9361"/>
    <cellStyle name="Normal 20 2 4 6 2" xfId="26325"/>
    <cellStyle name="Normal 20 2 4 7" xfId="17258"/>
    <cellStyle name="Normal 20 2 4 8" xfId="18757"/>
    <cellStyle name="Normal 20 2 5" xfId="1485"/>
    <cellStyle name="Normal 20 2 5 2" xfId="2484"/>
    <cellStyle name="Normal 20 2 5 2 2" xfId="4446"/>
    <cellStyle name="Normal 20 2 5 2 2 2" xfId="8229"/>
    <cellStyle name="Normal 20 2 5 2 2 2 2" xfId="16288"/>
    <cellStyle name="Normal 20 2 5 2 2 2 2 2" xfId="33135"/>
    <cellStyle name="Normal 20 2 5 2 2 2 3" xfId="25568"/>
    <cellStyle name="Normal 20 2 5 2 2 3" xfId="12505"/>
    <cellStyle name="Normal 20 2 5 2 2 3 2" xfId="29354"/>
    <cellStyle name="Normal 20 2 5 2 2 4" xfId="21787"/>
    <cellStyle name="Normal 20 2 5 2 3" xfId="6345"/>
    <cellStyle name="Normal 20 2 5 2 3 2" xfId="14404"/>
    <cellStyle name="Normal 20 2 5 2 3 2 2" xfId="31251"/>
    <cellStyle name="Normal 20 2 5 2 3 3" xfId="23684"/>
    <cellStyle name="Normal 20 2 5 2 4" xfId="10571"/>
    <cellStyle name="Normal 20 2 5 2 4 2" xfId="27470"/>
    <cellStyle name="Normal 20 2 5 2 5" xfId="17263"/>
    <cellStyle name="Normal 20 2 5 2 6" xfId="19902"/>
    <cellStyle name="Normal 20 2 5 3" xfId="3534"/>
    <cellStyle name="Normal 20 2 5 3 2" xfId="7317"/>
    <cellStyle name="Normal 20 2 5 3 2 2" xfId="15376"/>
    <cellStyle name="Normal 20 2 5 3 2 2 2" xfId="32223"/>
    <cellStyle name="Normal 20 2 5 3 2 3" xfId="24656"/>
    <cellStyle name="Normal 20 2 5 3 3" xfId="11593"/>
    <cellStyle name="Normal 20 2 5 3 3 2" xfId="28442"/>
    <cellStyle name="Normal 20 2 5 3 4" xfId="20875"/>
    <cellStyle name="Normal 20 2 5 4" xfId="5433"/>
    <cellStyle name="Normal 20 2 5 4 2" xfId="13492"/>
    <cellStyle name="Normal 20 2 5 4 2 2" xfId="30339"/>
    <cellStyle name="Normal 20 2 5 4 3" xfId="22772"/>
    <cellStyle name="Normal 20 2 5 5" xfId="9618"/>
    <cellStyle name="Normal 20 2 5 5 2" xfId="26558"/>
    <cellStyle name="Normal 20 2 5 6" xfId="17262"/>
    <cellStyle name="Normal 20 2 5 7" xfId="18990"/>
    <cellStyle name="Normal 20 2 6" xfId="2010"/>
    <cellStyle name="Normal 20 2 6 2" xfId="3995"/>
    <cellStyle name="Normal 20 2 6 2 2" xfId="7778"/>
    <cellStyle name="Normal 20 2 6 2 2 2" xfId="15837"/>
    <cellStyle name="Normal 20 2 6 2 2 2 2" xfId="32684"/>
    <cellStyle name="Normal 20 2 6 2 2 3" xfId="25117"/>
    <cellStyle name="Normal 20 2 6 2 3" xfId="12054"/>
    <cellStyle name="Normal 20 2 6 2 3 2" xfId="28903"/>
    <cellStyle name="Normal 20 2 6 2 4" xfId="21336"/>
    <cellStyle name="Normal 20 2 6 3" xfId="5894"/>
    <cellStyle name="Normal 20 2 6 3 2" xfId="13953"/>
    <cellStyle name="Normal 20 2 6 3 2 2" xfId="30800"/>
    <cellStyle name="Normal 20 2 6 3 3" xfId="23233"/>
    <cellStyle name="Normal 20 2 6 4" xfId="10109"/>
    <cellStyle name="Normal 20 2 6 4 2" xfId="27019"/>
    <cellStyle name="Normal 20 2 6 5" xfId="17264"/>
    <cellStyle name="Normal 20 2 6 6" xfId="19451"/>
    <cellStyle name="Normal 20 2 7" xfId="3053"/>
    <cellStyle name="Normal 20 2 7 2" xfId="6866"/>
    <cellStyle name="Normal 20 2 7 2 2" xfId="14925"/>
    <cellStyle name="Normal 20 2 7 2 2 2" xfId="31772"/>
    <cellStyle name="Normal 20 2 7 2 3" xfId="24205"/>
    <cellStyle name="Normal 20 2 7 3" xfId="11116"/>
    <cellStyle name="Normal 20 2 7 3 2" xfId="27991"/>
    <cellStyle name="Normal 20 2 7 4" xfId="20424"/>
    <cellStyle name="Normal 20 2 8" xfId="4982"/>
    <cellStyle name="Normal 20 2 8 2" xfId="13041"/>
    <cellStyle name="Normal 20 2 8 2 2" xfId="29888"/>
    <cellStyle name="Normal 20 2 8 3" xfId="22321"/>
    <cellStyle name="Normal 20 2 9" xfId="8965"/>
    <cellStyle name="Normal 20 2 9 2" xfId="26107"/>
    <cellStyle name="Normal 20 3" xfId="722"/>
    <cellStyle name="Normal 20 3 10" xfId="18561"/>
    <cellStyle name="Normal 20 3 11" xfId="34072"/>
    <cellStyle name="Normal 20 3 2" xfId="1061"/>
    <cellStyle name="Normal 20 3 2 2" xfId="1322"/>
    <cellStyle name="Normal 20 3 2 2 2" xfId="1818"/>
    <cellStyle name="Normal 20 3 2 2 2 2" xfId="2817"/>
    <cellStyle name="Normal 20 3 2 2 2 2 2" xfId="4779"/>
    <cellStyle name="Normal 20 3 2 2 2 2 2 2" xfId="8562"/>
    <cellStyle name="Normal 20 3 2 2 2 2 2 2 2" xfId="16621"/>
    <cellStyle name="Normal 20 3 2 2 2 2 2 2 2 2" xfId="33468"/>
    <cellStyle name="Normal 20 3 2 2 2 2 2 2 3" xfId="25901"/>
    <cellStyle name="Normal 20 3 2 2 2 2 2 3" xfId="12838"/>
    <cellStyle name="Normal 20 3 2 2 2 2 2 3 2" xfId="29687"/>
    <cellStyle name="Normal 20 3 2 2 2 2 2 4" xfId="22120"/>
    <cellStyle name="Normal 20 3 2 2 2 2 3" xfId="6678"/>
    <cellStyle name="Normal 20 3 2 2 2 2 3 2" xfId="14737"/>
    <cellStyle name="Normal 20 3 2 2 2 2 3 2 2" xfId="31584"/>
    <cellStyle name="Normal 20 3 2 2 2 2 3 3" xfId="24017"/>
    <cellStyle name="Normal 20 3 2 2 2 2 4" xfId="10904"/>
    <cellStyle name="Normal 20 3 2 2 2 2 4 2" xfId="27803"/>
    <cellStyle name="Normal 20 3 2 2 2 2 5" xfId="17269"/>
    <cellStyle name="Normal 20 3 2 2 2 2 6" xfId="20235"/>
    <cellStyle name="Normal 20 3 2 2 2 3" xfId="3867"/>
    <cellStyle name="Normal 20 3 2 2 2 3 2" xfId="7650"/>
    <cellStyle name="Normal 20 3 2 2 2 3 2 2" xfId="15709"/>
    <cellStyle name="Normal 20 3 2 2 2 3 2 2 2" xfId="32556"/>
    <cellStyle name="Normal 20 3 2 2 2 3 2 3" xfId="24989"/>
    <cellStyle name="Normal 20 3 2 2 2 3 3" xfId="11926"/>
    <cellStyle name="Normal 20 3 2 2 2 3 3 2" xfId="28775"/>
    <cellStyle name="Normal 20 3 2 2 2 3 4" xfId="21208"/>
    <cellStyle name="Normal 20 3 2 2 2 4" xfId="5766"/>
    <cellStyle name="Normal 20 3 2 2 2 4 2" xfId="13825"/>
    <cellStyle name="Normal 20 3 2 2 2 4 2 2" xfId="30672"/>
    <cellStyle name="Normal 20 3 2 2 2 4 3" xfId="23105"/>
    <cellStyle name="Normal 20 3 2 2 2 5" xfId="9951"/>
    <cellStyle name="Normal 20 3 2 2 2 5 2" xfId="26891"/>
    <cellStyle name="Normal 20 3 2 2 2 6" xfId="17268"/>
    <cellStyle name="Normal 20 3 2 2 2 7" xfId="19323"/>
    <cellStyle name="Normal 20 3 2 2 3" xfId="2364"/>
    <cellStyle name="Normal 20 3 2 2 3 2" xfId="4328"/>
    <cellStyle name="Normal 20 3 2 2 3 2 2" xfId="8111"/>
    <cellStyle name="Normal 20 3 2 2 3 2 2 2" xfId="16170"/>
    <cellStyle name="Normal 20 3 2 2 3 2 2 2 2" xfId="33017"/>
    <cellStyle name="Normal 20 3 2 2 3 2 2 3" xfId="25450"/>
    <cellStyle name="Normal 20 3 2 2 3 2 3" xfId="12387"/>
    <cellStyle name="Normal 20 3 2 2 3 2 3 2" xfId="29236"/>
    <cellStyle name="Normal 20 3 2 2 3 2 4" xfId="21669"/>
    <cellStyle name="Normal 20 3 2 2 3 3" xfId="6227"/>
    <cellStyle name="Normal 20 3 2 2 3 3 2" xfId="14286"/>
    <cellStyle name="Normal 20 3 2 2 3 3 2 2" xfId="31133"/>
    <cellStyle name="Normal 20 3 2 2 3 3 3" xfId="23566"/>
    <cellStyle name="Normal 20 3 2 2 3 4" xfId="10452"/>
    <cellStyle name="Normal 20 3 2 2 3 4 2" xfId="27352"/>
    <cellStyle name="Normal 20 3 2 2 3 5" xfId="17270"/>
    <cellStyle name="Normal 20 3 2 2 3 6" xfId="19784"/>
    <cellStyle name="Normal 20 3 2 2 4" xfId="3416"/>
    <cellStyle name="Normal 20 3 2 2 4 2" xfId="7199"/>
    <cellStyle name="Normal 20 3 2 2 4 2 2" xfId="15258"/>
    <cellStyle name="Normal 20 3 2 2 4 2 2 2" xfId="32105"/>
    <cellStyle name="Normal 20 3 2 2 4 2 3" xfId="24538"/>
    <cellStyle name="Normal 20 3 2 2 4 3" xfId="11475"/>
    <cellStyle name="Normal 20 3 2 2 4 3 2" xfId="28324"/>
    <cellStyle name="Normal 20 3 2 2 4 4" xfId="20757"/>
    <cellStyle name="Normal 20 3 2 2 5" xfId="5315"/>
    <cellStyle name="Normal 20 3 2 2 5 2" xfId="13374"/>
    <cellStyle name="Normal 20 3 2 2 5 2 2" xfId="30221"/>
    <cellStyle name="Normal 20 3 2 2 5 3" xfId="22654"/>
    <cellStyle name="Normal 20 3 2 2 6" xfId="9476"/>
    <cellStyle name="Normal 20 3 2 2 6 2" xfId="26440"/>
    <cellStyle name="Normal 20 3 2 2 7" xfId="17267"/>
    <cellStyle name="Normal 20 3 2 2 8" xfId="18872"/>
    <cellStyle name="Normal 20 3 2 3" xfId="1600"/>
    <cellStyle name="Normal 20 3 2 3 2" xfId="2599"/>
    <cellStyle name="Normal 20 3 2 3 2 2" xfId="4561"/>
    <cellStyle name="Normal 20 3 2 3 2 2 2" xfId="8344"/>
    <cellStyle name="Normal 20 3 2 3 2 2 2 2" xfId="16403"/>
    <cellStyle name="Normal 20 3 2 3 2 2 2 2 2" xfId="33250"/>
    <cellStyle name="Normal 20 3 2 3 2 2 2 3" xfId="25683"/>
    <cellStyle name="Normal 20 3 2 3 2 2 3" xfId="12620"/>
    <cellStyle name="Normal 20 3 2 3 2 2 3 2" xfId="29469"/>
    <cellStyle name="Normal 20 3 2 3 2 2 4" xfId="21902"/>
    <cellStyle name="Normal 20 3 2 3 2 3" xfId="6460"/>
    <cellStyle name="Normal 20 3 2 3 2 3 2" xfId="14519"/>
    <cellStyle name="Normal 20 3 2 3 2 3 2 2" xfId="31366"/>
    <cellStyle name="Normal 20 3 2 3 2 3 3" xfId="23799"/>
    <cellStyle name="Normal 20 3 2 3 2 4" xfId="10686"/>
    <cellStyle name="Normal 20 3 2 3 2 4 2" xfId="27585"/>
    <cellStyle name="Normal 20 3 2 3 2 5" xfId="17272"/>
    <cellStyle name="Normal 20 3 2 3 2 6" xfId="20017"/>
    <cellStyle name="Normal 20 3 2 3 3" xfId="3649"/>
    <cellStyle name="Normal 20 3 2 3 3 2" xfId="7432"/>
    <cellStyle name="Normal 20 3 2 3 3 2 2" xfId="15491"/>
    <cellStyle name="Normal 20 3 2 3 3 2 2 2" xfId="32338"/>
    <cellStyle name="Normal 20 3 2 3 3 2 3" xfId="24771"/>
    <cellStyle name="Normal 20 3 2 3 3 3" xfId="11708"/>
    <cellStyle name="Normal 20 3 2 3 3 3 2" xfId="28557"/>
    <cellStyle name="Normal 20 3 2 3 3 4" xfId="20990"/>
    <cellStyle name="Normal 20 3 2 3 4" xfId="5548"/>
    <cellStyle name="Normal 20 3 2 3 4 2" xfId="13607"/>
    <cellStyle name="Normal 20 3 2 3 4 2 2" xfId="30454"/>
    <cellStyle name="Normal 20 3 2 3 4 3" xfId="22887"/>
    <cellStyle name="Normal 20 3 2 3 5" xfId="9733"/>
    <cellStyle name="Normal 20 3 2 3 5 2" xfId="26673"/>
    <cellStyle name="Normal 20 3 2 3 6" xfId="17271"/>
    <cellStyle name="Normal 20 3 2 3 7" xfId="19105"/>
    <cellStyle name="Normal 20 3 2 4" xfId="2146"/>
    <cellStyle name="Normal 20 3 2 4 2" xfId="4110"/>
    <cellStyle name="Normal 20 3 2 4 2 2" xfId="7893"/>
    <cellStyle name="Normal 20 3 2 4 2 2 2" xfId="15952"/>
    <cellStyle name="Normal 20 3 2 4 2 2 2 2" xfId="32799"/>
    <cellStyle name="Normal 20 3 2 4 2 2 3" xfId="25232"/>
    <cellStyle name="Normal 20 3 2 4 2 3" xfId="12169"/>
    <cellStyle name="Normal 20 3 2 4 2 3 2" xfId="29018"/>
    <cellStyle name="Normal 20 3 2 4 2 4" xfId="21451"/>
    <cellStyle name="Normal 20 3 2 4 3" xfId="6009"/>
    <cellStyle name="Normal 20 3 2 4 3 2" xfId="14068"/>
    <cellStyle name="Normal 20 3 2 4 3 2 2" xfId="30915"/>
    <cellStyle name="Normal 20 3 2 4 3 3" xfId="23348"/>
    <cellStyle name="Normal 20 3 2 4 4" xfId="10234"/>
    <cellStyle name="Normal 20 3 2 4 4 2" xfId="27134"/>
    <cellStyle name="Normal 20 3 2 4 5" xfId="17273"/>
    <cellStyle name="Normal 20 3 2 4 6" xfId="19566"/>
    <cellStyle name="Normal 20 3 2 5" xfId="3198"/>
    <cellStyle name="Normal 20 3 2 5 2" xfId="6981"/>
    <cellStyle name="Normal 20 3 2 5 2 2" xfId="15040"/>
    <cellStyle name="Normal 20 3 2 5 2 2 2" xfId="31887"/>
    <cellStyle name="Normal 20 3 2 5 2 3" xfId="24320"/>
    <cellStyle name="Normal 20 3 2 5 3" xfId="11257"/>
    <cellStyle name="Normal 20 3 2 5 3 2" xfId="28106"/>
    <cellStyle name="Normal 20 3 2 5 4" xfId="20539"/>
    <cellStyle name="Normal 20 3 2 6" xfId="5097"/>
    <cellStyle name="Normal 20 3 2 6 2" xfId="13156"/>
    <cellStyle name="Normal 20 3 2 6 2 2" xfId="30003"/>
    <cellStyle name="Normal 20 3 2 6 3" xfId="22436"/>
    <cellStyle name="Normal 20 3 2 7" xfId="9241"/>
    <cellStyle name="Normal 20 3 2 7 2" xfId="26222"/>
    <cellStyle name="Normal 20 3 2 8" xfId="17266"/>
    <cellStyle name="Normal 20 3 2 9" xfId="18654"/>
    <cellStyle name="Normal 20 3 3" xfId="1230"/>
    <cellStyle name="Normal 20 3 3 2" xfId="1726"/>
    <cellStyle name="Normal 20 3 3 2 2" xfId="2725"/>
    <cellStyle name="Normal 20 3 3 2 2 2" xfId="4687"/>
    <cellStyle name="Normal 20 3 3 2 2 2 2" xfId="8470"/>
    <cellStyle name="Normal 20 3 3 2 2 2 2 2" xfId="16529"/>
    <cellStyle name="Normal 20 3 3 2 2 2 2 2 2" xfId="33376"/>
    <cellStyle name="Normal 20 3 3 2 2 2 2 3" xfId="25809"/>
    <cellStyle name="Normal 20 3 3 2 2 2 3" xfId="12746"/>
    <cellStyle name="Normal 20 3 3 2 2 2 3 2" xfId="29595"/>
    <cellStyle name="Normal 20 3 3 2 2 2 4" xfId="22028"/>
    <cellStyle name="Normal 20 3 3 2 2 3" xfId="6586"/>
    <cellStyle name="Normal 20 3 3 2 2 3 2" xfId="14645"/>
    <cellStyle name="Normal 20 3 3 2 2 3 2 2" xfId="31492"/>
    <cellStyle name="Normal 20 3 3 2 2 3 3" xfId="23925"/>
    <cellStyle name="Normal 20 3 3 2 2 4" xfId="10812"/>
    <cellStyle name="Normal 20 3 3 2 2 4 2" xfId="27711"/>
    <cellStyle name="Normal 20 3 3 2 2 5" xfId="17276"/>
    <cellStyle name="Normal 20 3 3 2 2 6" xfId="20143"/>
    <cellStyle name="Normal 20 3 3 2 3" xfId="3775"/>
    <cellStyle name="Normal 20 3 3 2 3 2" xfId="7558"/>
    <cellStyle name="Normal 20 3 3 2 3 2 2" xfId="15617"/>
    <cellStyle name="Normal 20 3 3 2 3 2 2 2" xfId="32464"/>
    <cellStyle name="Normal 20 3 3 2 3 2 3" xfId="24897"/>
    <cellStyle name="Normal 20 3 3 2 3 3" xfId="11834"/>
    <cellStyle name="Normal 20 3 3 2 3 3 2" xfId="28683"/>
    <cellStyle name="Normal 20 3 3 2 3 4" xfId="21116"/>
    <cellStyle name="Normal 20 3 3 2 4" xfId="5674"/>
    <cellStyle name="Normal 20 3 3 2 4 2" xfId="13733"/>
    <cellStyle name="Normal 20 3 3 2 4 2 2" xfId="30580"/>
    <cellStyle name="Normal 20 3 3 2 4 3" xfId="23013"/>
    <cellStyle name="Normal 20 3 3 2 5" xfId="9859"/>
    <cellStyle name="Normal 20 3 3 2 5 2" xfId="26799"/>
    <cellStyle name="Normal 20 3 3 2 6" xfId="17275"/>
    <cellStyle name="Normal 20 3 3 2 7" xfId="19231"/>
    <cellStyle name="Normal 20 3 3 3" xfId="2272"/>
    <cellStyle name="Normal 20 3 3 3 2" xfId="4236"/>
    <cellStyle name="Normal 20 3 3 3 2 2" xfId="8019"/>
    <cellStyle name="Normal 20 3 3 3 2 2 2" xfId="16078"/>
    <cellStyle name="Normal 20 3 3 3 2 2 2 2" xfId="32925"/>
    <cellStyle name="Normal 20 3 3 3 2 2 3" xfId="25358"/>
    <cellStyle name="Normal 20 3 3 3 2 3" xfId="12295"/>
    <cellStyle name="Normal 20 3 3 3 2 3 2" xfId="29144"/>
    <cellStyle name="Normal 20 3 3 3 2 4" xfId="21577"/>
    <cellStyle name="Normal 20 3 3 3 3" xfId="6135"/>
    <cellStyle name="Normal 20 3 3 3 3 2" xfId="14194"/>
    <cellStyle name="Normal 20 3 3 3 3 2 2" xfId="31041"/>
    <cellStyle name="Normal 20 3 3 3 3 3" xfId="23474"/>
    <cellStyle name="Normal 20 3 3 3 4" xfId="10360"/>
    <cellStyle name="Normal 20 3 3 3 4 2" xfId="27260"/>
    <cellStyle name="Normal 20 3 3 3 5" xfId="17277"/>
    <cellStyle name="Normal 20 3 3 3 6" xfId="19692"/>
    <cellStyle name="Normal 20 3 3 4" xfId="3324"/>
    <cellStyle name="Normal 20 3 3 4 2" xfId="7107"/>
    <cellStyle name="Normal 20 3 3 4 2 2" xfId="15166"/>
    <cellStyle name="Normal 20 3 3 4 2 2 2" xfId="32013"/>
    <cellStyle name="Normal 20 3 3 4 2 3" xfId="24446"/>
    <cellStyle name="Normal 20 3 3 4 3" xfId="11383"/>
    <cellStyle name="Normal 20 3 3 4 3 2" xfId="28232"/>
    <cellStyle name="Normal 20 3 3 4 4" xfId="20665"/>
    <cellStyle name="Normal 20 3 3 5" xfId="5223"/>
    <cellStyle name="Normal 20 3 3 5 2" xfId="13282"/>
    <cellStyle name="Normal 20 3 3 5 2 2" xfId="30129"/>
    <cellStyle name="Normal 20 3 3 5 3" xfId="22562"/>
    <cellStyle name="Normal 20 3 3 6" xfId="9384"/>
    <cellStyle name="Normal 20 3 3 6 2" xfId="26348"/>
    <cellStyle name="Normal 20 3 3 7" xfId="17274"/>
    <cellStyle name="Normal 20 3 3 8" xfId="18780"/>
    <cellStyle name="Normal 20 3 4" xfId="1508"/>
    <cellStyle name="Normal 20 3 4 2" xfId="2507"/>
    <cellStyle name="Normal 20 3 4 2 2" xfId="4469"/>
    <cellStyle name="Normal 20 3 4 2 2 2" xfId="8252"/>
    <cellStyle name="Normal 20 3 4 2 2 2 2" xfId="16311"/>
    <cellStyle name="Normal 20 3 4 2 2 2 2 2" xfId="33158"/>
    <cellStyle name="Normal 20 3 4 2 2 2 3" xfId="25591"/>
    <cellStyle name="Normal 20 3 4 2 2 3" xfId="12528"/>
    <cellStyle name="Normal 20 3 4 2 2 3 2" xfId="29377"/>
    <cellStyle name="Normal 20 3 4 2 2 4" xfId="21810"/>
    <cellStyle name="Normal 20 3 4 2 3" xfId="6368"/>
    <cellStyle name="Normal 20 3 4 2 3 2" xfId="14427"/>
    <cellStyle name="Normal 20 3 4 2 3 2 2" xfId="31274"/>
    <cellStyle name="Normal 20 3 4 2 3 3" xfId="23707"/>
    <cellStyle name="Normal 20 3 4 2 4" xfId="10594"/>
    <cellStyle name="Normal 20 3 4 2 4 2" xfId="27493"/>
    <cellStyle name="Normal 20 3 4 2 5" xfId="17279"/>
    <cellStyle name="Normal 20 3 4 2 6" xfId="19925"/>
    <cellStyle name="Normal 20 3 4 3" xfId="3557"/>
    <cellStyle name="Normal 20 3 4 3 2" xfId="7340"/>
    <cellStyle name="Normal 20 3 4 3 2 2" xfId="15399"/>
    <cellStyle name="Normal 20 3 4 3 2 2 2" xfId="32246"/>
    <cellStyle name="Normal 20 3 4 3 2 3" xfId="24679"/>
    <cellStyle name="Normal 20 3 4 3 3" xfId="11616"/>
    <cellStyle name="Normal 20 3 4 3 3 2" xfId="28465"/>
    <cellStyle name="Normal 20 3 4 3 4" xfId="20898"/>
    <cellStyle name="Normal 20 3 4 4" xfId="5456"/>
    <cellStyle name="Normal 20 3 4 4 2" xfId="13515"/>
    <cellStyle name="Normal 20 3 4 4 2 2" xfId="30362"/>
    <cellStyle name="Normal 20 3 4 4 3" xfId="22795"/>
    <cellStyle name="Normal 20 3 4 5" xfId="9641"/>
    <cellStyle name="Normal 20 3 4 5 2" xfId="26581"/>
    <cellStyle name="Normal 20 3 4 6" xfId="17278"/>
    <cellStyle name="Normal 20 3 4 7" xfId="19013"/>
    <cellStyle name="Normal 20 3 5" xfId="2037"/>
    <cellStyle name="Normal 20 3 5 2" xfId="4018"/>
    <cellStyle name="Normal 20 3 5 2 2" xfId="7801"/>
    <cellStyle name="Normal 20 3 5 2 2 2" xfId="15860"/>
    <cellStyle name="Normal 20 3 5 2 2 2 2" xfId="32707"/>
    <cellStyle name="Normal 20 3 5 2 2 3" xfId="25140"/>
    <cellStyle name="Normal 20 3 5 2 3" xfId="12077"/>
    <cellStyle name="Normal 20 3 5 2 3 2" xfId="28926"/>
    <cellStyle name="Normal 20 3 5 2 4" xfId="21359"/>
    <cellStyle name="Normal 20 3 5 3" xfId="5917"/>
    <cellStyle name="Normal 20 3 5 3 2" xfId="13976"/>
    <cellStyle name="Normal 20 3 5 3 2 2" xfId="30823"/>
    <cellStyle name="Normal 20 3 5 3 3" xfId="23256"/>
    <cellStyle name="Normal 20 3 5 4" xfId="10135"/>
    <cellStyle name="Normal 20 3 5 4 2" xfId="27042"/>
    <cellStyle name="Normal 20 3 5 5" xfId="17280"/>
    <cellStyle name="Normal 20 3 5 6" xfId="19474"/>
    <cellStyle name="Normal 20 3 6" xfId="3076"/>
    <cellStyle name="Normal 20 3 6 2" xfId="6889"/>
    <cellStyle name="Normal 20 3 6 2 2" xfId="14948"/>
    <cellStyle name="Normal 20 3 6 2 2 2" xfId="31795"/>
    <cellStyle name="Normal 20 3 6 2 3" xfId="24228"/>
    <cellStyle name="Normal 20 3 6 3" xfId="11139"/>
    <cellStyle name="Normal 20 3 6 3 2" xfId="28014"/>
    <cellStyle name="Normal 20 3 6 4" xfId="20447"/>
    <cellStyle name="Normal 20 3 7" xfId="5005"/>
    <cellStyle name="Normal 20 3 7 2" xfId="13064"/>
    <cellStyle name="Normal 20 3 7 2 2" xfId="29911"/>
    <cellStyle name="Normal 20 3 7 3" xfId="22344"/>
    <cellStyle name="Normal 20 3 8" xfId="9022"/>
    <cellStyle name="Normal 20 3 8 2" xfId="26130"/>
    <cellStyle name="Normal 20 3 9" xfId="17265"/>
    <cellStyle name="Normal 20 4" xfId="941"/>
    <cellStyle name="Normal 20 4 2" xfId="3121"/>
    <cellStyle name="Normal 20 4 3" xfId="17281"/>
    <cellStyle name="Normal 20 4 4" xfId="34073"/>
    <cellStyle name="Normal 20 5" xfId="1025"/>
    <cellStyle name="Normal 20 5 2" xfId="1286"/>
    <cellStyle name="Normal 20 5 2 2" xfId="1782"/>
    <cellStyle name="Normal 20 5 2 2 2" xfId="2781"/>
    <cellStyle name="Normal 20 5 2 2 2 2" xfId="4743"/>
    <cellStyle name="Normal 20 5 2 2 2 2 2" xfId="8526"/>
    <cellStyle name="Normal 20 5 2 2 2 2 2 2" xfId="16585"/>
    <cellStyle name="Normal 20 5 2 2 2 2 2 2 2" xfId="33432"/>
    <cellStyle name="Normal 20 5 2 2 2 2 2 3" xfId="25865"/>
    <cellStyle name="Normal 20 5 2 2 2 2 3" xfId="12802"/>
    <cellStyle name="Normal 20 5 2 2 2 2 3 2" xfId="29651"/>
    <cellStyle name="Normal 20 5 2 2 2 2 4" xfId="22084"/>
    <cellStyle name="Normal 20 5 2 2 2 3" xfId="6642"/>
    <cellStyle name="Normal 20 5 2 2 2 3 2" xfId="14701"/>
    <cellStyle name="Normal 20 5 2 2 2 3 2 2" xfId="31548"/>
    <cellStyle name="Normal 20 5 2 2 2 3 3" xfId="23981"/>
    <cellStyle name="Normal 20 5 2 2 2 4" xfId="10868"/>
    <cellStyle name="Normal 20 5 2 2 2 4 2" xfId="27767"/>
    <cellStyle name="Normal 20 5 2 2 2 5" xfId="17285"/>
    <cellStyle name="Normal 20 5 2 2 2 6" xfId="20199"/>
    <cellStyle name="Normal 20 5 2 2 3" xfId="3831"/>
    <cellStyle name="Normal 20 5 2 2 3 2" xfId="7614"/>
    <cellStyle name="Normal 20 5 2 2 3 2 2" xfId="15673"/>
    <cellStyle name="Normal 20 5 2 2 3 2 2 2" xfId="32520"/>
    <cellStyle name="Normal 20 5 2 2 3 2 3" xfId="24953"/>
    <cellStyle name="Normal 20 5 2 2 3 3" xfId="11890"/>
    <cellStyle name="Normal 20 5 2 2 3 3 2" xfId="28739"/>
    <cellStyle name="Normal 20 5 2 2 3 4" xfId="21172"/>
    <cellStyle name="Normal 20 5 2 2 4" xfId="5730"/>
    <cellStyle name="Normal 20 5 2 2 4 2" xfId="13789"/>
    <cellStyle name="Normal 20 5 2 2 4 2 2" xfId="30636"/>
    <cellStyle name="Normal 20 5 2 2 4 3" xfId="23069"/>
    <cellStyle name="Normal 20 5 2 2 5" xfId="9915"/>
    <cellStyle name="Normal 20 5 2 2 5 2" xfId="26855"/>
    <cellStyle name="Normal 20 5 2 2 6" xfId="17284"/>
    <cellStyle name="Normal 20 5 2 2 7" xfId="19287"/>
    <cellStyle name="Normal 20 5 2 3" xfId="2328"/>
    <cellStyle name="Normal 20 5 2 3 2" xfId="4292"/>
    <cellStyle name="Normal 20 5 2 3 2 2" xfId="8075"/>
    <cellStyle name="Normal 20 5 2 3 2 2 2" xfId="16134"/>
    <cellStyle name="Normal 20 5 2 3 2 2 2 2" xfId="32981"/>
    <cellStyle name="Normal 20 5 2 3 2 2 3" xfId="25414"/>
    <cellStyle name="Normal 20 5 2 3 2 3" xfId="12351"/>
    <cellStyle name="Normal 20 5 2 3 2 3 2" xfId="29200"/>
    <cellStyle name="Normal 20 5 2 3 2 4" xfId="21633"/>
    <cellStyle name="Normal 20 5 2 3 3" xfId="6191"/>
    <cellStyle name="Normal 20 5 2 3 3 2" xfId="14250"/>
    <cellStyle name="Normal 20 5 2 3 3 2 2" xfId="31097"/>
    <cellStyle name="Normal 20 5 2 3 3 3" xfId="23530"/>
    <cellStyle name="Normal 20 5 2 3 4" xfId="10416"/>
    <cellStyle name="Normal 20 5 2 3 4 2" xfId="27316"/>
    <cellStyle name="Normal 20 5 2 3 5" xfId="17286"/>
    <cellStyle name="Normal 20 5 2 3 6" xfId="19748"/>
    <cellStyle name="Normal 20 5 2 4" xfId="3380"/>
    <cellStyle name="Normal 20 5 2 4 2" xfId="7163"/>
    <cellStyle name="Normal 20 5 2 4 2 2" xfId="15222"/>
    <cellStyle name="Normal 20 5 2 4 2 2 2" xfId="32069"/>
    <cellStyle name="Normal 20 5 2 4 2 3" xfId="24502"/>
    <cellStyle name="Normal 20 5 2 4 3" xfId="11439"/>
    <cellStyle name="Normal 20 5 2 4 3 2" xfId="28288"/>
    <cellStyle name="Normal 20 5 2 4 4" xfId="20721"/>
    <cellStyle name="Normal 20 5 2 5" xfId="5279"/>
    <cellStyle name="Normal 20 5 2 5 2" xfId="13338"/>
    <cellStyle name="Normal 20 5 2 5 2 2" xfId="30185"/>
    <cellStyle name="Normal 20 5 2 5 3" xfId="22618"/>
    <cellStyle name="Normal 20 5 2 6" xfId="9440"/>
    <cellStyle name="Normal 20 5 2 6 2" xfId="26404"/>
    <cellStyle name="Normal 20 5 2 7" xfId="17283"/>
    <cellStyle name="Normal 20 5 2 8" xfId="18836"/>
    <cellStyle name="Normal 20 5 3" xfId="1564"/>
    <cellStyle name="Normal 20 5 3 2" xfId="2563"/>
    <cellStyle name="Normal 20 5 3 2 2" xfId="4525"/>
    <cellStyle name="Normal 20 5 3 2 2 2" xfId="8308"/>
    <cellStyle name="Normal 20 5 3 2 2 2 2" xfId="16367"/>
    <cellStyle name="Normal 20 5 3 2 2 2 2 2" xfId="33214"/>
    <cellStyle name="Normal 20 5 3 2 2 2 3" xfId="25647"/>
    <cellStyle name="Normal 20 5 3 2 2 3" xfId="12584"/>
    <cellStyle name="Normal 20 5 3 2 2 3 2" xfId="29433"/>
    <cellStyle name="Normal 20 5 3 2 2 4" xfId="21866"/>
    <cellStyle name="Normal 20 5 3 2 3" xfId="6424"/>
    <cellStyle name="Normal 20 5 3 2 3 2" xfId="14483"/>
    <cellStyle name="Normal 20 5 3 2 3 2 2" xfId="31330"/>
    <cellStyle name="Normal 20 5 3 2 3 3" xfId="23763"/>
    <cellStyle name="Normal 20 5 3 2 4" xfId="10650"/>
    <cellStyle name="Normal 20 5 3 2 4 2" xfId="27549"/>
    <cellStyle name="Normal 20 5 3 2 5" xfId="17288"/>
    <cellStyle name="Normal 20 5 3 2 6" xfId="19981"/>
    <cellStyle name="Normal 20 5 3 3" xfId="3613"/>
    <cellStyle name="Normal 20 5 3 3 2" xfId="7396"/>
    <cellStyle name="Normal 20 5 3 3 2 2" xfId="15455"/>
    <cellStyle name="Normal 20 5 3 3 2 2 2" xfId="32302"/>
    <cellStyle name="Normal 20 5 3 3 2 3" xfId="24735"/>
    <cellStyle name="Normal 20 5 3 3 3" xfId="11672"/>
    <cellStyle name="Normal 20 5 3 3 3 2" xfId="28521"/>
    <cellStyle name="Normal 20 5 3 3 4" xfId="20954"/>
    <cellStyle name="Normal 20 5 3 4" xfId="5512"/>
    <cellStyle name="Normal 20 5 3 4 2" xfId="13571"/>
    <cellStyle name="Normal 20 5 3 4 2 2" xfId="30418"/>
    <cellStyle name="Normal 20 5 3 4 3" xfId="22851"/>
    <cellStyle name="Normal 20 5 3 5" xfId="9697"/>
    <cellStyle name="Normal 20 5 3 5 2" xfId="26637"/>
    <cellStyle name="Normal 20 5 3 6" xfId="17287"/>
    <cellStyle name="Normal 20 5 3 7" xfId="19069"/>
    <cellStyle name="Normal 20 5 4" xfId="2110"/>
    <cellStyle name="Normal 20 5 4 2" xfId="4074"/>
    <cellStyle name="Normal 20 5 4 2 2" xfId="7857"/>
    <cellStyle name="Normal 20 5 4 2 2 2" xfId="15916"/>
    <cellStyle name="Normal 20 5 4 2 2 2 2" xfId="32763"/>
    <cellStyle name="Normal 20 5 4 2 2 3" xfId="25196"/>
    <cellStyle name="Normal 20 5 4 2 3" xfId="12133"/>
    <cellStyle name="Normal 20 5 4 2 3 2" xfId="28982"/>
    <cellStyle name="Normal 20 5 4 2 4" xfId="21415"/>
    <cellStyle name="Normal 20 5 4 3" xfId="5973"/>
    <cellStyle name="Normal 20 5 4 3 2" xfId="14032"/>
    <cellStyle name="Normal 20 5 4 3 2 2" xfId="30879"/>
    <cellStyle name="Normal 20 5 4 3 3" xfId="23312"/>
    <cellStyle name="Normal 20 5 4 4" xfId="10198"/>
    <cellStyle name="Normal 20 5 4 4 2" xfId="27098"/>
    <cellStyle name="Normal 20 5 4 5" xfId="17289"/>
    <cellStyle name="Normal 20 5 4 6" xfId="19530"/>
    <cellStyle name="Normal 20 5 5" xfId="3162"/>
    <cellStyle name="Normal 20 5 5 2" xfId="6945"/>
    <cellStyle name="Normal 20 5 5 2 2" xfId="15004"/>
    <cellStyle name="Normal 20 5 5 2 2 2" xfId="31851"/>
    <cellStyle name="Normal 20 5 5 2 3" xfId="24284"/>
    <cellStyle name="Normal 20 5 5 3" xfId="11221"/>
    <cellStyle name="Normal 20 5 5 3 2" xfId="28070"/>
    <cellStyle name="Normal 20 5 5 4" xfId="20503"/>
    <cellStyle name="Normal 20 5 6" xfId="5061"/>
    <cellStyle name="Normal 20 5 6 2" xfId="13120"/>
    <cellStyle name="Normal 20 5 6 2 2" xfId="29967"/>
    <cellStyle name="Normal 20 5 6 3" xfId="22400"/>
    <cellStyle name="Normal 20 5 7" xfId="9205"/>
    <cellStyle name="Normal 20 5 7 2" xfId="26186"/>
    <cellStyle name="Normal 20 5 8" xfId="17282"/>
    <cellStyle name="Normal 20 5 9" xfId="18618"/>
    <cellStyle name="Normal 20 6" xfId="1194"/>
    <cellStyle name="Normal 20 6 2" xfId="1690"/>
    <cellStyle name="Normal 20 6 2 2" xfId="2689"/>
    <cellStyle name="Normal 20 6 2 2 2" xfId="4651"/>
    <cellStyle name="Normal 20 6 2 2 2 2" xfId="8434"/>
    <cellStyle name="Normal 20 6 2 2 2 2 2" xfId="16493"/>
    <cellStyle name="Normal 20 6 2 2 2 2 2 2" xfId="33340"/>
    <cellStyle name="Normal 20 6 2 2 2 2 3" xfId="25773"/>
    <cellStyle name="Normal 20 6 2 2 2 3" xfId="12710"/>
    <cellStyle name="Normal 20 6 2 2 2 3 2" xfId="29559"/>
    <cellStyle name="Normal 20 6 2 2 2 4" xfId="21992"/>
    <cellStyle name="Normal 20 6 2 2 3" xfId="6550"/>
    <cellStyle name="Normal 20 6 2 2 3 2" xfId="14609"/>
    <cellStyle name="Normal 20 6 2 2 3 2 2" xfId="31456"/>
    <cellStyle name="Normal 20 6 2 2 3 3" xfId="23889"/>
    <cellStyle name="Normal 20 6 2 2 4" xfId="10776"/>
    <cellStyle name="Normal 20 6 2 2 4 2" xfId="27675"/>
    <cellStyle name="Normal 20 6 2 2 5" xfId="17292"/>
    <cellStyle name="Normal 20 6 2 2 6" xfId="20107"/>
    <cellStyle name="Normal 20 6 2 3" xfId="3739"/>
    <cellStyle name="Normal 20 6 2 3 2" xfId="7522"/>
    <cellStyle name="Normal 20 6 2 3 2 2" xfId="15581"/>
    <cellStyle name="Normal 20 6 2 3 2 2 2" xfId="32428"/>
    <cellStyle name="Normal 20 6 2 3 2 3" xfId="24861"/>
    <cellStyle name="Normal 20 6 2 3 3" xfId="11798"/>
    <cellStyle name="Normal 20 6 2 3 3 2" xfId="28647"/>
    <cellStyle name="Normal 20 6 2 3 4" xfId="21080"/>
    <cellStyle name="Normal 20 6 2 4" xfId="5638"/>
    <cellStyle name="Normal 20 6 2 4 2" xfId="13697"/>
    <cellStyle name="Normal 20 6 2 4 2 2" xfId="30544"/>
    <cellStyle name="Normal 20 6 2 4 3" xfId="22977"/>
    <cellStyle name="Normal 20 6 2 5" xfId="9823"/>
    <cellStyle name="Normal 20 6 2 5 2" xfId="26763"/>
    <cellStyle name="Normal 20 6 2 6" xfId="17291"/>
    <cellStyle name="Normal 20 6 2 7" xfId="19195"/>
    <cellStyle name="Normal 20 6 3" xfId="2236"/>
    <cellStyle name="Normal 20 6 3 2" xfId="4200"/>
    <cellStyle name="Normal 20 6 3 2 2" xfId="7983"/>
    <cellStyle name="Normal 20 6 3 2 2 2" xfId="16042"/>
    <cellStyle name="Normal 20 6 3 2 2 2 2" xfId="32889"/>
    <cellStyle name="Normal 20 6 3 2 2 3" xfId="25322"/>
    <cellStyle name="Normal 20 6 3 2 3" xfId="12259"/>
    <cellStyle name="Normal 20 6 3 2 3 2" xfId="29108"/>
    <cellStyle name="Normal 20 6 3 2 4" xfId="21541"/>
    <cellStyle name="Normal 20 6 3 3" xfId="6099"/>
    <cellStyle name="Normal 20 6 3 3 2" xfId="14158"/>
    <cellStyle name="Normal 20 6 3 3 2 2" xfId="31005"/>
    <cellStyle name="Normal 20 6 3 3 3" xfId="23438"/>
    <cellStyle name="Normal 20 6 3 4" xfId="10324"/>
    <cellStyle name="Normal 20 6 3 4 2" xfId="27224"/>
    <cellStyle name="Normal 20 6 3 5" xfId="17293"/>
    <cellStyle name="Normal 20 6 3 6" xfId="19656"/>
    <cellStyle name="Normal 20 6 4" xfId="3288"/>
    <cellStyle name="Normal 20 6 4 2" xfId="7071"/>
    <cellStyle name="Normal 20 6 4 2 2" xfId="15130"/>
    <cellStyle name="Normal 20 6 4 2 2 2" xfId="31977"/>
    <cellStyle name="Normal 20 6 4 2 3" xfId="24410"/>
    <cellStyle name="Normal 20 6 4 3" xfId="11347"/>
    <cellStyle name="Normal 20 6 4 3 2" xfId="28196"/>
    <cellStyle name="Normal 20 6 4 4" xfId="20629"/>
    <cellStyle name="Normal 20 6 5" xfId="5187"/>
    <cellStyle name="Normal 20 6 5 2" xfId="13246"/>
    <cellStyle name="Normal 20 6 5 2 2" xfId="30093"/>
    <cellStyle name="Normal 20 6 5 3" xfId="22526"/>
    <cellStyle name="Normal 20 6 6" xfId="9348"/>
    <cellStyle name="Normal 20 6 6 2" xfId="26312"/>
    <cellStyle name="Normal 20 6 7" xfId="17290"/>
    <cellStyle name="Normal 20 6 8" xfId="18744"/>
    <cellStyle name="Normal 20 7" xfId="1472"/>
    <cellStyle name="Normal 20 7 2" xfId="2471"/>
    <cellStyle name="Normal 20 7 2 2" xfId="4433"/>
    <cellStyle name="Normal 20 7 2 2 2" xfId="8216"/>
    <cellStyle name="Normal 20 7 2 2 2 2" xfId="16275"/>
    <cellStyle name="Normal 20 7 2 2 2 2 2" xfId="33122"/>
    <cellStyle name="Normal 20 7 2 2 2 3" xfId="25555"/>
    <cellStyle name="Normal 20 7 2 2 3" xfId="12492"/>
    <cellStyle name="Normal 20 7 2 2 3 2" xfId="29341"/>
    <cellStyle name="Normal 20 7 2 2 4" xfId="21774"/>
    <cellStyle name="Normal 20 7 2 3" xfId="6332"/>
    <cellStyle name="Normal 20 7 2 3 2" xfId="14391"/>
    <cellStyle name="Normal 20 7 2 3 2 2" xfId="31238"/>
    <cellStyle name="Normal 20 7 2 3 3" xfId="23671"/>
    <cellStyle name="Normal 20 7 2 4" xfId="10558"/>
    <cellStyle name="Normal 20 7 2 4 2" xfId="27457"/>
    <cellStyle name="Normal 20 7 2 5" xfId="17295"/>
    <cellStyle name="Normal 20 7 2 6" xfId="19889"/>
    <cellStyle name="Normal 20 7 3" xfId="3521"/>
    <cellStyle name="Normal 20 7 3 2" xfId="7304"/>
    <cellStyle name="Normal 20 7 3 2 2" xfId="15363"/>
    <cellStyle name="Normal 20 7 3 2 2 2" xfId="32210"/>
    <cellStyle name="Normal 20 7 3 2 3" xfId="24643"/>
    <cellStyle name="Normal 20 7 3 3" xfId="11580"/>
    <cellStyle name="Normal 20 7 3 3 2" xfId="28429"/>
    <cellStyle name="Normal 20 7 3 4" xfId="20862"/>
    <cellStyle name="Normal 20 7 4" xfId="5420"/>
    <cellStyle name="Normal 20 7 4 2" xfId="13479"/>
    <cellStyle name="Normal 20 7 4 2 2" xfId="30326"/>
    <cellStyle name="Normal 20 7 4 3" xfId="22759"/>
    <cellStyle name="Normal 20 7 5" xfId="9605"/>
    <cellStyle name="Normal 20 7 5 2" xfId="26545"/>
    <cellStyle name="Normal 20 7 6" xfId="17294"/>
    <cellStyle name="Normal 20 7 7" xfId="18977"/>
    <cellStyle name="Normal 20 8" xfId="1995"/>
    <cellStyle name="Normal 20 8 2" xfId="3982"/>
    <cellStyle name="Normal 20 8 2 2" xfId="7765"/>
    <cellStyle name="Normal 20 8 2 2 2" xfId="15824"/>
    <cellStyle name="Normal 20 8 2 2 2 2" xfId="32671"/>
    <cellStyle name="Normal 20 8 2 2 3" xfId="25104"/>
    <cellStyle name="Normal 20 8 2 3" xfId="12041"/>
    <cellStyle name="Normal 20 8 2 3 2" xfId="28890"/>
    <cellStyle name="Normal 20 8 2 4" xfId="21323"/>
    <cellStyle name="Normal 20 8 3" xfId="5881"/>
    <cellStyle name="Normal 20 8 3 2" xfId="13940"/>
    <cellStyle name="Normal 20 8 3 2 2" xfId="30787"/>
    <cellStyle name="Normal 20 8 3 3" xfId="23220"/>
    <cellStyle name="Normal 20 8 4" xfId="10094"/>
    <cellStyle name="Normal 20 8 4 2" xfId="27006"/>
    <cellStyle name="Normal 20 8 5" xfId="17296"/>
    <cellStyle name="Normal 20 8 6" xfId="19438"/>
    <cellStyle name="Normal 20 9" xfId="3040"/>
    <cellStyle name="Normal 20 9 2" xfId="6853"/>
    <cellStyle name="Normal 20 9 2 2" xfId="14912"/>
    <cellStyle name="Normal 20 9 2 2 2" xfId="31759"/>
    <cellStyle name="Normal 20 9 2 3" xfId="24192"/>
    <cellStyle name="Normal 20 9 3" xfId="11103"/>
    <cellStyle name="Normal 20 9 3 2" xfId="27978"/>
    <cellStyle name="Normal 20 9 4" xfId="20411"/>
    <cellStyle name="Normal 200" xfId="4930"/>
    <cellStyle name="Normal 200 2" xfId="8713"/>
    <cellStyle name="Normal 200 2 2" xfId="16772"/>
    <cellStyle name="Normal 200 2 2 2" xfId="33619"/>
    <cellStyle name="Normal 200 2 3" xfId="26052"/>
    <cellStyle name="Normal 200 3" xfId="12989"/>
    <cellStyle name="Normal 200 3 2" xfId="29838"/>
    <cellStyle name="Normal 200 4" xfId="22271"/>
    <cellStyle name="Normal 201" xfId="4931"/>
    <cellStyle name="Normal 201 2" xfId="8714"/>
    <cellStyle name="Normal 201 2 2" xfId="16773"/>
    <cellStyle name="Normal 201 2 2 2" xfId="33620"/>
    <cellStyle name="Normal 201 2 3" xfId="26053"/>
    <cellStyle name="Normal 201 3" xfId="12990"/>
    <cellStyle name="Normal 201 3 2" xfId="29839"/>
    <cellStyle name="Normal 201 4" xfId="22272"/>
    <cellStyle name="Normal 202" xfId="4932"/>
    <cellStyle name="Normal 202 2" xfId="8715"/>
    <cellStyle name="Normal 202 2 2" xfId="16774"/>
    <cellStyle name="Normal 202 2 2 2" xfId="33621"/>
    <cellStyle name="Normal 202 2 3" xfId="26054"/>
    <cellStyle name="Normal 202 3" xfId="12991"/>
    <cellStyle name="Normal 202 3 2" xfId="29840"/>
    <cellStyle name="Normal 202 4" xfId="22273"/>
    <cellStyle name="Normal 203" xfId="4933"/>
    <cellStyle name="Normal 203 2" xfId="8716"/>
    <cellStyle name="Normal 203 2 2" xfId="16775"/>
    <cellStyle name="Normal 203 2 2 2" xfId="33622"/>
    <cellStyle name="Normal 203 2 3" xfId="26055"/>
    <cellStyle name="Normal 203 3" xfId="12992"/>
    <cellStyle name="Normal 203 3 2" xfId="29841"/>
    <cellStyle name="Normal 203 4" xfId="22274"/>
    <cellStyle name="Normal 204" xfId="4934"/>
    <cellStyle name="Normal 204 2" xfId="8717"/>
    <cellStyle name="Normal 204 2 2" xfId="16776"/>
    <cellStyle name="Normal 204 2 2 2" xfId="33623"/>
    <cellStyle name="Normal 204 2 3" xfId="26056"/>
    <cellStyle name="Normal 204 3" xfId="12993"/>
    <cellStyle name="Normal 204 3 2" xfId="29842"/>
    <cellStyle name="Normal 204 4" xfId="22275"/>
    <cellStyle name="Normal 205" xfId="4935"/>
    <cellStyle name="Normal 205 2" xfId="8718"/>
    <cellStyle name="Normal 205 2 2" xfId="16777"/>
    <cellStyle name="Normal 205 2 2 2" xfId="33624"/>
    <cellStyle name="Normal 205 2 3" xfId="26057"/>
    <cellStyle name="Normal 205 3" xfId="12994"/>
    <cellStyle name="Normal 205 3 2" xfId="29843"/>
    <cellStyle name="Normal 205 4" xfId="22276"/>
    <cellStyle name="Normal 206" xfId="4936"/>
    <cellStyle name="Normal 206 2" xfId="8719"/>
    <cellStyle name="Normal 206 2 2" xfId="16778"/>
    <cellStyle name="Normal 206 2 2 2" xfId="33625"/>
    <cellStyle name="Normal 206 2 3" xfId="26058"/>
    <cellStyle name="Normal 206 3" xfId="12995"/>
    <cellStyle name="Normal 206 3 2" xfId="29844"/>
    <cellStyle name="Normal 206 4" xfId="22277"/>
    <cellStyle name="Normal 207" xfId="4937"/>
    <cellStyle name="Normal 207 2" xfId="8720"/>
    <cellStyle name="Normal 207 2 2" xfId="16779"/>
    <cellStyle name="Normal 207 2 2 2" xfId="33626"/>
    <cellStyle name="Normal 207 2 3" xfId="26059"/>
    <cellStyle name="Normal 207 3" xfId="12996"/>
    <cellStyle name="Normal 207 3 2" xfId="29845"/>
    <cellStyle name="Normal 207 4" xfId="22278"/>
    <cellStyle name="Normal 208" xfId="4938"/>
    <cellStyle name="Normal 208 2" xfId="8721"/>
    <cellStyle name="Normal 208 2 2" xfId="16780"/>
    <cellStyle name="Normal 208 2 2 2" xfId="33627"/>
    <cellStyle name="Normal 208 2 3" xfId="26060"/>
    <cellStyle name="Normal 208 3" xfId="12997"/>
    <cellStyle name="Normal 208 3 2" xfId="29846"/>
    <cellStyle name="Normal 208 4" xfId="22279"/>
    <cellStyle name="Normal 209" xfId="4939"/>
    <cellStyle name="Normal 209 2" xfId="8722"/>
    <cellStyle name="Normal 209 2 2" xfId="16781"/>
    <cellStyle name="Normal 209 2 2 2" xfId="33628"/>
    <cellStyle name="Normal 209 2 3" xfId="26061"/>
    <cellStyle name="Normal 209 3" xfId="12998"/>
    <cellStyle name="Normal 209 3 2" xfId="29847"/>
    <cellStyle name="Normal 209 4" xfId="22280"/>
    <cellStyle name="Normal 21" xfId="567"/>
    <cellStyle name="Normal 21 10" xfId="4970"/>
    <cellStyle name="Normal 21 10 2" xfId="13029"/>
    <cellStyle name="Normal 21 10 2 2" xfId="29876"/>
    <cellStyle name="Normal 21 10 3" xfId="22309"/>
    <cellStyle name="Normal 21 11" xfId="8932"/>
    <cellStyle name="Normal 21 11 2" xfId="26095"/>
    <cellStyle name="Normal 21 12" xfId="17297"/>
    <cellStyle name="Normal 21 13" xfId="18525"/>
    <cellStyle name="Normal 21 14" xfId="34074"/>
    <cellStyle name="Normal 21 2" xfId="623"/>
    <cellStyle name="Normal 21 2 10" xfId="17298"/>
    <cellStyle name="Normal 21 2 11" xfId="18539"/>
    <cellStyle name="Normal 21 2 12" xfId="34075"/>
    <cellStyle name="Normal 21 2 2" xfId="741"/>
    <cellStyle name="Normal 21 2 2 10" xfId="18575"/>
    <cellStyle name="Normal 21 2 2 11" xfId="34076"/>
    <cellStyle name="Normal 21 2 2 2" xfId="1075"/>
    <cellStyle name="Normal 21 2 2 2 2" xfId="1336"/>
    <cellStyle name="Normal 21 2 2 2 2 2" xfId="1832"/>
    <cellStyle name="Normal 21 2 2 2 2 2 2" xfId="2831"/>
    <cellStyle name="Normal 21 2 2 2 2 2 2 2" xfId="4793"/>
    <cellStyle name="Normal 21 2 2 2 2 2 2 2 2" xfId="8576"/>
    <cellStyle name="Normal 21 2 2 2 2 2 2 2 2 2" xfId="16635"/>
    <cellStyle name="Normal 21 2 2 2 2 2 2 2 2 2 2" xfId="33482"/>
    <cellStyle name="Normal 21 2 2 2 2 2 2 2 2 3" xfId="25915"/>
    <cellStyle name="Normal 21 2 2 2 2 2 2 2 3" xfId="12852"/>
    <cellStyle name="Normal 21 2 2 2 2 2 2 2 3 2" xfId="29701"/>
    <cellStyle name="Normal 21 2 2 2 2 2 2 2 4" xfId="22134"/>
    <cellStyle name="Normal 21 2 2 2 2 2 2 3" xfId="6692"/>
    <cellStyle name="Normal 21 2 2 2 2 2 2 3 2" xfId="14751"/>
    <cellStyle name="Normal 21 2 2 2 2 2 2 3 2 2" xfId="31598"/>
    <cellStyle name="Normal 21 2 2 2 2 2 2 3 3" xfId="24031"/>
    <cellStyle name="Normal 21 2 2 2 2 2 2 4" xfId="10918"/>
    <cellStyle name="Normal 21 2 2 2 2 2 2 4 2" xfId="27817"/>
    <cellStyle name="Normal 21 2 2 2 2 2 2 5" xfId="17303"/>
    <cellStyle name="Normal 21 2 2 2 2 2 2 6" xfId="20249"/>
    <cellStyle name="Normal 21 2 2 2 2 2 3" xfId="3881"/>
    <cellStyle name="Normal 21 2 2 2 2 2 3 2" xfId="7664"/>
    <cellStyle name="Normal 21 2 2 2 2 2 3 2 2" xfId="15723"/>
    <cellStyle name="Normal 21 2 2 2 2 2 3 2 2 2" xfId="32570"/>
    <cellStyle name="Normal 21 2 2 2 2 2 3 2 3" xfId="25003"/>
    <cellStyle name="Normal 21 2 2 2 2 2 3 3" xfId="11940"/>
    <cellStyle name="Normal 21 2 2 2 2 2 3 3 2" xfId="28789"/>
    <cellStyle name="Normal 21 2 2 2 2 2 3 4" xfId="21222"/>
    <cellStyle name="Normal 21 2 2 2 2 2 4" xfId="5780"/>
    <cellStyle name="Normal 21 2 2 2 2 2 4 2" xfId="13839"/>
    <cellStyle name="Normal 21 2 2 2 2 2 4 2 2" xfId="30686"/>
    <cellStyle name="Normal 21 2 2 2 2 2 4 3" xfId="23119"/>
    <cellStyle name="Normal 21 2 2 2 2 2 5" xfId="9965"/>
    <cellStyle name="Normal 21 2 2 2 2 2 5 2" xfId="26905"/>
    <cellStyle name="Normal 21 2 2 2 2 2 6" xfId="17302"/>
    <cellStyle name="Normal 21 2 2 2 2 2 7" xfId="19337"/>
    <cellStyle name="Normal 21 2 2 2 2 3" xfId="2378"/>
    <cellStyle name="Normal 21 2 2 2 2 3 2" xfId="4342"/>
    <cellStyle name="Normal 21 2 2 2 2 3 2 2" xfId="8125"/>
    <cellStyle name="Normal 21 2 2 2 2 3 2 2 2" xfId="16184"/>
    <cellStyle name="Normal 21 2 2 2 2 3 2 2 2 2" xfId="33031"/>
    <cellStyle name="Normal 21 2 2 2 2 3 2 2 3" xfId="25464"/>
    <cellStyle name="Normal 21 2 2 2 2 3 2 3" xfId="12401"/>
    <cellStyle name="Normal 21 2 2 2 2 3 2 3 2" xfId="29250"/>
    <cellStyle name="Normal 21 2 2 2 2 3 2 4" xfId="21683"/>
    <cellStyle name="Normal 21 2 2 2 2 3 3" xfId="6241"/>
    <cellStyle name="Normal 21 2 2 2 2 3 3 2" xfId="14300"/>
    <cellStyle name="Normal 21 2 2 2 2 3 3 2 2" xfId="31147"/>
    <cellStyle name="Normal 21 2 2 2 2 3 3 3" xfId="23580"/>
    <cellStyle name="Normal 21 2 2 2 2 3 4" xfId="10466"/>
    <cellStyle name="Normal 21 2 2 2 2 3 4 2" xfId="27366"/>
    <cellStyle name="Normal 21 2 2 2 2 3 5" xfId="17304"/>
    <cellStyle name="Normal 21 2 2 2 2 3 6" xfId="19798"/>
    <cellStyle name="Normal 21 2 2 2 2 4" xfId="3430"/>
    <cellStyle name="Normal 21 2 2 2 2 4 2" xfId="7213"/>
    <cellStyle name="Normal 21 2 2 2 2 4 2 2" xfId="15272"/>
    <cellStyle name="Normal 21 2 2 2 2 4 2 2 2" xfId="32119"/>
    <cellStyle name="Normal 21 2 2 2 2 4 2 3" xfId="24552"/>
    <cellStyle name="Normal 21 2 2 2 2 4 3" xfId="11489"/>
    <cellStyle name="Normal 21 2 2 2 2 4 3 2" xfId="28338"/>
    <cellStyle name="Normal 21 2 2 2 2 4 4" xfId="20771"/>
    <cellStyle name="Normal 21 2 2 2 2 5" xfId="5329"/>
    <cellStyle name="Normal 21 2 2 2 2 5 2" xfId="13388"/>
    <cellStyle name="Normal 21 2 2 2 2 5 2 2" xfId="30235"/>
    <cellStyle name="Normal 21 2 2 2 2 5 3" xfId="22668"/>
    <cellStyle name="Normal 21 2 2 2 2 6" xfId="9490"/>
    <cellStyle name="Normal 21 2 2 2 2 6 2" xfId="26454"/>
    <cellStyle name="Normal 21 2 2 2 2 7" xfId="17301"/>
    <cellStyle name="Normal 21 2 2 2 2 8" xfId="18886"/>
    <cellStyle name="Normal 21 2 2 2 3" xfId="1614"/>
    <cellStyle name="Normal 21 2 2 2 3 2" xfId="2613"/>
    <cellStyle name="Normal 21 2 2 2 3 2 2" xfId="4575"/>
    <cellStyle name="Normal 21 2 2 2 3 2 2 2" xfId="8358"/>
    <cellStyle name="Normal 21 2 2 2 3 2 2 2 2" xfId="16417"/>
    <cellStyle name="Normal 21 2 2 2 3 2 2 2 2 2" xfId="33264"/>
    <cellStyle name="Normal 21 2 2 2 3 2 2 2 3" xfId="25697"/>
    <cellStyle name="Normal 21 2 2 2 3 2 2 3" xfId="12634"/>
    <cellStyle name="Normal 21 2 2 2 3 2 2 3 2" xfId="29483"/>
    <cellStyle name="Normal 21 2 2 2 3 2 2 4" xfId="21916"/>
    <cellStyle name="Normal 21 2 2 2 3 2 3" xfId="6474"/>
    <cellStyle name="Normal 21 2 2 2 3 2 3 2" xfId="14533"/>
    <cellStyle name="Normal 21 2 2 2 3 2 3 2 2" xfId="31380"/>
    <cellStyle name="Normal 21 2 2 2 3 2 3 3" xfId="23813"/>
    <cellStyle name="Normal 21 2 2 2 3 2 4" xfId="10700"/>
    <cellStyle name="Normal 21 2 2 2 3 2 4 2" xfId="27599"/>
    <cellStyle name="Normal 21 2 2 2 3 2 5" xfId="17306"/>
    <cellStyle name="Normal 21 2 2 2 3 2 6" xfId="20031"/>
    <cellStyle name="Normal 21 2 2 2 3 3" xfId="3663"/>
    <cellStyle name="Normal 21 2 2 2 3 3 2" xfId="7446"/>
    <cellStyle name="Normal 21 2 2 2 3 3 2 2" xfId="15505"/>
    <cellStyle name="Normal 21 2 2 2 3 3 2 2 2" xfId="32352"/>
    <cellStyle name="Normal 21 2 2 2 3 3 2 3" xfId="24785"/>
    <cellStyle name="Normal 21 2 2 2 3 3 3" xfId="11722"/>
    <cellStyle name="Normal 21 2 2 2 3 3 3 2" xfId="28571"/>
    <cellStyle name="Normal 21 2 2 2 3 3 4" xfId="21004"/>
    <cellStyle name="Normal 21 2 2 2 3 4" xfId="5562"/>
    <cellStyle name="Normal 21 2 2 2 3 4 2" xfId="13621"/>
    <cellStyle name="Normal 21 2 2 2 3 4 2 2" xfId="30468"/>
    <cellStyle name="Normal 21 2 2 2 3 4 3" xfId="22901"/>
    <cellStyle name="Normal 21 2 2 2 3 5" xfId="9747"/>
    <cellStyle name="Normal 21 2 2 2 3 5 2" xfId="26687"/>
    <cellStyle name="Normal 21 2 2 2 3 6" xfId="17305"/>
    <cellStyle name="Normal 21 2 2 2 3 7" xfId="19119"/>
    <cellStyle name="Normal 21 2 2 2 4" xfId="2160"/>
    <cellStyle name="Normal 21 2 2 2 4 2" xfId="4124"/>
    <cellStyle name="Normal 21 2 2 2 4 2 2" xfId="7907"/>
    <cellStyle name="Normal 21 2 2 2 4 2 2 2" xfId="15966"/>
    <cellStyle name="Normal 21 2 2 2 4 2 2 2 2" xfId="32813"/>
    <cellStyle name="Normal 21 2 2 2 4 2 2 3" xfId="25246"/>
    <cellStyle name="Normal 21 2 2 2 4 2 3" xfId="12183"/>
    <cellStyle name="Normal 21 2 2 2 4 2 3 2" xfId="29032"/>
    <cellStyle name="Normal 21 2 2 2 4 2 4" xfId="21465"/>
    <cellStyle name="Normal 21 2 2 2 4 3" xfId="6023"/>
    <cellStyle name="Normal 21 2 2 2 4 3 2" xfId="14082"/>
    <cellStyle name="Normal 21 2 2 2 4 3 2 2" xfId="30929"/>
    <cellStyle name="Normal 21 2 2 2 4 3 3" xfId="23362"/>
    <cellStyle name="Normal 21 2 2 2 4 4" xfId="10248"/>
    <cellStyle name="Normal 21 2 2 2 4 4 2" xfId="27148"/>
    <cellStyle name="Normal 21 2 2 2 4 5" xfId="17307"/>
    <cellStyle name="Normal 21 2 2 2 4 6" xfId="19580"/>
    <cellStyle name="Normal 21 2 2 2 5" xfId="3212"/>
    <cellStyle name="Normal 21 2 2 2 5 2" xfId="6995"/>
    <cellStyle name="Normal 21 2 2 2 5 2 2" xfId="15054"/>
    <cellStyle name="Normal 21 2 2 2 5 2 2 2" xfId="31901"/>
    <cellStyle name="Normal 21 2 2 2 5 2 3" xfId="24334"/>
    <cellStyle name="Normal 21 2 2 2 5 3" xfId="11271"/>
    <cellStyle name="Normal 21 2 2 2 5 3 2" xfId="28120"/>
    <cellStyle name="Normal 21 2 2 2 5 4" xfId="20553"/>
    <cellStyle name="Normal 21 2 2 2 6" xfId="5111"/>
    <cellStyle name="Normal 21 2 2 2 6 2" xfId="13170"/>
    <cellStyle name="Normal 21 2 2 2 6 2 2" xfId="30017"/>
    <cellStyle name="Normal 21 2 2 2 6 3" xfId="22450"/>
    <cellStyle name="Normal 21 2 2 2 7" xfId="9255"/>
    <cellStyle name="Normal 21 2 2 2 7 2" xfId="26236"/>
    <cellStyle name="Normal 21 2 2 2 8" xfId="17300"/>
    <cellStyle name="Normal 21 2 2 2 9" xfId="18668"/>
    <cellStyle name="Normal 21 2 2 3" xfId="1244"/>
    <cellStyle name="Normal 21 2 2 3 2" xfId="1740"/>
    <cellStyle name="Normal 21 2 2 3 2 2" xfId="2739"/>
    <cellStyle name="Normal 21 2 2 3 2 2 2" xfId="4701"/>
    <cellStyle name="Normal 21 2 2 3 2 2 2 2" xfId="8484"/>
    <cellStyle name="Normal 21 2 2 3 2 2 2 2 2" xfId="16543"/>
    <cellStyle name="Normal 21 2 2 3 2 2 2 2 2 2" xfId="33390"/>
    <cellStyle name="Normal 21 2 2 3 2 2 2 2 3" xfId="25823"/>
    <cellStyle name="Normal 21 2 2 3 2 2 2 3" xfId="12760"/>
    <cellStyle name="Normal 21 2 2 3 2 2 2 3 2" xfId="29609"/>
    <cellStyle name="Normal 21 2 2 3 2 2 2 4" xfId="22042"/>
    <cellStyle name="Normal 21 2 2 3 2 2 3" xfId="6600"/>
    <cellStyle name="Normal 21 2 2 3 2 2 3 2" xfId="14659"/>
    <cellStyle name="Normal 21 2 2 3 2 2 3 2 2" xfId="31506"/>
    <cellStyle name="Normal 21 2 2 3 2 2 3 3" xfId="23939"/>
    <cellStyle name="Normal 21 2 2 3 2 2 4" xfId="10826"/>
    <cellStyle name="Normal 21 2 2 3 2 2 4 2" xfId="27725"/>
    <cellStyle name="Normal 21 2 2 3 2 2 5" xfId="17310"/>
    <cellStyle name="Normal 21 2 2 3 2 2 6" xfId="20157"/>
    <cellStyle name="Normal 21 2 2 3 2 3" xfId="3789"/>
    <cellStyle name="Normal 21 2 2 3 2 3 2" xfId="7572"/>
    <cellStyle name="Normal 21 2 2 3 2 3 2 2" xfId="15631"/>
    <cellStyle name="Normal 21 2 2 3 2 3 2 2 2" xfId="32478"/>
    <cellStyle name="Normal 21 2 2 3 2 3 2 3" xfId="24911"/>
    <cellStyle name="Normal 21 2 2 3 2 3 3" xfId="11848"/>
    <cellStyle name="Normal 21 2 2 3 2 3 3 2" xfId="28697"/>
    <cellStyle name="Normal 21 2 2 3 2 3 4" xfId="21130"/>
    <cellStyle name="Normal 21 2 2 3 2 4" xfId="5688"/>
    <cellStyle name="Normal 21 2 2 3 2 4 2" xfId="13747"/>
    <cellStyle name="Normal 21 2 2 3 2 4 2 2" xfId="30594"/>
    <cellStyle name="Normal 21 2 2 3 2 4 3" xfId="23027"/>
    <cellStyle name="Normal 21 2 2 3 2 5" xfId="9873"/>
    <cellStyle name="Normal 21 2 2 3 2 5 2" xfId="26813"/>
    <cellStyle name="Normal 21 2 2 3 2 6" xfId="17309"/>
    <cellStyle name="Normal 21 2 2 3 2 7" xfId="19245"/>
    <cellStyle name="Normal 21 2 2 3 3" xfId="2286"/>
    <cellStyle name="Normal 21 2 2 3 3 2" xfId="4250"/>
    <cellStyle name="Normal 21 2 2 3 3 2 2" xfId="8033"/>
    <cellStyle name="Normal 21 2 2 3 3 2 2 2" xfId="16092"/>
    <cellStyle name="Normal 21 2 2 3 3 2 2 2 2" xfId="32939"/>
    <cellStyle name="Normal 21 2 2 3 3 2 2 3" xfId="25372"/>
    <cellStyle name="Normal 21 2 2 3 3 2 3" xfId="12309"/>
    <cellStyle name="Normal 21 2 2 3 3 2 3 2" xfId="29158"/>
    <cellStyle name="Normal 21 2 2 3 3 2 4" xfId="21591"/>
    <cellStyle name="Normal 21 2 2 3 3 3" xfId="6149"/>
    <cellStyle name="Normal 21 2 2 3 3 3 2" xfId="14208"/>
    <cellStyle name="Normal 21 2 2 3 3 3 2 2" xfId="31055"/>
    <cellStyle name="Normal 21 2 2 3 3 3 3" xfId="23488"/>
    <cellStyle name="Normal 21 2 2 3 3 4" xfId="10374"/>
    <cellStyle name="Normal 21 2 2 3 3 4 2" xfId="27274"/>
    <cellStyle name="Normal 21 2 2 3 3 5" xfId="17311"/>
    <cellStyle name="Normal 21 2 2 3 3 6" xfId="19706"/>
    <cellStyle name="Normal 21 2 2 3 4" xfId="3338"/>
    <cellStyle name="Normal 21 2 2 3 4 2" xfId="7121"/>
    <cellStyle name="Normal 21 2 2 3 4 2 2" xfId="15180"/>
    <cellStyle name="Normal 21 2 2 3 4 2 2 2" xfId="32027"/>
    <cellStyle name="Normal 21 2 2 3 4 2 3" xfId="24460"/>
    <cellStyle name="Normal 21 2 2 3 4 3" xfId="11397"/>
    <cellStyle name="Normal 21 2 2 3 4 3 2" xfId="28246"/>
    <cellStyle name="Normal 21 2 2 3 4 4" xfId="20679"/>
    <cellStyle name="Normal 21 2 2 3 5" xfId="5237"/>
    <cellStyle name="Normal 21 2 2 3 5 2" xfId="13296"/>
    <cellStyle name="Normal 21 2 2 3 5 2 2" xfId="30143"/>
    <cellStyle name="Normal 21 2 2 3 5 3" xfId="22576"/>
    <cellStyle name="Normal 21 2 2 3 6" xfId="9398"/>
    <cellStyle name="Normal 21 2 2 3 6 2" xfId="26362"/>
    <cellStyle name="Normal 21 2 2 3 7" xfId="17308"/>
    <cellStyle name="Normal 21 2 2 3 8" xfId="18794"/>
    <cellStyle name="Normal 21 2 2 4" xfId="1522"/>
    <cellStyle name="Normal 21 2 2 4 2" xfId="2521"/>
    <cellStyle name="Normal 21 2 2 4 2 2" xfId="4483"/>
    <cellStyle name="Normal 21 2 2 4 2 2 2" xfId="8266"/>
    <cellStyle name="Normal 21 2 2 4 2 2 2 2" xfId="16325"/>
    <cellStyle name="Normal 21 2 2 4 2 2 2 2 2" xfId="33172"/>
    <cellStyle name="Normal 21 2 2 4 2 2 2 3" xfId="25605"/>
    <cellStyle name="Normal 21 2 2 4 2 2 3" xfId="12542"/>
    <cellStyle name="Normal 21 2 2 4 2 2 3 2" xfId="29391"/>
    <cellStyle name="Normal 21 2 2 4 2 2 4" xfId="21824"/>
    <cellStyle name="Normal 21 2 2 4 2 3" xfId="6382"/>
    <cellStyle name="Normal 21 2 2 4 2 3 2" xfId="14441"/>
    <cellStyle name="Normal 21 2 2 4 2 3 2 2" xfId="31288"/>
    <cellStyle name="Normal 21 2 2 4 2 3 3" xfId="23721"/>
    <cellStyle name="Normal 21 2 2 4 2 4" xfId="10608"/>
    <cellStyle name="Normal 21 2 2 4 2 4 2" xfId="27507"/>
    <cellStyle name="Normal 21 2 2 4 2 5" xfId="17313"/>
    <cellStyle name="Normal 21 2 2 4 2 6" xfId="19939"/>
    <cellStyle name="Normal 21 2 2 4 3" xfId="3571"/>
    <cellStyle name="Normal 21 2 2 4 3 2" xfId="7354"/>
    <cellStyle name="Normal 21 2 2 4 3 2 2" xfId="15413"/>
    <cellStyle name="Normal 21 2 2 4 3 2 2 2" xfId="32260"/>
    <cellStyle name="Normal 21 2 2 4 3 2 3" xfId="24693"/>
    <cellStyle name="Normal 21 2 2 4 3 3" xfId="11630"/>
    <cellStyle name="Normal 21 2 2 4 3 3 2" xfId="28479"/>
    <cellStyle name="Normal 21 2 2 4 3 4" xfId="20912"/>
    <cellStyle name="Normal 21 2 2 4 4" xfId="5470"/>
    <cellStyle name="Normal 21 2 2 4 4 2" xfId="13529"/>
    <cellStyle name="Normal 21 2 2 4 4 2 2" xfId="30376"/>
    <cellStyle name="Normal 21 2 2 4 4 3" xfId="22809"/>
    <cellStyle name="Normal 21 2 2 4 5" xfId="9655"/>
    <cellStyle name="Normal 21 2 2 4 5 2" xfId="26595"/>
    <cellStyle name="Normal 21 2 2 4 6" xfId="17312"/>
    <cellStyle name="Normal 21 2 2 4 7" xfId="19027"/>
    <cellStyle name="Normal 21 2 2 5" xfId="2051"/>
    <cellStyle name="Normal 21 2 2 5 2" xfId="4032"/>
    <cellStyle name="Normal 21 2 2 5 2 2" xfId="7815"/>
    <cellStyle name="Normal 21 2 2 5 2 2 2" xfId="15874"/>
    <cellStyle name="Normal 21 2 2 5 2 2 2 2" xfId="32721"/>
    <cellStyle name="Normal 21 2 2 5 2 2 3" xfId="25154"/>
    <cellStyle name="Normal 21 2 2 5 2 3" xfId="12091"/>
    <cellStyle name="Normal 21 2 2 5 2 3 2" xfId="28940"/>
    <cellStyle name="Normal 21 2 2 5 2 4" xfId="21373"/>
    <cellStyle name="Normal 21 2 2 5 3" xfId="5931"/>
    <cellStyle name="Normal 21 2 2 5 3 2" xfId="13990"/>
    <cellStyle name="Normal 21 2 2 5 3 2 2" xfId="30837"/>
    <cellStyle name="Normal 21 2 2 5 3 3" xfId="23270"/>
    <cellStyle name="Normal 21 2 2 5 4" xfId="10149"/>
    <cellStyle name="Normal 21 2 2 5 4 2" xfId="27056"/>
    <cellStyle name="Normal 21 2 2 5 5" xfId="17314"/>
    <cellStyle name="Normal 21 2 2 5 6" xfId="19488"/>
    <cellStyle name="Normal 21 2 2 6" xfId="3090"/>
    <cellStyle name="Normal 21 2 2 6 2" xfId="6903"/>
    <cellStyle name="Normal 21 2 2 6 2 2" xfId="14962"/>
    <cellStyle name="Normal 21 2 2 6 2 2 2" xfId="31809"/>
    <cellStyle name="Normal 21 2 2 6 2 3" xfId="24242"/>
    <cellStyle name="Normal 21 2 2 6 3" xfId="11153"/>
    <cellStyle name="Normal 21 2 2 6 3 2" xfId="28028"/>
    <cellStyle name="Normal 21 2 2 6 4" xfId="20461"/>
    <cellStyle name="Normal 21 2 2 7" xfId="5019"/>
    <cellStyle name="Normal 21 2 2 7 2" xfId="13078"/>
    <cellStyle name="Normal 21 2 2 7 2 2" xfId="29925"/>
    <cellStyle name="Normal 21 2 2 7 3" xfId="22358"/>
    <cellStyle name="Normal 21 2 2 8" xfId="9038"/>
    <cellStyle name="Normal 21 2 2 8 2" xfId="26144"/>
    <cellStyle name="Normal 21 2 2 9" xfId="17299"/>
    <cellStyle name="Normal 21 2 3" xfId="1039"/>
    <cellStyle name="Normal 21 2 3 2" xfId="1300"/>
    <cellStyle name="Normal 21 2 3 2 2" xfId="1796"/>
    <cellStyle name="Normal 21 2 3 2 2 2" xfId="2795"/>
    <cellStyle name="Normal 21 2 3 2 2 2 2" xfId="4757"/>
    <cellStyle name="Normal 21 2 3 2 2 2 2 2" xfId="8540"/>
    <cellStyle name="Normal 21 2 3 2 2 2 2 2 2" xfId="16599"/>
    <cellStyle name="Normal 21 2 3 2 2 2 2 2 2 2" xfId="33446"/>
    <cellStyle name="Normal 21 2 3 2 2 2 2 2 3" xfId="25879"/>
    <cellStyle name="Normal 21 2 3 2 2 2 2 3" xfId="12816"/>
    <cellStyle name="Normal 21 2 3 2 2 2 2 3 2" xfId="29665"/>
    <cellStyle name="Normal 21 2 3 2 2 2 2 4" xfId="22098"/>
    <cellStyle name="Normal 21 2 3 2 2 2 3" xfId="6656"/>
    <cellStyle name="Normal 21 2 3 2 2 2 3 2" xfId="14715"/>
    <cellStyle name="Normal 21 2 3 2 2 2 3 2 2" xfId="31562"/>
    <cellStyle name="Normal 21 2 3 2 2 2 3 3" xfId="23995"/>
    <cellStyle name="Normal 21 2 3 2 2 2 4" xfId="10882"/>
    <cellStyle name="Normal 21 2 3 2 2 2 4 2" xfId="27781"/>
    <cellStyle name="Normal 21 2 3 2 2 2 5" xfId="17318"/>
    <cellStyle name="Normal 21 2 3 2 2 2 6" xfId="20213"/>
    <cellStyle name="Normal 21 2 3 2 2 3" xfId="3845"/>
    <cellStyle name="Normal 21 2 3 2 2 3 2" xfId="7628"/>
    <cellStyle name="Normal 21 2 3 2 2 3 2 2" xfId="15687"/>
    <cellStyle name="Normal 21 2 3 2 2 3 2 2 2" xfId="32534"/>
    <cellStyle name="Normal 21 2 3 2 2 3 2 3" xfId="24967"/>
    <cellStyle name="Normal 21 2 3 2 2 3 3" xfId="11904"/>
    <cellStyle name="Normal 21 2 3 2 2 3 3 2" xfId="28753"/>
    <cellStyle name="Normal 21 2 3 2 2 3 4" xfId="21186"/>
    <cellStyle name="Normal 21 2 3 2 2 4" xfId="5744"/>
    <cellStyle name="Normal 21 2 3 2 2 4 2" xfId="13803"/>
    <cellStyle name="Normal 21 2 3 2 2 4 2 2" xfId="30650"/>
    <cellStyle name="Normal 21 2 3 2 2 4 3" xfId="23083"/>
    <cellStyle name="Normal 21 2 3 2 2 5" xfId="9929"/>
    <cellStyle name="Normal 21 2 3 2 2 5 2" xfId="26869"/>
    <cellStyle name="Normal 21 2 3 2 2 6" xfId="17317"/>
    <cellStyle name="Normal 21 2 3 2 2 7" xfId="19301"/>
    <cellStyle name="Normal 21 2 3 2 3" xfId="2342"/>
    <cellStyle name="Normal 21 2 3 2 3 2" xfId="4306"/>
    <cellStyle name="Normal 21 2 3 2 3 2 2" xfId="8089"/>
    <cellStyle name="Normal 21 2 3 2 3 2 2 2" xfId="16148"/>
    <cellStyle name="Normal 21 2 3 2 3 2 2 2 2" xfId="32995"/>
    <cellStyle name="Normal 21 2 3 2 3 2 2 3" xfId="25428"/>
    <cellStyle name="Normal 21 2 3 2 3 2 3" xfId="12365"/>
    <cellStyle name="Normal 21 2 3 2 3 2 3 2" xfId="29214"/>
    <cellStyle name="Normal 21 2 3 2 3 2 4" xfId="21647"/>
    <cellStyle name="Normal 21 2 3 2 3 3" xfId="6205"/>
    <cellStyle name="Normal 21 2 3 2 3 3 2" xfId="14264"/>
    <cellStyle name="Normal 21 2 3 2 3 3 2 2" xfId="31111"/>
    <cellStyle name="Normal 21 2 3 2 3 3 3" xfId="23544"/>
    <cellStyle name="Normal 21 2 3 2 3 4" xfId="10430"/>
    <cellStyle name="Normal 21 2 3 2 3 4 2" xfId="27330"/>
    <cellStyle name="Normal 21 2 3 2 3 5" xfId="17319"/>
    <cellStyle name="Normal 21 2 3 2 3 6" xfId="19762"/>
    <cellStyle name="Normal 21 2 3 2 4" xfId="3394"/>
    <cellStyle name="Normal 21 2 3 2 4 2" xfId="7177"/>
    <cellStyle name="Normal 21 2 3 2 4 2 2" xfId="15236"/>
    <cellStyle name="Normal 21 2 3 2 4 2 2 2" xfId="32083"/>
    <cellStyle name="Normal 21 2 3 2 4 2 3" xfId="24516"/>
    <cellStyle name="Normal 21 2 3 2 4 3" xfId="11453"/>
    <cellStyle name="Normal 21 2 3 2 4 3 2" xfId="28302"/>
    <cellStyle name="Normal 21 2 3 2 4 4" xfId="20735"/>
    <cellStyle name="Normal 21 2 3 2 5" xfId="5293"/>
    <cellStyle name="Normal 21 2 3 2 5 2" xfId="13352"/>
    <cellStyle name="Normal 21 2 3 2 5 2 2" xfId="30199"/>
    <cellStyle name="Normal 21 2 3 2 5 3" xfId="22632"/>
    <cellStyle name="Normal 21 2 3 2 6" xfId="9454"/>
    <cellStyle name="Normal 21 2 3 2 6 2" xfId="26418"/>
    <cellStyle name="Normal 21 2 3 2 7" xfId="17316"/>
    <cellStyle name="Normal 21 2 3 2 8" xfId="18850"/>
    <cellStyle name="Normal 21 2 3 3" xfId="1578"/>
    <cellStyle name="Normal 21 2 3 3 2" xfId="2577"/>
    <cellStyle name="Normal 21 2 3 3 2 2" xfId="4539"/>
    <cellStyle name="Normal 21 2 3 3 2 2 2" xfId="8322"/>
    <cellStyle name="Normal 21 2 3 3 2 2 2 2" xfId="16381"/>
    <cellStyle name="Normal 21 2 3 3 2 2 2 2 2" xfId="33228"/>
    <cellStyle name="Normal 21 2 3 3 2 2 2 3" xfId="25661"/>
    <cellStyle name="Normal 21 2 3 3 2 2 3" xfId="12598"/>
    <cellStyle name="Normal 21 2 3 3 2 2 3 2" xfId="29447"/>
    <cellStyle name="Normal 21 2 3 3 2 2 4" xfId="21880"/>
    <cellStyle name="Normal 21 2 3 3 2 3" xfId="6438"/>
    <cellStyle name="Normal 21 2 3 3 2 3 2" xfId="14497"/>
    <cellStyle name="Normal 21 2 3 3 2 3 2 2" xfId="31344"/>
    <cellStyle name="Normal 21 2 3 3 2 3 3" xfId="23777"/>
    <cellStyle name="Normal 21 2 3 3 2 4" xfId="10664"/>
    <cellStyle name="Normal 21 2 3 3 2 4 2" xfId="27563"/>
    <cellStyle name="Normal 21 2 3 3 2 5" xfId="17321"/>
    <cellStyle name="Normal 21 2 3 3 2 6" xfId="19995"/>
    <cellStyle name="Normal 21 2 3 3 3" xfId="3627"/>
    <cellStyle name="Normal 21 2 3 3 3 2" xfId="7410"/>
    <cellStyle name="Normal 21 2 3 3 3 2 2" xfId="15469"/>
    <cellStyle name="Normal 21 2 3 3 3 2 2 2" xfId="32316"/>
    <cellStyle name="Normal 21 2 3 3 3 2 3" xfId="24749"/>
    <cellStyle name="Normal 21 2 3 3 3 3" xfId="11686"/>
    <cellStyle name="Normal 21 2 3 3 3 3 2" xfId="28535"/>
    <cellStyle name="Normal 21 2 3 3 3 4" xfId="20968"/>
    <cellStyle name="Normal 21 2 3 3 4" xfId="5526"/>
    <cellStyle name="Normal 21 2 3 3 4 2" xfId="13585"/>
    <cellStyle name="Normal 21 2 3 3 4 2 2" xfId="30432"/>
    <cellStyle name="Normal 21 2 3 3 4 3" xfId="22865"/>
    <cellStyle name="Normal 21 2 3 3 5" xfId="9711"/>
    <cellStyle name="Normal 21 2 3 3 5 2" xfId="26651"/>
    <cellStyle name="Normal 21 2 3 3 6" xfId="17320"/>
    <cellStyle name="Normal 21 2 3 3 7" xfId="19083"/>
    <cellStyle name="Normal 21 2 3 4" xfId="2124"/>
    <cellStyle name="Normal 21 2 3 4 2" xfId="4088"/>
    <cellStyle name="Normal 21 2 3 4 2 2" xfId="7871"/>
    <cellStyle name="Normal 21 2 3 4 2 2 2" xfId="15930"/>
    <cellStyle name="Normal 21 2 3 4 2 2 2 2" xfId="32777"/>
    <cellStyle name="Normal 21 2 3 4 2 2 3" xfId="25210"/>
    <cellStyle name="Normal 21 2 3 4 2 3" xfId="12147"/>
    <cellStyle name="Normal 21 2 3 4 2 3 2" xfId="28996"/>
    <cellStyle name="Normal 21 2 3 4 2 4" xfId="21429"/>
    <cellStyle name="Normal 21 2 3 4 3" xfId="5987"/>
    <cellStyle name="Normal 21 2 3 4 3 2" xfId="14046"/>
    <cellStyle name="Normal 21 2 3 4 3 2 2" xfId="30893"/>
    <cellStyle name="Normal 21 2 3 4 3 3" xfId="23326"/>
    <cellStyle name="Normal 21 2 3 4 4" xfId="10212"/>
    <cellStyle name="Normal 21 2 3 4 4 2" xfId="27112"/>
    <cellStyle name="Normal 21 2 3 4 5" xfId="17322"/>
    <cellStyle name="Normal 21 2 3 4 6" xfId="19544"/>
    <cellStyle name="Normal 21 2 3 5" xfId="3176"/>
    <cellStyle name="Normal 21 2 3 5 2" xfId="6959"/>
    <cellStyle name="Normal 21 2 3 5 2 2" xfId="15018"/>
    <cellStyle name="Normal 21 2 3 5 2 2 2" xfId="31865"/>
    <cellStyle name="Normal 21 2 3 5 2 3" xfId="24298"/>
    <cellStyle name="Normal 21 2 3 5 3" xfId="11235"/>
    <cellStyle name="Normal 21 2 3 5 3 2" xfId="28084"/>
    <cellStyle name="Normal 21 2 3 5 4" xfId="20517"/>
    <cellStyle name="Normal 21 2 3 6" xfId="5075"/>
    <cellStyle name="Normal 21 2 3 6 2" xfId="13134"/>
    <cellStyle name="Normal 21 2 3 6 2 2" xfId="29981"/>
    <cellStyle name="Normal 21 2 3 6 3" xfId="22414"/>
    <cellStyle name="Normal 21 2 3 7" xfId="9219"/>
    <cellStyle name="Normal 21 2 3 7 2" xfId="26200"/>
    <cellStyle name="Normal 21 2 3 8" xfId="17315"/>
    <cellStyle name="Normal 21 2 3 9" xfId="18632"/>
    <cellStyle name="Normal 21 2 4" xfId="1208"/>
    <cellStyle name="Normal 21 2 4 2" xfId="1704"/>
    <cellStyle name="Normal 21 2 4 2 2" xfId="2703"/>
    <cellStyle name="Normal 21 2 4 2 2 2" xfId="4665"/>
    <cellStyle name="Normal 21 2 4 2 2 2 2" xfId="8448"/>
    <cellStyle name="Normal 21 2 4 2 2 2 2 2" xfId="16507"/>
    <cellStyle name="Normal 21 2 4 2 2 2 2 2 2" xfId="33354"/>
    <cellStyle name="Normal 21 2 4 2 2 2 2 3" xfId="25787"/>
    <cellStyle name="Normal 21 2 4 2 2 2 3" xfId="12724"/>
    <cellStyle name="Normal 21 2 4 2 2 2 3 2" xfId="29573"/>
    <cellStyle name="Normal 21 2 4 2 2 2 4" xfId="22006"/>
    <cellStyle name="Normal 21 2 4 2 2 3" xfId="6564"/>
    <cellStyle name="Normal 21 2 4 2 2 3 2" xfId="14623"/>
    <cellStyle name="Normal 21 2 4 2 2 3 2 2" xfId="31470"/>
    <cellStyle name="Normal 21 2 4 2 2 3 3" xfId="23903"/>
    <cellStyle name="Normal 21 2 4 2 2 4" xfId="10790"/>
    <cellStyle name="Normal 21 2 4 2 2 4 2" xfId="27689"/>
    <cellStyle name="Normal 21 2 4 2 2 5" xfId="17325"/>
    <cellStyle name="Normal 21 2 4 2 2 6" xfId="20121"/>
    <cellStyle name="Normal 21 2 4 2 3" xfId="3753"/>
    <cellStyle name="Normal 21 2 4 2 3 2" xfId="7536"/>
    <cellStyle name="Normal 21 2 4 2 3 2 2" xfId="15595"/>
    <cellStyle name="Normal 21 2 4 2 3 2 2 2" xfId="32442"/>
    <cellStyle name="Normal 21 2 4 2 3 2 3" xfId="24875"/>
    <cellStyle name="Normal 21 2 4 2 3 3" xfId="11812"/>
    <cellStyle name="Normal 21 2 4 2 3 3 2" xfId="28661"/>
    <cellStyle name="Normal 21 2 4 2 3 4" xfId="21094"/>
    <cellStyle name="Normal 21 2 4 2 4" xfId="5652"/>
    <cellStyle name="Normal 21 2 4 2 4 2" xfId="13711"/>
    <cellStyle name="Normal 21 2 4 2 4 2 2" xfId="30558"/>
    <cellStyle name="Normal 21 2 4 2 4 3" xfId="22991"/>
    <cellStyle name="Normal 21 2 4 2 5" xfId="9837"/>
    <cellStyle name="Normal 21 2 4 2 5 2" xfId="26777"/>
    <cellStyle name="Normal 21 2 4 2 6" xfId="17324"/>
    <cellStyle name="Normal 21 2 4 2 7" xfId="19209"/>
    <cellStyle name="Normal 21 2 4 3" xfId="2250"/>
    <cellStyle name="Normal 21 2 4 3 2" xfId="4214"/>
    <cellStyle name="Normal 21 2 4 3 2 2" xfId="7997"/>
    <cellStyle name="Normal 21 2 4 3 2 2 2" xfId="16056"/>
    <cellStyle name="Normal 21 2 4 3 2 2 2 2" xfId="32903"/>
    <cellStyle name="Normal 21 2 4 3 2 2 3" xfId="25336"/>
    <cellStyle name="Normal 21 2 4 3 2 3" xfId="12273"/>
    <cellStyle name="Normal 21 2 4 3 2 3 2" xfId="29122"/>
    <cellStyle name="Normal 21 2 4 3 2 4" xfId="21555"/>
    <cellStyle name="Normal 21 2 4 3 3" xfId="6113"/>
    <cellStyle name="Normal 21 2 4 3 3 2" xfId="14172"/>
    <cellStyle name="Normal 21 2 4 3 3 2 2" xfId="31019"/>
    <cellStyle name="Normal 21 2 4 3 3 3" xfId="23452"/>
    <cellStyle name="Normal 21 2 4 3 4" xfId="10338"/>
    <cellStyle name="Normal 21 2 4 3 4 2" xfId="27238"/>
    <cellStyle name="Normal 21 2 4 3 5" xfId="17326"/>
    <cellStyle name="Normal 21 2 4 3 6" xfId="19670"/>
    <cellStyle name="Normal 21 2 4 4" xfId="3302"/>
    <cellStyle name="Normal 21 2 4 4 2" xfId="7085"/>
    <cellStyle name="Normal 21 2 4 4 2 2" xfId="15144"/>
    <cellStyle name="Normal 21 2 4 4 2 2 2" xfId="31991"/>
    <cellStyle name="Normal 21 2 4 4 2 3" xfId="24424"/>
    <cellStyle name="Normal 21 2 4 4 3" xfId="11361"/>
    <cellStyle name="Normal 21 2 4 4 3 2" xfId="28210"/>
    <cellStyle name="Normal 21 2 4 4 4" xfId="20643"/>
    <cellStyle name="Normal 21 2 4 5" xfId="5201"/>
    <cellStyle name="Normal 21 2 4 5 2" xfId="13260"/>
    <cellStyle name="Normal 21 2 4 5 2 2" xfId="30107"/>
    <cellStyle name="Normal 21 2 4 5 3" xfId="22540"/>
    <cellStyle name="Normal 21 2 4 6" xfId="9362"/>
    <cellStyle name="Normal 21 2 4 6 2" xfId="26326"/>
    <cellStyle name="Normal 21 2 4 7" xfId="17323"/>
    <cellStyle name="Normal 21 2 4 8" xfId="18758"/>
    <cellStyle name="Normal 21 2 5" xfId="1486"/>
    <cellStyle name="Normal 21 2 5 2" xfId="2485"/>
    <cellStyle name="Normal 21 2 5 2 2" xfId="4447"/>
    <cellStyle name="Normal 21 2 5 2 2 2" xfId="8230"/>
    <cellStyle name="Normal 21 2 5 2 2 2 2" xfId="16289"/>
    <cellStyle name="Normal 21 2 5 2 2 2 2 2" xfId="33136"/>
    <cellStyle name="Normal 21 2 5 2 2 2 3" xfId="25569"/>
    <cellStyle name="Normal 21 2 5 2 2 3" xfId="12506"/>
    <cellStyle name="Normal 21 2 5 2 2 3 2" xfId="29355"/>
    <cellStyle name="Normal 21 2 5 2 2 4" xfId="21788"/>
    <cellStyle name="Normal 21 2 5 2 3" xfId="6346"/>
    <cellStyle name="Normal 21 2 5 2 3 2" xfId="14405"/>
    <cellStyle name="Normal 21 2 5 2 3 2 2" xfId="31252"/>
    <cellStyle name="Normal 21 2 5 2 3 3" xfId="23685"/>
    <cellStyle name="Normal 21 2 5 2 4" xfId="10572"/>
    <cellStyle name="Normal 21 2 5 2 4 2" xfId="27471"/>
    <cellStyle name="Normal 21 2 5 2 5" xfId="17328"/>
    <cellStyle name="Normal 21 2 5 2 6" xfId="19903"/>
    <cellStyle name="Normal 21 2 5 3" xfId="3535"/>
    <cellStyle name="Normal 21 2 5 3 2" xfId="7318"/>
    <cellStyle name="Normal 21 2 5 3 2 2" xfId="15377"/>
    <cellStyle name="Normal 21 2 5 3 2 2 2" xfId="32224"/>
    <cellStyle name="Normal 21 2 5 3 2 3" xfId="24657"/>
    <cellStyle name="Normal 21 2 5 3 3" xfId="11594"/>
    <cellStyle name="Normal 21 2 5 3 3 2" xfId="28443"/>
    <cellStyle name="Normal 21 2 5 3 4" xfId="20876"/>
    <cellStyle name="Normal 21 2 5 4" xfId="5434"/>
    <cellStyle name="Normal 21 2 5 4 2" xfId="13493"/>
    <cellStyle name="Normal 21 2 5 4 2 2" xfId="30340"/>
    <cellStyle name="Normal 21 2 5 4 3" xfId="22773"/>
    <cellStyle name="Normal 21 2 5 5" xfId="9619"/>
    <cellStyle name="Normal 21 2 5 5 2" xfId="26559"/>
    <cellStyle name="Normal 21 2 5 6" xfId="17327"/>
    <cellStyle name="Normal 21 2 5 7" xfId="18991"/>
    <cellStyle name="Normal 21 2 6" xfId="2011"/>
    <cellStyle name="Normal 21 2 6 2" xfId="3996"/>
    <cellStyle name="Normal 21 2 6 2 2" xfId="7779"/>
    <cellStyle name="Normal 21 2 6 2 2 2" xfId="15838"/>
    <cellStyle name="Normal 21 2 6 2 2 2 2" xfId="32685"/>
    <cellStyle name="Normal 21 2 6 2 2 3" xfId="25118"/>
    <cellStyle name="Normal 21 2 6 2 3" xfId="12055"/>
    <cellStyle name="Normal 21 2 6 2 3 2" xfId="28904"/>
    <cellStyle name="Normal 21 2 6 2 4" xfId="21337"/>
    <cellStyle name="Normal 21 2 6 3" xfId="5895"/>
    <cellStyle name="Normal 21 2 6 3 2" xfId="13954"/>
    <cellStyle name="Normal 21 2 6 3 2 2" xfId="30801"/>
    <cellStyle name="Normal 21 2 6 3 3" xfId="23234"/>
    <cellStyle name="Normal 21 2 6 4" xfId="10110"/>
    <cellStyle name="Normal 21 2 6 4 2" xfId="27020"/>
    <cellStyle name="Normal 21 2 6 5" xfId="17329"/>
    <cellStyle name="Normal 21 2 6 6" xfId="19452"/>
    <cellStyle name="Normal 21 2 7" xfId="3054"/>
    <cellStyle name="Normal 21 2 7 2" xfId="6867"/>
    <cellStyle name="Normal 21 2 7 2 2" xfId="14926"/>
    <cellStyle name="Normal 21 2 7 2 2 2" xfId="31773"/>
    <cellStyle name="Normal 21 2 7 2 3" xfId="24206"/>
    <cellStyle name="Normal 21 2 7 3" xfId="11117"/>
    <cellStyle name="Normal 21 2 7 3 2" xfId="27992"/>
    <cellStyle name="Normal 21 2 7 4" xfId="20425"/>
    <cellStyle name="Normal 21 2 8" xfId="4983"/>
    <cellStyle name="Normal 21 2 8 2" xfId="13042"/>
    <cellStyle name="Normal 21 2 8 2 2" xfId="29889"/>
    <cellStyle name="Normal 21 2 8 3" xfId="22322"/>
    <cellStyle name="Normal 21 2 9" xfId="8966"/>
    <cellStyle name="Normal 21 2 9 2" xfId="26108"/>
    <cellStyle name="Normal 21 3" xfId="723"/>
    <cellStyle name="Normal 21 3 10" xfId="18562"/>
    <cellStyle name="Normal 21 3 11" xfId="34077"/>
    <cellStyle name="Normal 21 3 2" xfId="1062"/>
    <cellStyle name="Normal 21 3 2 2" xfId="1323"/>
    <cellStyle name="Normal 21 3 2 2 2" xfId="1819"/>
    <cellStyle name="Normal 21 3 2 2 2 2" xfId="2818"/>
    <cellStyle name="Normal 21 3 2 2 2 2 2" xfId="4780"/>
    <cellStyle name="Normal 21 3 2 2 2 2 2 2" xfId="8563"/>
    <cellStyle name="Normal 21 3 2 2 2 2 2 2 2" xfId="16622"/>
    <cellStyle name="Normal 21 3 2 2 2 2 2 2 2 2" xfId="33469"/>
    <cellStyle name="Normal 21 3 2 2 2 2 2 2 3" xfId="25902"/>
    <cellStyle name="Normal 21 3 2 2 2 2 2 3" xfId="12839"/>
    <cellStyle name="Normal 21 3 2 2 2 2 2 3 2" xfId="29688"/>
    <cellStyle name="Normal 21 3 2 2 2 2 2 4" xfId="22121"/>
    <cellStyle name="Normal 21 3 2 2 2 2 3" xfId="6679"/>
    <cellStyle name="Normal 21 3 2 2 2 2 3 2" xfId="14738"/>
    <cellStyle name="Normal 21 3 2 2 2 2 3 2 2" xfId="31585"/>
    <cellStyle name="Normal 21 3 2 2 2 2 3 3" xfId="24018"/>
    <cellStyle name="Normal 21 3 2 2 2 2 4" xfId="10905"/>
    <cellStyle name="Normal 21 3 2 2 2 2 4 2" xfId="27804"/>
    <cellStyle name="Normal 21 3 2 2 2 2 5" xfId="17334"/>
    <cellStyle name="Normal 21 3 2 2 2 2 6" xfId="20236"/>
    <cellStyle name="Normal 21 3 2 2 2 3" xfId="3868"/>
    <cellStyle name="Normal 21 3 2 2 2 3 2" xfId="7651"/>
    <cellStyle name="Normal 21 3 2 2 2 3 2 2" xfId="15710"/>
    <cellStyle name="Normal 21 3 2 2 2 3 2 2 2" xfId="32557"/>
    <cellStyle name="Normal 21 3 2 2 2 3 2 3" xfId="24990"/>
    <cellStyle name="Normal 21 3 2 2 2 3 3" xfId="11927"/>
    <cellStyle name="Normal 21 3 2 2 2 3 3 2" xfId="28776"/>
    <cellStyle name="Normal 21 3 2 2 2 3 4" xfId="21209"/>
    <cellStyle name="Normal 21 3 2 2 2 4" xfId="5767"/>
    <cellStyle name="Normal 21 3 2 2 2 4 2" xfId="13826"/>
    <cellStyle name="Normal 21 3 2 2 2 4 2 2" xfId="30673"/>
    <cellStyle name="Normal 21 3 2 2 2 4 3" xfId="23106"/>
    <cellStyle name="Normal 21 3 2 2 2 5" xfId="9952"/>
    <cellStyle name="Normal 21 3 2 2 2 5 2" xfId="26892"/>
    <cellStyle name="Normal 21 3 2 2 2 6" xfId="17333"/>
    <cellStyle name="Normal 21 3 2 2 2 7" xfId="19324"/>
    <cellStyle name="Normal 21 3 2 2 3" xfId="2365"/>
    <cellStyle name="Normal 21 3 2 2 3 2" xfId="4329"/>
    <cellStyle name="Normal 21 3 2 2 3 2 2" xfId="8112"/>
    <cellStyle name="Normal 21 3 2 2 3 2 2 2" xfId="16171"/>
    <cellStyle name="Normal 21 3 2 2 3 2 2 2 2" xfId="33018"/>
    <cellStyle name="Normal 21 3 2 2 3 2 2 3" xfId="25451"/>
    <cellStyle name="Normal 21 3 2 2 3 2 3" xfId="12388"/>
    <cellStyle name="Normal 21 3 2 2 3 2 3 2" xfId="29237"/>
    <cellStyle name="Normal 21 3 2 2 3 2 4" xfId="21670"/>
    <cellStyle name="Normal 21 3 2 2 3 3" xfId="6228"/>
    <cellStyle name="Normal 21 3 2 2 3 3 2" xfId="14287"/>
    <cellStyle name="Normal 21 3 2 2 3 3 2 2" xfId="31134"/>
    <cellStyle name="Normal 21 3 2 2 3 3 3" xfId="23567"/>
    <cellStyle name="Normal 21 3 2 2 3 4" xfId="10453"/>
    <cellStyle name="Normal 21 3 2 2 3 4 2" xfId="27353"/>
    <cellStyle name="Normal 21 3 2 2 3 5" xfId="17335"/>
    <cellStyle name="Normal 21 3 2 2 3 6" xfId="19785"/>
    <cellStyle name="Normal 21 3 2 2 4" xfId="3417"/>
    <cellStyle name="Normal 21 3 2 2 4 2" xfId="7200"/>
    <cellStyle name="Normal 21 3 2 2 4 2 2" xfId="15259"/>
    <cellStyle name="Normal 21 3 2 2 4 2 2 2" xfId="32106"/>
    <cellStyle name="Normal 21 3 2 2 4 2 3" xfId="24539"/>
    <cellStyle name="Normal 21 3 2 2 4 3" xfId="11476"/>
    <cellStyle name="Normal 21 3 2 2 4 3 2" xfId="28325"/>
    <cellStyle name="Normal 21 3 2 2 4 4" xfId="20758"/>
    <cellStyle name="Normal 21 3 2 2 5" xfId="5316"/>
    <cellStyle name="Normal 21 3 2 2 5 2" xfId="13375"/>
    <cellStyle name="Normal 21 3 2 2 5 2 2" xfId="30222"/>
    <cellStyle name="Normal 21 3 2 2 5 3" xfId="22655"/>
    <cellStyle name="Normal 21 3 2 2 6" xfId="9477"/>
    <cellStyle name="Normal 21 3 2 2 6 2" xfId="26441"/>
    <cellStyle name="Normal 21 3 2 2 7" xfId="17332"/>
    <cellStyle name="Normal 21 3 2 2 8" xfId="18873"/>
    <cellStyle name="Normal 21 3 2 3" xfId="1601"/>
    <cellStyle name="Normal 21 3 2 3 2" xfId="2600"/>
    <cellStyle name="Normal 21 3 2 3 2 2" xfId="4562"/>
    <cellStyle name="Normal 21 3 2 3 2 2 2" xfId="8345"/>
    <cellStyle name="Normal 21 3 2 3 2 2 2 2" xfId="16404"/>
    <cellStyle name="Normal 21 3 2 3 2 2 2 2 2" xfId="33251"/>
    <cellStyle name="Normal 21 3 2 3 2 2 2 3" xfId="25684"/>
    <cellStyle name="Normal 21 3 2 3 2 2 3" xfId="12621"/>
    <cellStyle name="Normal 21 3 2 3 2 2 3 2" xfId="29470"/>
    <cellStyle name="Normal 21 3 2 3 2 2 4" xfId="21903"/>
    <cellStyle name="Normal 21 3 2 3 2 3" xfId="6461"/>
    <cellStyle name="Normal 21 3 2 3 2 3 2" xfId="14520"/>
    <cellStyle name="Normal 21 3 2 3 2 3 2 2" xfId="31367"/>
    <cellStyle name="Normal 21 3 2 3 2 3 3" xfId="23800"/>
    <cellStyle name="Normal 21 3 2 3 2 4" xfId="10687"/>
    <cellStyle name="Normal 21 3 2 3 2 4 2" xfId="27586"/>
    <cellStyle name="Normal 21 3 2 3 2 5" xfId="17337"/>
    <cellStyle name="Normal 21 3 2 3 2 6" xfId="20018"/>
    <cellStyle name="Normal 21 3 2 3 3" xfId="3650"/>
    <cellStyle name="Normal 21 3 2 3 3 2" xfId="7433"/>
    <cellStyle name="Normal 21 3 2 3 3 2 2" xfId="15492"/>
    <cellStyle name="Normal 21 3 2 3 3 2 2 2" xfId="32339"/>
    <cellStyle name="Normal 21 3 2 3 3 2 3" xfId="24772"/>
    <cellStyle name="Normal 21 3 2 3 3 3" xfId="11709"/>
    <cellStyle name="Normal 21 3 2 3 3 3 2" xfId="28558"/>
    <cellStyle name="Normal 21 3 2 3 3 4" xfId="20991"/>
    <cellStyle name="Normal 21 3 2 3 4" xfId="5549"/>
    <cellStyle name="Normal 21 3 2 3 4 2" xfId="13608"/>
    <cellStyle name="Normal 21 3 2 3 4 2 2" xfId="30455"/>
    <cellStyle name="Normal 21 3 2 3 4 3" xfId="22888"/>
    <cellStyle name="Normal 21 3 2 3 5" xfId="9734"/>
    <cellStyle name="Normal 21 3 2 3 5 2" xfId="26674"/>
    <cellStyle name="Normal 21 3 2 3 6" xfId="17336"/>
    <cellStyle name="Normal 21 3 2 3 7" xfId="19106"/>
    <cellStyle name="Normal 21 3 2 4" xfId="2147"/>
    <cellStyle name="Normal 21 3 2 4 2" xfId="4111"/>
    <cellStyle name="Normal 21 3 2 4 2 2" xfId="7894"/>
    <cellStyle name="Normal 21 3 2 4 2 2 2" xfId="15953"/>
    <cellStyle name="Normal 21 3 2 4 2 2 2 2" xfId="32800"/>
    <cellStyle name="Normal 21 3 2 4 2 2 3" xfId="25233"/>
    <cellStyle name="Normal 21 3 2 4 2 3" xfId="12170"/>
    <cellStyle name="Normal 21 3 2 4 2 3 2" xfId="29019"/>
    <cellStyle name="Normal 21 3 2 4 2 4" xfId="21452"/>
    <cellStyle name="Normal 21 3 2 4 3" xfId="6010"/>
    <cellStyle name="Normal 21 3 2 4 3 2" xfId="14069"/>
    <cellStyle name="Normal 21 3 2 4 3 2 2" xfId="30916"/>
    <cellStyle name="Normal 21 3 2 4 3 3" xfId="23349"/>
    <cellStyle name="Normal 21 3 2 4 4" xfId="10235"/>
    <cellStyle name="Normal 21 3 2 4 4 2" xfId="27135"/>
    <cellStyle name="Normal 21 3 2 4 5" xfId="17338"/>
    <cellStyle name="Normal 21 3 2 4 6" xfId="19567"/>
    <cellStyle name="Normal 21 3 2 5" xfId="3199"/>
    <cellStyle name="Normal 21 3 2 5 2" xfId="6982"/>
    <cellStyle name="Normal 21 3 2 5 2 2" xfId="15041"/>
    <cellStyle name="Normal 21 3 2 5 2 2 2" xfId="31888"/>
    <cellStyle name="Normal 21 3 2 5 2 3" xfId="24321"/>
    <cellStyle name="Normal 21 3 2 5 3" xfId="11258"/>
    <cellStyle name="Normal 21 3 2 5 3 2" xfId="28107"/>
    <cellStyle name="Normal 21 3 2 5 4" xfId="20540"/>
    <cellStyle name="Normal 21 3 2 6" xfId="5098"/>
    <cellStyle name="Normal 21 3 2 6 2" xfId="13157"/>
    <cellStyle name="Normal 21 3 2 6 2 2" xfId="30004"/>
    <cellStyle name="Normal 21 3 2 6 3" xfId="22437"/>
    <cellStyle name="Normal 21 3 2 7" xfId="9242"/>
    <cellStyle name="Normal 21 3 2 7 2" xfId="26223"/>
    <cellStyle name="Normal 21 3 2 8" xfId="17331"/>
    <cellStyle name="Normal 21 3 2 9" xfId="18655"/>
    <cellStyle name="Normal 21 3 3" xfId="1231"/>
    <cellStyle name="Normal 21 3 3 2" xfId="1727"/>
    <cellStyle name="Normal 21 3 3 2 2" xfId="2726"/>
    <cellStyle name="Normal 21 3 3 2 2 2" xfId="4688"/>
    <cellStyle name="Normal 21 3 3 2 2 2 2" xfId="8471"/>
    <cellStyle name="Normal 21 3 3 2 2 2 2 2" xfId="16530"/>
    <cellStyle name="Normal 21 3 3 2 2 2 2 2 2" xfId="33377"/>
    <cellStyle name="Normal 21 3 3 2 2 2 2 3" xfId="25810"/>
    <cellStyle name="Normal 21 3 3 2 2 2 3" xfId="12747"/>
    <cellStyle name="Normal 21 3 3 2 2 2 3 2" xfId="29596"/>
    <cellStyle name="Normal 21 3 3 2 2 2 4" xfId="22029"/>
    <cellStyle name="Normal 21 3 3 2 2 3" xfId="6587"/>
    <cellStyle name="Normal 21 3 3 2 2 3 2" xfId="14646"/>
    <cellStyle name="Normal 21 3 3 2 2 3 2 2" xfId="31493"/>
    <cellStyle name="Normal 21 3 3 2 2 3 3" xfId="23926"/>
    <cellStyle name="Normal 21 3 3 2 2 4" xfId="10813"/>
    <cellStyle name="Normal 21 3 3 2 2 4 2" xfId="27712"/>
    <cellStyle name="Normal 21 3 3 2 2 5" xfId="17341"/>
    <cellStyle name="Normal 21 3 3 2 2 6" xfId="20144"/>
    <cellStyle name="Normal 21 3 3 2 3" xfId="3776"/>
    <cellStyle name="Normal 21 3 3 2 3 2" xfId="7559"/>
    <cellStyle name="Normal 21 3 3 2 3 2 2" xfId="15618"/>
    <cellStyle name="Normal 21 3 3 2 3 2 2 2" xfId="32465"/>
    <cellStyle name="Normal 21 3 3 2 3 2 3" xfId="24898"/>
    <cellStyle name="Normal 21 3 3 2 3 3" xfId="11835"/>
    <cellStyle name="Normal 21 3 3 2 3 3 2" xfId="28684"/>
    <cellStyle name="Normal 21 3 3 2 3 4" xfId="21117"/>
    <cellStyle name="Normal 21 3 3 2 4" xfId="5675"/>
    <cellStyle name="Normal 21 3 3 2 4 2" xfId="13734"/>
    <cellStyle name="Normal 21 3 3 2 4 2 2" xfId="30581"/>
    <cellStyle name="Normal 21 3 3 2 4 3" xfId="23014"/>
    <cellStyle name="Normal 21 3 3 2 5" xfId="9860"/>
    <cellStyle name="Normal 21 3 3 2 5 2" xfId="26800"/>
    <cellStyle name="Normal 21 3 3 2 6" xfId="17340"/>
    <cellStyle name="Normal 21 3 3 2 7" xfId="19232"/>
    <cellStyle name="Normal 21 3 3 3" xfId="2273"/>
    <cellStyle name="Normal 21 3 3 3 2" xfId="4237"/>
    <cellStyle name="Normal 21 3 3 3 2 2" xfId="8020"/>
    <cellStyle name="Normal 21 3 3 3 2 2 2" xfId="16079"/>
    <cellStyle name="Normal 21 3 3 3 2 2 2 2" xfId="32926"/>
    <cellStyle name="Normal 21 3 3 3 2 2 3" xfId="25359"/>
    <cellStyle name="Normal 21 3 3 3 2 3" xfId="12296"/>
    <cellStyle name="Normal 21 3 3 3 2 3 2" xfId="29145"/>
    <cellStyle name="Normal 21 3 3 3 2 4" xfId="21578"/>
    <cellStyle name="Normal 21 3 3 3 3" xfId="6136"/>
    <cellStyle name="Normal 21 3 3 3 3 2" xfId="14195"/>
    <cellStyle name="Normal 21 3 3 3 3 2 2" xfId="31042"/>
    <cellStyle name="Normal 21 3 3 3 3 3" xfId="23475"/>
    <cellStyle name="Normal 21 3 3 3 4" xfId="10361"/>
    <cellStyle name="Normal 21 3 3 3 4 2" xfId="27261"/>
    <cellStyle name="Normal 21 3 3 3 5" xfId="17342"/>
    <cellStyle name="Normal 21 3 3 3 6" xfId="19693"/>
    <cellStyle name="Normal 21 3 3 4" xfId="3325"/>
    <cellStyle name="Normal 21 3 3 4 2" xfId="7108"/>
    <cellStyle name="Normal 21 3 3 4 2 2" xfId="15167"/>
    <cellStyle name="Normal 21 3 3 4 2 2 2" xfId="32014"/>
    <cellStyle name="Normal 21 3 3 4 2 3" xfId="24447"/>
    <cellStyle name="Normal 21 3 3 4 3" xfId="11384"/>
    <cellStyle name="Normal 21 3 3 4 3 2" xfId="28233"/>
    <cellStyle name="Normal 21 3 3 4 4" xfId="20666"/>
    <cellStyle name="Normal 21 3 3 5" xfId="5224"/>
    <cellStyle name="Normal 21 3 3 5 2" xfId="13283"/>
    <cellStyle name="Normal 21 3 3 5 2 2" xfId="30130"/>
    <cellStyle name="Normal 21 3 3 5 3" xfId="22563"/>
    <cellStyle name="Normal 21 3 3 6" xfId="9385"/>
    <cellStyle name="Normal 21 3 3 6 2" xfId="26349"/>
    <cellStyle name="Normal 21 3 3 7" xfId="17339"/>
    <cellStyle name="Normal 21 3 3 8" xfId="18781"/>
    <cellStyle name="Normal 21 3 4" xfId="1509"/>
    <cellStyle name="Normal 21 3 4 2" xfId="2508"/>
    <cellStyle name="Normal 21 3 4 2 2" xfId="4470"/>
    <cellStyle name="Normal 21 3 4 2 2 2" xfId="8253"/>
    <cellStyle name="Normal 21 3 4 2 2 2 2" xfId="16312"/>
    <cellStyle name="Normal 21 3 4 2 2 2 2 2" xfId="33159"/>
    <cellStyle name="Normal 21 3 4 2 2 2 3" xfId="25592"/>
    <cellStyle name="Normal 21 3 4 2 2 3" xfId="12529"/>
    <cellStyle name="Normal 21 3 4 2 2 3 2" xfId="29378"/>
    <cellStyle name="Normal 21 3 4 2 2 4" xfId="21811"/>
    <cellStyle name="Normal 21 3 4 2 3" xfId="6369"/>
    <cellStyle name="Normal 21 3 4 2 3 2" xfId="14428"/>
    <cellStyle name="Normal 21 3 4 2 3 2 2" xfId="31275"/>
    <cellStyle name="Normal 21 3 4 2 3 3" xfId="23708"/>
    <cellStyle name="Normal 21 3 4 2 4" xfId="10595"/>
    <cellStyle name="Normal 21 3 4 2 4 2" xfId="27494"/>
    <cellStyle name="Normal 21 3 4 2 5" xfId="17344"/>
    <cellStyle name="Normal 21 3 4 2 6" xfId="19926"/>
    <cellStyle name="Normal 21 3 4 3" xfId="3558"/>
    <cellStyle name="Normal 21 3 4 3 2" xfId="7341"/>
    <cellStyle name="Normal 21 3 4 3 2 2" xfId="15400"/>
    <cellStyle name="Normal 21 3 4 3 2 2 2" xfId="32247"/>
    <cellStyle name="Normal 21 3 4 3 2 3" xfId="24680"/>
    <cellStyle name="Normal 21 3 4 3 3" xfId="11617"/>
    <cellStyle name="Normal 21 3 4 3 3 2" xfId="28466"/>
    <cellStyle name="Normal 21 3 4 3 4" xfId="20899"/>
    <cellStyle name="Normal 21 3 4 4" xfId="5457"/>
    <cellStyle name="Normal 21 3 4 4 2" xfId="13516"/>
    <cellStyle name="Normal 21 3 4 4 2 2" xfId="30363"/>
    <cellStyle name="Normal 21 3 4 4 3" xfId="22796"/>
    <cellStyle name="Normal 21 3 4 5" xfId="9642"/>
    <cellStyle name="Normal 21 3 4 5 2" xfId="26582"/>
    <cellStyle name="Normal 21 3 4 6" xfId="17343"/>
    <cellStyle name="Normal 21 3 4 7" xfId="19014"/>
    <cellStyle name="Normal 21 3 5" xfId="2038"/>
    <cellStyle name="Normal 21 3 5 2" xfId="4019"/>
    <cellStyle name="Normal 21 3 5 2 2" xfId="7802"/>
    <cellStyle name="Normal 21 3 5 2 2 2" xfId="15861"/>
    <cellStyle name="Normal 21 3 5 2 2 2 2" xfId="32708"/>
    <cellStyle name="Normal 21 3 5 2 2 3" xfId="25141"/>
    <cellStyle name="Normal 21 3 5 2 3" xfId="12078"/>
    <cellStyle name="Normal 21 3 5 2 3 2" xfId="28927"/>
    <cellStyle name="Normal 21 3 5 2 4" xfId="21360"/>
    <cellStyle name="Normal 21 3 5 3" xfId="5918"/>
    <cellStyle name="Normal 21 3 5 3 2" xfId="13977"/>
    <cellStyle name="Normal 21 3 5 3 2 2" xfId="30824"/>
    <cellStyle name="Normal 21 3 5 3 3" xfId="23257"/>
    <cellStyle name="Normal 21 3 5 4" xfId="10136"/>
    <cellStyle name="Normal 21 3 5 4 2" xfId="27043"/>
    <cellStyle name="Normal 21 3 5 5" xfId="17345"/>
    <cellStyle name="Normal 21 3 5 6" xfId="19475"/>
    <cellStyle name="Normal 21 3 6" xfId="3077"/>
    <cellStyle name="Normal 21 3 6 2" xfId="6890"/>
    <cellStyle name="Normal 21 3 6 2 2" xfId="14949"/>
    <cellStyle name="Normal 21 3 6 2 2 2" xfId="31796"/>
    <cellStyle name="Normal 21 3 6 2 3" xfId="24229"/>
    <cellStyle name="Normal 21 3 6 3" xfId="11140"/>
    <cellStyle name="Normal 21 3 6 3 2" xfId="28015"/>
    <cellStyle name="Normal 21 3 6 4" xfId="20448"/>
    <cellStyle name="Normal 21 3 7" xfId="5006"/>
    <cellStyle name="Normal 21 3 7 2" xfId="13065"/>
    <cellStyle name="Normal 21 3 7 2 2" xfId="29912"/>
    <cellStyle name="Normal 21 3 7 3" xfId="22345"/>
    <cellStyle name="Normal 21 3 8" xfId="9023"/>
    <cellStyle name="Normal 21 3 8 2" xfId="26131"/>
    <cellStyle name="Normal 21 3 9" xfId="17330"/>
    <cellStyle name="Normal 21 4" xfId="942"/>
    <cellStyle name="Normal 21 4 2" xfId="3122"/>
    <cellStyle name="Normal 21 4 3" xfId="17346"/>
    <cellStyle name="Normal 21 4 4" xfId="34078"/>
    <cellStyle name="Normal 21 5" xfId="1026"/>
    <cellStyle name="Normal 21 5 2" xfId="1287"/>
    <cellStyle name="Normal 21 5 2 2" xfId="1783"/>
    <cellStyle name="Normal 21 5 2 2 2" xfId="2782"/>
    <cellStyle name="Normal 21 5 2 2 2 2" xfId="4744"/>
    <cellStyle name="Normal 21 5 2 2 2 2 2" xfId="8527"/>
    <cellStyle name="Normal 21 5 2 2 2 2 2 2" xfId="16586"/>
    <cellStyle name="Normal 21 5 2 2 2 2 2 2 2" xfId="33433"/>
    <cellStyle name="Normal 21 5 2 2 2 2 2 3" xfId="25866"/>
    <cellStyle name="Normal 21 5 2 2 2 2 3" xfId="12803"/>
    <cellStyle name="Normal 21 5 2 2 2 2 3 2" xfId="29652"/>
    <cellStyle name="Normal 21 5 2 2 2 2 4" xfId="22085"/>
    <cellStyle name="Normal 21 5 2 2 2 3" xfId="6643"/>
    <cellStyle name="Normal 21 5 2 2 2 3 2" xfId="14702"/>
    <cellStyle name="Normal 21 5 2 2 2 3 2 2" xfId="31549"/>
    <cellStyle name="Normal 21 5 2 2 2 3 3" xfId="23982"/>
    <cellStyle name="Normal 21 5 2 2 2 4" xfId="10869"/>
    <cellStyle name="Normal 21 5 2 2 2 4 2" xfId="27768"/>
    <cellStyle name="Normal 21 5 2 2 2 5" xfId="17350"/>
    <cellStyle name="Normal 21 5 2 2 2 6" xfId="20200"/>
    <cellStyle name="Normal 21 5 2 2 3" xfId="3832"/>
    <cellStyle name="Normal 21 5 2 2 3 2" xfId="7615"/>
    <cellStyle name="Normal 21 5 2 2 3 2 2" xfId="15674"/>
    <cellStyle name="Normal 21 5 2 2 3 2 2 2" xfId="32521"/>
    <cellStyle name="Normal 21 5 2 2 3 2 3" xfId="24954"/>
    <cellStyle name="Normal 21 5 2 2 3 3" xfId="11891"/>
    <cellStyle name="Normal 21 5 2 2 3 3 2" xfId="28740"/>
    <cellStyle name="Normal 21 5 2 2 3 4" xfId="21173"/>
    <cellStyle name="Normal 21 5 2 2 4" xfId="5731"/>
    <cellStyle name="Normal 21 5 2 2 4 2" xfId="13790"/>
    <cellStyle name="Normal 21 5 2 2 4 2 2" xfId="30637"/>
    <cellStyle name="Normal 21 5 2 2 4 3" xfId="23070"/>
    <cellStyle name="Normal 21 5 2 2 5" xfId="9916"/>
    <cellStyle name="Normal 21 5 2 2 5 2" xfId="26856"/>
    <cellStyle name="Normal 21 5 2 2 6" xfId="17349"/>
    <cellStyle name="Normal 21 5 2 2 7" xfId="19288"/>
    <cellStyle name="Normal 21 5 2 3" xfId="2329"/>
    <cellStyle name="Normal 21 5 2 3 2" xfId="4293"/>
    <cellStyle name="Normal 21 5 2 3 2 2" xfId="8076"/>
    <cellStyle name="Normal 21 5 2 3 2 2 2" xfId="16135"/>
    <cellStyle name="Normal 21 5 2 3 2 2 2 2" xfId="32982"/>
    <cellStyle name="Normal 21 5 2 3 2 2 3" xfId="25415"/>
    <cellStyle name="Normal 21 5 2 3 2 3" xfId="12352"/>
    <cellStyle name="Normal 21 5 2 3 2 3 2" xfId="29201"/>
    <cellStyle name="Normal 21 5 2 3 2 4" xfId="21634"/>
    <cellStyle name="Normal 21 5 2 3 3" xfId="6192"/>
    <cellStyle name="Normal 21 5 2 3 3 2" xfId="14251"/>
    <cellStyle name="Normal 21 5 2 3 3 2 2" xfId="31098"/>
    <cellStyle name="Normal 21 5 2 3 3 3" xfId="23531"/>
    <cellStyle name="Normal 21 5 2 3 4" xfId="10417"/>
    <cellStyle name="Normal 21 5 2 3 4 2" xfId="27317"/>
    <cellStyle name="Normal 21 5 2 3 5" xfId="17351"/>
    <cellStyle name="Normal 21 5 2 3 6" xfId="19749"/>
    <cellStyle name="Normal 21 5 2 4" xfId="3381"/>
    <cellStyle name="Normal 21 5 2 4 2" xfId="7164"/>
    <cellStyle name="Normal 21 5 2 4 2 2" xfId="15223"/>
    <cellStyle name="Normal 21 5 2 4 2 2 2" xfId="32070"/>
    <cellStyle name="Normal 21 5 2 4 2 3" xfId="24503"/>
    <cellStyle name="Normal 21 5 2 4 3" xfId="11440"/>
    <cellStyle name="Normal 21 5 2 4 3 2" xfId="28289"/>
    <cellStyle name="Normal 21 5 2 4 4" xfId="20722"/>
    <cellStyle name="Normal 21 5 2 5" xfId="5280"/>
    <cellStyle name="Normal 21 5 2 5 2" xfId="13339"/>
    <cellStyle name="Normal 21 5 2 5 2 2" xfId="30186"/>
    <cellStyle name="Normal 21 5 2 5 3" xfId="22619"/>
    <cellStyle name="Normal 21 5 2 6" xfId="9441"/>
    <cellStyle name="Normal 21 5 2 6 2" xfId="26405"/>
    <cellStyle name="Normal 21 5 2 7" xfId="17348"/>
    <cellStyle name="Normal 21 5 2 8" xfId="18837"/>
    <cellStyle name="Normal 21 5 3" xfId="1565"/>
    <cellStyle name="Normal 21 5 3 2" xfId="2564"/>
    <cellStyle name="Normal 21 5 3 2 2" xfId="4526"/>
    <cellStyle name="Normal 21 5 3 2 2 2" xfId="8309"/>
    <cellStyle name="Normal 21 5 3 2 2 2 2" xfId="16368"/>
    <cellStyle name="Normal 21 5 3 2 2 2 2 2" xfId="33215"/>
    <cellStyle name="Normal 21 5 3 2 2 2 3" xfId="25648"/>
    <cellStyle name="Normal 21 5 3 2 2 3" xfId="12585"/>
    <cellStyle name="Normal 21 5 3 2 2 3 2" xfId="29434"/>
    <cellStyle name="Normal 21 5 3 2 2 4" xfId="21867"/>
    <cellStyle name="Normal 21 5 3 2 3" xfId="6425"/>
    <cellStyle name="Normal 21 5 3 2 3 2" xfId="14484"/>
    <cellStyle name="Normal 21 5 3 2 3 2 2" xfId="31331"/>
    <cellStyle name="Normal 21 5 3 2 3 3" xfId="23764"/>
    <cellStyle name="Normal 21 5 3 2 4" xfId="10651"/>
    <cellStyle name="Normal 21 5 3 2 4 2" xfId="27550"/>
    <cellStyle name="Normal 21 5 3 2 5" xfId="17353"/>
    <cellStyle name="Normal 21 5 3 2 6" xfId="19982"/>
    <cellStyle name="Normal 21 5 3 3" xfId="3614"/>
    <cellStyle name="Normal 21 5 3 3 2" xfId="7397"/>
    <cellStyle name="Normal 21 5 3 3 2 2" xfId="15456"/>
    <cellStyle name="Normal 21 5 3 3 2 2 2" xfId="32303"/>
    <cellStyle name="Normal 21 5 3 3 2 3" xfId="24736"/>
    <cellStyle name="Normal 21 5 3 3 3" xfId="11673"/>
    <cellStyle name="Normal 21 5 3 3 3 2" xfId="28522"/>
    <cellStyle name="Normal 21 5 3 3 4" xfId="20955"/>
    <cellStyle name="Normal 21 5 3 4" xfId="5513"/>
    <cellStyle name="Normal 21 5 3 4 2" xfId="13572"/>
    <cellStyle name="Normal 21 5 3 4 2 2" xfId="30419"/>
    <cellStyle name="Normal 21 5 3 4 3" xfId="22852"/>
    <cellStyle name="Normal 21 5 3 5" xfId="9698"/>
    <cellStyle name="Normal 21 5 3 5 2" xfId="26638"/>
    <cellStyle name="Normal 21 5 3 6" xfId="17352"/>
    <cellStyle name="Normal 21 5 3 7" xfId="19070"/>
    <cellStyle name="Normal 21 5 4" xfId="2111"/>
    <cellStyle name="Normal 21 5 4 2" xfId="4075"/>
    <cellStyle name="Normal 21 5 4 2 2" xfId="7858"/>
    <cellStyle name="Normal 21 5 4 2 2 2" xfId="15917"/>
    <cellStyle name="Normal 21 5 4 2 2 2 2" xfId="32764"/>
    <cellStyle name="Normal 21 5 4 2 2 3" xfId="25197"/>
    <cellStyle name="Normal 21 5 4 2 3" xfId="12134"/>
    <cellStyle name="Normal 21 5 4 2 3 2" xfId="28983"/>
    <cellStyle name="Normal 21 5 4 2 4" xfId="21416"/>
    <cellStyle name="Normal 21 5 4 3" xfId="5974"/>
    <cellStyle name="Normal 21 5 4 3 2" xfId="14033"/>
    <cellStyle name="Normal 21 5 4 3 2 2" xfId="30880"/>
    <cellStyle name="Normal 21 5 4 3 3" xfId="23313"/>
    <cellStyle name="Normal 21 5 4 4" xfId="10199"/>
    <cellStyle name="Normal 21 5 4 4 2" xfId="27099"/>
    <cellStyle name="Normal 21 5 4 5" xfId="17354"/>
    <cellStyle name="Normal 21 5 4 6" xfId="19531"/>
    <cellStyle name="Normal 21 5 5" xfId="3163"/>
    <cellStyle name="Normal 21 5 5 2" xfId="6946"/>
    <cellStyle name="Normal 21 5 5 2 2" xfId="15005"/>
    <cellStyle name="Normal 21 5 5 2 2 2" xfId="31852"/>
    <cellStyle name="Normal 21 5 5 2 3" xfId="24285"/>
    <cellStyle name="Normal 21 5 5 3" xfId="11222"/>
    <cellStyle name="Normal 21 5 5 3 2" xfId="28071"/>
    <cellStyle name="Normal 21 5 5 4" xfId="20504"/>
    <cellStyle name="Normal 21 5 6" xfId="5062"/>
    <cellStyle name="Normal 21 5 6 2" xfId="13121"/>
    <cellStyle name="Normal 21 5 6 2 2" xfId="29968"/>
    <cellStyle name="Normal 21 5 6 3" xfId="22401"/>
    <cellStyle name="Normal 21 5 7" xfId="9206"/>
    <cellStyle name="Normal 21 5 7 2" xfId="26187"/>
    <cellStyle name="Normal 21 5 8" xfId="17347"/>
    <cellStyle name="Normal 21 5 9" xfId="18619"/>
    <cellStyle name="Normal 21 6" xfId="1195"/>
    <cellStyle name="Normal 21 6 2" xfId="1691"/>
    <cellStyle name="Normal 21 6 2 2" xfId="2690"/>
    <cellStyle name="Normal 21 6 2 2 2" xfId="4652"/>
    <cellStyle name="Normal 21 6 2 2 2 2" xfId="8435"/>
    <cellStyle name="Normal 21 6 2 2 2 2 2" xfId="16494"/>
    <cellStyle name="Normal 21 6 2 2 2 2 2 2" xfId="33341"/>
    <cellStyle name="Normal 21 6 2 2 2 2 3" xfId="25774"/>
    <cellStyle name="Normal 21 6 2 2 2 3" xfId="12711"/>
    <cellStyle name="Normal 21 6 2 2 2 3 2" xfId="29560"/>
    <cellStyle name="Normal 21 6 2 2 2 4" xfId="21993"/>
    <cellStyle name="Normal 21 6 2 2 3" xfId="6551"/>
    <cellStyle name="Normal 21 6 2 2 3 2" xfId="14610"/>
    <cellStyle name="Normal 21 6 2 2 3 2 2" xfId="31457"/>
    <cellStyle name="Normal 21 6 2 2 3 3" xfId="23890"/>
    <cellStyle name="Normal 21 6 2 2 4" xfId="10777"/>
    <cellStyle name="Normal 21 6 2 2 4 2" xfId="27676"/>
    <cellStyle name="Normal 21 6 2 2 5" xfId="17357"/>
    <cellStyle name="Normal 21 6 2 2 6" xfId="20108"/>
    <cellStyle name="Normal 21 6 2 3" xfId="3740"/>
    <cellStyle name="Normal 21 6 2 3 2" xfId="7523"/>
    <cellStyle name="Normal 21 6 2 3 2 2" xfId="15582"/>
    <cellStyle name="Normal 21 6 2 3 2 2 2" xfId="32429"/>
    <cellStyle name="Normal 21 6 2 3 2 3" xfId="24862"/>
    <cellStyle name="Normal 21 6 2 3 3" xfId="11799"/>
    <cellStyle name="Normal 21 6 2 3 3 2" xfId="28648"/>
    <cellStyle name="Normal 21 6 2 3 4" xfId="21081"/>
    <cellStyle name="Normal 21 6 2 4" xfId="5639"/>
    <cellStyle name="Normal 21 6 2 4 2" xfId="13698"/>
    <cellStyle name="Normal 21 6 2 4 2 2" xfId="30545"/>
    <cellStyle name="Normal 21 6 2 4 3" xfId="22978"/>
    <cellStyle name="Normal 21 6 2 5" xfId="9824"/>
    <cellStyle name="Normal 21 6 2 5 2" xfId="26764"/>
    <cellStyle name="Normal 21 6 2 6" xfId="17356"/>
    <cellStyle name="Normal 21 6 2 7" xfId="19196"/>
    <cellStyle name="Normal 21 6 3" xfId="2237"/>
    <cellStyle name="Normal 21 6 3 2" xfId="4201"/>
    <cellStyle name="Normal 21 6 3 2 2" xfId="7984"/>
    <cellStyle name="Normal 21 6 3 2 2 2" xfId="16043"/>
    <cellStyle name="Normal 21 6 3 2 2 2 2" xfId="32890"/>
    <cellStyle name="Normal 21 6 3 2 2 3" xfId="25323"/>
    <cellStyle name="Normal 21 6 3 2 3" xfId="12260"/>
    <cellStyle name="Normal 21 6 3 2 3 2" xfId="29109"/>
    <cellStyle name="Normal 21 6 3 2 4" xfId="21542"/>
    <cellStyle name="Normal 21 6 3 3" xfId="6100"/>
    <cellStyle name="Normal 21 6 3 3 2" xfId="14159"/>
    <cellStyle name="Normal 21 6 3 3 2 2" xfId="31006"/>
    <cellStyle name="Normal 21 6 3 3 3" xfId="23439"/>
    <cellStyle name="Normal 21 6 3 4" xfId="10325"/>
    <cellStyle name="Normal 21 6 3 4 2" xfId="27225"/>
    <cellStyle name="Normal 21 6 3 5" xfId="17358"/>
    <cellStyle name="Normal 21 6 3 6" xfId="19657"/>
    <cellStyle name="Normal 21 6 4" xfId="3289"/>
    <cellStyle name="Normal 21 6 4 2" xfId="7072"/>
    <cellStyle name="Normal 21 6 4 2 2" xfId="15131"/>
    <cellStyle name="Normal 21 6 4 2 2 2" xfId="31978"/>
    <cellStyle name="Normal 21 6 4 2 3" xfId="24411"/>
    <cellStyle name="Normal 21 6 4 3" xfId="11348"/>
    <cellStyle name="Normal 21 6 4 3 2" xfId="28197"/>
    <cellStyle name="Normal 21 6 4 4" xfId="20630"/>
    <cellStyle name="Normal 21 6 5" xfId="5188"/>
    <cellStyle name="Normal 21 6 5 2" xfId="13247"/>
    <cellStyle name="Normal 21 6 5 2 2" xfId="30094"/>
    <cellStyle name="Normal 21 6 5 3" xfId="22527"/>
    <cellStyle name="Normal 21 6 6" xfId="9349"/>
    <cellStyle name="Normal 21 6 6 2" xfId="26313"/>
    <cellStyle name="Normal 21 6 7" xfId="17355"/>
    <cellStyle name="Normal 21 6 8" xfId="18745"/>
    <cellStyle name="Normal 21 7" xfId="1473"/>
    <cellStyle name="Normal 21 7 2" xfId="2472"/>
    <cellStyle name="Normal 21 7 2 2" xfId="4434"/>
    <cellStyle name="Normal 21 7 2 2 2" xfId="8217"/>
    <cellStyle name="Normal 21 7 2 2 2 2" xfId="16276"/>
    <cellStyle name="Normal 21 7 2 2 2 2 2" xfId="33123"/>
    <cellStyle name="Normal 21 7 2 2 2 3" xfId="25556"/>
    <cellStyle name="Normal 21 7 2 2 3" xfId="12493"/>
    <cellStyle name="Normal 21 7 2 2 3 2" xfId="29342"/>
    <cellStyle name="Normal 21 7 2 2 4" xfId="21775"/>
    <cellStyle name="Normal 21 7 2 3" xfId="6333"/>
    <cellStyle name="Normal 21 7 2 3 2" xfId="14392"/>
    <cellStyle name="Normal 21 7 2 3 2 2" xfId="31239"/>
    <cellStyle name="Normal 21 7 2 3 3" xfId="23672"/>
    <cellStyle name="Normal 21 7 2 4" xfId="10559"/>
    <cellStyle name="Normal 21 7 2 4 2" xfId="27458"/>
    <cellStyle name="Normal 21 7 2 5" xfId="17360"/>
    <cellStyle name="Normal 21 7 2 6" xfId="19890"/>
    <cellStyle name="Normal 21 7 3" xfId="3522"/>
    <cellStyle name="Normal 21 7 3 2" xfId="7305"/>
    <cellStyle name="Normal 21 7 3 2 2" xfId="15364"/>
    <cellStyle name="Normal 21 7 3 2 2 2" xfId="32211"/>
    <cellStyle name="Normal 21 7 3 2 3" xfId="24644"/>
    <cellStyle name="Normal 21 7 3 3" xfId="11581"/>
    <cellStyle name="Normal 21 7 3 3 2" xfId="28430"/>
    <cellStyle name="Normal 21 7 3 4" xfId="20863"/>
    <cellStyle name="Normal 21 7 4" xfId="5421"/>
    <cellStyle name="Normal 21 7 4 2" xfId="13480"/>
    <cellStyle name="Normal 21 7 4 2 2" xfId="30327"/>
    <cellStyle name="Normal 21 7 4 3" xfId="22760"/>
    <cellStyle name="Normal 21 7 5" xfId="9606"/>
    <cellStyle name="Normal 21 7 5 2" xfId="26546"/>
    <cellStyle name="Normal 21 7 6" xfId="17359"/>
    <cellStyle name="Normal 21 7 7" xfId="18978"/>
    <cellStyle name="Normal 21 8" xfId="1996"/>
    <cellStyle name="Normal 21 8 2" xfId="3983"/>
    <cellStyle name="Normal 21 8 2 2" xfId="7766"/>
    <cellStyle name="Normal 21 8 2 2 2" xfId="15825"/>
    <cellStyle name="Normal 21 8 2 2 2 2" xfId="32672"/>
    <cellStyle name="Normal 21 8 2 2 3" xfId="25105"/>
    <cellStyle name="Normal 21 8 2 3" xfId="12042"/>
    <cellStyle name="Normal 21 8 2 3 2" xfId="28891"/>
    <cellStyle name="Normal 21 8 2 4" xfId="21324"/>
    <cellStyle name="Normal 21 8 3" xfId="5882"/>
    <cellStyle name="Normal 21 8 3 2" xfId="13941"/>
    <cellStyle name="Normal 21 8 3 2 2" xfId="30788"/>
    <cellStyle name="Normal 21 8 3 3" xfId="23221"/>
    <cellStyle name="Normal 21 8 4" xfId="10095"/>
    <cellStyle name="Normal 21 8 4 2" xfId="27007"/>
    <cellStyle name="Normal 21 8 5" xfId="17361"/>
    <cellStyle name="Normal 21 8 6" xfId="19439"/>
    <cellStyle name="Normal 21 9" xfId="3041"/>
    <cellStyle name="Normal 21 9 2" xfId="6854"/>
    <cellStyle name="Normal 21 9 2 2" xfId="14913"/>
    <cellStyle name="Normal 21 9 2 2 2" xfId="31760"/>
    <cellStyle name="Normal 21 9 2 3" xfId="24193"/>
    <cellStyle name="Normal 21 9 3" xfId="11104"/>
    <cellStyle name="Normal 21 9 3 2" xfId="27979"/>
    <cellStyle name="Normal 21 9 4" xfId="20412"/>
    <cellStyle name="Normal 210" xfId="4940"/>
    <cellStyle name="Normal 210 2" xfId="8723"/>
    <cellStyle name="Normal 210 2 2" xfId="16782"/>
    <cellStyle name="Normal 210 2 2 2" xfId="33629"/>
    <cellStyle name="Normal 210 2 3" xfId="26062"/>
    <cellStyle name="Normal 210 3" xfId="12999"/>
    <cellStyle name="Normal 210 3 2" xfId="29848"/>
    <cellStyle name="Normal 210 4" xfId="22281"/>
    <cellStyle name="Normal 211" xfId="4941"/>
    <cellStyle name="Normal 211 2" xfId="8724"/>
    <cellStyle name="Normal 211 2 2" xfId="16783"/>
    <cellStyle name="Normal 211 2 2 2" xfId="33630"/>
    <cellStyle name="Normal 211 2 3" xfId="26063"/>
    <cellStyle name="Normal 211 3" xfId="13000"/>
    <cellStyle name="Normal 211 3 2" xfId="29849"/>
    <cellStyle name="Normal 211 4" xfId="22282"/>
    <cellStyle name="Normal 212" xfId="4942"/>
    <cellStyle name="Normal 212 2" xfId="8725"/>
    <cellStyle name="Normal 212 2 2" xfId="16784"/>
    <cellStyle name="Normal 212 2 2 2" xfId="33631"/>
    <cellStyle name="Normal 212 2 3" xfId="26064"/>
    <cellStyle name="Normal 212 3" xfId="13001"/>
    <cellStyle name="Normal 212 3 2" xfId="29850"/>
    <cellStyle name="Normal 212 4" xfId="22283"/>
    <cellStyle name="Normal 213" xfId="4943"/>
    <cellStyle name="Normal 213 2" xfId="8726"/>
    <cellStyle name="Normal 213 2 2" xfId="16785"/>
    <cellStyle name="Normal 213 2 2 2" xfId="33632"/>
    <cellStyle name="Normal 213 2 3" xfId="26065"/>
    <cellStyle name="Normal 213 3" xfId="13002"/>
    <cellStyle name="Normal 213 3 2" xfId="29851"/>
    <cellStyle name="Normal 213 4" xfId="22284"/>
    <cellStyle name="Normal 214" xfId="4944"/>
    <cellStyle name="Normal 214 2" xfId="8727"/>
    <cellStyle name="Normal 214 2 2" xfId="16786"/>
    <cellStyle name="Normal 214 2 2 2" xfId="33633"/>
    <cellStyle name="Normal 214 2 3" xfId="26066"/>
    <cellStyle name="Normal 214 3" xfId="13003"/>
    <cellStyle name="Normal 214 3 2" xfId="29852"/>
    <cellStyle name="Normal 214 4" xfId="22285"/>
    <cellStyle name="Normal 215" xfId="4945"/>
    <cellStyle name="Normal 215 2" xfId="8728"/>
    <cellStyle name="Normal 215 2 2" xfId="16787"/>
    <cellStyle name="Normal 215 2 2 2" xfId="33634"/>
    <cellStyle name="Normal 215 2 3" xfId="26067"/>
    <cellStyle name="Normal 215 3" xfId="13004"/>
    <cellStyle name="Normal 215 3 2" xfId="29853"/>
    <cellStyle name="Normal 215 4" xfId="22286"/>
    <cellStyle name="Normal 216" xfId="4946"/>
    <cellStyle name="Normal 216 2" xfId="8729"/>
    <cellStyle name="Normal 216 2 2" xfId="16788"/>
    <cellStyle name="Normal 216 2 2 2" xfId="33635"/>
    <cellStyle name="Normal 216 2 3" xfId="26068"/>
    <cellStyle name="Normal 216 3" xfId="13005"/>
    <cellStyle name="Normal 216 3 2" xfId="29854"/>
    <cellStyle name="Normal 216 4" xfId="22287"/>
    <cellStyle name="Normal 217" xfId="4947"/>
    <cellStyle name="Normal 217 2" xfId="8730"/>
    <cellStyle name="Normal 217 2 2" xfId="16789"/>
    <cellStyle name="Normal 217 2 2 2" xfId="33636"/>
    <cellStyle name="Normal 217 2 3" xfId="26069"/>
    <cellStyle name="Normal 217 3" xfId="13006"/>
    <cellStyle name="Normal 217 3 2" xfId="29855"/>
    <cellStyle name="Normal 217 4" xfId="22288"/>
    <cellStyle name="Normal 218" xfId="4948"/>
    <cellStyle name="Normal 218 2" xfId="8731"/>
    <cellStyle name="Normal 218 2 2" xfId="16790"/>
    <cellStyle name="Normal 218 2 2 2" xfId="33637"/>
    <cellStyle name="Normal 218 2 3" xfId="26070"/>
    <cellStyle name="Normal 218 3" xfId="13007"/>
    <cellStyle name="Normal 218 3 2" xfId="29856"/>
    <cellStyle name="Normal 218 4" xfId="22289"/>
    <cellStyle name="Normal 219" xfId="4949"/>
    <cellStyle name="Normal 219 2" xfId="8732"/>
    <cellStyle name="Normal 219 2 2" xfId="16791"/>
    <cellStyle name="Normal 219 2 2 2" xfId="33638"/>
    <cellStyle name="Normal 219 2 3" xfId="26071"/>
    <cellStyle name="Normal 219 3" xfId="13008"/>
    <cellStyle name="Normal 219 3 2" xfId="29857"/>
    <cellStyle name="Normal 219 4" xfId="22290"/>
    <cellStyle name="Normal 22" xfId="568"/>
    <cellStyle name="Normal 22 10" xfId="4971"/>
    <cellStyle name="Normal 22 10 2" xfId="13030"/>
    <cellStyle name="Normal 22 10 2 2" xfId="29877"/>
    <cellStyle name="Normal 22 10 3" xfId="22310"/>
    <cellStyle name="Normal 22 11" xfId="8933"/>
    <cellStyle name="Normal 22 11 2" xfId="26096"/>
    <cellStyle name="Normal 22 12" xfId="17362"/>
    <cellStyle name="Normal 22 13" xfId="18526"/>
    <cellStyle name="Normal 22 14" xfId="34079"/>
    <cellStyle name="Normal 22 2" xfId="624"/>
    <cellStyle name="Normal 22 2 10" xfId="17363"/>
    <cellStyle name="Normal 22 2 11" xfId="18540"/>
    <cellStyle name="Normal 22 2 12" xfId="34080"/>
    <cellStyle name="Normal 22 2 2" xfId="742"/>
    <cellStyle name="Normal 22 2 2 10" xfId="18576"/>
    <cellStyle name="Normal 22 2 2 11" xfId="34081"/>
    <cellStyle name="Normal 22 2 2 2" xfId="1076"/>
    <cellStyle name="Normal 22 2 2 2 2" xfId="1337"/>
    <cellStyle name="Normal 22 2 2 2 2 2" xfId="1833"/>
    <cellStyle name="Normal 22 2 2 2 2 2 2" xfId="2832"/>
    <cellStyle name="Normal 22 2 2 2 2 2 2 2" xfId="4794"/>
    <cellStyle name="Normal 22 2 2 2 2 2 2 2 2" xfId="8577"/>
    <cellStyle name="Normal 22 2 2 2 2 2 2 2 2 2" xfId="16636"/>
    <cellStyle name="Normal 22 2 2 2 2 2 2 2 2 2 2" xfId="33483"/>
    <cellStyle name="Normal 22 2 2 2 2 2 2 2 2 3" xfId="25916"/>
    <cellStyle name="Normal 22 2 2 2 2 2 2 2 3" xfId="12853"/>
    <cellStyle name="Normal 22 2 2 2 2 2 2 2 3 2" xfId="29702"/>
    <cellStyle name="Normal 22 2 2 2 2 2 2 2 4" xfId="22135"/>
    <cellStyle name="Normal 22 2 2 2 2 2 2 3" xfId="6693"/>
    <cellStyle name="Normal 22 2 2 2 2 2 2 3 2" xfId="14752"/>
    <cellStyle name="Normal 22 2 2 2 2 2 2 3 2 2" xfId="31599"/>
    <cellStyle name="Normal 22 2 2 2 2 2 2 3 3" xfId="24032"/>
    <cellStyle name="Normal 22 2 2 2 2 2 2 4" xfId="10919"/>
    <cellStyle name="Normal 22 2 2 2 2 2 2 4 2" xfId="27818"/>
    <cellStyle name="Normal 22 2 2 2 2 2 2 5" xfId="17368"/>
    <cellStyle name="Normal 22 2 2 2 2 2 2 6" xfId="20250"/>
    <cellStyle name="Normal 22 2 2 2 2 2 3" xfId="3882"/>
    <cellStyle name="Normal 22 2 2 2 2 2 3 2" xfId="7665"/>
    <cellStyle name="Normal 22 2 2 2 2 2 3 2 2" xfId="15724"/>
    <cellStyle name="Normal 22 2 2 2 2 2 3 2 2 2" xfId="32571"/>
    <cellStyle name="Normal 22 2 2 2 2 2 3 2 3" xfId="25004"/>
    <cellStyle name="Normal 22 2 2 2 2 2 3 3" xfId="11941"/>
    <cellStyle name="Normal 22 2 2 2 2 2 3 3 2" xfId="28790"/>
    <cellStyle name="Normal 22 2 2 2 2 2 3 4" xfId="21223"/>
    <cellStyle name="Normal 22 2 2 2 2 2 4" xfId="5781"/>
    <cellStyle name="Normal 22 2 2 2 2 2 4 2" xfId="13840"/>
    <cellStyle name="Normal 22 2 2 2 2 2 4 2 2" xfId="30687"/>
    <cellStyle name="Normal 22 2 2 2 2 2 4 3" xfId="23120"/>
    <cellStyle name="Normal 22 2 2 2 2 2 5" xfId="9966"/>
    <cellStyle name="Normal 22 2 2 2 2 2 5 2" xfId="26906"/>
    <cellStyle name="Normal 22 2 2 2 2 2 6" xfId="17367"/>
    <cellStyle name="Normal 22 2 2 2 2 2 7" xfId="19338"/>
    <cellStyle name="Normal 22 2 2 2 2 3" xfId="2379"/>
    <cellStyle name="Normal 22 2 2 2 2 3 2" xfId="4343"/>
    <cellStyle name="Normal 22 2 2 2 2 3 2 2" xfId="8126"/>
    <cellStyle name="Normal 22 2 2 2 2 3 2 2 2" xfId="16185"/>
    <cellStyle name="Normal 22 2 2 2 2 3 2 2 2 2" xfId="33032"/>
    <cellStyle name="Normal 22 2 2 2 2 3 2 2 3" xfId="25465"/>
    <cellStyle name="Normal 22 2 2 2 2 3 2 3" xfId="12402"/>
    <cellStyle name="Normal 22 2 2 2 2 3 2 3 2" xfId="29251"/>
    <cellStyle name="Normal 22 2 2 2 2 3 2 4" xfId="21684"/>
    <cellStyle name="Normal 22 2 2 2 2 3 3" xfId="6242"/>
    <cellStyle name="Normal 22 2 2 2 2 3 3 2" xfId="14301"/>
    <cellStyle name="Normal 22 2 2 2 2 3 3 2 2" xfId="31148"/>
    <cellStyle name="Normal 22 2 2 2 2 3 3 3" xfId="23581"/>
    <cellStyle name="Normal 22 2 2 2 2 3 4" xfId="10467"/>
    <cellStyle name="Normal 22 2 2 2 2 3 4 2" xfId="27367"/>
    <cellStyle name="Normal 22 2 2 2 2 3 5" xfId="17369"/>
    <cellStyle name="Normal 22 2 2 2 2 3 6" xfId="19799"/>
    <cellStyle name="Normal 22 2 2 2 2 4" xfId="3431"/>
    <cellStyle name="Normal 22 2 2 2 2 4 2" xfId="7214"/>
    <cellStyle name="Normal 22 2 2 2 2 4 2 2" xfId="15273"/>
    <cellStyle name="Normal 22 2 2 2 2 4 2 2 2" xfId="32120"/>
    <cellStyle name="Normal 22 2 2 2 2 4 2 3" xfId="24553"/>
    <cellStyle name="Normal 22 2 2 2 2 4 3" xfId="11490"/>
    <cellStyle name="Normal 22 2 2 2 2 4 3 2" xfId="28339"/>
    <cellStyle name="Normal 22 2 2 2 2 4 4" xfId="20772"/>
    <cellStyle name="Normal 22 2 2 2 2 5" xfId="5330"/>
    <cellStyle name="Normal 22 2 2 2 2 5 2" xfId="13389"/>
    <cellStyle name="Normal 22 2 2 2 2 5 2 2" xfId="30236"/>
    <cellStyle name="Normal 22 2 2 2 2 5 3" xfId="22669"/>
    <cellStyle name="Normal 22 2 2 2 2 6" xfId="9491"/>
    <cellStyle name="Normal 22 2 2 2 2 6 2" xfId="26455"/>
    <cellStyle name="Normal 22 2 2 2 2 7" xfId="17366"/>
    <cellStyle name="Normal 22 2 2 2 2 8" xfId="18887"/>
    <cellStyle name="Normal 22 2 2 2 3" xfId="1615"/>
    <cellStyle name="Normal 22 2 2 2 3 2" xfId="2614"/>
    <cellStyle name="Normal 22 2 2 2 3 2 2" xfId="4576"/>
    <cellStyle name="Normal 22 2 2 2 3 2 2 2" xfId="8359"/>
    <cellStyle name="Normal 22 2 2 2 3 2 2 2 2" xfId="16418"/>
    <cellStyle name="Normal 22 2 2 2 3 2 2 2 2 2" xfId="33265"/>
    <cellStyle name="Normal 22 2 2 2 3 2 2 2 3" xfId="25698"/>
    <cellStyle name="Normal 22 2 2 2 3 2 2 3" xfId="12635"/>
    <cellStyle name="Normal 22 2 2 2 3 2 2 3 2" xfId="29484"/>
    <cellStyle name="Normal 22 2 2 2 3 2 2 4" xfId="21917"/>
    <cellStyle name="Normal 22 2 2 2 3 2 3" xfId="6475"/>
    <cellStyle name="Normal 22 2 2 2 3 2 3 2" xfId="14534"/>
    <cellStyle name="Normal 22 2 2 2 3 2 3 2 2" xfId="31381"/>
    <cellStyle name="Normal 22 2 2 2 3 2 3 3" xfId="23814"/>
    <cellStyle name="Normal 22 2 2 2 3 2 4" xfId="10701"/>
    <cellStyle name="Normal 22 2 2 2 3 2 4 2" xfId="27600"/>
    <cellStyle name="Normal 22 2 2 2 3 2 5" xfId="17371"/>
    <cellStyle name="Normal 22 2 2 2 3 2 6" xfId="20032"/>
    <cellStyle name="Normal 22 2 2 2 3 3" xfId="3664"/>
    <cellStyle name="Normal 22 2 2 2 3 3 2" xfId="7447"/>
    <cellStyle name="Normal 22 2 2 2 3 3 2 2" xfId="15506"/>
    <cellStyle name="Normal 22 2 2 2 3 3 2 2 2" xfId="32353"/>
    <cellStyle name="Normal 22 2 2 2 3 3 2 3" xfId="24786"/>
    <cellStyle name="Normal 22 2 2 2 3 3 3" xfId="11723"/>
    <cellStyle name="Normal 22 2 2 2 3 3 3 2" xfId="28572"/>
    <cellStyle name="Normal 22 2 2 2 3 3 4" xfId="21005"/>
    <cellStyle name="Normal 22 2 2 2 3 4" xfId="5563"/>
    <cellStyle name="Normal 22 2 2 2 3 4 2" xfId="13622"/>
    <cellStyle name="Normal 22 2 2 2 3 4 2 2" xfId="30469"/>
    <cellStyle name="Normal 22 2 2 2 3 4 3" xfId="22902"/>
    <cellStyle name="Normal 22 2 2 2 3 5" xfId="9748"/>
    <cellStyle name="Normal 22 2 2 2 3 5 2" xfId="26688"/>
    <cellStyle name="Normal 22 2 2 2 3 6" xfId="17370"/>
    <cellStyle name="Normal 22 2 2 2 3 7" xfId="19120"/>
    <cellStyle name="Normal 22 2 2 2 4" xfId="2161"/>
    <cellStyle name="Normal 22 2 2 2 4 2" xfId="4125"/>
    <cellStyle name="Normal 22 2 2 2 4 2 2" xfId="7908"/>
    <cellStyle name="Normal 22 2 2 2 4 2 2 2" xfId="15967"/>
    <cellStyle name="Normal 22 2 2 2 4 2 2 2 2" xfId="32814"/>
    <cellStyle name="Normal 22 2 2 2 4 2 2 3" xfId="25247"/>
    <cellStyle name="Normal 22 2 2 2 4 2 3" xfId="12184"/>
    <cellStyle name="Normal 22 2 2 2 4 2 3 2" xfId="29033"/>
    <cellStyle name="Normal 22 2 2 2 4 2 4" xfId="21466"/>
    <cellStyle name="Normal 22 2 2 2 4 3" xfId="6024"/>
    <cellStyle name="Normal 22 2 2 2 4 3 2" xfId="14083"/>
    <cellStyle name="Normal 22 2 2 2 4 3 2 2" xfId="30930"/>
    <cellStyle name="Normal 22 2 2 2 4 3 3" xfId="23363"/>
    <cellStyle name="Normal 22 2 2 2 4 4" xfId="10249"/>
    <cellStyle name="Normal 22 2 2 2 4 4 2" xfId="27149"/>
    <cellStyle name="Normal 22 2 2 2 4 5" xfId="17372"/>
    <cellStyle name="Normal 22 2 2 2 4 6" xfId="19581"/>
    <cellStyle name="Normal 22 2 2 2 5" xfId="3213"/>
    <cellStyle name="Normal 22 2 2 2 5 2" xfId="6996"/>
    <cellStyle name="Normal 22 2 2 2 5 2 2" xfId="15055"/>
    <cellStyle name="Normal 22 2 2 2 5 2 2 2" xfId="31902"/>
    <cellStyle name="Normal 22 2 2 2 5 2 3" xfId="24335"/>
    <cellStyle name="Normal 22 2 2 2 5 3" xfId="11272"/>
    <cellStyle name="Normal 22 2 2 2 5 3 2" xfId="28121"/>
    <cellStyle name="Normal 22 2 2 2 5 4" xfId="20554"/>
    <cellStyle name="Normal 22 2 2 2 6" xfId="5112"/>
    <cellStyle name="Normal 22 2 2 2 6 2" xfId="13171"/>
    <cellStyle name="Normal 22 2 2 2 6 2 2" xfId="30018"/>
    <cellStyle name="Normal 22 2 2 2 6 3" xfId="22451"/>
    <cellStyle name="Normal 22 2 2 2 7" xfId="9256"/>
    <cellStyle name="Normal 22 2 2 2 7 2" xfId="26237"/>
    <cellStyle name="Normal 22 2 2 2 8" xfId="17365"/>
    <cellStyle name="Normal 22 2 2 2 9" xfId="18669"/>
    <cellStyle name="Normal 22 2 2 3" xfId="1245"/>
    <cellStyle name="Normal 22 2 2 3 2" xfId="1741"/>
    <cellStyle name="Normal 22 2 2 3 2 2" xfId="2740"/>
    <cellStyle name="Normal 22 2 2 3 2 2 2" xfId="4702"/>
    <cellStyle name="Normal 22 2 2 3 2 2 2 2" xfId="8485"/>
    <cellStyle name="Normal 22 2 2 3 2 2 2 2 2" xfId="16544"/>
    <cellStyle name="Normal 22 2 2 3 2 2 2 2 2 2" xfId="33391"/>
    <cellStyle name="Normal 22 2 2 3 2 2 2 2 3" xfId="25824"/>
    <cellStyle name="Normal 22 2 2 3 2 2 2 3" xfId="12761"/>
    <cellStyle name="Normal 22 2 2 3 2 2 2 3 2" xfId="29610"/>
    <cellStyle name="Normal 22 2 2 3 2 2 2 4" xfId="22043"/>
    <cellStyle name="Normal 22 2 2 3 2 2 3" xfId="6601"/>
    <cellStyle name="Normal 22 2 2 3 2 2 3 2" xfId="14660"/>
    <cellStyle name="Normal 22 2 2 3 2 2 3 2 2" xfId="31507"/>
    <cellStyle name="Normal 22 2 2 3 2 2 3 3" xfId="23940"/>
    <cellStyle name="Normal 22 2 2 3 2 2 4" xfId="10827"/>
    <cellStyle name="Normal 22 2 2 3 2 2 4 2" xfId="27726"/>
    <cellStyle name="Normal 22 2 2 3 2 2 5" xfId="17375"/>
    <cellStyle name="Normal 22 2 2 3 2 2 6" xfId="20158"/>
    <cellStyle name="Normal 22 2 2 3 2 3" xfId="3790"/>
    <cellStyle name="Normal 22 2 2 3 2 3 2" xfId="7573"/>
    <cellStyle name="Normal 22 2 2 3 2 3 2 2" xfId="15632"/>
    <cellStyle name="Normal 22 2 2 3 2 3 2 2 2" xfId="32479"/>
    <cellStyle name="Normal 22 2 2 3 2 3 2 3" xfId="24912"/>
    <cellStyle name="Normal 22 2 2 3 2 3 3" xfId="11849"/>
    <cellStyle name="Normal 22 2 2 3 2 3 3 2" xfId="28698"/>
    <cellStyle name="Normal 22 2 2 3 2 3 4" xfId="21131"/>
    <cellStyle name="Normal 22 2 2 3 2 4" xfId="5689"/>
    <cellStyle name="Normal 22 2 2 3 2 4 2" xfId="13748"/>
    <cellStyle name="Normal 22 2 2 3 2 4 2 2" xfId="30595"/>
    <cellStyle name="Normal 22 2 2 3 2 4 3" xfId="23028"/>
    <cellStyle name="Normal 22 2 2 3 2 5" xfId="9874"/>
    <cellStyle name="Normal 22 2 2 3 2 5 2" xfId="26814"/>
    <cellStyle name="Normal 22 2 2 3 2 6" xfId="17374"/>
    <cellStyle name="Normal 22 2 2 3 2 7" xfId="19246"/>
    <cellStyle name="Normal 22 2 2 3 3" xfId="2287"/>
    <cellStyle name="Normal 22 2 2 3 3 2" xfId="4251"/>
    <cellStyle name="Normal 22 2 2 3 3 2 2" xfId="8034"/>
    <cellStyle name="Normal 22 2 2 3 3 2 2 2" xfId="16093"/>
    <cellStyle name="Normal 22 2 2 3 3 2 2 2 2" xfId="32940"/>
    <cellStyle name="Normal 22 2 2 3 3 2 2 3" xfId="25373"/>
    <cellStyle name="Normal 22 2 2 3 3 2 3" xfId="12310"/>
    <cellStyle name="Normal 22 2 2 3 3 2 3 2" xfId="29159"/>
    <cellStyle name="Normal 22 2 2 3 3 2 4" xfId="21592"/>
    <cellStyle name="Normal 22 2 2 3 3 3" xfId="6150"/>
    <cellStyle name="Normal 22 2 2 3 3 3 2" xfId="14209"/>
    <cellStyle name="Normal 22 2 2 3 3 3 2 2" xfId="31056"/>
    <cellStyle name="Normal 22 2 2 3 3 3 3" xfId="23489"/>
    <cellStyle name="Normal 22 2 2 3 3 4" xfId="10375"/>
    <cellStyle name="Normal 22 2 2 3 3 4 2" xfId="27275"/>
    <cellStyle name="Normal 22 2 2 3 3 5" xfId="17376"/>
    <cellStyle name="Normal 22 2 2 3 3 6" xfId="19707"/>
    <cellStyle name="Normal 22 2 2 3 4" xfId="3339"/>
    <cellStyle name="Normal 22 2 2 3 4 2" xfId="7122"/>
    <cellStyle name="Normal 22 2 2 3 4 2 2" xfId="15181"/>
    <cellStyle name="Normal 22 2 2 3 4 2 2 2" xfId="32028"/>
    <cellStyle name="Normal 22 2 2 3 4 2 3" xfId="24461"/>
    <cellStyle name="Normal 22 2 2 3 4 3" xfId="11398"/>
    <cellStyle name="Normal 22 2 2 3 4 3 2" xfId="28247"/>
    <cellStyle name="Normal 22 2 2 3 4 4" xfId="20680"/>
    <cellStyle name="Normal 22 2 2 3 5" xfId="5238"/>
    <cellStyle name="Normal 22 2 2 3 5 2" xfId="13297"/>
    <cellStyle name="Normal 22 2 2 3 5 2 2" xfId="30144"/>
    <cellStyle name="Normal 22 2 2 3 5 3" xfId="22577"/>
    <cellStyle name="Normal 22 2 2 3 6" xfId="9399"/>
    <cellStyle name="Normal 22 2 2 3 6 2" xfId="26363"/>
    <cellStyle name="Normal 22 2 2 3 7" xfId="17373"/>
    <cellStyle name="Normal 22 2 2 3 8" xfId="18795"/>
    <cellStyle name="Normal 22 2 2 4" xfId="1523"/>
    <cellStyle name="Normal 22 2 2 4 2" xfId="2522"/>
    <cellStyle name="Normal 22 2 2 4 2 2" xfId="4484"/>
    <cellStyle name="Normal 22 2 2 4 2 2 2" xfId="8267"/>
    <cellStyle name="Normal 22 2 2 4 2 2 2 2" xfId="16326"/>
    <cellStyle name="Normal 22 2 2 4 2 2 2 2 2" xfId="33173"/>
    <cellStyle name="Normal 22 2 2 4 2 2 2 3" xfId="25606"/>
    <cellStyle name="Normal 22 2 2 4 2 2 3" xfId="12543"/>
    <cellStyle name="Normal 22 2 2 4 2 2 3 2" xfId="29392"/>
    <cellStyle name="Normal 22 2 2 4 2 2 4" xfId="21825"/>
    <cellStyle name="Normal 22 2 2 4 2 3" xfId="6383"/>
    <cellStyle name="Normal 22 2 2 4 2 3 2" xfId="14442"/>
    <cellStyle name="Normal 22 2 2 4 2 3 2 2" xfId="31289"/>
    <cellStyle name="Normal 22 2 2 4 2 3 3" xfId="23722"/>
    <cellStyle name="Normal 22 2 2 4 2 4" xfId="10609"/>
    <cellStyle name="Normal 22 2 2 4 2 4 2" xfId="27508"/>
    <cellStyle name="Normal 22 2 2 4 2 5" xfId="17378"/>
    <cellStyle name="Normal 22 2 2 4 2 6" xfId="19940"/>
    <cellStyle name="Normal 22 2 2 4 3" xfId="3572"/>
    <cellStyle name="Normal 22 2 2 4 3 2" xfId="7355"/>
    <cellStyle name="Normal 22 2 2 4 3 2 2" xfId="15414"/>
    <cellStyle name="Normal 22 2 2 4 3 2 2 2" xfId="32261"/>
    <cellStyle name="Normal 22 2 2 4 3 2 3" xfId="24694"/>
    <cellStyle name="Normal 22 2 2 4 3 3" xfId="11631"/>
    <cellStyle name="Normal 22 2 2 4 3 3 2" xfId="28480"/>
    <cellStyle name="Normal 22 2 2 4 3 4" xfId="20913"/>
    <cellStyle name="Normal 22 2 2 4 4" xfId="5471"/>
    <cellStyle name="Normal 22 2 2 4 4 2" xfId="13530"/>
    <cellStyle name="Normal 22 2 2 4 4 2 2" xfId="30377"/>
    <cellStyle name="Normal 22 2 2 4 4 3" xfId="22810"/>
    <cellStyle name="Normal 22 2 2 4 5" xfId="9656"/>
    <cellStyle name="Normal 22 2 2 4 5 2" xfId="26596"/>
    <cellStyle name="Normal 22 2 2 4 6" xfId="17377"/>
    <cellStyle name="Normal 22 2 2 4 7" xfId="19028"/>
    <cellStyle name="Normal 22 2 2 5" xfId="2052"/>
    <cellStyle name="Normal 22 2 2 5 2" xfId="4033"/>
    <cellStyle name="Normal 22 2 2 5 2 2" xfId="7816"/>
    <cellStyle name="Normal 22 2 2 5 2 2 2" xfId="15875"/>
    <cellStyle name="Normal 22 2 2 5 2 2 2 2" xfId="32722"/>
    <cellStyle name="Normal 22 2 2 5 2 2 3" xfId="25155"/>
    <cellStyle name="Normal 22 2 2 5 2 3" xfId="12092"/>
    <cellStyle name="Normal 22 2 2 5 2 3 2" xfId="28941"/>
    <cellStyle name="Normal 22 2 2 5 2 4" xfId="21374"/>
    <cellStyle name="Normal 22 2 2 5 3" xfId="5932"/>
    <cellStyle name="Normal 22 2 2 5 3 2" xfId="13991"/>
    <cellStyle name="Normal 22 2 2 5 3 2 2" xfId="30838"/>
    <cellStyle name="Normal 22 2 2 5 3 3" xfId="23271"/>
    <cellStyle name="Normal 22 2 2 5 4" xfId="10150"/>
    <cellStyle name="Normal 22 2 2 5 4 2" xfId="27057"/>
    <cellStyle name="Normal 22 2 2 5 5" xfId="17379"/>
    <cellStyle name="Normal 22 2 2 5 6" xfId="19489"/>
    <cellStyle name="Normal 22 2 2 6" xfId="3091"/>
    <cellStyle name="Normal 22 2 2 6 2" xfId="6904"/>
    <cellStyle name="Normal 22 2 2 6 2 2" xfId="14963"/>
    <cellStyle name="Normal 22 2 2 6 2 2 2" xfId="31810"/>
    <cellStyle name="Normal 22 2 2 6 2 3" xfId="24243"/>
    <cellStyle name="Normal 22 2 2 6 3" xfId="11154"/>
    <cellStyle name="Normal 22 2 2 6 3 2" xfId="28029"/>
    <cellStyle name="Normal 22 2 2 6 4" xfId="20462"/>
    <cellStyle name="Normal 22 2 2 7" xfId="5020"/>
    <cellStyle name="Normal 22 2 2 7 2" xfId="13079"/>
    <cellStyle name="Normal 22 2 2 7 2 2" xfId="29926"/>
    <cellStyle name="Normal 22 2 2 7 3" xfId="22359"/>
    <cellStyle name="Normal 22 2 2 8" xfId="9039"/>
    <cellStyle name="Normal 22 2 2 8 2" xfId="26145"/>
    <cellStyle name="Normal 22 2 2 9" xfId="17364"/>
    <cellStyle name="Normal 22 2 3" xfId="1040"/>
    <cellStyle name="Normal 22 2 3 2" xfId="1301"/>
    <cellStyle name="Normal 22 2 3 2 2" xfId="1797"/>
    <cellStyle name="Normal 22 2 3 2 2 2" xfId="2796"/>
    <cellStyle name="Normal 22 2 3 2 2 2 2" xfId="4758"/>
    <cellStyle name="Normal 22 2 3 2 2 2 2 2" xfId="8541"/>
    <cellStyle name="Normal 22 2 3 2 2 2 2 2 2" xfId="16600"/>
    <cellStyle name="Normal 22 2 3 2 2 2 2 2 2 2" xfId="33447"/>
    <cellStyle name="Normal 22 2 3 2 2 2 2 2 3" xfId="25880"/>
    <cellStyle name="Normal 22 2 3 2 2 2 2 3" xfId="12817"/>
    <cellStyle name="Normal 22 2 3 2 2 2 2 3 2" xfId="29666"/>
    <cellStyle name="Normal 22 2 3 2 2 2 2 4" xfId="22099"/>
    <cellStyle name="Normal 22 2 3 2 2 2 3" xfId="6657"/>
    <cellStyle name="Normal 22 2 3 2 2 2 3 2" xfId="14716"/>
    <cellStyle name="Normal 22 2 3 2 2 2 3 2 2" xfId="31563"/>
    <cellStyle name="Normal 22 2 3 2 2 2 3 3" xfId="23996"/>
    <cellStyle name="Normal 22 2 3 2 2 2 4" xfId="10883"/>
    <cellStyle name="Normal 22 2 3 2 2 2 4 2" xfId="27782"/>
    <cellStyle name="Normal 22 2 3 2 2 2 5" xfId="17383"/>
    <cellStyle name="Normal 22 2 3 2 2 2 6" xfId="20214"/>
    <cellStyle name="Normal 22 2 3 2 2 3" xfId="3846"/>
    <cellStyle name="Normal 22 2 3 2 2 3 2" xfId="7629"/>
    <cellStyle name="Normal 22 2 3 2 2 3 2 2" xfId="15688"/>
    <cellStyle name="Normal 22 2 3 2 2 3 2 2 2" xfId="32535"/>
    <cellStyle name="Normal 22 2 3 2 2 3 2 3" xfId="24968"/>
    <cellStyle name="Normal 22 2 3 2 2 3 3" xfId="11905"/>
    <cellStyle name="Normal 22 2 3 2 2 3 3 2" xfId="28754"/>
    <cellStyle name="Normal 22 2 3 2 2 3 4" xfId="21187"/>
    <cellStyle name="Normal 22 2 3 2 2 4" xfId="5745"/>
    <cellStyle name="Normal 22 2 3 2 2 4 2" xfId="13804"/>
    <cellStyle name="Normal 22 2 3 2 2 4 2 2" xfId="30651"/>
    <cellStyle name="Normal 22 2 3 2 2 4 3" xfId="23084"/>
    <cellStyle name="Normal 22 2 3 2 2 5" xfId="9930"/>
    <cellStyle name="Normal 22 2 3 2 2 5 2" xfId="26870"/>
    <cellStyle name="Normal 22 2 3 2 2 6" xfId="17382"/>
    <cellStyle name="Normal 22 2 3 2 2 7" xfId="19302"/>
    <cellStyle name="Normal 22 2 3 2 3" xfId="2343"/>
    <cellStyle name="Normal 22 2 3 2 3 2" xfId="4307"/>
    <cellStyle name="Normal 22 2 3 2 3 2 2" xfId="8090"/>
    <cellStyle name="Normal 22 2 3 2 3 2 2 2" xfId="16149"/>
    <cellStyle name="Normal 22 2 3 2 3 2 2 2 2" xfId="32996"/>
    <cellStyle name="Normal 22 2 3 2 3 2 2 3" xfId="25429"/>
    <cellStyle name="Normal 22 2 3 2 3 2 3" xfId="12366"/>
    <cellStyle name="Normal 22 2 3 2 3 2 3 2" xfId="29215"/>
    <cellStyle name="Normal 22 2 3 2 3 2 4" xfId="21648"/>
    <cellStyle name="Normal 22 2 3 2 3 3" xfId="6206"/>
    <cellStyle name="Normal 22 2 3 2 3 3 2" xfId="14265"/>
    <cellStyle name="Normal 22 2 3 2 3 3 2 2" xfId="31112"/>
    <cellStyle name="Normal 22 2 3 2 3 3 3" xfId="23545"/>
    <cellStyle name="Normal 22 2 3 2 3 4" xfId="10431"/>
    <cellStyle name="Normal 22 2 3 2 3 4 2" xfId="27331"/>
    <cellStyle name="Normal 22 2 3 2 3 5" xfId="17384"/>
    <cellStyle name="Normal 22 2 3 2 3 6" xfId="19763"/>
    <cellStyle name="Normal 22 2 3 2 4" xfId="3395"/>
    <cellStyle name="Normal 22 2 3 2 4 2" xfId="7178"/>
    <cellStyle name="Normal 22 2 3 2 4 2 2" xfId="15237"/>
    <cellStyle name="Normal 22 2 3 2 4 2 2 2" xfId="32084"/>
    <cellStyle name="Normal 22 2 3 2 4 2 3" xfId="24517"/>
    <cellStyle name="Normal 22 2 3 2 4 3" xfId="11454"/>
    <cellStyle name="Normal 22 2 3 2 4 3 2" xfId="28303"/>
    <cellStyle name="Normal 22 2 3 2 4 4" xfId="20736"/>
    <cellStyle name="Normal 22 2 3 2 5" xfId="5294"/>
    <cellStyle name="Normal 22 2 3 2 5 2" xfId="13353"/>
    <cellStyle name="Normal 22 2 3 2 5 2 2" xfId="30200"/>
    <cellStyle name="Normal 22 2 3 2 5 3" xfId="22633"/>
    <cellStyle name="Normal 22 2 3 2 6" xfId="9455"/>
    <cellStyle name="Normal 22 2 3 2 6 2" xfId="26419"/>
    <cellStyle name="Normal 22 2 3 2 7" xfId="17381"/>
    <cellStyle name="Normal 22 2 3 2 8" xfId="18851"/>
    <cellStyle name="Normal 22 2 3 3" xfId="1579"/>
    <cellStyle name="Normal 22 2 3 3 2" xfId="2578"/>
    <cellStyle name="Normal 22 2 3 3 2 2" xfId="4540"/>
    <cellStyle name="Normal 22 2 3 3 2 2 2" xfId="8323"/>
    <cellStyle name="Normal 22 2 3 3 2 2 2 2" xfId="16382"/>
    <cellStyle name="Normal 22 2 3 3 2 2 2 2 2" xfId="33229"/>
    <cellStyle name="Normal 22 2 3 3 2 2 2 3" xfId="25662"/>
    <cellStyle name="Normal 22 2 3 3 2 2 3" xfId="12599"/>
    <cellStyle name="Normal 22 2 3 3 2 2 3 2" xfId="29448"/>
    <cellStyle name="Normal 22 2 3 3 2 2 4" xfId="21881"/>
    <cellStyle name="Normal 22 2 3 3 2 3" xfId="6439"/>
    <cellStyle name="Normal 22 2 3 3 2 3 2" xfId="14498"/>
    <cellStyle name="Normal 22 2 3 3 2 3 2 2" xfId="31345"/>
    <cellStyle name="Normal 22 2 3 3 2 3 3" xfId="23778"/>
    <cellStyle name="Normal 22 2 3 3 2 4" xfId="10665"/>
    <cellStyle name="Normal 22 2 3 3 2 4 2" xfId="27564"/>
    <cellStyle name="Normal 22 2 3 3 2 5" xfId="17386"/>
    <cellStyle name="Normal 22 2 3 3 2 6" xfId="19996"/>
    <cellStyle name="Normal 22 2 3 3 3" xfId="3628"/>
    <cellStyle name="Normal 22 2 3 3 3 2" xfId="7411"/>
    <cellStyle name="Normal 22 2 3 3 3 2 2" xfId="15470"/>
    <cellStyle name="Normal 22 2 3 3 3 2 2 2" xfId="32317"/>
    <cellStyle name="Normal 22 2 3 3 3 2 3" xfId="24750"/>
    <cellStyle name="Normal 22 2 3 3 3 3" xfId="11687"/>
    <cellStyle name="Normal 22 2 3 3 3 3 2" xfId="28536"/>
    <cellStyle name="Normal 22 2 3 3 3 4" xfId="20969"/>
    <cellStyle name="Normal 22 2 3 3 4" xfId="5527"/>
    <cellStyle name="Normal 22 2 3 3 4 2" xfId="13586"/>
    <cellStyle name="Normal 22 2 3 3 4 2 2" xfId="30433"/>
    <cellStyle name="Normal 22 2 3 3 4 3" xfId="22866"/>
    <cellStyle name="Normal 22 2 3 3 5" xfId="9712"/>
    <cellStyle name="Normal 22 2 3 3 5 2" xfId="26652"/>
    <cellStyle name="Normal 22 2 3 3 6" xfId="17385"/>
    <cellStyle name="Normal 22 2 3 3 7" xfId="19084"/>
    <cellStyle name="Normal 22 2 3 4" xfId="2125"/>
    <cellStyle name="Normal 22 2 3 4 2" xfId="4089"/>
    <cellStyle name="Normal 22 2 3 4 2 2" xfId="7872"/>
    <cellStyle name="Normal 22 2 3 4 2 2 2" xfId="15931"/>
    <cellStyle name="Normal 22 2 3 4 2 2 2 2" xfId="32778"/>
    <cellStyle name="Normal 22 2 3 4 2 2 3" xfId="25211"/>
    <cellStyle name="Normal 22 2 3 4 2 3" xfId="12148"/>
    <cellStyle name="Normal 22 2 3 4 2 3 2" xfId="28997"/>
    <cellStyle name="Normal 22 2 3 4 2 4" xfId="21430"/>
    <cellStyle name="Normal 22 2 3 4 3" xfId="5988"/>
    <cellStyle name="Normal 22 2 3 4 3 2" xfId="14047"/>
    <cellStyle name="Normal 22 2 3 4 3 2 2" xfId="30894"/>
    <cellStyle name="Normal 22 2 3 4 3 3" xfId="23327"/>
    <cellStyle name="Normal 22 2 3 4 4" xfId="10213"/>
    <cellStyle name="Normal 22 2 3 4 4 2" xfId="27113"/>
    <cellStyle name="Normal 22 2 3 4 5" xfId="17387"/>
    <cellStyle name="Normal 22 2 3 4 6" xfId="19545"/>
    <cellStyle name="Normal 22 2 3 5" xfId="3177"/>
    <cellStyle name="Normal 22 2 3 5 2" xfId="6960"/>
    <cellStyle name="Normal 22 2 3 5 2 2" xfId="15019"/>
    <cellStyle name="Normal 22 2 3 5 2 2 2" xfId="31866"/>
    <cellStyle name="Normal 22 2 3 5 2 3" xfId="24299"/>
    <cellStyle name="Normal 22 2 3 5 3" xfId="11236"/>
    <cellStyle name="Normal 22 2 3 5 3 2" xfId="28085"/>
    <cellStyle name="Normal 22 2 3 5 4" xfId="20518"/>
    <cellStyle name="Normal 22 2 3 6" xfId="5076"/>
    <cellStyle name="Normal 22 2 3 6 2" xfId="13135"/>
    <cellStyle name="Normal 22 2 3 6 2 2" xfId="29982"/>
    <cellStyle name="Normal 22 2 3 6 3" xfId="22415"/>
    <cellStyle name="Normal 22 2 3 7" xfId="9220"/>
    <cellStyle name="Normal 22 2 3 7 2" xfId="26201"/>
    <cellStyle name="Normal 22 2 3 8" xfId="17380"/>
    <cellStyle name="Normal 22 2 3 9" xfId="18633"/>
    <cellStyle name="Normal 22 2 4" xfId="1209"/>
    <cellStyle name="Normal 22 2 4 2" xfId="1705"/>
    <cellStyle name="Normal 22 2 4 2 2" xfId="2704"/>
    <cellStyle name="Normal 22 2 4 2 2 2" xfId="4666"/>
    <cellStyle name="Normal 22 2 4 2 2 2 2" xfId="8449"/>
    <cellStyle name="Normal 22 2 4 2 2 2 2 2" xfId="16508"/>
    <cellStyle name="Normal 22 2 4 2 2 2 2 2 2" xfId="33355"/>
    <cellStyle name="Normal 22 2 4 2 2 2 2 3" xfId="25788"/>
    <cellStyle name="Normal 22 2 4 2 2 2 3" xfId="12725"/>
    <cellStyle name="Normal 22 2 4 2 2 2 3 2" xfId="29574"/>
    <cellStyle name="Normal 22 2 4 2 2 2 4" xfId="22007"/>
    <cellStyle name="Normal 22 2 4 2 2 3" xfId="6565"/>
    <cellStyle name="Normal 22 2 4 2 2 3 2" xfId="14624"/>
    <cellStyle name="Normal 22 2 4 2 2 3 2 2" xfId="31471"/>
    <cellStyle name="Normal 22 2 4 2 2 3 3" xfId="23904"/>
    <cellStyle name="Normal 22 2 4 2 2 4" xfId="10791"/>
    <cellStyle name="Normal 22 2 4 2 2 4 2" xfId="27690"/>
    <cellStyle name="Normal 22 2 4 2 2 5" xfId="17390"/>
    <cellStyle name="Normal 22 2 4 2 2 6" xfId="20122"/>
    <cellStyle name="Normal 22 2 4 2 3" xfId="3754"/>
    <cellStyle name="Normal 22 2 4 2 3 2" xfId="7537"/>
    <cellStyle name="Normal 22 2 4 2 3 2 2" xfId="15596"/>
    <cellStyle name="Normal 22 2 4 2 3 2 2 2" xfId="32443"/>
    <cellStyle name="Normal 22 2 4 2 3 2 3" xfId="24876"/>
    <cellStyle name="Normal 22 2 4 2 3 3" xfId="11813"/>
    <cellStyle name="Normal 22 2 4 2 3 3 2" xfId="28662"/>
    <cellStyle name="Normal 22 2 4 2 3 4" xfId="21095"/>
    <cellStyle name="Normal 22 2 4 2 4" xfId="5653"/>
    <cellStyle name="Normal 22 2 4 2 4 2" xfId="13712"/>
    <cellStyle name="Normal 22 2 4 2 4 2 2" xfId="30559"/>
    <cellStyle name="Normal 22 2 4 2 4 3" xfId="22992"/>
    <cellStyle name="Normal 22 2 4 2 5" xfId="9838"/>
    <cellStyle name="Normal 22 2 4 2 5 2" xfId="26778"/>
    <cellStyle name="Normal 22 2 4 2 6" xfId="17389"/>
    <cellStyle name="Normal 22 2 4 2 7" xfId="19210"/>
    <cellStyle name="Normal 22 2 4 3" xfId="2251"/>
    <cellStyle name="Normal 22 2 4 3 2" xfId="4215"/>
    <cellStyle name="Normal 22 2 4 3 2 2" xfId="7998"/>
    <cellStyle name="Normal 22 2 4 3 2 2 2" xfId="16057"/>
    <cellStyle name="Normal 22 2 4 3 2 2 2 2" xfId="32904"/>
    <cellStyle name="Normal 22 2 4 3 2 2 3" xfId="25337"/>
    <cellStyle name="Normal 22 2 4 3 2 3" xfId="12274"/>
    <cellStyle name="Normal 22 2 4 3 2 3 2" xfId="29123"/>
    <cellStyle name="Normal 22 2 4 3 2 4" xfId="21556"/>
    <cellStyle name="Normal 22 2 4 3 3" xfId="6114"/>
    <cellStyle name="Normal 22 2 4 3 3 2" xfId="14173"/>
    <cellStyle name="Normal 22 2 4 3 3 2 2" xfId="31020"/>
    <cellStyle name="Normal 22 2 4 3 3 3" xfId="23453"/>
    <cellStyle name="Normal 22 2 4 3 4" xfId="10339"/>
    <cellStyle name="Normal 22 2 4 3 4 2" xfId="27239"/>
    <cellStyle name="Normal 22 2 4 3 5" xfId="17391"/>
    <cellStyle name="Normal 22 2 4 3 6" xfId="19671"/>
    <cellStyle name="Normal 22 2 4 4" xfId="3303"/>
    <cellStyle name="Normal 22 2 4 4 2" xfId="7086"/>
    <cellStyle name="Normal 22 2 4 4 2 2" xfId="15145"/>
    <cellStyle name="Normal 22 2 4 4 2 2 2" xfId="31992"/>
    <cellStyle name="Normal 22 2 4 4 2 3" xfId="24425"/>
    <cellStyle name="Normal 22 2 4 4 3" xfId="11362"/>
    <cellStyle name="Normal 22 2 4 4 3 2" xfId="28211"/>
    <cellStyle name="Normal 22 2 4 4 4" xfId="20644"/>
    <cellStyle name="Normal 22 2 4 5" xfId="5202"/>
    <cellStyle name="Normal 22 2 4 5 2" xfId="13261"/>
    <cellStyle name="Normal 22 2 4 5 2 2" xfId="30108"/>
    <cellStyle name="Normal 22 2 4 5 3" xfId="22541"/>
    <cellStyle name="Normal 22 2 4 6" xfId="9363"/>
    <cellStyle name="Normal 22 2 4 6 2" xfId="26327"/>
    <cellStyle name="Normal 22 2 4 7" xfId="17388"/>
    <cellStyle name="Normal 22 2 4 8" xfId="18759"/>
    <cellStyle name="Normal 22 2 5" xfId="1487"/>
    <cellStyle name="Normal 22 2 5 2" xfId="2486"/>
    <cellStyle name="Normal 22 2 5 2 2" xfId="4448"/>
    <cellStyle name="Normal 22 2 5 2 2 2" xfId="8231"/>
    <cellStyle name="Normal 22 2 5 2 2 2 2" xfId="16290"/>
    <cellStyle name="Normal 22 2 5 2 2 2 2 2" xfId="33137"/>
    <cellStyle name="Normal 22 2 5 2 2 2 3" xfId="25570"/>
    <cellStyle name="Normal 22 2 5 2 2 3" xfId="12507"/>
    <cellStyle name="Normal 22 2 5 2 2 3 2" xfId="29356"/>
    <cellStyle name="Normal 22 2 5 2 2 4" xfId="21789"/>
    <cellStyle name="Normal 22 2 5 2 3" xfId="6347"/>
    <cellStyle name="Normal 22 2 5 2 3 2" xfId="14406"/>
    <cellStyle name="Normal 22 2 5 2 3 2 2" xfId="31253"/>
    <cellStyle name="Normal 22 2 5 2 3 3" xfId="23686"/>
    <cellStyle name="Normal 22 2 5 2 4" xfId="10573"/>
    <cellStyle name="Normal 22 2 5 2 4 2" xfId="27472"/>
    <cellStyle name="Normal 22 2 5 2 5" xfId="17393"/>
    <cellStyle name="Normal 22 2 5 2 6" xfId="19904"/>
    <cellStyle name="Normal 22 2 5 3" xfId="3536"/>
    <cellStyle name="Normal 22 2 5 3 2" xfId="7319"/>
    <cellStyle name="Normal 22 2 5 3 2 2" xfId="15378"/>
    <cellStyle name="Normal 22 2 5 3 2 2 2" xfId="32225"/>
    <cellStyle name="Normal 22 2 5 3 2 3" xfId="24658"/>
    <cellStyle name="Normal 22 2 5 3 3" xfId="11595"/>
    <cellStyle name="Normal 22 2 5 3 3 2" xfId="28444"/>
    <cellStyle name="Normal 22 2 5 3 4" xfId="20877"/>
    <cellStyle name="Normal 22 2 5 4" xfId="5435"/>
    <cellStyle name="Normal 22 2 5 4 2" xfId="13494"/>
    <cellStyle name="Normal 22 2 5 4 2 2" xfId="30341"/>
    <cellStyle name="Normal 22 2 5 4 3" xfId="22774"/>
    <cellStyle name="Normal 22 2 5 5" xfId="9620"/>
    <cellStyle name="Normal 22 2 5 5 2" xfId="26560"/>
    <cellStyle name="Normal 22 2 5 6" xfId="17392"/>
    <cellStyle name="Normal 22 2 5 7" xfId="18992"/>
    <cellStyle name="Normal 22 2 6" xfId="2012"/>
    <cellStyle name="Normal 22 2 6 2" xfId="3997"/>
    <cellStyle name="Normal 22 2 6 2 2" xfId="7780"/>
    <cellStyle name="Normal 22 2 6 2 2 2" xfId="15839"/>
    <cellStyle name="Normal 22 2 6 2 2 2 2" xfId="32686"/>
    <cellStyle name="Normal 22 2 6 2 2 3" xfId="25119"/>
    <cellStyle name="Normal 22 2 6 2 3" xfId="12056"/>
    <cellStyle name="Normal 22 2 6 2 3 2" xfId="28905"/>
    <cellStyle name="Normal 22 2 6 2 4" xfId="21338"/>
    <cellStyle name="Normal 22 2 6 3" xfId="5896"/>
    <cellStyle name="Normal 22 2 6 3 2" xfId="13955"/>
    <cellStyle name="Normal 22 2 6 3 2 2" xfId="30802"/>
    <cellStyle name="Normal 22 2 6 3 3" xfId="23235"/>
    <cellStyle name="Normal 22 2 6 4" xfId="10111"/>
    <cellStyle name="Normal 22 2 6 4 2" xfId="27021"/>
    <cellStyle name="Normal 22 2 6 5" xfId="17394"/>
    <cellStyle name="Normal 22 2 6 6" xfId="19453"/>
    <cellStyle name="Normal 22 2 7" xfId="3055"/>
    <cellStyle name="Normal 22 2 7 2" xfId="6868"/>
    <cellStyle name="Normal 22 2 7 2 2" xfId="14927"/>
    <cellStyle name="Normal 22 2 7 2 2 2" xfId="31774"/>
    <cellStyle name="Normal 22 2 7 2 3" xfId="24207"/>
    <cellStyle name="Normal 22 2 7 3" xfId="11118"/>
    <cellStyle name="Normal 22 2 7 3 2" xfId="27993"/>
    <cellStyle name="Normal 22 2 7 4" xfId="20426"/>
    <cellStyle name="Normal 22 2 8" xfId="4984"/>
    <cellStyle name="Normal 22 2 8 2" xfId="13043"/>
    <cellStyle name="Normal 22 2 8 2 2" xfId="29890"/>
    <cellStyle name="Normal 22 2 8 3" xfId="22323"/>
    <cellStyle name="Normal 22 2 9" xfId="8967"/>
    <cellStyle name="Normal 22 2 9 2" xfId="26109"/>
    <cellStyle name="Normal 22 3" xfId="724"/>
    <cellStyle name="Normal 22 3 10" xfId="18563"/>
    <cellStyle name="Normal 22 3 11" xfId="34082"/>
    <cellStyle name="Normal 22 3 2" xfId="1063"/>
    <cellStyle name="Normal 22 3 2 2" xfId="1324"/>
    <cellStyle name="Normal 22 3 2 2 2" xfId="1820"/>
    <cellStyle name="Normal 22 3 2 2 2 2" xfId="2819"/>
    <cellStyle name="Normal 22 3 2 2 2 2 2" xfId="4781"/>
    <cellStyle name="Normal 22 3 2 2 2 2 2 2" xfId="8564"/>
    <cellStyle name="Normal 22 3 2 2 2 2 2 2 2" xfId="16623"/>
    <cellStyle name="Normal 22 3 2 2 2 2 2 2 2 2" xfId="33470"/>
    <cellStyle name="Normal 22 3 2 2 2 2 2 2 3" xfId="25903"/>
    <cellStyle name="Normal 22 3 2 2 2 2 2 3" xfId="12840"/>
    <cellStyle name="Normal 22 3 2 2 2 2 2 3 2" xfId="29689"/>
    <cellStyle name="Normal 22 3 2 2 2 2 2 4" xfId="22122"/>
    <cellStyle name="Normal 22 3 2 2 2 2 3" xfId="6680"/>
    <cellStyle name="Normal 22 3 2 2 2 2 3 2" xfId="14739"/>
    <cellStyle name="Normal 22 3 2 2 2 2 3 2 2" xfId="31586"/>
    <cellStyle name="Normal 22 3 2 2 2 2 3 3" xfId="24019"/>
    <cellStyle name="Normal 22 3 2 2 2 2 4" xfId="10906"/>
    <cellStyle name="Normal 22 3 2 2 2 2 4 2" xfId="27805"/>
    <cellStyle name="Normal 22 3 2 2 2 2 5" xfId="17399"/>
    <cellStyle name="Normal 22 3 2 2 2 2 6" xfId="20237"/>
    <cellStyle name="Normal 22 3 2 2 2 3" xfId="3869"/>
    <cellStyle name="Normal 22 3 2 2 2 3 2" xfId="7652"/>
    <cellStyle name="Normal 22 3 2 2 2 3 2 2" xfId="15711"/>
    <cellStyle name="Normal 22 3 2 2 2 3 2 2 2" xfId="32558"/>
    <cellStyle name="Normal 22 3 2 2 2 3 2 3" xfId="24991"/>
    <cellStyle name="Normal 22 3 2 2 2 3 3" xfId="11928"/>
    <cellStyle name="Normal 22 3 2 2 2 3 3 2" xfId="28777"/>
    <cellStyle name="Normal 22 3 2 2 2 3 4" xfId="21210"/>
    <cellStyle name="Normal 22 3 2 2 2 4" xfId="5768"/>
    <cellStyle name="Normal 22 3 2 2 2 4 2" xfId="13827"/>
    <cellStyle name="Normal 22 3 2 2 2 4 2 2" xfId="30674"/>
    <cellStyle name="Normal 22 3 2 2 2 4 3" xfId="23107"/>
    <cellStyle name="Normal 22 3 2 2 2 5" xfId="9953"/>
    <cellStyle name="Normal 22 3 2 2 2 5 2" xfId="26893"/>
    <cellStyle name="Normal 22 3 2 2 2 6" xfId="17398"/>
    <cellStyle name="Normal 22 3 2 2 2 7" xfId="19325"/>
    <cellStyle name="Normal 22 3 2 2 3" xfId="2366"/>
    <cellStyle name="Normal 22 3 2 2 3 2" xfId="4330"/>
    <cellStyle name="Normal 22 3 2 2 3 2 2" xfId="8113"/>
    <cellStyle name="Normal 22 3 2 2 3 2 2 2" xfId="16172"/>
    <cellStyle name="Normal 22 3 2 2 3 2 2 2 2" xfId="33019"/>
    <cellStyle name="Normal 22 3 2 2 3 2 2 3" xfId="25452"/>
    <cellStyle name="Normal 22 3 2 2 3 2 3" xfId="12389"/>
    <cellStyle name="Normal 22 3 2 2 3 2 3 2" xfId="29238"/>
    <cellStyle name="Normal 22 3 2 2 3 2 4" xfId="21671"/>
    <cellStyle name="Normal 22 3 2 2 3 3" xfId="6229"/>
    <cellStyle name="Normal 22 3 2 2 3 3 2" xfId="14288"/>
    <cellStyle name="Normal 22 3 2 2 3 3 2 2" xfId="31135"/>
    <cellStyle name="Normal 22 3 2 2 3 3 3" xfId="23568"/>
    <cellStyle name="Normal 22 3 2 2 3 4" xfId="10454"/>
    <cellStyle name="Normal 22 3 2 2 3 4 2" xfId="27354"/>
    <cellStyle name="Normal 22 3 2 2 3 5" xfId="17400"/>
    <cellStyle name="Normal 22 3 2 2 3 6" xfId="19786"/>
    <cellStyle name="Normal 22 3 2 2 4" xfId="3418"/>
    <cellStyle name="Normal 22 3 2 2 4 2" xfId="7201"/>
    <cellStyle name="Normal 22 3 2 2 4 2 2" xfId="15260"/>
    <cellStyle name="Normal 22 3 2 2 4 2 2 2" xfId="32107"/>
    <cellStyle name="Normal 22 3 2 2 4 2 3" xfId="24540"/>
    <cellStyle name="Normal 22 3 2 2 4 3" xfId="11477"/>
    <cellStyle name="Normal 22 3 2 2 4 3 2" xfId="28326"/>
    <cellStyle name="Normal 22 3 2 2 4 4" xfId="20759"/>
    <cellStyle name="Normal 22 3 2 2 5" xfId="5317"/>
    <cellStyle name="Normal 22 3 2 2 5 2" xfId="13376"/>
    <cellStyle name="Normal 22 3 2 2 5 2 2" xfId="30223"/>
    <cellStyle name="Normal 22 3 2 2 5 3" xfId="22656"/>
    <cellStyle name="Normal 22 3 2 2 6" xfId="9478"/>
    <cellStyle name="Normal 22 3 2 2 6 2" xfId="26442"/>
    <cellStyle name="Normal 22 3 2 2 7" xfId="17397"/>
    <cellStyle name="Normal 22 3 2 2 8" xfId="18874"/>
    <cellStyle name="Normal 22 3 2 3" xfId="1602"/>
    <cellStyle name="Normal 22 3 2 3 2" xfId="2601"/>
    <cellStyle name="Normal 22 3 2 3 2 2" xfId="4563"/>
    <cellStyle name="Normal 22 3 2 3 2 2 2" xfId="8346"/>
    <cellStyle name="Normal 22 3 2 3 2 2 2 2" xfId="16405"/>
    <cellStyle name="Normal 22 3 2 3 2 2 2 2 2" xfId="33252"/>
    <cellStyle name="Normal 22 3 2 3 2 2 2 3" xfId="25685"/>
    <cellStyle name="Normal 22 3 2 3 2 2 3" xfId="12622"/>
    <cellStyle name="Normal 22 3 2 3 2 2 3 2" xfId="29471"/>
    <cellStyle name="Normal 22 3 2 3 2 2 4" xfId="21904"/>
    <cellStyle name="Normal 22 3 2 3 2 3" xfId="6462"/>
    <cellStyle name="Normal 22 3 2 3 2 3 2" xfId="14521"/>
    <cellStyle name="Normal 22 3 2 3 2 3 2 2" xfId="31368"/>
    <cellStyle name="Normal 22 3 2 3 2 3 3" xfId="23801"/>
    <cellStyle name="Normal 22 3 2 3 2 4" xfId="10688"/>
    <cellStyle name="Normal 22 3 2 3 2 4 2" xfId="27587"/>
    <cellStyle name="Normal 22 3 2 3 2 5" xfId="17402"/>
    <cellStyle name="Normal 22 3 2 3 2 6" xfId="20019"/>
    <cellStyle name="Normal 22 3 2 3 3" xfId="3651"/>
    <cellStyle name="Normal 22 3 2 3 3 2" xfId="7434"/>
    <cellStyle name="Normal 22 3 2 3 3 2 2" xfId="15493"/>
    <cellStyle name="Normal 22 3 2 3 3 2 2 2" xfId="32340"/>
    <cellStyle name="Normal 22 3 2 3 3 2 3" xfId="24773"/>
    <cellStyle name="Normal 22 3 2 3 3 3" xfId="11710"/>
    <cellStyle name="Normal 22 3 2 3 3 3 2" xfId="28559"/>
    <cellStyle name="Normal 22 3 2 3 3 4" xfId="20992"/>
    <cellStyle name="Normal 22 3 2 3 4" xfId="5550"/>
    <cellStyle name="Normal 22 3 2 3 4 2" xfId="13609"/>
    <cellStyle name="Normal 22 3 2 3 4 2 2" xfId="30456"/>
    <cellStyle name="Normal 22 3 2 3 4 3" xfId="22889"/>
    <cellStyle name="Normal 22 3 2 3 5" xfId="9735"/>
    <cellStyle name="Normal 22 3 2 3 5 2" xfId="26675"/>
    <cellStyle name="Normal 22 3 2 3 6" xfId="17401"/>
    <cellStyle name="Normal 22 3 2 3 7" xfId="19107"/>
    <cellStyle name="Normal 22 3 2 4" xfId="2148"/>
    <cellStyle name="Normal 22 3 2 4 2" xfId="4112"/>
    <cellStyle name="Normal 22 3 2 4 2 2" xfId="7895"/>
    <cellStyle name="Normal 22 3 2 4 2 2 2" xfId="15954"/>
    <cellStyle name="Normal 22 3 2 4 2 2 2 2" xfId="32801"/>
    <cellStyle name="Normal 22 3 2 4 2 2 3" xfId="25234"/>
    <cellStyle name="Normal 22 3 2 4 2 3" xfId="12171"/>
    <cellStyle name="Normal 22 3 2 4 2 3 2" xfId="29020"/>
    <cellStyle name="Normal 22 3 2 4 2 4" xfId="21453"/>
    <cellStyle name="Normal 22 3 2 4 3" xfId="6011"/>
    <cellStyle name="Normal 22 3 2 4 3 2" xfId="14070"/>
    <cellStyle name="Normal 22 3 2 4 3 2 2" xfId="30917"/>
    <cellStyle name="Normal 22 3 2 4 3 3" xfId="23350"/>
    <cellStyle name="Normal 22 3 2 4 4" xfId="10236"/>
    <cellStyle name="Normal 22 3 2 4 4 2" xfId="27136"/>
    <cellStyle name="Normal 22 3 2 4 5" xfId="17403"/>
    <cellStyle name="Normal 22 3 2 4 6" xfId="19568"/>
    <cellStyle name="Normal 22 3 2 5" xfId="3200"/>
    <cellStyle name="Normal 22 3 2 5 2" xfId="6983"/>
    <cellStyle name="Normal 22 3 2 5 2 2" xfId="15042"/>
    <cellStyle name="Normal 22 3 2 5 2 2 2" xfId="31889"/>
    <cellStyle name="Normal 22 3 2 5 2 3" xfId="24322"/>
    <cellStyle name="Normal 22 3 2 5 3" xfId="11259"/>
    <cellStyle name="Normal 22 3 2 5 3 2" xfId="28108"/>
    <cellStyle name="Normal 22 3 2 5 4" xfId="20541"/>
    <cellStyle name="Normal 22 3 2 6" xfId="5099"/>
    <cellStyle name="Normal 22 3 2 6 2" xfId="13158"/>
    <cellStyle name="Normal 22 3 2 6 2 2" xfId="30005"/>
    <cellStyle name="Normal 22 3 2 6 3" xfId="22438"/>
    <cellStyle name="Normal 22 3 2 7" xfId="9243"/>
    <cellStyle name="Normal 22 3 2 7 2" xfId="26224"/>
    <cellStyle name="Normal 22 3 2 8" xfId="17396"/>
    <cellStyle name="Normal 22 3 2 9" xfId="18656"/>
    <cellStyle name="Normal 22 3 3" xfId="1232"/>
    <cellStyle name="Normal 22 3 3 2" xfId="1728"/>
    <cellStyle name="Normal 22 3 3 2 2" xfId="2727"/>
    <cellStyle name="Normal 22 3 3 2 2 2" xfId="4689"/>
    <cellStyle name="Normal 22 3 3 2 2 2 2" xfId="8472"/>
    <cellStyle name="Normal 22 3 3 2 2 2 2 2" xfId="16531"/>
    <cellStyle name="Normal 22 3 3 2 2 2 2 2 2" xfId="33378"/>
    <cellStyle name="Normal 22 3 3 2 2 2 2 3" xfId="25811"/>
    <cellStyle name="Normal 22 3 3 2 2 2 3" xfId="12748"/>
    <cellStyle name="Normal 22 3 3 2 2 2 3 2" xfId="29597"/>
    <cellStyle name="Normal 22 3 3 2 2 2 4" xfId="22030"/>
    <cellStyle name="Normal 22 3 3 2 2 3" xfId="6588"/>
    <cellStyle name="Normal 22 3 3 2 2 3 2" xfId="14647"/>
    <cellStyle name="Normal 22 3 3 2 2 3 2 2" xfId="31494"/>
    <cellStyle name="Normal 22 3 3 2 2 3 3" xfId="23927"/>
    <cellStyle name="Normal 22 3 3 2 2 4" xfId="10814"/>
    <cellStyle name="Normal 22 3 3 2 2 4 2" xfId="27713"/>
    <cellStyle name="Normal 22 3 3 2 2 5" xfId="17406"/>
    <cellStyle name="Normal 22 3 3 2 2 6" xfId="20145"/>
    <cellStyle name="Normal 22 3 3 2 3" xfId="3777"/>
    <cellStyle name="Normal 22 3 3 2 3 2" xfId="7560"/>
    <cellStyle name="Normal 22 3 3 2 3 2 2" xfId="15619"/>
    <cellStyle name="Normal 22 3 3 2 3 2 2 2" xfId="32466"/>
    <cellStyle name="Normal 22 3 3 2 3 2 3" xfId="24899"/>
    <cellStyle name="Normal 22 3 3 2 3 3" xfId="11836"/>
    <cellStyle name="Normal 22 3 3 2 3 3 2" xfId="28685"/>
    <cellStyle name="Normal 22 3 3 2 3 4" xfId="21118"/>
    <cellStyle name="Normal 22 3 3 2 4" xfId="5676"/>
    <cellStyle name="Normal 22 3 3 2 4 2" xfId="13735"/>
    <cellStyle name="Normal 22 3 3 2 4 2 2" xfId="30582"/>
    <cellStyle name="Normal 22 3 3 2 4 3" xfId="23015"/>
    <cellStyle name="Normal 22 3 3 2 5" xfId="9861"/>
    <cellStyle name="Normal 22 3 3 2 5 2" xfId="26801"/>
    <cellStyle name="Normal 22 3 3 2 6" xfId="17405"/>
    <cellStyle name="Normal 22 3 3 2 7" xfId="19233"/>
    <cellStyle name="Normal 22 3 3 3" xfId="2274"/>
    <cellStyle name="Normal 22 3 3 3 2" xfId="4238"/>
    <cellStyle name="Normal 22 3 3 3 2 2" xfId="8021"/>
    <cellStyle name="Normal 22 3 3 3 2 2 2" xfId="16080"/>
    <cellStyle name="Normal 22 3 3 3 2 2 2 2" xfId="32927"/>
    <cellStyle name="Normal 22 3 3 3 2 2 3" xfId="25360"/>
    <cellStyle name="Normal 22 3 3 3 2 3" xfId="12297"/>
    <cellStyle name="Normal 22 3 3 3 2 3 2" xfId="29146"/>
    <cellStyle name="Normal 22 3 3 3 2 4" xfId="21579"/>
    <cellStyle name="Normal 22 3 3 3 3" xfId="6137"/>
    <cellStyle name="Normal 22 3 3 3 3 2" xfId="14196"/>
    <cellStyle name="Normal 22 3 3 3 3 2 2" xfId="31043"/>
    <cellStyle name="Normal 22 3 3 3 3 3" xfId="23476"/>
    <cellStyle name="Normal 22 3 3 3 4" xfId="10362"/>
    <cellStyle name="Normal 22 3 3 3 4 2" xfId="27262"/>
    <cellStyle name="Normal 22 3 3 3 5" xfId="17407"/>
    <cellStyle name="Normal 22 3 3 3 6" xfId="19694"/>
    <cellStyle name="Normal 22 3 3 4" xfId="3326"/>
    <cellStyle name="Normal 22 3 3 4 2" xfId="7109"/>
    <cellStyle name="Normal 22 3 3 4 2 2" xfId="15168"/>
    <cellStyle name="Normal 22 3 3 4 2 2 2" xfId="32015"/>
    <cellStyle name="Normal 22 3 3 4 2 3" xfId="24448"/>
    <cellStyle name="Normal 22 3 3 4 3" xfId="11385"/>
    <cellStyle name="Normal 22 3 3 4 3 2" xfId="28234"/>
    <cellStyle name="Normal 22 3 3 4 4" xfId="20667"/>
    <cellStyle name="Normal 22 3 3 5" xfId="5225"/>
    <cellStyle name="Normal 22 3 3 5 2" xfId="13284"/>
    <cellStyle name="Normal 22 3 3 5 2 2" xfId="30131"/>
    <cellStyle name="Normal 22 3 3 5 3" xfId="22564"/>
    <cellStyle name="Normal 22 3 3 6" xfId="9386"/>
    <cellStyle name="Normal 22 3 3 6 2" xfId="26350"/>
    <cellStyle name="Normal 22 3 3 7" xfId="17404"/>
    <cellStyle name="Normal 22 3 3 8" xfId="18782"/>
    <cellStyle name="Normal 22 3 4" xfId="1510"/>
    <cellStyle name="Normal 22 3 4 2" xfId="2509"/>
    <cellStyle name="Normal 22 3 4 2 2" xfId="4471"/>
    <cellStyle name="Normal 22 3 4 2 2 2" xfId="8254"/>
    <cellStyle name="Normal 22 3 4 2 2 2 2" xfId="16313"/>
    <cellStyle name="Normal 22 3 4 2 2 2 2 2" xfId="33160"/>
    <cellStyle name="Normal 22 3 4 2 2 2 3" xfId="25593"/>
    <cellStyle name="Normal 22 3 4 2 2 3" xfId="12530"/>
    <cellStyle name="Normal 22 3 4 2 2 3 2" xfId="29379"/>
    <cellStyle name="Normal 22 3 4 2 2 4" xfId="21812"/>
    <cellStyle name="Normal 22 3 4 2 3" xfId="6370"/>
    <cellStyle name="Normal 22 3 4 2 3 2" xfId="14429"/>
    <cellStyle name="Normal 22 3 4 2 3 2 2" xfId="31276"/>
    <cellStyle name="Normal 22 3 4 2 3 3" xfId="23709"/>
    <cellStyle name="Normal 22 3 4 2 4" xfId="10596"/>
    <cellStyle name="Normal 22 3 4 2 4 2" xfId="27495"/>
    <cellStyle name="Normal 22 3 4 2 5" xfId="17409"/>
    <cellStyle name="Normal 22 3 4 2 6" xfId="19927"/>
    <cellStyle name="Normal 22 3 4 3" xfId="3559"/>
    <cellStyle name="Normal 22 3 4 3 2" xfId="7342"/>
    <cellStyle name="Normal 22 3 4 3 2 2" xfId="15401"/>
    <cellStyle name="Normal 22 3 4 3 2 2 2" xfId="32248"/>
    <cellStyle name="Normal 22 3 4 3 2 3" xfId="24681"/>
    <cellStyle name="Normal 22 3 4 3 3" xfId="11618"/>
    <cellStyle name="Normal 22 3 4 3 3 2" xfId="28467"/>
    <cellStyle name="Normal 22 3 4 3 4" xfId="20900"/>
    <cellStyle name="Normal 22 3 4 4" xfId="5458"/>
    <cellStyle name="Normal 22 3 4 4 2" xfId="13517"/>
    <cellStyle name="Normal 22 3 4 4 2 2" xfId="30364"/>
    <cellStyle name="Normal 22 3 4 4 3" xfId="22797"/>
    <cellStyle name="Normal 22 3 4 5" xfId="9643"/>
    <cellStyle name="Normal 22 3 4 5 2" xfId="26583"/>
    <cellStyle name="Normal 22 3 4 6" xfId="17408"/>
    <cellStyle name="Normal 22 3 4 7" xfId="19015"/>
    <cellStyle name="Normal 22 3 5" xfId="2039"/>
    <cellStyle name="Normal 22 3 5 2" xfId="4020"/>
    <cellStyle name="Normal 22 3 5 2 2" xfId="7803"/>
    <cellStyle name="Normal 22 3 5 2 2 2" xfId="15862"/>
    <cellStyle name="Normal 22 3 5 2 2 2 2" xfId="32709"/>
    <cellStyle name="Normal 22 3 5 2 2 3" xfId="25142"/>
    <cellStyle name="Normal 22 3 5 2 3" xfId="12079"/>
    <cellStyle name="Normal 22 3 5 2 3 2" xfId="28928"/>
    <cellStyle name="Normal 22 3 5 2 4" xfId="21361"/>
    <cellStyle name="Normal 22 3 5 3" xfId="5919"/>
    <cellStyle name="Normal 22 3 5 3 2" xfId="13978"/>
    <cellStyle name="Normal 22 3 5 3 2 2" xfId="30825"/>
    <cellStyle name="Normal 22 3 5 3 3" xfId="23258"/>
    <cellStyle name="Normal 22 3 5 4" xfId="10137"/>
    <cellStyle name="Normal 22 3 5 4 2" xfId="27044"/>
    <cellStyle name="Normal 22 3 5 5" xfId="17410"/>
    <cellStyle name="Normal 22 3 5 6" xfId="19476"/>
    <cellStyle name="Normal 22 3 6" xfId="3078"/>
    <cellStyle name="Normal 22 3 6 2" xfId="6891"/>
    <cellStyle name="Normal 22 3 6 2 2" xfId="14950"/>
    <cellStyle name="Normal 22 3 6 2 2 2" xfId="31797"/>
    <cellStyle name="Normal 22 3 6 2 3" xfId="24230"/>
    <cellStyle name="Normal 22 3 6 3" xfId="11141"/>
    <cellStyle name="Normal 22 3 6 3 2" xfId="28016"/>
    <cellStyle name="Normal 22 3 6 4" xfId="20449"/>
    <cellStyle name="Normal 22 3 7" xfId="5007"/>
    <cellStyle name="Normal 22 3 7 2" xfId="13066"/>
    <cellStyle name="Normal 22 3 7 2 2" xfId="29913"/>
    <cellStyle name="Normal 22 3 7 3" xfId="22346"/>
    <cellStyle name="Normal 22 3 8" xfId="9024"/>
    <cellStyle name="Normal 22 3 8 2" xfId="26132"/>
    <cellStyle name="Normal 22 3 9" xfId="17395"/>
    <cellStyle name="Normal 22 4" xfId="943"/>
    <cellStyle name="Normal 22 4 2" xfId="3123"/>
    <cellStyle name="Normal 22 4 3" xfId="17411"/>
    <cellStyle name="Normal 22 4 4" xfId="34083"/>
    <cellStyle name="Normal 22 5" xfId="1027"/>
    <cellStyle name="Normal 22 5 2" xfId="1288"/>
    <cellStyle name="Normal 22 5 2 2" xfId="1784"/>
    <cellStyle name="Normal 22 5 2 2 2" xfId="2783"/>
    <cellStyle name="Normal 22 5 2 2 2 2" xfId="4745"/>
    <cellStyle name="Normal 22 5 2 2 2 2 2" xfId="8528"/>
    <cellStyle name="Normal 22 5 2 2 2 2 2 2" xfId="16587"/>
    <cellStyle name="Normal 22 5 2 2 2 2 2 2 2" xfId="33434"/>
    <cellStyle name="Normal 22 5 2 2 2 2 2 3" xfId="25867"/>
    <cellStyle name="Normal 22 5 2 2 2 2 3" xfId="12804"/>
    <cellStyle name="Normal 22 5 2 2 2 2 3 2" xfId="29653"/>
    <cellStyle name="Normal 22 5 2 2 2 2 4" xfId="22086"/>
    <cellStyle name="Normal 22 5 2 2 2 3" xfId="6644"/>
    <cellStyle name="Normal 22 5 2 2 2 3 2" xfId="14703"/>
    <cellStyle name="Normal 22 5 2 2 2 3 2 2" xfId="31550"/>
    <cellStyle name="Normal 22 5 2 2 2 3 3" xfId="23983"/>
    <cellStyle name="Normal 22 5 2 2 2 4" xfId="10870"/>
    <cellStyle name="Normal 22 5 2 2 2 4 2" xfId="27769"/>
    <cellStyle name="Normal 22 5 2 2 2 5" xfId="17415"/>
    <cellStyle name="Normal 22 5 2 2 2 6" xfId="20201"/>
    <cellStyle name="Normal 22 5 2 2 3" xfId="3833"/>
    <cellStyle name="Normal 22 5 2 2 3 2" xfId="7616"/>
    <cellStyle name="Normal 22 5 2 2 3 2 2" xfId="15675"/>
    <cellStyle name="Normal 22 5 2 2 3 2 2 2" xfId="32522"/>
    <cellStyle name="Normal 22 5 2 2 3 2 3" xfId="24955"/>
    <cellStyle name="Normal 22 5 2 2 3 3" xfId="11892"/>
    <cellStyle name="Normal 22 5 2 2 3 3 2" xfId="28741"/>
    <cellStyle name="Normal 22 5 2 2 3 4" xfId="21174"/>
    <cellStyle name="Normal 22 5 2 2 4" xfId="5732"/>
    <cellStyle name="Normal 22 5 2 2 4 2" xfId="13791"/>
    <cellStyle name="Normal 22 5 2 2 4 2 2" xfId="30638"/>
    <cellStyle name="Normal 22 5 2 2 4 3" xfId="23071"/>
    <cellStyle name="Normal 22 5 2 2 5" xfId="9917"/>
    <cellStyle name="Normal 22 5 2 2 5 2" xfId="26857"/>
    <cellStyle name="Normal 22 5 2 2 6" xfId="17414"/>
    <cellStyle name="Normal 22 5 2 2 7" xfId="19289"/>
    <cellStyle name="Normal 22 5 2 3" xfId="2330"/>
    <cellStyle name="Normal 22 5 2 3 2" xfId="4294"/>
    <cellStyle name="Normal 22 5 2 3 2 2" xfId="8077"/>
    <cellStyle name="Normal 22 5 2 3 2 2 2" xfId="16136"/>
    <cellStyle name="Normal 22 5 2 3 2 2 2 2" xfId="32983"/>
    <cellStyle name="Normal 22 5 2 3 2 2 3" xfId="25416"/>
    <cellStyle name="Normal 22 5 2 3 2 3" xfId="12353"/>
    <cellStyle name="Normal 22 5 2 3 2 3 2" xfId="29202"/>
    <cellStyle name="Normal 22 5 2 3 2 4" xfId="21635"/>
    <cellStyle name="Normal 22 5 2 3 3" xfId="6193"/>
    <cellStyle name="Normal 22 5 2 3 3 2" xfId="14252"/>
    <cellStyle name="Normal 22 5 2 3 3 2 2" xfId="31099"/>
    <cellStyle name="Normal 22 5 2 3 3 3" xfId="23532"/>
    <cellStyle name="Normal 22 5 2 3 4" xfId="10418"/>
    <cellStyle name="Normal 22 5 2 3 4 2" xfId="27318"/>
    <cellStyle name="Normal 22 5 2 3 5" xfId="17416"/>
    <cellStyle name="Normal 22 5 2 3 6" xfId="19750"/>
    <cellStyle name="Normal 22 5 2 4" xfId="3382"/>
    <cellStyle name="Normal 22 5 2 4 2" xfId="7165"/>
    <cellStyle name="Normal 22 5 2 4 2 2" xfId="15224"/>
    <cellStyle name="Normal 22 5 2 4 2 2 2" xfId="32071"/>
    <cellStyle name="Normal 22 5 2 4 2 3" xfId="24504"/>
    <cellStyle name="Normal 22 5 2 4 3" xfId="11441"/>
    <cellStyle name="Normal 22 5 2 4 3 2" xfId="28290"/>
    <cellStyle name="Normal 22 5 2 4 4" xfId="20723"/>
    <cellStyle name="Normal 22 5 2 5" xfId="5281"/>
    <cellStyle name="Normal 22 5 2 5 2" xfId="13340"/>
    <cellStyle name="Normal 22 5 2 5 2 2" xfId="30187"/>
    <cellStyle name="Normal 22 5 2 5 3" xfId="22620"/>
    <cellStyle name="Normal 22 5 2 6" xfId="9442"/>
    <cellStyle name="Normal 22 5 2 6 2" xfId="26406"/>
    <cellStyle name="Normal 22 5 2 7" xfId="17413"/>
    <cellStyle name="Normal 22 5 2 8" xfId="18838"/>
    <cellStyle name="Normal 22 5 3" xfId="1566"/>
    <cellStyle name="Normal 22 5 3 2" xfId="2565"/>
    <cellStyle name="Normal 22 5 3 2 2" xfId="4527"/>
    <cellStyle name="Normal 22 5 3 2 2 2" xfId="8310"/>
    <cellStyle name="Normal 22 5 3 2 2 2 2" xfId="16369"/>
    <cellStyle name="Normal 22 5 3 2 2 2 2 2" xfId="33216"/>
    <cellStyle name="Normal 22 5 3 2 2 2 3" xfId="25649"/>
    <cellStyle name="Normal 22 5 3 2 2 3" xfId="12586"/>
    <cellStyle name="Normal 22 5 3 2 2 3 2" xfId="29435"/>
    <cellStyle name="Normal 22 5 3 2 2 4" xfId="21868"/>
    <cellStyle name="Normal 22 5 3 2 3" xfId="6426"/>
    <cellStyle name="Normal 22 5 3 2 3 2" xfId="14485"/>
    <cellStyle name="Normal 22 5 3 2 3 2 2" xfId="31332"/>
    <cellStyle name="Normal 22 5 3 2 3 3" xfId="23765"/>
    <cellStyle name="Normal 22 5 3 2 4" xfId="10652"/>
    <cellStyle name="Normal 22 5 3 2 4 2" xfId="27551"/>
    <cellStyle name="Normal 22 5 3 2 5" xfId="17418"/>
    <cellStyle name="Normal 22 5 3 2 6" xfId="19983"/>
    <cellStyle name="Normal 22 5 3 3" xfId="3615"/>
    <cellStyle name="Normal 22 5 3 3 2" xfId="7398"/>
    <cellStyle name="Normal 22 5 3 3 2 2" xfId="15457"/>
    <cellStyle name="Normal 22 5 3 3 2 2 2" xfId="32304"/>
    <cellStyle name="Normal 22 5 3 3 2 3" xfId="24737"/>
    <cellStyle name="Normal 22 5 3 3 3" xfId="11674"/>
    <cellStyle name="Normal 22 5 3 3 3 2" xfId="28523"/>
    <cellStyle name="Normal 22 5 3 3 4" xfId="20956"/>
    <cellStyle name="Normal 22 5 3 4" xfId="5514"/>
    <cellStyle name="Normal 22 5 3 4 2" xfId="13573"/>
    <cellStyle name="Normal 22 5 3 4 2 2" xfId="30420"/>
    <cellStyle name="Normal 22 5 3 4 3" xfId="22853"/>
    <cellStyle name="Normal 22 5 3 5" xfId="9699"/>
    <cellStyle name="Normal 22 5 3 5 2" xfId="26639"/>
    <cellStyle name="Normal 22 5 3 6" xfId="17417"/>
    <cellStyle name="Normal 22 5 3 7" xfId="19071"/>
    <cellStyle name="Normal 22 5 4" xfId="2112"/>
    <cellStyle name="Normal 22 5 4 2" xfId="4076"/>
    <cellStyle name="Normal 22 5 4 2 2" xfId="7859"/>
    <cellStyle name="Normal 22 5 4 2 2 2" xfId="15918"/>
    <cellStyle name="Normal 22 5 4 2 2 2 2" xfId="32765"/>
    <cellStyle name="Normal 22 5 4 2 2 3" xfId="25198"/>
    <cellStyle name="Normal 22 5 4 2 3" xfId="12135"/>
    <cellStyle name="Normal 22 5 4 2 3 2" xfId="28984"/>
    <cellStyle name="Normal 22 5 4 2 4" xfId="21417"/>
    <cellStyle name="Normal 22 5 4 3" xfId="5975"/>
    <cellStyle name="Normal 22 5 4 3 2" xfId="14034"/>
    <cellStyle name="Normal 22 5 4 3 2 2" xfId="30881"/>
    <cellStyle name="Normal 22 5 4 3 3" xfId="23314"/>
    <cellStyle name="Normal 22 5 4 4" xfId="10200"/>
    <cellStyle name="Normal 22 5 4 4 2" xfId="27100"/>
    <cellStyle name="Normal 22 5 4 5" xfId="17419"/>
    <cellStyle name="Normal 22 5 4 6" xfId="19532"/>
    <cellStyle name="Normal 22 5 5" xfId="3164"/>
    <cellStyle name="Normal 22 5 5 2" xfId="6947"/>
    <cellStyle name="Normal 22 5 5 2 2" xfId="15006"/>
    <cellStyle name="Normal 22 5 5 2 2 2" xfId="31853"/>
    <cellStyle name="Normal 22 5 5 2 3" xfId="24286"/>
    <cellStyle name="Normal 22 5 5 3" xfId="11223"/>
    <cellStyle name="Normal 22 5 5 3 2" xfId="28072"/>
    <cellStyle name="Normal 22 5 5 4" xfId="20505"/>
    <cellStyle name="Normal 22 5 6" xfId="5063"/>
    <cellStyle name="Normal 22 5 6 2" xfId="13122"/>
    <cellStyle name="Normal 22 5 6 2 2" xfId="29969"/>
    <cellStyle name="Normal 22 5 6 3" xfId="22402"/>
    <cellStyle name="Normal 22 5 7" xfId="9207"/>
    <cellStyle name="Normal 22 5 7 2" xfId="26188"/>
    <cellStyle name="Normal 22 5 8" xfId="17412"/>
    <cellStyle name="Normal 22 5 9" xfId="18620"/>
    <cellStyle name="Normal 22 6" xfId="1196"/>
    <cellStyle name="Normal 22 6 2" xfId="1692"/>
    <cellStyle name="Normal 22 6 2 2" xfId="2691"/>
    <cellStyle name="Normal 22 6 2 2 2" xfId="4653"/>
    <cellStyle name="Normal 22 6 2 2 2 2" xfId="8436"/>
    <cellStyle name="Normal 22 6 2 2 2 2 2" xfId="16495"/>
    <cellStyle name="Normal 22 6 2 2 2 2 2 2" xfId="33342"/>
    <cellStyle name="Normal 22 6 2 2 2 2 3" xfId="25775"/>
    <cellStyle name="Normal 22 6 2 2 2 3" xfId="12712"/>
    <cellStyle name="Normal 22 6 2 2 2 3 2" xfId="29561"/>
    <cellStyle name="Normal 22 6 2 2 2 4" xfId="21994"/>
    <cellStyle name="Normal 22 6 2 2 3" xfId="6552"/>
    <cellStyle name="Normal 22 6 2 2 3 2" xfId="14611"/>
    <cellStyle name="Normal 22 6 2 2 3 2 2" xfId="31458"/>
    <cellStyle name="Normal 22 6 2 2 3 3" xfId="23891"/>
    <cellStyle name="Normal 22 6 2 2 4" xfId="10778"/>
    <cellStyle name="Normal 22 6 2 2 4 2" xfId="27677"/>
    <cellStyle name="Normal 22 6 2 2 5" xfId="17422"/>
    <cellStyle name="Normal 22 6 2 2 6" xfId="20109"/>
    <cellStyle name="Normal 22 6 2 3" xfId="3741"/>
    <cellStyle name="Normal 22 6 2 3 2" xfId="7524"/>
    <cellStyle name="Normal 22 6 2 3 2 2" xfId="15583"/>
    <cellStyle name="Normal 22 6 2 3 2 2 2" xfId="32430"/>
    <cellStyle name="Normal 22 6 2 3 2 3" xfId="24863"/>
    <cellStyle name="Normal 22 6 2 3 3" xfId="11800"/>
    <cellStyle name="Normal 22 6 2 3 3 2" xfId="28649"/>
    <cellStyle name="Normal 22 6 2 3 4" xfId="21082"/>
    <cellStyle name="Normal 22 6 2 4" xfId="5640"/>
    <cellStyle name="Normal 22 6 2 4 2" xfId="13699"/>
    <cellStyle name="Normal 22 6 2 4 2 2" xfId="30546"/>
    <cellStyle name="Normal 22 6 2 4 3" xfId="22979"/>
    <cellStyle name="Normal 22 6 2 5" xfId="9825"/>
    <cellStyle name="Normal 22 6 2 5 2" xfId="26765"/>
    <cellStyle name="Normal 22 6 2 6" xfId="17421"/>
    <cellStyle name="Normal 22 6 2 7" xfId="19197"/>
    <cellStyle name="Normal 22 6 3" xfId="2238"/>
    <cellStyle name="Normal 22 6 3 2" xfId="4202"/>
    <cellStyle name="Normal 22 6 3 2 2" xfId="7985"/>
    <cellStyle name="Normal 22 6 3 2 2 2" xfId="16044"/>
    <cellStyle name="Normal 22 6 3 2 2 2 2" xfId="32891"/>
    <cellStyle name="Normal 22 6 3 2 2 3" xfId="25324"/>
    <cellStyle name="Normal 22 6 3 2 3" xfId="12261"/>
    <cellStyle name="Normal 22 6 3 2 3 2" xfId="29110"/>
    <cellStyle name="Normal 22 6 3 2 4" xfId="21543"/>
    <cellStyle name="Normal 22 6 3 3" xfId="6101"/>
    <cellStyle name="Normal 22 6 3 3 2" xfId="14160"/>
    <cellStyle name="Normal 22 6 3 3 2 2" xfId="31007"/>
    <cellStyle name="Normal 22 6 3 3 3" xfId="23440"/>
    <cellStyle name="Normal 22 6 3 4" xfId="10326"/>
    <cellStyle name="Normal 22 6 3 4 2" xfId="27226"/>
    <cellStyle name="Normal 22 6 3 5" xfId="17423"/>
    <cellStyle name="Normal 22 6 3 6" xfId="19658"/>
    <cellStyle name="Normal 22 6 4" xfId="3290"/>
    <cellStyle name="Normal 22 6 4 2" xfId="7073"/>
    <cellStyle name="Normal 22 6 4 2 2" xfId="15132"/>
    <cellStyle name="Normal 22 6 4 2 2 2" xfId="31979"/>
    <cellStyle name="Normal 22 6 4 2 3" xfId="24412"/>
    <cellStyle name="Normal 22 6 4 3" xfId="11349"/>
    <cellStyle name="Normal 22 6 4 3 2" xfId="28198"/>
    <cellStyle name="Normal 22 6 4 4" xfId="20631"/>
    <cellStyle name="Normal 22 6 5" xfId="5189"/>
    <cellStyle name="Normal 22 6 5 2" xfId="13248"/>
    <cellStyle name="Normal 22 6 5 2 2" xfId="30095"/>
    <cellStyle name="Normal 22 6 5 3" xfId="22528"/>
    <cellStyle name="Normal 22 6 6" xfId="9350"/>
    <cellStyle name="Normal 22 6 6 2" xfId="26314"/>
    <cellStyle name="Normal 22 6 7" xfId="17420"/>
    <cellStyle name="Normal 22 6 8" xfId="18746"/>
    <cellStyle name="Normal 22 7" xfId="1474"/>
    <cellStyle name="Normal 22 7 2" xfId="2473"/>
    <cellStyle name="Normal 22 7 2 2" xfId="4435"/>
    <cellStyle name="Normal 22 7 2 2 2" xfId="8218"/>
    <cellStyle name="Normal 22 7 2 2 2 2" xfId="16277"/>
    <cellStyle name="Normal 22 7 2 2 2 2 2" xfId="33124"/>
    <cellStyle name="Normal 22 7 2 2 2 3" xfId="25557"/>
    <cellStyle name="Normal 22 7 2 2 3" xfId="12494"/>
    <cellStyle name="Normal 22 7 2 2 3 2" xfId="29343"/>
    <cellStyle name="Normal 22 7 2 2 4" xfId="21776"/>
    <cellStyle name="Normal 22 7 2 3" xfId="6334"/>
    <cellStyle name="Normal 22 7 2 3 2" xfId="14393"/>
    <cellStyle name="Normal 22 7 2 3 2 2" xfId="31240"/>
    <cellStyle name="Normal 22 7 2 3 3" xfId="23673"/>
    <cellStyle name="Normal 22 7 2 4" xfId="10560"/>
    <cellStyle name="Normal 22 7 2 4 2" xfId="27459"/>
    <cellStyle name="Normal 22 7 2 5" xfId="17425"/>
    <cellStyle name="Normal 22 7 2 6" xfId="19891"/>
    <cellStyle name="Normal 22 7 3" xfId="3523"/>
    <cellStyle name="Normal 22 7 3 2" xfId="7306"/>
    <cellStyle name="Normal 22 7 3 2 2" xfId="15365"/>
    <cellStyle name="Normal 22 7 3 2 2 2" xfId="32212"/>
    <cellStyle name="Normal 22 7 3 2 3" xfId="24645"/>
    <cellStyle name="Normal 22 7 3 3" xfId="11582"/>
    <cellStyle name="Normal 22 7 3 3 2" xfId="28431"/>
    <cellStyle name="Normal 22 7 3 4" xfId="20864"/>
    <cellStyle name="Normal 22 7 4" xfId="5422"/>
    <cellStyle name="Normal 22 7 4 2" xfId="13481"/>
    <cellStyle name="Normal 22 7 4 2 2" xfId="30328"/>
    <cellStyle name="Normal 22 7 4 3" xfId="22761"/>
    <cellStyle name="Normal 22 7 5" xfId="9607"/>
    <cellStyle name="Normal 22 7 5 2" xfId="26547"/>
    <cellStyle name="Normal 22 7 6" xfId="17424"/>
    <cellStyle name="Normal 22 7 7" xfId="18979"/>
    <cellStyle name="Normal 22 8" xfId="1997"/>
    <cellStyle name="Normal 22 8 2" xfId="3984"/>
    <cellStyle name="Normal 22 8 2 2" xfId="7767"/>
    <cellStyle name="Normal 22 8 2 2 2" xfId="15826"/>
    <cellStyle name="Normal 22 8 2 2 2 2" xfId="32673"/>
    <cellStyle name="Normal 22 8 2 2 3" xfId="25106"/>
    <cellStyle name="Normal 22 8 2 3" xfId="12043"/>
    <cellStyle name="Normal 22 8 2 3 2" xfId="28892"/>
    <cellStyle name="Normal 22 8 2 4" xfId="21325"/>
    <cellStyle name="Normal 22 8 3" xfId="5883"/>
    <cellStyle name="Normal 22 8 3 2" xfId="13942"/>
    <cellStyle name="Normal 22 8 3 2 2" xfId="30789"/>
    <cellStyle name="Normal 22 8 3 3" xfId="23222"/>
    <cellStyle name="Normal 22 8 4" xfId="10096"/>
    <cellStyle name="Normal 22 8 4 2" xfId="27008"/>
    <cellStyle name="Normal 22 8 5" xfId="17426"/>
    <cellStyle name="Normal 22 8 6" xfId="19440"/>
    <cellStyle name="Normal 22 9" xfId="3042"/>
    <cellStyle name="Normal 22 9 2" xfId="6855"/>
    <cellStyle name="Normal 22 9 2 2" xfId="14914"/>
    <cellStyle name="Normal 22 9 2 2 2" xfId="31761"/>
    <cellStyle name="Normal 22 9 2 3" xfId="24194"/>
    <cellStyle name="Normal 22 9 3" xfId="11105"/>
    <cellStyle name="Normal 22 9 3 2" xfId="27980"/>
    <cellStyle name="Normal 22 9 4" xfId="20413"/>
    <cellStyle name="Normal 220" xfId="4950"/>
    <cellStyle name="Normal 220 2" xfId="8733"/>
    <cellStyle name="Normal 220 2 2" xfId="16792"/>
    <cellStyle name="Normal 220 2 2 2" xfId="33639"/>
    <cellStyle name="Normal 220 2 3" xfId="26072"/>
    <cellStyle name="Normal 220 3" xfId="13009"/>
    <cellStyle name="Normal 220 3 2" xfId="29858"/>
    <cellStyle name="Normal 220 4" xfId="22291"/>
    <cellStyle name="Normal 221" xfId="4951"/>
    <cellStyle name="Normal 221 2" xfId="8734"/>
    <cellStyle name="Normal 221 2 2" xfId="16793"/>
    <cellStyle name="Normal 221 2 2 2" xfId="33640"/>
    <cellStyle name="Normal 221 2 3" xfId="26073"/>
    <cellStyle name="Normal 221 3" xfId="13010"/>
    <cellStyle name="Normal 221 3 2" xfId="29859"/>
    <cellStyle name="Normal 221 4" xfId="22292"/>
    <cellStyle name="Normal 222" xfId="4952"/>
    <cellStyle name="Normal 222 2" xfId="8735"/>
    <cellStyle name="Normal 222 2 2" xfId="16794"/>
    <cellStyle name="Normal 222 2 2 2" xfId="33641"/>
    <cellStyle name="Normal 222 2 3" xfId="26074"/>
    <cellStyle name="Normal 222 3" xfId="13011"/>
    <cellStyle name="Normal 222 3 2" xfId="29860"/>
    <cellStyle name="Normal 222 4" xfId="22293"/>
    <cellStyle name="Normal 223" xfId="4953"/>
    <cellStyle name="Normal 223 2" xfId="8736"/>
    <cellStyle name="Normal 223 2 2" xfId="16795"/>
    <cellStyle name="Normal 223 2 2 2" xfId="33642"/>
    <cellStyle name="Normal 223 2 3" xfId="26075"/>
    <cellStyle name="Normal 223 3" xfId="13012"/>
    <cellStyle name="Normal 223 3 2" xfId="29861"/>
    <cellStyle name="Normal 223 4" xfId="22294"/>
    <cellStyle name="Normal 224" xfId="4954"/>
    <cellStyle name="Normal 224 2" xfId="8737"/>
    <cellStyle name="Normal 224 2 2" xfId="16796"/>
    <cellStyle name="Normal 224 2 2 2" xfId="33643"/>
    <cellStyle name="Normal 224 2 3" xfId="26076"/>
    <cellStyle name="Normal 224 3" xfId="13013"/>
    <cellStyle name="Normal 224 3 2" xfId="29862"/>
    <cellStyle name="Normal 224 4" xfId="22295"/>
    <cellStyle name="Normal 225" xfId="4955"/>
    <cellStyle name="Normal 225 2" xfId="8738"/>
    <cellStyle name="Normal 225 2 2" xfId="16797"/>
    <cellStyle name="Normal 225 2 2 2" xfId="33644"/>
    <cellStyle name="Normal 225 2 3" xfId="26077"/>
    <cellStyle name="Normal 225 3" xfId="13014"/>
    <cellStyle name="Normal 225 3 2" xfId="29863"/>
    <cellStyle name="Normal 225 4" xfId="22296"/>
    <cellStyle name="Normal 226" xfId="4956"/>
    <cellStyle name="Normal 226 2" xfId="8739"/>
    <cellStyle name="Normal 226 2 2" xfId="16798"/>
    <cellStyle name="Normal 226 2 2 2" xfId="33645"/>
    <cellStyle name="Normal 226 2 3" xfId="26078"/>
    <cellStyle name="Normal 226 3" xfId="13015"/>
    <cellStyle name="Normal 226 3 2" xfId="29864"/>
    <cellStyle name="Normal 226 4" xfId="22297"/>
    <cellStyle name="Normal 227" xfId="4957"/>
    <cellStyle name="Normal 227 2" xfId="13016"/>
    <cellStyle name="Normal 227 2 2" xfId="29865"/>
    <cellStyle name="Normal 227 3" xfId="22298"/>
    <cellStyle name="Normal 228" xfId="4958"/>
    <cellStyle name="Normal 229" xfId="4962"/>
    <cellStyle name="Normal 23" xfId="570"/>
    <cellStyle name="Normal 23 2" xfId="944"/>
    <cellStyle name="Normal 23 2 2" xfId="3124"/>
    <cellStyle name="Normal 23 2 3" xfId="17427"/>
    <cellStyle name="Normal 23 2 4" xfId="34084"/>
    <cellStyle name="Normal 230" xfId="8740"/>
    <cellStyle name="Normal 230 2" xfId="26079"/>
    <cellStyle name="Normal 231" xfId="8741"/>
    <cellStyle name="Normal 231 2" xfId="26080"/>
    <cellStyle name="Normal 232" xfId="8742"/>
    <cellStyle name="Normal 232 2" xfId="26081"/>
    <cellStyle name="Normal 233" xfId="8743"/>
    <cellStyle name="Normal 233 2" xfId="26082"/>
    <cellStyle name="Normal 234" xfId="8744"/>
    <cellStyle name="Normal 234 2" xfId="26083"/>
    <cellStyle name="Normal 235" xfId="8745"/>
    <cellStyle name="Normal 235 2" xfId="26084"/>
    <cellStyle name="Normal 236" xfId="8746"/>
    <cellStyle name="Normal 237" xfId="18451"/>
    <cellStyle name="Normal 237 2" xfId="33646"/>
    <cellStyle name="Normal 238" xfId="18457"/>
    <cellStyle name="Normal 238 2" xfId="33647"/>
    <cellStyle name="Normal 239" xfId="272"/>
    <cellStyle name="Normal 239 2" xfId="18458"/>
    <cellStyle name="Normal 24" xfId="569"/>
    <cellStyle name="Normal 24 10" xfId="8934"/>
    <cellStyle name="Normal 24 10 2" xfId="26097"/>
    <cellStyle name="Normal 24 11" xfId="17428"/>
    <cellStyle name="Normal 24 12" xfId="18527"/>
    <cellStyle name="Normal 24 13" xfId="34085"/>
    <cellStyle name="Normal 24 2" xfId="725"/>
    <cellStyle name="Normal 24 2 10" xfId="18564"/>
    <cellStyle name="Normal 24 2 11" xfId="34086"/>
    <cellStyle name="Normal 24 2 2" xfId="1064"/>
    <cellStyle name="Normal 24 2 2 2" xfId="1325"/>
    <cellStyle name="Normal 24 2 2 2 2" xfId="1821"/>
    <cellStyle name="Normal 24 2 2 2 2 2" xfId="2820"/>
    <cellStyle name="Normal 24 2 2 2 2 2 2" xfId="4782"/>
    <cellStyle name="Normal 24 2 2 2 2 2 2 2" xfId="8565"/>
    <cellStyle name="Normal 24 2 2 2 2 2 2 2 2" xfId="16624"/>
    <cellStyle name="Normal 24 2 2 2 2 2 2 2 2 2" xfId="33471"/>
    <cellStyle name="Normal 24 2 2 2 2 2 2 2 3" xfId="25904"/>
    <cellStyle name="Normal 24 2 2 2 2 2 2 3" xfId="12841"/>
    <cellStyle name="Normal 24 2 2 2 2 2 2 3 2" xfId="29690"/>
    <cellStyle name="Normal 24 2 2 2 2 2 2 4" xfId="22123"/>
    <cellStyle name="Normal 24 2 2 2 2 2 3" xfId="6681"/>
    <cellStyle name="Normal 24 2 2 2 2 2 3 2" xfId="14740"/>
    <cellStyle name="Normal 24 2 2 2 2 2 3 2 2" xfId="31587"/>
    <cellStyle name="Normal 24 2 2 2 2 2 3 3" xfId="24020"/>
    <cellStyle name="Normal 24 2 2 2 2 2 4" xfId="10907"/>
    <cellStyle name="Normal 24 2 2 2 2 2 4 2" xfId="27806"/>
    <cellStyle name="Normal 24 2 2 2 2 2 5" xfId="17433"/>
    <cellStyle name="Normal 24 2 2 2 2 2 6" xfId="20238"/>
    <cellStyle name="Normal 24 2 2 2 2 3" xfId="3870"/>
    <cellStyle name="Normal 24 2 2 2 2 3 2" xfId="7653"/>
    <cellStyle name="Normal 24 2 2 2 2 3 2 2" xfId="15712"/>
    <cellStyle name="Normal 24 2 2 2 2 3 2 2 2" xfId="32559"/>
    <cellStyle name="Normal 24 2 2 2 2 3 2 3" xfId="24992"/>
    <cellStyle name="Normal 24 2 2 2 2 3 3" xfId="11929"/>
    <cellStyle name="Normal 24 2 2 2 2 3 3 2" xfId="28778"/>
    <cellStyle name="Normal 24 2 2 2 2 3 4" xfId="21211"/>
    <cellStyle name="Normal 24 2 2 2 2 4" xfId="5769"/>
    <cellStyle name="Normal 24 2 2 2 2 4 2" xfId="13828"/>
    <cellStyle name="Normal 24 2 2 2 2 4 2 2" xfId="30675"/>
    <cellStyle name="Normal 24 2 2 2 2 4 3" xfId="23108"/>
    <cellStyle name="Normal 24 2 2 2 2 5" xfId="9954"/>
    <cellStyle name="Normal 24 2 2 2 2 5 2" xfId="26894"/>
    <cellStyle name="Normal 24 2 2 2 2 6" xfId="17432"/>
    <cellStyle name="Normal 24 2 2 2 2 7" xfId="19326"/>
    <cellStyle name="Normal 24 2 2 2 3" xfId="2367"/>
    <cellStyle name="Normal 24 2 2 2 3 2" xfId="4331"/>
    <cellStyle name="Normal 24 2 2 2 3 2 2" xfId="8114"/>
    <cellStyle name="Normal 24 2 2 2 3 2 2 2" xfId="16173"/>
    <cellStyle name="Normal 24 2 2 2 3 2 2 2 2" xfId="33020"/>
    <cellStyle name="Normal 24 2 2 2 3 2 2 3" xfId="25453"/>
    <cellStyle name="Normal 24 2 2 2 3 2 3" xfId="12390"/>
    <cellStyle name="Normal 24 2 2 2 3 2 3 2" xfId="29239"/>
    <cellStyle name="Normal 24 2 2 2 3 2 4" xfId="21672"/>
    <cellStyle name="Normal 24 2 2 2 3 3" xfId="6230"/>
    <cellStyle name="Normal 24 2 2 2 3 3 2" xfId="14289"/>
    <cellStyle name="Normal 24 2 2 2 3 3 2 2" xfId="31136"/>
    <cellStyle name="Normal 24 2 2 2 3 3 3" xfId="23569"/>
    <cellStyle name="Normal 24 2 2 2 3 4" xfId="10455"/>
    <cellStyle name="Normal 24 2 2 2 3 4 2" xfId="27355"/>
    <cellStyle name="Normal 24 2 2 2 3 5" xfId="17434"/>
    <cellStyle name="Normal 24 2 2 2 3 6" xfId="19787"/>
    <cellStyle name="Normal 24 2 2 2 4" xfId="3419"/>
    <cellStyle name="Normal 24 2 2 2 4 2" xfId="7202"/>
    <cellStyle name="Normal 24 2 2 2 4 2 2" xfId="15261"/>
    <cellStyle name="Normal 24 2 2 2 4 2 2 2" xfId="32108"/>
    <cellStyle name="Normal 24 2 2 2 4 2 3" xfId="24541"/>
    <cellStyle name="Normal 24 2 2 2 4 3" xfId="11478"/>
    <cellStyle name="Normal 24 2 2 2 4 3 2" xfId="28327"/>
    <cellStyle name="Normal 24 2 2 2 4 4" xfId="20760"/>
    <cellStyle name="Normal 24 2 2 2 5" xfId="5318"/>
    <cellStyle name="Normal 24 2 2 2 5 2" xfId="13377"/>
    <cellStyle name="Normal 24 2 2 2 5 2 2" xfId="30224"/>
    <cellStyle name="Normal 24 2 2 2 5 3" xfId="22657"/>
    <cellStyle name="Normal 24 2 2 2 6" xfId="9479"/>
    <cellStyle name="Normal 24 2 2 2 6 2" xfId="26443"/>
    <cellStyle name="Normal 24 2 2 2 7" xfId="17431"/>
    <cellStyle name="Normal 24 2 2 2 8" xfId="18875"/>
    <cellStyle name="Normal 24 2 2 3" xfId="1603"/>
    <cellStyle name="Normal 24 2 2 3 2" xfId="2602"/>
    <cellStyle name="Normal 24 2 2 3 2 2" xfId="4564"/>
    <cellStyle name="Normal 24 2 2 3 2 2 2" xfId="8347"/>
    <cellStyle name="Normal 24 2 2 3 2 2 2 2" xfId="16406"/>
    <cellStyle name="Normal 24 2 2 3 2 2 2 2 2" xfId="33253"/>
    <cellStyle name="Normal 24 2 2 3 2 2 2 3" xfId="25686"/>
    <cellStyle name="Normal 24 2 2 3 2 2 3" xfId="12623"/>
    <cellStyle name="Normal 24 2 2 3 2 2 3 2" xfId="29472"/>
    <cellStyle name="Normal 24 2 2 3 2 2 4" xfId="21905"/>
    <cellStyle name="Normal 24 2 2 3 2 3" xfId="6463"/>
    <cellStyle name="Normal 24 2 2 3 2 3 2" xfId="14522"/>
    <cellStyle name="Normal 24 2 2 3 2 3 2 2" xfId="31369"/>
    <cellStyle name="Normal 24 2 2 3 2 3 3" xfId="23802"/>
    <cellStyle name="Normal 24 2 2 3 2 4" xfId="10689"/>
    <cellStyle name="Normal 24 2 2 3 2 4 2" xfId="27588"/>
    <cellStyle name="Normal 24 2 2 3 2 5" xfId="17436"/>
    <cellStyle name="Normal 24 2 2 3 2 6" xfId="20020"/>
    <cellStyle name="Normal 24 2 2 3 3" xfId="3652"/>
    <cellStyle name="Normal 24 2 2 3 3 2" xfId="7435"/>
    <cellStyle name="Normal 24 2 2 3 3 2 2" xfId="15494"/>
    <cellStyle name="Normal 24 2 2 3 3 2 2 2" xfId="32341"/>
    <cellStyle name="Normal 24 2 2 3 3 2 3" xfId="24774"/>
    <cellStyle name="Normal 24 2 2 3 3 3" xfId="11711"/>
    <cellStyle name="Normal 24 2 2 3 3 3 2" xfId="28560"/>
    <cellStyle name="Normal 24 2 2 3 3 4" xfId="20993"/>
    <cellStyle name="Normal 24 2 2 3 4" xfId="5551"/>
    <cellStyle name="Normal 24 2 2 3 4 2" xfId="13610"/>
    <cellStyle name="Normal 24 2 2 3 4 2 2" xfId="30457"/>
    <cellStyle name="Normal 24 2 2 3 4 3" xfId="22890"/>
    <cellStyle name="Normal 24 2 2 3 5" xfId="9736"/>
    <cellStyle name="Normal 24 2 2 3 5 2" xfId="26676"/>
    <cellStyle name="Normal 24 2 2 3 6" xfId="17435"/>
    <cellStyle name="Normal 24 2 2 3 7" xfId="19108"/>
    <cellStyle name="Normal 24 2 2 4" xfId="2149"/>
    <cellStyle name="Normal 24 2 2 4 2" xfId="4113"/>
    <cellStyle name="Normal 24 2 2 4 2 2" xfId="7896"/>
    <cellStyle name="Normal 24 2 2 4 2 2 2" xfId="15955"/>
    <cellStyle name="Normal 24 2 2 4 2 2 2 2" xfId="32802"/>
    <cellStyle name="Normal 24 2 2 4 2 2 3" xfId="25235"/>
    <cellStyle name="Normal 24 2 2 4 2 3" xfId="12172"/>
    <cellStyle name="Normal 24 2 2 4 2 3 2" xfId="29021"/>
    <cellStyle name="Normal 24 2 2 4 2 4" xfId="21454"/>
    <cellStyle name="Normal 24 2 2 4 3" xfId="6012"/>
    <cellStyle name="Normal 24 2 2 4 3 2" xfId="14071"/>
    <cellStyle name="Normal 24 2 2 4 3 2 2" xfId="30918"/>
    <cellStyle name="Normal 24 2 2 4 3 3" xfId="23351"/>
    <cellStyle name="Normal 24 2 2 4 4" xfId="10237"/>
    <cellStyle name="Normal 24 2 2 4 4 2" xfId="27137"/>
    <cellStyle name="Normal 24 2 2 4 5" xfId="17437"/>
    <cellStyle name="Normal 24 2 2 4 6" xfId="19569"/>
    <cellStyle name="Normal 24 2 2 5" xfId="3201"/>
    <cellStyle name="Normal 24 2 2 5 2" xfId="6984"/>
    <cellStyle name="Normal 24 2 2 5 2 2" xfId="15043"/>
    <cellStyle name="Normal 24 2 2 5 2 2 2" xfId="31890"/>
    <cellStyle name="Normal 24 2 2 5 2 3" xfId="24323"/>
    <cellStyle name="Normal 24 2 2 5 3" xfId="11260"/>
    <cellStyle name="Normal 24 2 2 5 3 2" xfId="28109"/>
    <cellStyle name="Normal 24 2 2 5 4" xfId="20542"/>
    <cellStyle name="Normal 24 2 2 6" xfId="5100"/>
    <cellStyle name="Normal 24 2 2 6 2" xfId="13159"/>
    <cellStyle name="Normal 24 2 2 6 2 2" xfId="30006"/>
    <cellStyle name="Normal 24 2 2 6 3" xfId="22439"/>
    <cellStyle name="Normal 24 2 2 7" xfId="9244"/>
    <cellStyle name="Normal 24 2 2 7 2" xfId="26225"/>
    <cellStyle name="Normal 24 2 2 8" xfId="17430"/>
    <cellStyle name="Normal 24 2 2 9" xfId="18657"/>
    <cellStyle name="Normal 24 2 3" xfId="1233"/>
    <cellStyle name="Normal 24 2 3 2" xfId="1729"/>
    <cellStyle name="Normal 24 2 3 2 2" xfId="2728"/>
    <cellStyle name="Normal 24 2 3 2 2 2" xfId="4690"/>
    <cellStyle name="Normal 24 2 3 2 2 2 2" xfId="8473"/>
    <cellStyle name="Normal 24 2 3 2 2 2 2 2" xfId="16532"/>
    <cellStyle name="Normal 24 2 3 2 2 2 2 2 2" xfId="33379"/>
    <cellStyle name="Normal 24 2 3 2 2 2 2 3" xfId="25812"/>
    <cellStyle name="Normal 24 2 3 2 2 2 3" xfId="12749"/>
    <cellStyle name="Normal 24 2 3 2 2 2 3 2" xfId="29598"/>
    <cellStyle name="Normal 24 2 3 2 2 2 4" xfId="22031"/>
    <cellStyle name="Normal 24 2 3 2 2 3" xfId="6589"/>
    <cellStyle name="Normal 24 2 3 2 2 3 2" xfId="14648"/>
    <cellStyle name="Normal 24 2 3 2 2 3 2 2" xfId="31495"/>
    <cellStyle name="Normal 24 2 3 2 2 3 3" xfId="23928"/>
    <cellStyle name="Normal 24 2 3 2 2 4" xfId="10815"/>
    <cellStyle name="Normal 24 2 3 2 2 4 2" xfId="27714"/>
    <cellStyle name="Normal 24 2 3 2 2 5" xfId="17440"/>
    <cellStyle name="Normal 24 2 3 2 2 6" xfId="20146"/>
    <cellStyle name="Normal 24 2 3 2 3" xfId="3778"/>
    <cellStyle name="Normal 24 2 3 2 3 2" xfId="7561"/>
    <cellStyle name="Normal 24 2 3 2 3 2 2" xfId="15620"/>
    <cellStyle name="Normal 24 2 3 2 3 2 2 2" xfId="32467"/>
    <cellStyle name="Normal 24 2 3 2 3 2 3" xfId="24900"/>
    <cellStyle name="Normal 24 2 3 2 3 3" xfId="11837"/>
    <cellStyle name="Normal 24 2 3 2 3 3 2" xfId="28686"/>
    <cellStyle name="Normal 24 2 3 2 3 4" xfId="21119"/>
    <cellStyle name="Normal 24 2 3 2 4" xfId="5677"/>
    <cellStyle name="Normal 24 2 3 2 4 2" xfId="13736"/>
    <cellStyle name="Normal 24 2 3 2 4 2 2" xfId="30583"/>
    <cellStyle name="Normal 24 2 3 2 4 3" xfId="23016"/>
    <cellStyle name="Normal 24 2 3 2 5" xfId="9862"/>
    <cellStyle name="Normal 24 2 3 2 5 2" xfId="26802"/>
    <cellStyle name="Normal 24 2 3 2 6" xfId="17439"/>
    <cellStyle name="Normal 24 2 3 2 7" xfId="19234"/>
    <cellStyle name="Normal 24 2 3 3" xfId="2275"/>
    <cellStyle name="Normal 24 2 3 3 2" xfId="4239"/>
    <cellStyle name="Normal 24 2 3 3 2 2" xfId="8022"/>
    <cellStyle name="Normal 24 2 3 3 2 2 2" xfId="16081"/>
    <cellStyle name="Normal 24 2 3 3 2 2 2 2" xfId="32928"/>
    <cellStyle name="Normal 24 2 3 3 2 2 3" xfId="25361"/>
    <cellStyle name="Normal 24 2 3 3 2 3" xfId="12298"/>
    <cellStyle name="Normal 24 2 3 3 2 3 2" xfId="29147"/>
    <cellStyle name="Normal 24 2 3 3 2 4" xfId="21580"/>
    <cellStyle name="Normal 24 2 3 3 3" xfId="6138"/>
    <cellStyle name="Normal 24 2 3 3 3 2" xfId="14197"/>
    <cellStyle name="Normal 24 2 3 3 3 2 2" xfId="31044"/>
    <cellStyle name="Normal 24 2 3 3 3 3" xfId="23477"/>
    <cellStyle name="Normal 24 2 3 3 4" xfId="10363"/>
    <cellStyle name="Normal 24 2 3 3 4 2" xfId="27263"/>
    <cellStyle name="Normal 24 2 3 3 5" xfId="17441"/>
    <cellStyle name="Normal 24 2 3 3 6" xfId="19695"/>
    <cellStyle name="Normal 24 2 3 4" xfId="3327"/>
    <cellStyle name="Normal 24 2 3 4 2" xfId="7110"/>
    <cellStyle name="Normal 24 2 3 4 2 2" xfId="15169"/>
    <cellStyle name="Normal 24 2 3 4 2 2 2" xfId="32016"/>
    <cellStyle name="Normal 24 2 3 4 2 3" xfId="24449"/>
    <cellStyle name="Normal 24 2 3 4 3" xfId="11386"/>
    <cellStyle name="Normal 24 2 3 4 3 2" xfId="28235"/>
    <cellStyle name="Normal 24 2 3 4 4" xfId="20668"/>
    <cellStyle name="Normal 24 2 3 5" xfId="5226"/>
    <cellStyle name="Normal 24 2 3 5 2" xfId="13285"/>
    <cellStyle name="Normal 24 2 3 5 2 2" xfId="30132"/>
    <cellStyle name="Normal 24 2 3 5 3" xfId="22565"/>
    <cellStyle name="Normal 24 2 3 6" xfId="9387"/>
    <cellStyle name="Normal 24 2 3 6 2" xfId="26351"/>
    <cellStyle name="Normal 24 2 3 7" xfId="17438"/>
    <cellStyle name="Normal 24 2 3 8" xfId="18783"/>
    <cellStyle name="Normal 24 2 4" xfId="1511"/>
    <cellStyle name="Normal 24 2 4 2" xfId="2510"/>
    <cellStyle name="Normal 24 2 4 2 2" xfId="4472"/>
    <cellStyle name="Normal 24 2 4 2 2 2" xfId="8255"/>
    <cellStyle name="Normal 24 2 4 2 2 2 2" xfId="16314"/>
    <cellStyle name="Normal 24 2 4 2 2 2 2 2" xfId="33161"/>
    <cellStyle name="Normal 24 2 4 2 2 2 3" xfId="25594"/>
    <cellStyle name="Normal 24 2 4 2 2 3" xfId="12531"/>
    <cellStyle name="Normal 24 2 4 2 2 3 2" xfId="29380"/>
    <cellStyle name="Normal 24 2 4 2 2 4" xfId="21813"/>
    <cellStyle name="Normal 24 2 4 2 3" xfId="6371"/>
    <cellStyle name="Normal 24 2 4 2 3 2" xfId="14430"/>
    <cellStyle name="Normal 24 2 4 2 3 2 2" xfId="31277"/>
    <cellStyle name="Normal 24 2 4 2 3 3" xfId="23710"/>
    <cellStyle name="Normal 24 2 4 2 4" xfId="10597"/>
    <cellStyle name="Normal 24 2 4 2 4 2" xfId="27496"/>
    <cellStyle name="Normal 24 2 4 2 5" xfId="17443"/>
    <cellStyle name="Normal 24 2 4 2 6" xfId="19928"/>
    <cellStyle name="Normal 24 2 4 3" xfId="3560"/>
    <cellStyle name="Normal 24 2 4 3 2" xfId="7343"/>
    <cellStyle name="Normal 24 2 4 3 2 2" xfId="15402"/>
    <cellStyle name="Normal 24 2 4 3 2 2 2" xfId="32249"/>
    <cellStyle name="Normal 24 2 4 3 2 3" xfId="24682"/>
    <cellStyle name="Normal 24 2 4 3 3" xfId="11619"/>
    <cellStyle name="Normal 24 2 4 3 3 2" xfId="28468"/>
    <cellStyle name="Normal 24 2 4 3 4" xfId="20901"/>
    <cellStyle name="Normal 24 2 4 4" xfId="5459"/>
    <cellStyle name="Normal 24 2 4 4 2" xfId="13518"/>
    <cellStyle name="Normal 24 2 4 4 2 2" xfId="30365"/>
    <cellStyle name="Normal 24 2 4 4 3" xfId="22798"/>
    <cellStyle name="Normal 24 2 4 5" xfId="9644"/>
    <cellStyle name="Normal 24 2 4 5 2" xfId="26584"/>
    <cellStyle name="Normal 24 2 4 6" xfId="17442"/>
    <cellStyle name="Normal 24 2 4 7" xfId="19016"/>
    <cellStyle name="Normal 24 2 5" xfId="2040"/>
    <cellStyle name="Normal 24 2 5 2" xfId="4021"/>
    <cellStyle name="Normal 24 2 5 2 2" xfId="7804"/>
    <cellStyle name="Normal 24 2 5 2 2 2" xfId="15863"/>
    <cellStyle name="Normal 24 2 5 2 2 2 2" xfId="32710"/>
    <cellStyle name="Normal 24 2 5 2 2 3" xfId="25143"/>
    <cellStyle name="Normal 24 2 5 2 3" xfId="12080"/>
    <cellStyle name="Normal 24 2 5 2 3 2" xfId="28929"/>
    <cellStyle name="Normal 24 2 5 2 4" xfId="21362"/>
    <cellStyle name="Normal 24 2 5 3" xfId="5920"/>
    <cellStyle name="Normal 24 2 5 3 2" xfId="13979"/>
    <cellStyle name="Normal 24 2 5 3 2 2" xfId="30826"/>
    <cellStyle name="Normal 24 2 5 3 3" xfId="23259"/>
    <cellStyle name="Normal 24 2 5 4" xfId="10138"/>
    <cellStyle name="Normal 24 2 5 4 2" xfId="27045"/>
    <cellStyle name="Normal 24 2 5 5" xfId="17444"/>
    <cellStyle name="Normal 24 2 5 6" xfId="19477"/>
    <cellStyle name="Normal 24 2 6" xfId="3079"/>
    <cellStyle name="Normal 24 2 6 2" xfId="6892"/>
    <cellStyle name="Normal 24 2 6 2 2" xfId="14951"/>
    <cellStyle name="Normal 24 2 6 2 2 2" xfId="31798"/>
    <cellStyle name="Normal 24 2 6 2 3" xfId="24231"/>
    <cellStyle name="Normal 24 2 6 3" xfId="11142"/>
    <cellStyle name="Normal 24 2 6 3 2" xfId="28017"/>
    <cellStyle name="Normal 24 2 6 4" xfId="20450"/>
    <cellStyle name="Normal 24 2 7" xfId="5008"/>
    <cellStyle name="Normal 24 2 7 2" xfId="13067"/>
    <cellStyle name="Normal 24 2 7 2 2" xfId="29914"/>
    <cellStyle name="Normal 24 2 7 3" xfId="22347"/>
    <cellStyle name="Normal 24 2 8" xfId="9025"/>
    <cellStyle name="Normal 24 2 8 2" xfId="26133"/>
    <cellStyle name="Normal 24 2 9" xfId="17429"/>
    <cellStyle name="Normal 24 3" xfId="945"/>
    <cellStyle name="Normal 24 3 2" xfId="3125"/>
    <cellStyle name="Normal 24 3 3" xfId="17445"/>
    <cellStyle name="Normal 24 3 4" xfId="34087"/>
    <cellStyle name="Normal 24 4" xfId="1028"/>
    <cellStyle name="Normal 24 4 2" xfId="1289"/>
    <cellStyle name="Normal 24 4 2 2" xfId="1785"/>
    <cellStyle name="Normal 24 4 2 2 2" xfId="2784"/>
    <cellStyle name="Normal 24 4 2 2 2 2" xfId="4746"/>
    <cellStyle name="Normal 24 4 2 2 2 2 2" xfId="8529"/>
    <cellStyle name="Normal 24 4 2 2 2 2 2 2" xfId="16588"/>
    <cellStyle name="Normal 24 4 2 2 2 2 2 2 2" xfId="33435"/>
    <cellStyle name="Normal 24 4 2 2 2 2 2 3" xfId="25868"/>
    <cellStyle name="Normal 24 4 2 2 2 2 3" xfId="12805"/>
    <cellStyle name="Normal 24 4 2 2 2 2 3 2" xfId="29654"/>
    <cellStyle name="Normal 24 4 2 2 2 2 4" xfId="22087"/>
    <cellStyle name="Normal 24 4 2 2 2 3" xfId="6645"/>
    <cellStyle name="Normal 24 4 2 2 2 3 2" xfId="14704"/>
    <cellStyle name="Normal 24 4 2 2 2 3 2 2" xfId="31551"/>
    <cellStyle name="Normal 24 4 2 2 2 3 3" xfId="23984"/>
    <cellStyle name="Normal 24 4 2 2 2 4" xfId="10871"/>
    <cellStyle name="Normal 24 4 2 2 2 4 2" xfId="27770"/>
    <cellStyle name="Normal 24 4 2 2 2 5" xfId="17449"/>
    <cellStyle name="Normal 24 4 2 2 2 6" xfId="20202"/>
    <cellStyle name="Normal 24 4 2 2 3" xfId="3834"/>
    <cellStyle name="Normal 24 4 2 2 3 2" xfId="7617"/>
    <cellStyle name="Normal 24 4 2 2 3 2 2" xfId="15676"/>
    <cellStyle name="Normal 24 4 2 2 3 2 2 2" xfId="32523"/>
    <cellStyle name="Normal 24 4 2 2 3 2 3" xfId="24956"/>
    <cellStyle name="Normal 24 4 2 2 3 3" xfId="11893"/>
    <cellStyle name="Normal 24 4 2 2 3 3 2" xfId="28742"/>
    <cellStyle name="Normal 24 4 2 2 3 4" xfId="21175"/>
    <cellStyle name="Normal 24 4 2 2 4" xfId="5733"/>
    <cellStyle name="Normal 24 4 2 2 4 2" xfId="13792"/>
    <cellStyle name="Normal 24 4 2 2 4 2 2" xfId="30639"/>
    <cellStyle name="Normal 24 4 2 2 4 3" xfId="23072"/>
    <cellStyle name="Normal 24 4 2 2 5" xfId="9918"/>
    <cellStyle name="Normal 24 4 2 2 5 2" xfId="26858"/>
    <cellStyle name="Normal 24 4 2 2 6" xfId="17448"/>
    <cellStyle name="Normal 24 4 2 2 7" xfId="19290"/>
    <cellStyle name="Normal 24 4 2 3" xfId="2331"/>
    <cellStyle name="Normal 24 4 2 3 2" xfId="4295"/>
    <cellStyle name="Normal 24 4 2 3 2 2" xfId="8078"/>
    <cellStyle name="Normal 24 4 2 3 2 2 2" xfId="16137"/>
    <cellStyle name="Normal 24 4 2 3 2 2 2 2" xfId="32984"/>
    <cellStyle name="Normal 24 4 2 3 2 2 3" xfId="25417"/>
    <cellStyle name="Normal 24 4 2 3 2 3" xfId="12354"/>
    <cellStyle name="Normal 24 4 2 3 2 3 2" xfId="29203"/>
    <cellStyle name="Normal 24 4 2 3 2 4" xfId="21636"/>
    <cellStyle name="Normal 24 4 2 3 3" xfId="6194"/>
    <cellStyle name="Normal 24 4 2 3 3 2" xfId="14253"/>
    <cellStyle name="Normal 24 4 2 3 3 2 2" xfId="31100"/>
    <cellStyle name="Normal 24 4 2 3 3 3" xfId="23533"/>
    <cellStyle name="Normal 24 4 2 3 4" xfId="10419"/>
    <cellStyle name="Normal 24 4 2 3 4 2" xfId="27319"/>
    <cellStyle name="Normal 24 4 2 3 5" xfId="17450"/>
    <cellStyle name="Normal 24 4 2 3 6" xfId="19751"/>
    <cellStyle name="Normal 24 4 2 4" xfId="3383"/>
    <cellStyle name="Normal 24 4 2 4 2" xfId="7166"/>
    <cellStyle name="Normal 24 4 2 4 2 2" xfId="15225"/>
    <cellStyle name="Normal 24 4 2 4 2 2 2" xfId="32072"/>
    <cellStyle name="Normal 24 4 2 4 2 3" xfId="24505"/>
    <cellStyle name="Normal 24 4 2 4 3" xfId="11442"/>
    <cellStyle name="Normal 24 4 2 4 3 2" xfId="28291"/>
    <cellStyle name="Normal 24 4 2 4 4" xfId="20724"/>
    <cellStyle name="Normal 24 4 2 5" xfId="5282"/>
    <cellStyle name="Normal 24 4 2 5 2" xfId="13341"/>
    <cellStyle name="Normal 24 4 2 5 2 2" xfId="30188"/>
    <cellStyle name="Normal 24 4 2 5 3" xfId="22621"/>
    <cellStyle name="Normal 24 4 2 6" xfId="9443"/>
    <cellStyle name="Normal 24 4 2 6 2" xfId="26407"/>
    <cellStyle name="Normal 24 4 2 7" xfId="17447"/>
    <cellStyle name="Normal 24 4 2 8" xfId="18839"/>
    <cellStyle name="Normal 24 4 3" xfId="1567"/>
    <cellStyle name="Normal 24 4 3 2" xfId="2566"/>
    <cellStyle name="Normal 24 4 3 2 2" xfId="4528"/>
    <cellStyle name="Normal 24 4 3 2 2 2" xfId="8311"/>
    <cellStyle name="Normal 24 4 3 2 2 2 2" xfId="16370"/>
    <cellStyle name="Normal 24 4 3 2 2 2 2 2" xfId="33217"/>
    <cellStyle name="Normal 24 4 3 2 2 2 3" xfId="25650"/>
    <cellStyle name="Normal 24 4 3 2 2 3" xfId="12587"/>
    <cellStyle name="Normal 24 4 3 2 2 3 2" xfId="29436"/>
    <cellStyle name="Normal 24 4 3 2 2 4" xfId="21869"/>
    <cellStyle name="Normal 24 4 3 2 3" xfId="6427"/>
    <cellStyle name="Normal 24 4 3 2 3 2" xfId="14486"/>
    <cellStyle name="Normal 24 4 3 2 3 2 2" xfId="31333"/>
    <cellStyle name="Normal 24 4 3 2 3 3" xfId="23766"/>
    <cellStyle name="Normal 24 4 3 2 4" xfId="10653"/>
    <cellStyle name="Normal 24 4 3 2 4 2" xfId="27552"/>
    <cellStyle name="Normal 24 4 3 2 5" xfId="17452"/>
    <cellStyle name="Normal 24 4 3 2 6" xfId="19984"/>
    <cellStyle name="Normal 24 4 3 3" xfId="3616"/>
    <cellStyle name="Normal 24 4 3 3 2" xfId="7399"/>
    <cellStyle name="Normal 24 4 3 3 2 2" xfId="15458"/>
    <cellStyle name="Normal 24 4 3 3 2 2 2" xfId="32305"/>
    <cellStyle name="Normal 24 4 3 3 2 3" xfId="24738"/>
    <cellStyle name="Normal 24 4 3 3 3" xfId="11675"/>
    <cellStyle name="Normal 24 4 3 3 3 2" xfId="28524"/>
    <cellStyle name="Normal 24 4 3 3 4" xfId="20957"/>
    <cellStyle name="Normal 24 4 3 4" xfId="5515"/>
    <cellStyle name="Normal 24 4 3 4 2" xfId="13574"/>
    <cellStyle name="Normal 24 4 3 4 2 2" xfId="30421"/>
    <cellStyle name="Normal 24 4 3 4 3" xfId="22854"/>
    <cellStyle name="Normal 24 4 3 5" xfId="9700"/>
    <cellStyle name="Normal 24 4 3 5 2" xfId="26640"/>
    <cellStyle name="Normal 24 4 3 6" xfId="17451"/>
    <cellStyle name="Normal 24 4 3 7" xfId="19072"/>
    <cellStyle name="Normal 24 4 4" xfId="2113"/>
    <cellStyle name="Normal 24 4 4 2" xfId="4077"/>
    <cellStyle name="Normal 24 4 4 2 2" xfId="7860"/>
    <cellStyle name="Normal 24 4 4 2 2 2" xfId="15919"/>
    <cellStyle name="Normal 24 4 4 2 2 2 2" xfId="32766"/>
    <cellStyle name="Normal 24 4 4 2 2 3" xfId="25199"/>
    <cellStyle name="Normal 24 4 4 2 3" xfId="12136"/>
    <cellStyle name="Normal 24 4 4 2 3 2" xfId="28985"/>
    <cellStyle name="Normal 24 4 4 2 4" xfId="21418"/>
    <cellStyle name="Normal 24 4 4 3" xfId="5976"/>
    <cellStyle name="Normal 24 4 4 3 2" xfId="14035"/>
    <cellStyle name="Normal 24 4 4 3 2 2" xfId="30882"/>
    <cellStyle name="Normal 24 4 4 3 3" xfId="23315"/>
    <cellStyle name="Normal 24 4 4 4" xfId="10201"/>
    <cellStyle name="Normal 24 4 4 4 2" xfId="27101"/>
    <cellStyle name="Normal 24 4 4 5" xfId="17453"/>
    <cellStyle name="Normal 24 4 4 6" xfId="19533"/>
    <cellStyle name="Normal 24 4 5" xfId="3165"/>
    <cellStyle name="Normal 24 4 5 2" xfId="6948"/>
    <cellStyle name="Normal 24 4 5 2 2" xfId="15007"/>
    <cellStyle name="Normal 24 4 5 2 2 2" xfId="31854"/>
    <cellStyle name="Normal 24 4 5 2 3" xfId="24287"/>
    <cellStyle name="Normal 24 4 5 3" xfId="11224"/>
    <cellStyle name="Normal 24 4 5 3 2" xfId="28073"/>
    <cellStyle name="Normal 24 4 5 4" xfId="20506"/>
    <cellStyle name="Normal 24 4 6" xfId="5064"/>
    <cellStyle name="Normal 24 4 6 2" xfId="13123"/>
    <cellStyle name="Normal 24 4 6 2 2" xfId="29970"/>
    <cellStyle name="Normal 24 4 6 3" xfId="22403"/>
    <cellStyle name="Normal 24 4 7" xfId="9208"/>
    <cellStyle name="Normal 24 4 7 2" xfId="26189"/>
    <cellStyle name="Normal 24 4 8" xfId="17446"/>
    <cellStyle name="Normal 24 4 9" xfId="18621"/>
    <cellStyle name="Normal 24 5" xfId="1197"/>
    <cellStyle name="Normal 24 5 2" xfId="1693"/>
    <cellStyle name="Normal 24 5 2 2" xfId="2692"/>
    <cellStyle name="Normal 24 5 2 2 2" xfId="4654"/>
    <cellStyle name="Normal 24 5 2 2 2 2" xfId="8437"/>
    <cellStyle name="Normal 24 5 2 2 2 2 2" xfId="16496"/>
    <cellStyle name="Normal 24 5 2 2 2 2 2 2" xfId="33343"/>
    <cellStyle name="Normal 24 5 2 2 2 2 3" xfId="25776"/>
    <cellStyle name="Normal 24 5 2 2 2 3" xfId="12713"/>
    <cellStyle name="Normal 24 5 2 2 2 3 2" xfId="29562"/>
    <cellStyle name="Normal 24 5 2 2 2 4" xfId="21995"/>
    <cellStyle name="Normal 24 5 2 2 3" xfId="6553"/>
    <cellStyle name="Normal 24 5 2 2 3 2" xfId="14612"/>
    <cellStyle name="Normal 24 5 2 2 3 2 2" xfId="31459"/>
    <cellStyle name="Normal 24 5 2 2 3 3" xfId="23892"/>
    <cellStyle name="Normal 24 5 2 2 4" xfId="10779"/>
    <cellStyle name="Normal 24 5 2 2 4 2" xfId="27678"/>
    <cellStyle name="Normal 24 5 2 2 5" xfId="17456"/>
    <cellStyle name="Normal 24 5 2 2 6" xfId="20110"/>
    <cellStyle name="Normal 24 5 2 3" xfId="3742"/>
    <cellStyle name="Normal 24 5 2 3 2" xfId="7525"/>
    <cellStyle name="Normal 24 5 2 3 2 2" xfId="15584"/>
    <cellStyle name="Normal 24 5 2 3 2 2 2" xfId="32431"/>
    <cellStyle name="Normal 24 5 2 3 2 3" xfId="24864"/>
    <cellStyle name="Normal 24 5 2 3 3" xfId="11801"/>
    <cellStyle name="Normal 24 5 2 3 3 2" xfId="28650"/>
    <cellStyle name="Normal 24 5 2 3 4" xfId="21083"/>
    <cellStyle name="Normal 24 5 2 4" xfId="5641"/>
    <cellStyle name="Normal 24 5 2 4 2" xfId="13700"/>
    <cellStyle name="Normal 24 5 2 4 2 2" xfId="30547"/>
    <cellStyle name="Normal 24 5 2 4 3" xfId="22980"/>
    <cellStyle name="Normal 24 5 2 5" xfId="9826"/>
    <cellStyle name="Normal 24 5 2 5 2" xfId="26766"/>
    <cellStyle name="Normal 24 5 2 6" xfId="17455"/>
    <cellStyle name="Normal 24 5 2 7" xfId="19198"/>
    <cellStyle name="Normal 24 5 3" xfId="2239"/>
    <cellStyle name="Normal 24 5 3 2" xfId="4203"/>
    <cellStyle name="Normal 24 5 3 2 2" xfId="7986"/>
    <cellStyle name="Normal 24 5 3 2 2 2" xfId="16045"/>
    <cellStyle name="Normal 24 5 3 2 2 2 2" xfId="32892"/>
    <cellStyle name="Normal 24 5 3 2 2 3" xfId="25325"/>
    <cellStyle name="Normal 24 5 3 2 3" xfId="12262"/>
    <cellStyle name="Normal 24 5 3 2 3 2" xfId="29111"/>
    <cellStyle name="Normal 24 5 3 2 4" xfId="21544"/>
    <cellStyle name="Normal 24 5 3 3" xfId="6102"/>
    <cellStyle name="Normal 24 5 3 3 2" xfId="14161"/>
    <cellStyle name="Normal 24 5 3 3 2 2" xfId="31008"/>
    <cellStyle name="Normal 24 5 3 3 3" xfId="23441"/>
    <cellStyle name="Normal 24 5 3 4" xfId="10327"/>
    <cellStyle name="Normal 24 5 3 4 2" xfId="27227"/>
    <cellStyle name="Normal 24 5 3 5" xfId="17457"/>
    <cellStyle name="Normal 24 5 3 6" xfId="19659"/>
    <cellStyle name="Normal 24 5 4" xfId="3291"/>
    <cellStyle name="Normal 24 5 4 2" xfId="7074"/>
    <cellStyle name="Normal 24 5 4 2 2" xfId="15133"/>
    <cellStyle name="Normal 24 5 4 2 2 2" xfId="31980"/>
    <cellStyle name="Normal 24 5 4 2 3" xfId="24413"/>
    <cellStyle name="Normal 24 5 4 3" xfId="11350"/>
    <cellStyle name="Normal 24 5 4 3 2" xfId="28199"/>
    <cellStyle name="Normal 24 5 4 4" xfId="20632"/>
    <cellStyle name="Normal 24 5 5" xfId="5190"/>
    <cellStyle name="Normal 24 5 5 2" xfId="13249"/>
    <cellStyle name="Normal 24 5 5 2 2" xfId="30096"/>
    <cellStyle name="Normal 24 5 5 3" xfId="22529"/>
    <cellStyle name="Normal 24 5 6" xfId="9351"/>
    <cellStyle name="Normal 24 5 6 2" xfId="26315"/>
    <cellStyle name="Normal 24 5 7" xfId="17454"/>
    <cellStyle name="Normal 24 5 8" xfId="18747"/>
    <cellStyle name="Normal 24 6" xfId="1475"/>
    <cellStyle name="Normal 24 6 2" xfId="2474"/>
    <cellStyle name="Normal 24 6 2 2" xfId="4436"/>
    <cellStyle name="Normal 24 6 2 2 2" xfId="8219"/>
    <cellStyle name="Normal 24 6 2 2 2 2" xfId="16278"/>
    <cellStyle name="Normal 24 6 2 2 2 2 2" xfId="33125"/>
    <cellStyle name="Normal 24 6 2 2 2 3" xfId="25558"/>
    <cellStyle name="Normal 24 6 2 2 3" xfId="12495"/>
    <cellStyle name="Normal 24 6 2 2 3 2" xfId="29344"/>
    <cellStyle name="Normal 24 6 2 2 4" xfId="21777"/>
    <cellStyle name="Normal 24 6 2 3" xfId="6335"/>
    <cellStyle name="Normal 24 6 2 3 2" xfId="14394"/>
    <cellStyle name="Normal 24 6 2 3 2 2" xfId="31241"/>
    <cellStyle name="Normal 24 6 2 3 3" xfId="23674"/>
    <cellStyle name="Normal 24 6 2 4" xfId="10561"/>
    <cellStyle name="Normal 24 6 2 4 2" xfId="27460"/>
    <cellStyle name="Normal 24 6 2 5" xfId="17459"/>
    <cellStyle name="Normal 24 6 2 6" xfId="19892"/>
    <cellStyle name="Normal 24 6 3" xfId="3524"/>
    <cellStyle name="Normal 24 6 3 2" xfId="7307"/>
    <cellStyle name="Normal 24 6 3 2 2" xfId="15366"/>
    <cellStyle name="Normal 24 6 3 2 2 2" xfId="32213"/>
    <cellStyle name="Normal 24 6 3 2 3" xfId="24646"/>
    <cellStyle name="Normal 24 6 3 3" xfId="11583"/>
    <cellStyle name="Normal 24 6 3 3 2" xfId="28432"/>
    <cellStyle name="Normal 24 6 3 4" xfId="20865"/>
    <cellStyle name="Normal 24 6 4" xfId="5423"/>
    <cellStyle name="Normal 24 6 4 2" xfId="13482"/>
    <cellStyle name="Normal 24 6 4 2 2" xfId="30329"/>
    <cellStyle name="Normal 24 6 4 3" xfId="22762"/>
    <cellStyle name="Normal 24 6 5" xfId="9608"/>
    <cellStyle name="Normal 24 6 5 2" xfId="26548"/>
    <cellStyle name="Normal 24 6 6" xfId="17458"/>
    <cellStyle name="Normal 24 6 7" xfId="18980"/>
    <cellStyle name="Normal 24 7" xfId="1998"/>
    <cellStyle name="Normal 24 7 2" xfId="3985"/>
    <cellStyle name="Normal 24 7 2 2" xfId="7768"/>
    <cellStyle name="Normal 24 7 2 2 2" xfId="15827"/>
    <cellStyle name="Normal 24 7 2 2 2 2" xfId="32674"/>
    <cellStyle name="Normal 24 7 2 2 3" xfId="25107"/>
    <cellStyle name="Normal 24 7 2 3" xfId="12044"/>
    <cellStyle name="Normal 24 7 2 3 2" xfId="28893"/>
    <cellStyle name="Normal 24 7 2 4" xfId="21326"/>
    <cellStyle name="Normal 24 7 3" xfId="5884"/>
    <cellStyle name="Normal 24 7 3 2" xfId="13943"/>
    <cellStyle name="Normal 24 7 3 2 2" xfId="30790"/>
    <cellStyle name="Normal 24 7 3 3" xfId="23223"/>
    <cellStyle name="Normal 24 7 4" xfId="10097"/>
    <cellStyle name="Normal 24 7 4 2" xfId="27009"/>
    <cellStyle name="Normal 24 7 5" xfId="17460"/>
    <cellStyle name="Normal 24 7 6" xfId="19441"/>
    <cellStyle name="Normal 24 8" xfId="3043"/>
    <cellStyle name="Normal 24 8 2" xfId="6856"/>
    <cellStyle name="Normal 24 8 2 2" xfId="14915"/>
    <cellStyle name="Normal 24 8 2 2 2" xfId="31762"/>
    <cellStyle name="Normal 24 8 2 3" xfId="24195"/>
    <cellStyle name="Normal 24 8 3" xfId="11106"/>
    <cellStyle name="Normal 24 8 3 2" xfId="27981"/>
    <cellStyle name="Normal 24 8 4" xfId="20414"/>
    <cellStyle name="Normal 24 9" xfId="4972"/>
    <cellStyle name="Normal 24 9 2" xfId="13031"/>
    <cellStyle name="Normal 24 9 2 2" xfId="29878"/>
    <cellStyle name="Normal 24 9 3" xfId="22311"/>
    <cellStyle name="Normal 240" xfId="18459"/>
    <cellStyle name="Normal 240 2" xfId="33648"/>
    <cellStyle name="Normal 241" xfId="18460"/>
    <cellStyle name="Normal 241 2" xfId="33649"/>
    <cellStyle name="Normal 242" xfId="18461"/>
    <cellStyle name="Normal 242 2" xfId="33650"/>
    <cellStyle name="Normal 243" xfId="18462"/>
    <cellStyle name="Normal 243 2" xfId="33651"/>
    <cellStyle name="Normal 244" xfId="18463"/>
    <cellStyle name="Normal 244 2" xfId="33652"/>
    <cellStyle name="Normal 245" xfId="18464"/>
    <cellStyle name="Normal 245 2" xfId="33653"/>
    <cellStyle name="Normal 246" xfId="18465"/>
    <cellStyle name="Normal 246 2" xfId="33654"/>
    <cellStyle name="Normal 247" xfId="18466"/>
    <cellStyle name="Normal 247 2" xfId="33655"/>
    <cellStyle name="Normal 248" xfId="18467"/>
    <cellStyle name="Normal 248 2" xfId="33656"/>
    <cellStyle name="Normal 249" xfId="18468"/>
    <cellStyle name="Normal 249 2" xfId="33657"/>
    <cellStyle name="Normal 25" xfId="625"/>
    <cellStyle name="Normal 25 10" xfId="8968"/>
    <cellStyle name="Normal 25 10 2" xfId="26110"/>
    <cellStyle name="Normal 25 11" xfId="17461"/>
    <cellStyle name="Normal 25 12" xfId="18541"/>
    <cellStyle name="Normal 25 13" xfId="34088"/>
    <cellStyle name="Normal 25 2" xfId="743"/>
    <cellStyle name="Normal 25 2 10" xfId="18577"/>
    <cellStyle name="Normal 25 2 11" xfId="34089"/>
    <cellStyle name="Normal 25 2 2" xfId="1077"/>
    <cellStyle name="Normal 25 2 2 2" xfId="1338"/>
    <cellStyle name="Normal 25 2 2 2 2" xfId="1834"/>
    <cellStyle name="Normal 25 2 2 2 2 2" xfId="2833"/>
    <cellStyle name="Normal 25 2 2 2 2 2 2" xfId="4795"/>
    <cellStyle name="Normal 25 2 2 2 2 2 2 2" xfId="8578"/>
    <cellStyle name="Normal 25 2 2 2 2 2 2 2 2" xfId="16637"/>
    <cellStyle name="Normal 25 2 2 2 2 2 2 2 2 2" xfId="33484"/>
    <cellStyle name="Normal 25 2 2 2 2 2 2 2 3" xfId="25917"/>
    <cellStyle name="Normal 25 2 2 2 2 2 2 3" xfId="12854"/>
    <cellStyle name="Normal 25 2 2 2 2 2 2 3 2" xfId="29703"/>
    <cellStyle name="Normal 25 2 2 2 2 2 2 4" xfId="22136"/>
    <cellStyle name="Normal 25 2 2 2 2 2 3" xfId="6694"/>
    <cellStyle name="Normal 25 2 2 2 2 2 3 2" xfId="14753"/>
    <cellStyle name="Normal 25 2 2 2 2 2 3 2 2" xfId="31600"/>
    <cellStyle name="Normal 25 2 2 2 2 2 3 3" xfId="24033"/>
    <cellStyle name="Normal 25 2 2 2 2 2 4" xfId="10920"/>
    <cellStyle name="Normal 25 2 2 2 2 2 4 2" xfId="27819"/>
    <cellStyle name="Normal 25 2 2 2 2 2 5" xfId="17466"/>
    <cellStyle name="Normal 25 2 2 2 2 2 6" xfId="20251"/>
    <cellStyle name="Normal 25 2 2 2 2 3" xfId="3883"/>
    <cellStyle name="Normal 25 2 2 2 2 3 2" xfId="7666"/>
    <cellStyle name="Normal 25 2 2 2 2 3 2 2" xfId="15725"/>
    <cellStyle name="Normal 25 2 2 2 2 3 2 2 2" xfId="32572"/>
    <cellStyle name="Normal 25 2 2 2 2 3 2 3" xfId="25005"/>
    <cellStyle name="Normal 25 2 2 2 2 3 3" xfId="11942"/>
    <cellStyle name="Normal 25 2 2 2 2 3 3 2" xfId="28791"/>
    <cellStyle name="Normal 25 2 2 2 2 3 4" xfId="21224"/>
    <cellStyle name="Normal 25 2 2 2 2 4" xfId="5782"/>
    <cellStyle name="Normal 25 2 2 2 2 4 2" xfId="13841"/>
    <cellStyle name="Normal 25 2 2 2 2 4 2 2" xfId="30688"/>
    <cellStyle name="Normal 25 2 2 2 2 4 3" xfId="23121"/>
    <cellStyle name="Normal 25 2 2 2 2 5" xfId="9967"/>
    <cellStyle name="Normal 25 2 2 2 2 5 2" xfId="26907"/>
    <cellStyle name="Normal 25 2 2 2 2 6" xfId="17465"/>
    <cellStyle name="Normal 25 2 2 2 2 7" xfId="19339"/>
    <cellStyle name="Normal 25 2 2 2 3" xfId="2380"/>
    <cellStyle name="Normal 25 2 2 2 3 2" xfId="4344"/>
    <cellStyle name="Normal 25 2 2 2 3 2 2" xfId="8127"/>
    <cellStyle name="Normal 25 2 2 2 3 2 2 2" xfId="16186"/>
    <cellStyle name="Normal 25 2 2 2 3 2 2 2 2" xfId="33033"/>
    <cellStyle name="Normal 25 2 2 2 3 2 2 3" xfId="25466"/>
    <cellStyle name="Normal 25 2 2 2 3 2 3" xfId="12403"/>
    <cellStyle name="Normal 25 2 2 2 3 2 3 2" xfId="29252"/>
    <cellStyle name="Normal 25 2 2 2 3 2 4" xfId="21685"/>
    <cellStyle name="Normal 25 2 2 2 3 3" xfId="6243"/>
    <cellStyle name="Normal 25 2 2 2 3 3 2" xfId="14302"/>
    <cellStyle name="Normal 25 2 2 2 3 3 2 2" xfId="31149"/>
    <cellStyle name="Normal 25 2 2 2 3 3 3" xfId="23582"/>
    <cellStyle name="Normal 25 2 2 2 3 4" xfId="10468"/>
    <cellStyle name="Normal 25 2 2 2 3 4 2" xfId="27368"/>
    <cellStyle name="Normal 25 2 2 2 3 5" xfId="17467"/>
    <cellStyle name="Normal 25 2 2 2 3 6" xfId="19800"/>
    <cellStyle name="Normal 25 2 2 2 4" xfId="3432"/>
    <cellStyle name="Normal 25 2 2 2 4 2" xfId="7215"/>
    <cellStyle name="Normal 25 2 2 2 4 2 2" xfId="15274"/>
    <cellStyle name="Normal 25 2 2 2 4 2 2 2" xfId="32121"/>
    <cellStyle name="Normal 25 2 2 2 4 2 3" xfId="24554"/>
    <cellStyle name="Normal 25 2 2 2 4 3" xfId="11491"/>
    <cellStyle name="Normal 25 2 2 2 4 3 2" xfId="28340"/>
    <cellStyle name="Normal 25 2 2 2 4 4" xfId="20773"/>
    <cellStyle name="Normal 25 2 2 2 5" xfId="5331"/>
    <cellStyle name="Normal 25 2 2 2 5 2" xfId="13390"/>
    <cellStyle name="Normal 25 2 2 2 5 2 2" xfId="30237"/>
    <cellStyle name="Normal 25 2 2 2 5 3" xfId="22670"/>
    <cellStyle name="Normal 25 2 2 2 6" xfId="9492"/>
    <cellStyle name="Normal 25 2 2 2 6 2" xfId="26456"/>
    <cellStyle name="Normal 25 2 2 2 7" xfId="17464"/>
    <cellStyle name="Normal 25 2 2 2 8" xfId="18888"/>
    <cellStyle name="Normal 25 2 2 3" xfId="1616"/>
    <cellStyle name="Normal 25 2 2 3 2" xfId="2615"/>
    <cellStyle name="Normal 25 2 2 3 2 2" xfId="4577"/>
    <cellStyle name="Normal 25 2 2 3 2 2 2" xfId="8360"/>
    <cellStyle name="Normal 25 2 2 3 2 2 2 2" xfId="16419"/>
    <cellStyle name="Normal 25 2 2 3 2 2 2 2 2" xfId="33266"/>
    <cellStyle name="Normal 25 2 2 3 2 2 2 3" xfId="25699"/>
    <cellStyle name="Normal 25 2 2 3 2 2 3" xfId="12636"/>
    <cellStyle name="Normal 25 2 2 3 2 2 3 2" xfId="29485"/>
    <cellStyle name="Normal 25 2 2 3 2 2 4" xfId="21918"/>
    <cellStyle name="Normal 25 2 2 3 2 3" xfId="6476"/>
    <cellStyle name="Normal 25 2 2 3 2 3 2" xfId="14535"/>
    <cellStyle name="Normal 25 2 2 3 2 3 2 2" xfId="31382"/>
    <cellStyle name="Normal 25 2 2 3 2 3 3" xfId="23815"/>
    <cellStyle name="Normal 25 2 2 3 2 4" xfId="10702"/>
    <cellStyle name="Normal 25 2 2 3 2 4 2" xfId="27601"/>
    <cellStyle name="Normal 25 2 2 3 2 5" xfId="17469"/>
    <cellStyle name="Normal 25 2 2 3 2 6" xfId="20033"/>
    <cellStyle name="Normal 25 2 2 3 3" xfId="3665"/>
    <cellStyle name="Normal 25 2 2 3 3 2" xfId="7448"/>
    <cellStyle name="Normal 25 2 2 3 3 2 2" xfId="15507"/>
    <cellStyle name="Normal 25 2 2 3 3 2 2 2" xfId="32354"/>
    <cellStyle name="Normal 25 2 2 3 3 2 3" xfId="24787"/>
    <cellStyle name="Normal 25 2 2 3 3 3" xfId="11724"/>
    <cellStyle name="Normal 25 2 2 3 3 3 2" xfId="28573"/>
    <cellStyle name="Normal 25 2 2 3 3 4" xfId="21006"/>
    <cellStyle name="Normal 25 2 2 3 4" xfId="5564"/>
    <cellStyle name="Normal 25 2 2 3 4 2" xfId="13623"/>
    <cellStyle name="Normal 25 2 2 3 4 2 2" xfId="30470"/>
    <cellStyle name="Normal 25 2 2 3 4 3" xfId="22903"/>
    <cellStyle name="Normal 25 2 2 3 5" xfId="9749"/>
    <cellStyle name="Normal 25 2 2 3 5 2" xfId="26689"/>
    <cellStyle name="Normal 25 2 2 3 6" xfId="17468"/>
    <cellStyle name="Normal 25 2 2 3 7" xfId="19121"/>
    <cellStyle name="Normal 25 2 2 4" xfId="2162"/>
    <cellStyle name="Normal 25 2 2 4 2" xfId="4126"/>
    <cellStyle name="Normal 25 2 2 4 2 2" xfId="7909"/>
    <cellStyle name="Normal 25 2 2 4 2 2 2" xfId="15968"/>
    <cellStyle name="Normal 25 2 2 4 2 2 2 2" xfId="32815"/>
    <cellStyle name="Normal 25 2 2 4 2 2 3" xfId="25248"/>
    <cellStyle name="Normal 25 2 2 4 2 3" xfId="12185"/>
    <cellStyle name="Normal 25 2 2 4 2 3 2" xfId="29034"/>
    <cellStyle name="Normal 25 2 2 4 2 4" xfId="21467"/>
    <cellStyle name="Normal 25 2 2 4 3" xfId="6025"/>
    <cellStyle name="Normal 25 2 2 4 3 2" xfId="14084"/>
    <cellStyle name="Normal 25 2 2 4 3 2 2" xfId="30931"/>
    <cellStyle name="Normal 25 2 2 4 3 3" xfId="23364"/>
    <cellStyle name="Normal 25 2 2 4 4" xfId="10250"/>
    <cellStyle name="Normal 25 2 2 4 4 2" xfId="27150"/>
    <cellStyle name="Normal 25 2 2 4 5" xfId="17470"/>
    <cellStyle name="Normal 25 2 2 4 6" xfId="19582"/>
    <cellStyle name="Normal 25 2 2 5" xfId="3214"/>
    <cellStyle name="Normal 25 2 2 5 2" xfId="6997"/>
    <cellStyle name="Normal 25 2 2 5 2 2" xfId="15056"/>
    <cellStyle name="Normal 25 2 2 5 2 2 2" xfId="31903"/>
    <cellStyle name="Normal 25 2 2 5 2 3" xfId="24336"/>
    <cellStyle name="Normal 25 2 2 5 3" xfId="11273"/>
    <cellStyle name="Normal 25 2 2 5 3 2" xfId="28122"/>
    <cellStyle name="Normal 25 2 2 5 4" xfId="20555"/>
    <cellStyle name="Normal 25 2 2 6" xfId="5113"/>
    <cellStyle name="Normal 25 2 2 6 2" xfId="13172"/>
    <cellStyle name="Normal 25 2 2 6 2 2" xfId="30019"/>
    <cellStyle name="Normal 25 2 2 6 3" xfId="22452"/>
    <cellStyle name="Normal 25 2 2 7" xfId="9257"/>
    <cellStyle name="Normal 25 2 2 7 2" xfId="26238"/>
    <cellStyle name="Normal 25 2 2 8" xfId="17463"/>
    <cellStyle name="Normal 25 2 2 9" xfId="18670"/>
    <cellStyle name="Normal 25 2 3" xfId="1246"/>
    <cellStyle name="Normal 25 2 3 2" xfId="1742"/>
    <cellStyle name="Normal 25 2 3 2 2" xfId="2741"/>
    <cellStyle name="Normal 25 2 3 2 2 2" xfId="4703"/>
    <cellStyle name="Normal 25 2 3 2 2 2 2" xfId="8486"/>
    <cellStyle name="Normal 25 2 3 2 2 2 2 2" xfId="16545"/>
    <cellStyle name="Normal 25 2 3 2 2 2 2 2 2" xfId="33392"/>
    <cellStyle name="Normal 25 2 3 2 2 2 2 3" xfId="25825"/>
    <cellStyle name="Normal 25 2 3 2 2 2 3" xfId="12762"/>
    <cellStyle name="Normal 25 2 3 2 2 2 3 2" xfId="29611"/>
    <cellStyle name="Normal 25 2 3 2 2 2 4" xfId="22044"/>
    <cellStyle name="Normal 25 2 3 2 2 3" xfId="6602"/>
    <cellStyle name="Normal 25 2 3 2 2 3 2" xfId="14661"/>
    <cellStyle name="Normal 25 2 3 2 2 3 2 2" xfId="31508"/>
    <cellStyle name="Normal 25 2 3 2 2 3 3" xfId="23941"/>
    <cellStyle name="Normal 25 2 3 2 2 4" xfId="10828"/>
    <cellStyle name="Normal 25 2 3 2 2 4 2" xfId="27727"/>
    <cellStyle name="Normal 25 2 3 2 2 5" xfId="17473"/>
    <cellStyle name="Normal 25 2 3 2 2 6" xfId="20159"/>
    <cellStyle name="Normal 25 2 3 2 3" xfId="3791"/>
    <cellStyle name="Normal 25 2 3 2 3 2" xfId="7574"/>
    <cellStyle name="Normal 25 2 3 2 3 2 2" xfId="15633"/>
    <cellStyle name="Normal 25 2 3 2 3 2 2 2" xfId="32480"/>
    <cellStyle name="Normal 25 2 3 2 3 2 3" xfId="24913"/>
    <cellStyle name="Normal 25 2 3 2 3 3" xfId="11850"/>
    <cellStyle name="Normal 25 2 3 2 3 3 2" xfId="28699"/>
    <cellStyle name="Normal 25 2 3 2 3 4" xfId="21132"/>
    <cellStyle name="Normal 25 2 3 2 4" xfId="5690"/>
    <cellStyle name="Normal 25 2 3 2 4 2" xfId="13749"/>
    <cellStyle name="Normal 25 2 3 2 4 2 2" xfId="30596"/>
    <cellStyle name="Normal 25 2 3 2 4 3" xfId="23029"/>
    <cellStyle name="Normal 25 2 3 2 5" xfId="9875"/>
    <cellStyle name="Normal 25 2 3 2 5 2" xfId="26815"/>
    <cellStyle name="Normal 25 2 3 2 6" xfId="17472"/>
    <cellStyle name="Normal 25 2 3 2 7" xfId="19247"/>
    <cellStyle name="Normal 25 2 3 3" xfId="2288"/>
    <cellStyle name="Normal 25 2 3 3 2" xfId="4252"/>
    <cellStyle name="Normal 25 2 3 3 2 2" xfId="8035"/>
    <cellStyle name="Normal 25 2 3 3 2 2 2" xfId="16094"/>
    <cellStyle name="Normal 25 2 3 3 2 2 2 2" xfId="32941"/>
    <cellStyle name="Normal 25 2 3 3 2 2 3" xfId="25374"/>
    <cellStyle name="Normal 25 2 3 3 2 3" xfId="12311"/>
    <cellStyle name="Normal 25 2 3 3 2 3 2" xfId="29160"/>
    <cellStyle name="Normal 25 2 3 3 2 4" xfId="21593"/>
    <cellStyle name="Normal 25 2 3 3 3" xfId="6151"/>
    <cellStyle name="Normal 25 2 3 3 3 2" xfId="14210"/>
    <cellStyle name="Normal 25 2 3 3 3 2 2" xfId="31057"/>
    <cellStyle name="Normal 25 2 3 3 3 3" xfId="23490"/>
    <cellStyle name="Normal 25 2 3 3 4" xfId="10376"/>
    <cellStyle name="Normal 25 2 3 3 4 2" xfId="27276"/>
    <cellStyle name="Normal 25 2 3 3 5" xfId="17474"/>
    <cellStyle name="Normal 25 2 3 3 6" xfId="19708"/>
    <cellStyle name="Normal 25 2 3 4" xfId="3340"/>
    <cellStyle name="Normal 25 2 3 4 2" xfId="7123"/>
    <cellStyle name="Normal 25 2 3 4 2 2" xfId="15182"/>
    <cellStyle name="Normal 25 2 3 4 2 2 2" xfId="32029"/>
    <cellStyle name="Normal 25 2 3 4 2 3" xfId="24462"/>
    <cellStyle name="Normal 25 2 3 4 3" xfId="11399"/>
    <cellStyle name="Normal 25 2 3 4 3 2" xfId="28248"/>
    <cellStyle name="Normal 25 2 3 4 4" xfId="20681"/>
    <cellStyle name="Normal 25 2 3 5" xfId="5239"/>
    <cellStyle name="Normal 25 2 3 5 2" xfId="13298"/>
    <cellStyle name="Normal 25 2 3 5 2 2" xfId="30145"/>
    <cellStyle name="Normal 25 2 3 5 3" xfId="22578"/>
    <cellStyle name="Normal 25 2 3 6" xfId="9400"/>
    <cellStyle name="Normal 25 2 3 6 2" xfId="26364"/>
    <cellStyle name="Normal 25 2 3 7" xfId="17471"/>
    <cellStyle name="Normal 25 2 3 8" xfId="18796"/>
    <cellStyle name="Normal 25 2 4" xfId="1524"/>
    <cellStyle name="Normal 25 2 4 2" xfId="2523"/>
    <cellStyle name="Normal 25 2 4 2 2" xfId="4485"/>
    <cellStyle name="Normal 25 2 4 2 2 2" xfId="8268"/>
    <cellStyle name="Normal 25 2 4 2 2 2 2" xfId="16327"/>
    <cellStyle name="Normal 25 2 4 2 2 2 2 2" xfId="33174"/>
    <cellStyle name="Normal 25 2 4 2 2 2 3" xfId="25607"/>
    <cellStyle name="Normal 25 2 4 2 2 3" xfId="12544"/>
    <cellStyle name="Normal 25 2 4 2 2 3 2" xfId="29393"/>
    <cellStyle name="Normal 25 2 4 2 2 4" xfId="21826"/>
    <cellStyle name="Normal 25 2 4 2 3" xfId="6384"/>
    <cellStyle name="Normal 25 2 4 2 3 2" xfId="14443"/>
    <cellStyle name="Normal 25 2 4 2 3 2 2" xfId="31290"/>
    <cellStyle name="Normal 25 2 4 2 3 3" xfId="23723"/>
    <cellStyle name="Normal 25 2 4 2 4" xfId="10610"/>
    <cellStyle name="Normal 25 2 4 2 4 2" xfId="27509"/>
    <cellStyle name="Normal 25 2 4 2 5" xfId="17476"/>
    <cellStyle name="Normal 25 2 4 2 6" xfId="19941"/>
    <cellStyle name="Normal 25 2 4 3" xfId="3573"/>
    <cellStyle name="Normal 25 2 4 3 2" xfId="7356"/>
    <cellStyle name="Normal 25 2 4 3 2 2" xfId="15415"/>
    <cellStyle name="Normal 25 2 4 3 2 2 2" xfId="32262"/>
    <cellStyle name="Normal 25 2 4 3 2 3" xfId="24695"/>
    <cellStyle name="Normal 25 2 4 3 3" xfId="11632"/>
    <cellStyle name="Normal 25 2 4 3 3 2" xfId="28481"/>
    <cellStyle name="Normal 25 2 4 3 4" xfId="20914"/>
    <cellStyle name="Normal 25 2 4 4" xfId="5472"/>
    <cellStyle name="Normal 25 2 4 4 2" xfId="13531"/>
    <cellStyle name="Normal 25 2 4 4 2 2" xfId="30378"/>
    <cellStyle name="Normal 25 2 4 4 3" xfId="22811"/>
    <cellStyle name="Normal 25 2 4 5" xfId="9657"/>
    <cellStyle name="Normal 25 2 4 5 2" xfId="26597"/>
    <cellStyle name="Normal 25 2 4 6" xfId="17475"/>
    <cellStyle name="Normal 25 2 4 7" xfId="19029"/>
    <cellStyle name="Normal 25 2 5" xfId="2053"/>
    <cellStyle name="Normal 25 2 5 2" xfId="4034"/>
    <cellStyle name="Normal 25 2 5 2 2" xfId="7817"/>
    <cellStyle name="Normal 25 2 5 2 2 2" xfId="15876"/>
    <cellStyle name="Normal 25 2 5 2 2 2 2" xfId="32723"/>
    <cellStyle name="Normal 25 2 5 2 2 3" xfId="25156"/>
    <cellStyle name="Normal 25 2 5 2 3" xfId="12093"/>
    <cellStyle name="Normal 25 2 5 2 3 2" xfId="28942"/>
    <cellStyle name="Normal 25 2 5 2 4" xfId="21375"/>
    <cellStyle name="Normal 25 2 5 3" xfId="5933"/>
    <cellStyle name="Normal 25 2 5 3 2" xfId="13992"/>
    <cellStyle name="Normal 25 2 5 3 2 2" xfId="30839"/>
    <cellStyle name="Normal 25 2 5 3 3" xfId="23272"/>
    <cellStyle name="Normal 25 2 5 4" xfId="10151"/>
    <cellStyle name="Normal 25 2 5 4 2" xfId="27058"/>
    <cellStyle name="Normal 25 2 5 5" xfId="17477"/>
    <cellStyle name="Normal 25 2 5 6" xfId="19490"/>
    <cellStyle name="Normal 25 2 6" xfId="3092"/>
    <cellStyle name="Normal 25 2 6 2" xfId="6905"/>
    <cellStyle name="Normal 25 2 6 2 2" xfId="14964"/>
    <cellStyle name="Normal 25 2 6 2 2 2" xfId="31811"/>
    <cellStyle name="Normal 25 2 6 2 3" xfId="24244"/>
    <cellStyle name="Normal 25 2 6 3" xfId="11155"/>
    <cellStyle name="Normal 25 2 6 3 2" xfId="28030"/>
    <cellStyle name="Normal 25 2 6 4" xfId="20463"/>
    <cellStyle name="Normal 25 2 7" xfId="5021"/>
    <cellStyle name="Normal 25 2 7 2" xfId="13080"/>
    <cellStyle name="Normal 25 2 7 2 2" xfId="29927"/>
    <cellStyle name="Normal 25 2 7 3" xfId="22360"/>
    <cellStyle name="Normal 25 2 8" xfId="9040"/>
    <cellStyle name="Normal 25 2 8 2" xfId="26146"/>
    <cellStyle name="Normal 25 2 9" xfId="17462"/>
    <cellStyle name="Normal 25 3" xfId="946"/>
    <cellStyle name="Normal 25 3 2" xfId="3126"/>
    <cellStyle name="Normal 25 3 3" xfId="17478"/>
    <cellStyle name="Normal 25 3 4" xfId="34090"/>
    <cellStyle name="Normal 25 4" xfId="1041"/>
    <cellStyle name="Normal 25 4 2" xfId="1302"/>
    <cellStyle name="Normal 25 4 2 2" xfId="1798"/>
    <cellStyle name="Normal 25 4 2 2 2" xfId="2797"/>
    <cellStyle name="Normal 25 4 2 2 2 2" xfId="4759"/>
    <cellStyle name="Normal 25 4 2 2 2 2 2" xfId="8542"/>
    <cellStyle name="Normal 25 4 2 2 2 2 2 2" xfId="16601"/>
    <cellStyle name="Normal 25 4 2 2 2 2 2 2 2" xfId="33448"/>
    <cellStyle name="Normal 25 4 2 2 2 2 2 3" xfId="25881"/>
    <cellStyle name="Normal 25 4 2 2 2 2 3" xfId="12818"/>
    <cellStyle name="Normal 25 4 2 2 2 2 3 2" xfId="29667"/>
    <cellStyle name="Normal 25 4 2 2 2 2 4" xfId="22100"/>
    <cellStyle name="Normal 25 4 2 2 2 3" xfId="6658"/>
    <cellStyle name="Normal 25 4 2 2 2 3 2" xfId="14717"/>
    <cellStyle name="Normal 25 4 2 2 2 3 2 2" xfId="31564"/>
    <cellStyle name="Normal 25 4 2 2 2 3 3" xfId="23997"/>
    <cellStyle name="Normal 25 4 2 2 2 4" xfId="10884"/>
    <cellStyle name="Normal 25 4 2 2 2 4 2" xfId="27783"/>
    <cellStyle name="Normal 25 4 2 2 2 5" xfId="17482"/>
    <cellStyle name="Normal 25 4 2 2 2 6" xfId="20215"/>
    <cellStyle name="Normal 25 4 2 2 3" xfId="3847"/>
    <cellStyle name="Normal 25 4 2 2 3 2" xfId="7630"/>
    <cellStyle name="Normal 25 4 2 2 3 2 2" xfId="15689"/>
    <cellStyle name="Normal 25 4 2 2 3 2 2 2" xfId="32536"/>
    <cellStyle name="Normal 25 4 2 2 3 2 3" xfId="24969"/>
    <cellStyle name="Normal 25 4 2 2 3 3" xfId="11906"/>
    <cellStyle name="Normal 25 4 2 2 3 3 2" xfId="28755"/>
    <cellStyle name="Normal 25 4 2 2 3 4" xfId="21188"/>
    <cellStyle name="Normal 25 4 2 2 4" xfId="5746"/>
    <cellStyle name="Normal 25 4 2 2 4 2" xfId="13805"/>
    <cellStyle name="Normal 25 4 2 2 4 2 2" xfId="30652"/>
    <cellStyle name="Normal 25 4 2 2 4 3" xfId="23085"/>
    <cellStyle name="Normal 25 4 2 2 5" xfId="9931"/>
    <cellStyle name="Normal 25 4 2 2 5 2" xfId="26871"/>
    <cellStyle name="Normal 25 4 2 2 6" xfId="17481"/>
    <cellStyle name="Normal 25 4 2 2 7" xfId="19303"/>
    <cellStyle name="Normal 25 4 2 3" xfId="2344"/>
    <cellStyle name="Normal 25 4 2 3 2" xfId="4308"/>
    <cellStyle name="Normal 25 4 2 3 2 2" xfId="8091"/>
    <cellStyle name="Normal 25 4 2 3 2 2 2" xfId="16150"/>
    <cellStyle name="Normal 25 4 2 3 2 2 2 2" xfId="32997"/>
    <cellStyle name="Normal 25 4 2 3 2 2 3" xfId="25430"/>
    <cellStyle name="Normal 25 4 2 3 2 3" xfId="12367"/>
    <cellStyle name="Normal 25 4 2 3 2 3 2" xfId="29216"/>
    <cellStyle name="Normal 25 4 2 3 2 4" xfId="21649"/>
    <cellStyle name="Normal 25 4 2 3 3" xfId="6207"/>
    <cellStyle name="Normal 25 4 2 3 3 2" xfId="14266"/>
    <cellStyle name="Normal 25 4 2 3 3 2 2" xfId="31113"/>
    <cellStyle name="Normal 25 4 2 3 3 3" xfId="23546"/>
    <cellStyle name="Normal 25 4 2 3 4" xfId="10432"/>
    <cellStyle name="Normal 25 4 2 3 4 2" xfId="27332"/>
    <cellStyle name="Normal 25 4 2 3 5" xfId="17483"/>
    <cellStyle name="Normal 25 4 2 3 6" xfId="19764"/>
    <cellStyle name="Normal 25 4 2 4" xfId="3396"/>
    <cellStyle name="Normal 25 4 2 4 2" xfId="7179"/>
    <cellStyle name="Normal 25 4 2 4 2 2" xfId="15238"/>
    <cellStyle name="Normal 25 4 2 4 2 2 2" xfId="32085"/>
    <cellStyle name="Normal 25 4 2 4 2 3" xfId="24518"/>
    <cellStyle name="Normal 25 4 2 4 3" xfId="11455"/>
    <cellStyle name="Normal 25 4 2 4 3 2" xfId="28304"/>
    <cellStyle name="Normal 25 4 2 4 4" xfId="20737"/>
    <cellStyle name="Normal 25 4 2 5" xfId="5295"/>
    <cellStyle name="Normal 25 4 2 5 2" xfId="13354"/>
    <cellStyle name="Normal 25 4 2 5 2 2" xfId="30201"/>
    <cellStyle name="Normal 25 4 2 5 3" xfId="22634"/>
    <cellStyle name="Normal 25 4 2 6" xfId="9456"/>
    <cellStyle name="Normal 25 4 2 6 2" xfId="26420"/>
    <cellStyle name="Normal 25 4 2 7" xfId="17480"/>
    <cellStyle name="Normal 25 4 2 8" xfId="18852"/>
    <cellStyle name="Normal 25 4 3" xfId="1580"/>
    <cellStyle name="Normal 25 4 3 2" xfId="2579"/>
    <cellStyle name="Normal 25 4 3 2 2" xfId="4541"/>
    <cellStyle name="Normal 25 4 3 2 2 2" xfId="8324"/>
    <cellStyle name="Normal 25 4 3 2 2 2 2" xfId="16383"/>
    <cellStyle name="Normal 25 4 3 2 2 2 2 2" xfId="33230"/>
    <cellStyle name="Normal 25 4 3 2 2 2 3" xfId="25663"/>
    <cellStyle name="Normal 25 4 3 2 2 3" xfId="12600"/>
    <cellStyle name="Normal 25 4 3 2 2 3 2" xfId="29449"/>
    <cellStyle name="Normal 25 4 3 2 2 4" xfId="21882"/>
    <cellStyle name="Normal 25 4 3 2 3" xfId="6440"/>
    <cellStyle name="Normal 25 4 3 2 3 2" xfId="14499"/>
    <cellStyle name="Normal 25 4 3 2 3 2 2" xfId="31346"/>
    <cellStyle name="Normal 25 4 3 2 3 3" xfId="23779"/>
    <cellStyle name="Normal 25 4 3 2 4" xfId="10666"/>
    <cellStyle name="Normal 25 4 3 2 4 2" xfId="27565"/>
    <cellStyle name="Normal 25 4 3 2 5" xfId="17485"/>
    <cellStyle name="Normal 25 4 3 2 6" xfId="19997"/>
    <cellStyle name="Normal 25 4 3 3" xfId="3629"/>
    <cellStyle name="Normal 25 4 3 3 2" xfId="7412"/>
    <cellStyle name="Normal 25 4 3 3 2 2" xfId="15471"/>
    <cellStyle name="Normal 25 4 3 3 2 2 2" xfId="32318"/>
    <cellStyle name="Normal 25 4 3 3 2 3" xfId="24751"/>
    <cellStyle name="Normal 25 4 3 3 3" xfId="11688"/>
    <cellStyle name="Normal 25 4 3 3 3 2" xfId="28537"/>
    <cellStyle name="Normal 25 4 3 3 4" xfId="20970"/>
    <cellStyle name="Normal 25 4 3 4" xfId="5528"/>
    <cellStyle name="Normal 25 4 3 4 2" xfId="13587"/>
    <cellStyle name="Normal 25 4 3 4 2 2" xfId="30434"/>
    <cellStyle name="Normal 25 4 3 4 3" xfId="22867"/>
    <cellStyle name="Normal 25 4 3 5" xfId="9713"/>
    <cellStyle name="Normal 25 4 3 5 2" xfId="26653"/>
    <cellStyle name="Normal 25 4 3 6" xfId="17484"/>
    <cellStyle name="Normal 25 4 3 7" xfId="19085"/>
    <cellStyle name="Normal 25 4 4" xfId="2126"/>
    <cellStyle name="Normal 25 4 4 2" xfId="4090"/>
    <cellStyle name="Normal 25 4 4 2 2" xfId="7873"/>
    <cellStyle name="Normal 25 4 4 2 2 2" xfId="15932"/>
    <cellStyle name="Normal 25 4 4 2 2 2 2" xfId="32779"/>
    <cellStyle name="Normal 25 4 4 2 2 3" xfId="25212"/>
    <cellStyle name="Normal 25 4 4 2 3" xfId="12149"/>
    <cellStyle name="Normal 25 4 4 2 3 2" xfId="28998"/>
    <cellStyle name="Normal 25 4 4 2 4" xfId="21431"/>
    <cellStyle name="Normal 25 4 4 3" xfId="5989"/>
    <cellStyle name="Normal 25 4 4 3 2" xfId="14048"/>
    <cellStyle name="Normal 25 4 4 3 2 2" xfId="30895"/>
    <cellStyle name="Normal 25 4 4 3 3" xfId="23328"/>
    <cellStyle name="Normal 25 4 4 4" xfId="10214"/>
    <cellStyle name="Normal 25 4 4 4 2" xfId="27114"/>
    <cellStyle name="Normal 25 4 4 5" xfId="17486"/>
    <cellStyle name="Normal 25 4 4 6" xfId="19546"/>
    <cellStyle name="Normal 25 4 5" xfId="3178"/>
    <cellStyle name="Normal 25 4 5 2" xfId="6961"/>
    <cellStyle name="Normal 25 4 5 2 2" xfId="15020"/>
    <cellStyle name="Normal 25 4 5 2 2 2" xfId="31867"/>
    <cellStyle name="Normal 25 4 5 2 3" xfId="24300"/>
    <cellStyle name="Normal 25 4 5 3" xfId="11237"/>
    <cellStyle name="Normal 25 4 5 3 2" xfId="28086"/>
    <cellStyle name="Normal 25 4 5 4" xfId="20519"/>
    <cellStyle name="Normal 25 4 6" xfId="5077"/>
    <cellStyle name="Normal 25 4 6 2" xfId="13136"/>
    <cellStyle name="Normal 25 4 6 2 2" xfId="29983"/>
    <cellStyle name="Normal 25 4 6 3" xfId="22416"/>
    <cellStyle name="Normal 25 4 7" xfId="9221"/>
    <cellStyle name="Normal 25 4 7 2" xfId="26202"/>
    <cellStyle name="Normal 25 4 8" xfId="17479"/>
    <cellStyle name="Normal 25 4 9" xfId="18634"/>
    <cellStyle name="Normal 25 5" xfId="1210"/>
    <cellStyle name="Normal 25 5 2" xfId="1706"/>
    <cellStyle name="Normal 25 5 2 2" xfId="2705"/>
    <cellStyle name="Normal 25 5 2 2 2" xfId="4667"/>
    <cellStyle name="Normal 25 5 2 2 2 2" xfId="8450"/>
    <cellStyle name="Normal 25 5 2 2 2 2 2" xfId="16509"/>
    <cellStyle name="Normal 25 5 2 2 2 2 2 2" xfId="33356"/>
    <cellStyle name="Normal 25 5 2 2 2 2 3" xfId="25789"/>
    <cellStyle name="Normal 25 5 2 2 2 3" xfId="12726"/>
    <cellStyle name="Normal 25 5 2 2 2 3 2" xfId="29575"/>
    <cellStyle name="Normal 25 5 2 2 2 4" xfId="22008"/>
    <cellStyle name="Normal 25 5 2 2 3" xfId="6566"/>
    <cellStyle name="Normal 25 5 2 2 3 2" xfId="14625"/>
    <cellStyle name="Normal 25 5 2 2 3 2 2" xfId="31472"/>
    <cellStyle name="Normal 25 5 2 2 3 3" xfId="23905"/>
    <cellStyle name="Normal 25 5 2 2 4" xfId="10792"/>
    <cellStyle name="Normal 25 5 2 2 4 2" xfId="27691"/>
    <cellStyle name="Normal 25 5 2 2 5" xfId="17489"/>
    <cellStyle name="Normal 25 5 2 2 6" xfId="20123"/>
    <cellStyle name="Normal 25 5 2 3" xfId="3755"/>
    <cellStyle name="Normal 25 5 2 3 2" xfId="7538"/>
    <cellStyle name="Normal 25 5 2 3 2 2" xfId="15597"/>
    <cellStyle name="Normal 25 5 2 3 2 2 2" xfId="32444"/>
    <cellStyle name="Normal 25 5 2 3 2 3" xfId="24877"/>
    <cellStyle name="Normal 25 5 2 3 3" xfId="11814"/>
    <cellStyle name="Normal 25 5 2 3 3 2" xfId="28663"/>
    <cellStyle name="Normal 25 5 2 3 4" xfId="21096"/>
    <cellStyle name="Normal 25 5 2 4" xfId="5654"/>
    <cellStyle name="Normal 25 5 2 4 2" xfId="13713"/>
    <cellStyle name="Normal 25 5 2 4 2 2" xfId="30560"/>
    <cellStyle name="Normal 25 5 2 4 3" xfId="22993"/>
    <cellStyle name="Normal 25 5 2 5" xfId="9839"/>
    <cellStyle name="Normal 25 5 2 5 2" xfId="26779"/>
    <cellStyle name="Normal 25 5 2 6" xfId="17488"/>
    <cellStyle name="Normal 25 5 2 7" xfId="19211"/>
    <cellStyle name="Normal 25 5 3" xfId="2252"/>
    <cellStyle name="Normal 25 5 3 2" xfId="4216"/>
    <cellStyle name="Normal 25 5 3 2 2" xfId="7999"/>
    <cellStyle name="Normal 25 5 3 2 2 2" xfId="16058"/>
    <cellStyle name="Normal 25 5 3 2 2 2 2" xfId="32905"/>
    <cellStyle name="Normal 25 5 3 2 2 3" xfId="25338"/>
    <cellStyle name="Normal 25 5 3 2 3" xfId="12275"/>
    <cellStyle name="Normal 25 5 3 2 3 2" xfId="29124"/>
    <cellStyle name="Normal 25 5 3 2 4" xfId="21557"/>
    <cellStyle name="Normal 25 5 3 3" xfId="6115"/>
    <cellStyle name="Normal 25 5 3 3 2" xfId="14174"/>
    <cellStyle name="Normal 25 5 3 3 2 2" xfId="31021"/>
    <cellStyle name="Normal 25 5 3 3 3" xfId="23454"/>
    <cellStyle name="Normal 25 5 3 4" xfId="10340"/>
    <cellStyle name="Normal 25 5 3 4 2" xfId="27240"/>
    <cellStyle name="Normal 25 5 3 5" xfId="17490"/>
    <cellStyle name="Normal 25 5 3 6" xfId="19672"/>
    <cellStyle name="Normal 25 5 4" xfId="3304"/>
    <cellStyle name="Normal 25 5 4 2" xfId="7087"/>
    <cellStyle name="Normal 25 5 4 2 2" xfId="15146"/>
    <cellStyle name="Normal 25 5 4 2 2 2" xfId="31993"/>
    <cellStyle name="Normal 25 5 4 2 3" xfId="24426"/>
    <cellStyle name="Normal 25 5 4 3" xfId="11363"/>
    <cellStyle name="Normal 25 5 4 3 2" xfId="28212"/>
    <cellStyle name="Normal 25 5 4 4" xfId="20645"/>
    <cellStyle name="Normal 25 5 5" xfId="5203"/>
    <cellStyle name="Normal 25 5 5 2" xfId="13262"/>
    <cellStyle name="Normal 25 5 5 2 2" xfId="30109"/>
    <cellStyle name="Normal 25 5 5 3" xfId="22542"/>
    <cellStyle name="Normal 25 5 6" xfId="9364"/>
    <cellStyle name="Normal 25 5 6 2" xfId="26328"/>
    <cellStyle name="Normal 25 5 7" xfId="17487"/>
    <cellStyle name="Normal 25 5 8" xfId="18760"/>
    <cellStyle name="Normal 25 6" xfId="1488"/>
    <cellStyle name="Normal 25 6 2" xfId="2487"/>
    <cellStyle name="Normal 25 6 2 2" xfId="4449"/>
    <cellStyle name="Normal 25 6 2 2 2" xfId="8232"/>
    <cellStyle name="Normal 25 6 2 2 2 2" xfId="16291"/>
    <cellStyle name="Normal 25 6 2 2 2 2 2" xfId="33138"/>
    <cellStyle name="Normal 25 6 2 2 2 3" xfId="25571"/>
    <cellStyle name="Normal 25 6 2 2 3" xfId="12508"/>
    <cellStyle name="Normal 25 6 2 2 3 2" xfId="29357"/>
    <cellStyle name="Normal 25 6 2 2 4" xfId="21790"/>
    <cellStyle name="Normal 25 6 2 3" xfId="6348"/>
    <cellStyle name="Normal 25 6 2 3 2" xfId="14407"/>
    <cellStyle name="Normal 25 6 2 3 2 2" xfId="31254"/>
    <cellStyle name="Normal 25 6 2 3 3" xfId="23687"/>
    <cellStyle name="Normal 25 6 2 4" xfId="10574"/>
    <cellStyle name="Normal 25 6 2 4 2" xfId="27473"/>
    <cellStyle name="Normal 25 6 2 5" xfId="17492"/>
    <cellStyle name="Normal 25 6 2 6" xfId="19905"/>
    <cellStyle name="Normal 25 6 3" xfId="3537"/>
    <cellStyle name="Normal 25 6 3 2" xfId="7320"/>
    <cellStyle name="Normal 25 6 3 2 2" xfId="15379"/>
    <cellStyle name="Normal 25 6 3 2 2 2" xfId="32226"/>
    <cellStyle name="Normal 25 6 3 2 3" xfId="24659"/>
    <cellStyle name="Normal 25 6 3 3" xfId="11596"/>
    <cellStyle name="Normal 25 6 3 3 2" xfId="28445"/>
    <cellStyle name="Normal 25 6 3 4" xfId="20878"/>
    <cellStyle name="Normal 25 6 4" xfId="5436"/>
    <cellStyle name="Normal 25 6 4 2" xfId="13495"/>
    <cellStyle name="Normal 25 6 4 2 2" xfId="30342"/>
    <cellStyle name="Normal 25 6 4 3" xfId="22775"/>
    <cellStyle name="Normal 25 6 5" xfId="9621"/>
    <cellStyle name="Normal 25 6 5 2" xfId="26561"/>
    <cellStyle name="Normal 25 6 6" xfId="17491"/>
    <cellStyle name="Normal 25 6 7" xfId="18993"/>
    <cellStyle name="Normal 25 7" xfId="2013"/>
    <cellStyle name="Normal 25 7 2" xfId="3998"/>
    <cellStyle name="Normal 25 7 2 2" xfId="7781"/>
    <cellStyle name="Normal 25 7 2 2 2" xfId="15840"/>
    <cellStyle name="Normal 25 7 2 2 2 2" xfId="32687"/>
    <cellStyle name="Normal 25 7 2 2 3" xfId="25120"/>
    <cellStyle name="Normal 25 7 2 3" xfId="12057"/>
    <cellStyle name="Normal 25 7 2 3 2" xfId="28906"/>
    <cellStyle name="Normal 25 7 2 4" xfId="21339"/>
    <cellStyle name="Normal 25 7 3" xfId="5897"/>
    <cellStyle name="Normal 25 7 3 2" xfId="13956"/>
    <cellStyle name="Normal 25 7 3 2 2" xfId="30803"/>
    <cellStyle name="Normal 25 7 3 3" xfId="23236"/>
    <cellStyle name="Normal 25 7 4" xfId="10112"/>
    <cellStyle name="Normal 25 7 4 2" xfId="27022"/>
    <cellStyle name="Normal 25 7 5" xfId="17493"/>
    <cellStyle name="Normal 25 7 6" xfId="19454"/>
    <cellStyle name="Normal 25 8" xfId="3056"/>
    <cellStyle name="Normal 25 8 2" xfId="6869"/>
    <cellStyle name="Normal 25 8 2 2" xfId="14928"/>
    <cellStyle name="Normal 25 8 2 2 2" xfId="31775"/>
    <cellStyle name="Normal 25 8 2 3" xfId="24208"/>
    <cellStyle name="Normal 25 8 3" xfId="11119"/>
    <cellStyle name="Normal 25 8 3 2" xfId="27994"/>
    <cellStyle name="Normal 25 8 4" xfId="20427"/>
    <cellStyle name="Normal 25 9" xfId="4985"/>
    <cellStyle name="Normal 25 9 2" xfId="13044"/>
    <cellStyle name="Normal 25 9 2 2" xfId="29891"/>
    <cellStyle name="Normal 25 9 3" xfId="22324"/>
    <cellStyle name="Normal 250" xfId="18470"/>
    <cellStyle name="Normal 251" xfId="18469"/>
    <cellStyle name="Normal 252" xfId="269"/>
    <cellStyle name="Normal 253" xfId="33658"/>
    <cellStyle name="Normal 254" xfId="33659"/>
    <cellStyle name="Normal 255" xfId="33660"/>
    <cellStyle name="Normal 256" xfId="33661"/>
    <cellStyle name="Normal 257" xfId="33662"/>
    <cellStyle name="Normal 258" xfId="33663"/>
    <cellStyle name="Normal 259" xfId="33664"/>
    <cellStyle name="Normal 26" xfId="626"/>
    <cellStyle name="Normal 26 10" xfId="8969"/>
    <cellStyle name="Normal 26 10 2" xfId="26111"/>
    <cellStyle name="Normal 26 11" xfId="17494"/>
    <cellStyle name="Normal 26 12" xfId="18542"/>
    <cellStyle name="Normal 26 13" xfId="34091"/>
    <cellStyle name="Normal 26 2" xfId="744"/>
    <cellStyle name="Normal 26 2 10" xfId="18578"/>
    <cellStyle name="Normal 26 2 11" xfId="34092"/>
    <cellStyle name="Normal 26 2 2" xfId="1078"/>
    <cellStyle name="Normal 26 2 2 2" xfId="1339"/>
    <cellStyle name="Normal 26 2 2 2 2" xfId="1835"/>
    <cellStyle name="Normal 26 2 2 2 2 2" xfId="2834"/>
    <cellStyle name="Normal 26 2 2 2 2 2 2" xfId="4796"/>
    <cellStyle name="Normal 26 2 2 2 2 2 2 2" xfId="8579"/>
    <cellStyle name="Normal 26 2 2 2 2 2 2 2 2" xfId="16638"/>
    <cellStyle name="Normal 26 2 2 2 2 2 2 2 2 2" xfId="33485"/>
    <cellStyle name="Normal 26 2 2 2 2 2 2 2 3" xfId="25918"/>
    <cellStyle name="Normal 26 2 2 2 2 2 2 3" xfId="12855"/>
    <cellStyle name="Normal 26 2 2 2 2 2 2 3 2" xfId="29704"/>
    <cellStyle name="Normal 26 2 2 2 2 2 2 4" xfId="22137"/>
    <cellStyle name="Normal 26 2 2 2 2 2 3" xfId="6695"/>
    <cellStyle name="Normal 26 2 2 2 2 2 3 2" xfId="14754"/>
    <cellStyle name="Normal 26 2 2 2 2 2 3 2 2" xfId="31601"/>
    <cellStyle name="Normal 26 2 2 2 2 2 3 3" xfId="24034"/>
    <cellStyle name="Normal 26 2 2 2 2 2 4" xfId="10921"/>
    <cellStyle name="Normal 26 2 2 2 2 2 4 2" xfId="27820"/>
    <cellStyle name="Normal 26 2 2 2 2 2 5" xfId="17499"/>
    <cellStyle name="Normal 26 2 2 2 2 2 6" xfId="20252"/>
    <cellStyle name="Normal 26 2 2 2 2 3" xfId="3884"/>
    <cellStyle name="Normal 26 2 2 2 2 3 2" xfId="7667"/>
    <cellStyle name="Normal 26 2 2 2 2 3 2 2" xfId="15726"/>
    <cellStyle name="Normal 26 2 2 2 2 3 2 2 2" xfId="32573"/>
    <cellStyle name="Normal 26 2 2 2 2 3 2 3" xfId="25006"/>
    <cellStyle name="Normal 26 2 2 2 2 3 3" xfId="11943"/>
    <cellStyle name="Normal 26 2 2 2 2 3 3 2" xfId="28792"/>
    <cellStyle name="Normal 26 2 2 2 2 3 4" xfId="21225"/>
    <cellStyle name="Normal 26 2 2 2 2 4" xfId="5783"/>
    <cellStyle name="Normal 26 2 2 2 2 4 2" xfId="13842"/>
    <cellStyle name="Normal 26 2 2 2 2 4 2 2" xfId="30689"/>
    <cellStyle name="Normal 26 2 2 2 2 4 3" xfId="23122"/>
    <cellStyle name="Normal 26 2 2 2 2 5" xfId="9968"/>
    <cellStyle name="Normal 26 2 2 2 2 5 2" xfId="26908"/>
    <cellStyle name="Normal 26 2 2 2 2 6" xfId="17498"/>
    <cellStyle name="Normal 26 2 2 2 2 7" xfId="19340"/>
    <cellStyle name="Normal 26 2 2 2 3" xfId="2381"/>
    <cellStyle name="Normal 26 2 2 2 3 2" xfId="4345"/>
    <cellStyle name="Normal 26 2 2 2 3 2 2" xfId="8128"/>
    <cellStyle name="Normal 26 2 2 2 3 2 2 2" xfId="16187"/>
    <cellStyle name="Normal 26 2 2 2 3 2 2 2 2" xfId="33034"/>
    <cellStyle name="Normal 26 2 2 2 3 2 2 3" xfId="25467"/>
    <cellStyle name="Normal 26 2 2 2 3 2 3" xfId="12404"/>
    <cellStyle name="Normal 26 2 2 2 3 2 3 2" xfId="29253"/>
    <cellStyle name="Normal 26 2 2 2 3 2 4" xfId="21686"/>
    <cellStyle name="Normal 26 2 2 2 3 3" xfId="6244"/>
    <cellStyle name="Normal 26 2 2 2 3 3 2" xfId="14303"/>
    <cellStyle name="Normal 26 2 2 2 3 3 2 2" xfId="31150"/>
    <cellStyle name="Normal 26 2 2 2 3 3 3" xfId="23583"/>
    <cellStyle name="Normal 26 2 2 2 3 4" xfId="10469"/>
    <cellStyle name="Normal 26 2 2 2 3 4 2" xfId="27369"/>
    <cellStyle name="Normal 26 2 2 2 3 5" xfId="17500"/>
    <cellStyle name="Normal 26 2 2 2 3 6" xfId="19801"/>
    <cellStyle name="Normal 26 2 2 2 4" xfId="3433"/>
    <cellStyle name="Normal 26 2 2 2 4 2" xfId="7216"/>
    <cellStyle name="Normal 26 2 2 2 4 2 2" xfId="15275"/>
    <cellStyle name="Normal 26 2 2 2 4 2 2 2" xfId="32122"/>
    <cellStyle name="Normal 26 2 2 2 4 2 3" xfId="24555"/>
    <cellStyle name="Normal 26 2 2 2 4 3" xfId="11492"/>
    <cellStyle name="Normal 26 2 2 2 4 3 2" xfId="28341"/>
    <cellStyle name="Normal 26 2 2 2 4 4" xfId="20774"/>
    <cellStyle name="Normal 26 2 2 2 5" xfId="5332"/>
    <cellStyle name="Normal 26 2 2 2 5 2" xfId="13391"/>
    <cellStyle name="Normal 26 2 2 2 5 2 2" xfId="30238"/>
    <cellStyle name="Normal 26 2 2 2 5 3" xfId="22671"/>
    <cellStyle name="Normal 26 2 2 2 6" xfId="9493"/>
    <cellStyle name="Normal 26 2 2 2 6 2" xfId="26457"/>
    <cellStyle name="Normal 26 2 2 2 7" xfId="17497"/>
    <cellStyle name="Normal 26 2 2 2 8" xfId="18889"/>
    <cellStyle name="Normal 26 2 2 3" xfId="1617"/>
    <cellStyle name="Normal 26 2 2 3 2" xfId="2616"/>
    <cellStyle name="Normal 26 2 2 3 2 2" xfId="4578"/>
    <cellStyle name="Normal 26 2 2 3 2 2 2" xfId="8361"/>
    <cellStyle name="Normal 26 2 2 3 2 2 2 2" xfId="16420"/>
    <cellStyle name="Normal 26 2 2 3 2 2 2 2 2" xfId="33267"/>
    <cellStyle name="Normal 26 2 2 3 2 2 2 3" xfId="25700"/>
    <cellStyle name="Normal 26 2 2 3 2 2 3" xfId="12637"/>
    <cellStyle name="Normal 26 2 2 3 2 2 3 2" xfId="29486"/>
    <cellStyle name="Normal 26 2 2 3 2 2 4" xfId="21919"/>
    <cellStyle name="Normal 26 2 2 3 2 3" xfId="6477"/>
    <cellStyle name="Normal 26 2 2 3 2 3 2" xfId="14536"/>
    <cellStyle name="Normal 26 2 2 3 2 3 2 2" xfId="31383"/>
    <cellStyle name="Normal 26 2 2 3 2 3 3" xfId="23816"/>
    <cellStyle name="Normal 26 2 2 3 2 4" xfId="10703"/>
    <cellStyle name="Normal 26 2 2 3 2 4 2" xfId="27602"/>
    <cellStyle name="Normal 26 2 2 3 2 5" xfId="17502"/>
    <cellStyle name="Normal 26 2 2 3 2 6" xfId="20034"/>
    <cellStyle name="Normal 26 2 2 3 3" xfId="3666"/>
    <cellStyle name="Normal 26 2 2 3 3 2" xfId="7449"/>
    <cellStyle name="Normal 26 2 2 3 3 2 2" xfId="15508"/>
    <cellStyle name="Normal 26 2 2 3 3 2 2 2" xfId="32355"/>
    <cellStyle name="Normal 26 2 2 3 3 2 3" xfId="24788"/>
    <cellStyle name="Normal 26 2 2 3 3 3" xfId="11725"/>
    <cellStyle name="Normal 26 2 2 3 3 3 2" xfId="28574"/>
    <cellStyle name="Normal 26 2 2 3 3 4" xfId="21007"/>
    <cellStyle name="Normal 26 2 2 3 4" xfId="5565"/>
    <cellStyle name="Normal 26 2 2 3 4 2" xfId="13624"/>
    <cellStyle name="Normal 26 2 2 3 4 2 2" xfId="30471"/>
    <cellStyle name="Normal 26 2 2 3 4 3" xfId="22904"/>
    <cellStyle name="Normal 26 2 2 3 5" xfId="9750"/>
    <cellStyle name="Normal 26 2 2 3 5 2" xfId="26690"/>
    <cellStyle name="Normal 26 2 2 3 6" xfId="17501"/>
    <cellStyle name="Normal 26 2 2 3 7" xfId="19122"/>
    <cellStyle name="Normal 26 2 2 4" xfId="2163"/>
    <cellStyle name="Normal 26 2 2 4 2" xfId="4127"/>
    <cellStyle name="Normal 26 2 2 4 2 2" xfId="7910"/>
    <cellStyle name="Normal 26 2 2 4 2 2 2" xfId="15969"/>
    <cellStyle name="Normal 26 2 2 4 2 2 2 2" xfId="32816"/>
    <cellStyle name="Normal 26 2 2 4 2 2 3" xfId="25249"/>
    <cellStyle name="Normal 26 2 2 4 2 3" xfId="12186"/>
    <cellStyle name="Normal 26 2 2 4 2 3 2" xfId="29035"/>
    <cellStyle name="Normal 26 2 2 4 2 4" xfId="21468"/>
    <cellStyle name="Normal 26 2 2 4 3" xfId="6026"/>
    <cellStyle name="Normal 26 2 2 4 3 2" xfId="14085"/>
    <cellStyle name="Normal 26 2 2 4 3 2 2" xfId="30932"/>
    <cellStyle name="Normal 26 2 2 4 3 3" xfId="23365"/>
    <cellStyle name="Normal 26 2 2 4 4" xfId="10251"/>
    <cellStyle name="Normal 26 2 2 4 4 2" xfId="27151"/>
    <cellStyle name="Normal 26 2 2 4 5" xfId="17503"/>
    <cellStyle name="Normal 26 2 2 4 6" xfId="19583"/>
    <cellStyle name="Normal 26 2 2 5" xfId="3215"/>
    <cellStyle name="Normal 26 2 2 5 2" xfId="6998"/>
    <cellStyle name="Normal 26 2 2 5 2 2" xfId="15057"/>
    <cellStyle name="Normal 26 2 2 5 2 2 2" xfId="31904"/>
    <cellStyle name="Normal 26 2 2 5 2 3" xfId="24337"/>
    <cellStyle name="Normal 26 2 2 5 3" xfId="11274"/>
    <cellStyle name="Normal 26 2 2 5 3 2" xfId="28123"/>
    <cellStyle name="Normal 26 2 2 5 4" xfId="20556"/>
    <cellStyle name="Normal 26 2 2 6" xfId="5114"/>
    <cellStyle name="Normal 26 2 2 6 2" xfId="13173"/>
    <cellStyle name="Normal 26 2 2 6 2 2" xfId="30020"/>
    <cellStyle name="Normal 26 2 2 6 3" xfId="22453"/>
    <cellStyle name="Normal 26 2 2 7" xfId="9258"/>
    <cellStyle name="Normal 26 2 2 7 2" xfId="26239"/>
    <cellStyle name="Normal 26 2 2 8" xfId="17496"/>
    <cellStyle name="Normal 26 2 2 9" xfId="18671"/>
    <cellStyle name="Normal 26 2 3" xfId="1247"/>
    <cellStyle name="Normal 26 2 3 2" xfId="1743"/>
    <cellStyle name="Normal 26 2 3 2 2" xfId="2742"/>
    <cellStyle name="Normal 26 2 3 2 2 2" xfId="4704"/>
    <cellStyle name="Normal 26 2 3 2 2 2 2" xfId="8487"/>
    <cellStyle name="Normal 26 2 3 2 2 2 2 2" xfId="16546"/>
    <cellStyle name="Normal 26 2 3 2 2 2 2 2 2" xfId="33393"/>
    <cellStyle name="Normal 26 2 3 2 2 2 2 3" xfId="25826"/>
    <cellStyle name="Normal 26 2 3 2 2 2 3" xfId="12763"/>
    <cellStyle name="Normal 26 2 3 2 2 2 3 2" xfId="29612"/>
    <cellStyle name="Normal 26 2 3 2 2 2 4" xfId="22045"/>
    <cellStyle name="Normal 26 2 3 2 2 3" xfId="6603"/>
    <cellStyle name="Normal 26 2 3 2 2 3 2" xfId="14662"/>
    <cellStyle name="Normal 26 2 3 2 2 3 2 2" xfId="31509"/>
    <cellStyle name="Normal 26 2 3 2 2 3 3" xfId="23942"/>
    <cellStyle name="Normal 26 2 3 2 2 4" xfId="10829"/>
    <cellStyle name="Normal 26 2 3 2 2 4 2" xfId="27728"/>
    <cellStyle name="Normal 26 2 3 2 2 5" xfId="17506"/>
    <cellStyle name="Normal 26 2 3 2 2 6" xfId="20160"/>
    <cellStyle name="Normal 26 2 3 2 3" xfId="3792"/>
    <cellStyle name="Normal 26 2 3 2 3 2" xfId="7575"/>
    <cellStyle name="Normal 26 2 3 2 3 2 2" xfId="15634"/>
    <cellStyle name="Normal 26 2 3 2 3 2 2 2" xfId="32481"/>
    <cellStyle name="Normal 26 2 3 2 3 2 3" xfId="24914"/>
    <cellStyle name="Normal 26 2 3 2 3 3" xfId="11851"/>
    <cellStyle name="Normal 26 2 3 2 3 3 2" xfId="28700"/>
    <cellStyle name="Normal 26 2 3 2 3 4" xfId="21133"/>
    <cellStyle name="Normal 26 2 3 2 4" xfId="5691"/>
    <cellStyle name="Normal 26 2 3 2 4 2" xfId="13750"/>
    <cellStyle name="Normal 26 2 3 2 4 2 2" xfId="30597"/>
    <cellStyle name="Normal 26 2 3 2 4 3" xfId="23030"/>
    <cellStyle name="Normal 26 2 3 2 5" xfId="9876"/>
    <cellStyle name="Normal 26 2 3 2 5 2" xfId="26816"/>
    <cellStyle name="Normal 26 2 3 2 6" xfId="17505"/>
    <cellStyle name="Normal 26 2 3 2 7" xfId="19248"/>
    <cellStyle name="Normal 26 2 3 3" xfId="2289"/>
    <cellStyle name="Normal 26 2 3 3 2" xfId="4253"/>
    <cellStyle name="Normal 26 2 3 3 2 2" xfId="8036"/>
    <cellStyle name="Normal 26 2 3 3 2 2 2" xfId="16095"/>
    <cellStyle name="Normal 26 2 3 3 2 2 2 2" xfId="32942"/>
    <cellStyle name="Normal 26 2 3 3 2 2 3" xfId="25375"/>
    <cellStyle name="Normal 26 2 3 3 2 3" xfId="12312"/>
    <cellStyle name="Normal 26 2 3 3 2 3 2" xfId="29161"/>
    <cellStyle name="Normal 26 2 3 3 2 4" xfId="21594"/>
    <cellStyle name="Normal 26 2 3 3 3" xfId="6152"/>
    <cellStyle name="Normal 26 2 3 3 3 2" xfId="14211"/>
    <cellStyle name="Normal 26 2 3 3 3 2 2" xfId="31058"/>
    <cellStyle name="Normal 26 2 3 3 3 3" xfId="23491"/>
    <cellStyle name="Normal 26 2 3 3 4" xfId="10377"/>
    <cellStyle name="Normal 26 2 3 3 4 2" xfId="27277"/>
    <cellStyle name="Normal 26 2 3 3 5" xfId="17507"/>
    <cellStyle name="Normal 26 2 3 3 6" xfId="19709"/>
    <cellStyle name="Normal 26 2 3 4" xfId="3341"/>
    <cellStyle name="Normal 26 2 3 4 2" xfId="7124"/>
    <cellStyle name="Normal 26 2 3 4 2 2" xfId="15183"/>
    <cellStyle name="Normal 26 2 3 4 2 2 2" xfId="32030"/>
    <cellStyle name="Normal 26 2 3 4 2 3" xfId="24463"/>
    <cellStyle name="Normal 26 2 3 4 3" xfId="11400"/>
    <cellStyle name="Normal 26 2 3 4 3 2" xfId="28249"/>
    <cellStyle name="Normal 26 2 3 4 4" xfId="20682"/>
    <cellStyle name="Normal 26 2 3 5" xfId="5240"/>
    <cellStyle name="Normal 26 2 3 5 2" xfId="13299"/>
    <cellStyle name="Normal 26 2 3 5 2 2" xfId="30146"/>
    <cellStyle name="Normal 26 2 3 5 3" xfId="22579"/>
    <cellStyle name="Normal 26 2 3 6" xfId="9401"/>
    <cellStyle name="Normal 26 2 3 6 2" xfId="26365"/>
    <cellStyle name="Normal 26 2 3 7" xfId="17504"/>
    <cellStyle name="Normal 26 2 3 8" xfId="18797"/>
    <cellStyle name="Normal 26 2 4" xfId="1525"/>
    <cellStyle name="Normal 26 2 4 2" xfId="2524"/>
    <cellStyle name="Normal 26 2 4 2 2" xfId="4486"/>
    <cellStyle name="Normal 26 2 4 2 2 2" xfId="8269"/>
    <cellStyle name="Normal 26 2 4 2 2 2 2" xfId="16328"/>
    <cellStyle name="Normal 26 2 4 2 2 2 2 2" xfId="33175"/>
    <cellStyle name="Normal 26 2 4 2 2 2 3" xfId="25608"/>
    <cellStyle name="Normal 26 2 4 2 2 3" xfId="12545"/>
    <cellStyle name="Normal 26 2 4 2 2 3 2" xfId="29394"/>
    <cellStyle name="Normal 26 2 4 2 2 4" xfId="21827"/>
    <cellStyle name="Normal 26 2 4 2 3" xfId="6385"/>
    <cellStyle name="Normal 26 2 4 2 3 2" xfId="14444"/>
    <cellStyle name="Normal 26 2 4 2 3 2 2" xfId="31291"/>
    <cellStyle name="Normal 26 2 4 2 3 3" xfId="23724"/>
    <cellStyle name="Normal 26 2 4 2 4" xfId="10611"/>
    <cellStyle name="Normal 26 2 4 2 4 2" xfId="27510"/>
    <cellStyle name="Normal 26 2 4 2 5" xfId="17509"/>
    <cellStyle name="Normal 26 2 4 2 6" xfId="19942"/>
    <cellStyle name="Normal 26 2 4 3" xfId="3574"/>
    <cellStyle name="Normal 26 2 4 3 2" xfId="7357"/>
    <cellStyle name="Normal 26 2 4 3 2 2" xfId="15416"/>
    <cellStyle name="Normal 26 2 4 3 2 2 2" xfId="32263"/>
    <cellStyle name="Normal 26 2 4 3 2 3" xfId="24696"/>
    <cellStyle name="Normal 26 2 4 3 3" xfId="11633"/>
    <cellStyle name="Normal 26 2 4 3 3 2" xfId="28482"/>
    <cellStyle name="Normal 26 2 4 3 4" xfId="20915"/>
    <cellStyle name="Normal 26 2 4 4" xfId="5473"/>
    <cellStyle name="Normal 26 2 4 4 2" xfId="13532"/>
    <cellStyle name="Normal 26 2 4 4 2 2" xfId="30379"/>
    <cellStyle name="Normal 26 2 4 4 3" xfId="22812"/>
    <cellStyle name="Normal 26 2 4 5" xfId="9658"/>
    <cellStyle name="Normal 26 2 4 5 2" xfId="26598"/>
    <cellStyle name="Normal 26 2 4 6" xfId="17508"/>
    <cellStyle name="Normal 26 2 4 7" xfId="19030"/>
    <cellStyle name="Normal 26 2 5" xfId="2054"/>
    <cellStyle name="Normal 26 2 5 2" xfId="4035"/>
    <cellStyle name="Normal 26 2 5 2 2" xfId="7818"/>
    <cellStyle name="Normal 26 2 5 2 2 2" xfId="15877"/>
    <cellStyle name="Normal 26 2 5 2 2 2 2" xfId="32724"/>
    <cellStyle name="Normal 26 2 5 2 2 3" xfId="25157"/>
    <cellStyle name="Normal 26 2 5 2 3" xfId="12094"/>
    <cellStyle name="Normal 26 2 5 2 3 2" xfId="28943"/>
    <cellStyle name="Normal 26 2 5 2 4" xfId="21376"/>
    <cellStyle name="Normal 26 2 5 3" xfId="5934"/>
    <cellStyle name="Normal 26 2 5 3 2" xfId="13993"/>
    <cellStyle name="Normal 26 2 5 3 2 2" xfId="30840"/>
    <cellStyle name="Normal 26 2 5 3 3" xfId="23273"/>
    <cellStyle name="Normal 26 2 5 4" xfId="10152"/>
    <cellStyle name="Normal 26 2 5 4 2" xfId="27059"/>
    <cellStyle name="Normal 26 2 5 5" xfId="17510"/>
    <cellStyle name="Normal 26 2 5 6" xfId="19491"/>
    <cellStyle name="Normal 26 2 6" xfId="3093"/>
    <cellStyle name="Normal 26 2 6 2" xfId="6906"/>
    <cellStyle name="Normal 26 2 6 2 2" xfId="14965"/>
    <cellStyle name="Normal 26 2 6 2 2 2" xfId="31812"/>
    <cellStyle name="Normal 26 2 6 2 3" xfId="24245"/>
    <cellStyle name="Normal 26 2 6 3" xfId="11156"/>
    <cellStyle name="Normal 26 2 6 3 2" xfId="28031"/>
    <cellStyle name="Normal 26 2 6 4" xfId="20464"/>
    <cellStyle name="Normal 26 2 7" xfId="5022"/>
    <cellStyle name="Normal 26 2 7 2" xfId="13081"/>
    <cellStyle name="Normal 26 2 7 2 2" xfId="29928"/>
    <cellStyle name="Normal 26 2 7 3" xfId="22361"/>
    <cellStyle name="Normal 26 2 8" xfId="9041"/>
    <cellStyle name="Normal 26 2 8 2" xfId="26147"/>
    <cellStyle name="Normal 26 2 9" xfId="17495"/>
    <cellStyle name="Normal 26 3" xfId="947"/>
    <cellStyle name="Normal 26 3 2" xfId="3127"/>
    <cellStyle name="Normal 26 3 3" xfId="17511"/>
    <cellStyle name="Normal 26 3 4" xfId="34093"/>
    <cellStyle name="Normal 26 4" xfId="1042"/>
    <cellStyle name="Normal 26 4 2" xfId="1303"/>
    <cellStyle name="Normal 26 4 2 2" xfId="1799"/>
    <cellStyle name="Normal 26 4 2 2 2" xfId="2798"/>
    <cellStyle name="Normal 26 4 2 2 2 2" xfId="4760"/>
    <cellStyle name="Normal 26 4 2 2 2 2 2" xfId="8543"/>
    <cellStyle name="Normal 26 4 2 2 2 2 2 2" xfId="16602"/>
    <cellStyle name="Normal 26 4 2 2 2 2 2 2 2" xfId="33449"/>
    <cellStyle name="Normal 26 4 2 2 2 2 2 3" xfId="25882"/>
    <cellStyle name="Normal 26 4 2 2 2 2 3" xfId="12819"/>
    <cellStyle name="Normal 26 4 2 2 2 2 3 2" xfId="29668"/>
    <cellStyle name="Normal 26 4 2 2 2 2 4" xfId="22101"/>
    <cellStyle name="Normal 26 4 2 2 2 3" xfId="6659"/>
    <cellStyle name="Normal 26 4 2 2 2 3 2" xfId="14718"/>
    <cellStyle name="Normal 26 4 2 2 2 3 2 2" xfId="31565"/>
    <cellStyle name="Normal 26 4 2 2 2 3 3" xfId="23998"/>
    <cellStyle name="Normal 26 4 2 2 2 4" xfId="10885"/>
    <cellStyle name="Normal 26 4 2 2 2 4 2" xfId="27784"/>
    <cellStyle name="Normal 26 4 2 2 2 5" xfId="17515"/>
    <cellStyle name="Normal 26 4 2 2 2 6" xfId="20216"/>
    <cellStyle name="Normal 26 4 2 2 3" xfId="3848"/>
    <cellStyle name="Normal 26 4 2 2 3 2" xfId="7631"/>
    <cellStyle name="Normal 26 4 2 2 3 2 2" xfId="15690"/>
    <cellStyle name="Normal 26 4 2 2 3 2 2 2" xfId="32537"/>
    <cellStyle name="Normal 26 4 2 2 3 2 3" xfId="24970"/>
    <cellStyle name="Normal 26 4 2 2 3 3" xfId="11907"/>
    <cellStyle name="Normal 26 4 2 2 3 3 2" xfId="28756"/>
    <cellStyle name="Normal 26 4 2 2 3 4" xfId="21189"/>
    <cellStyle name="Normal 26 4 2 2 4" xfId="5747"/>
    <cellStyle name="Normal 26 4 2 2 4 2" xfId="13806"/>
    <cellStyle name="Normal 26 4 2 2 4 2 2" xfId="30653"/>
    <cellStyle name="Normal 26 4 2 2 4 3" xfId="23086"/>
    <cellStyle name="Normal 26 4 2 2 5" xfId="9932"/>
    <cellStyle name="Normal 26 4 2 2 5 2" xfId="26872"/>
    <cellStyle name="Normal 26 4 2 2 6" xfId="17514"/>
    <cellStyle name="Normal 26 4 2 2 7" xfId="19304"/>
    <cellStyle name="Normal 26 4 2 3" xfId="2345"/>
    <cellStyle name="Normal 26 4 2 3 2" xfId="4309"/>
    <cellStyle name="Normal 26 4 2 3 2 2" xfId="8092"/>
    <cellStyle name="Normal 26 4 2 3 2 2 2" xfId="16151"/>
    <cellStyle name="Normal 26 4 2 3 2 2 2 2" xfId="32998"/>
    <cellStyle name="Normal 26 4 2 3 2 2 3" xfId="25431"/>
    <cellStyle name="Normal 26 4 2 3 2 3" xfId="12368"/>
    <cellStyle name="Normal 26 4 2 3 2 3 2" xfId="29217"/>
    <cellStyle name="Normal 26 4 2 3 2 4" xfId="21650"/>
    <cellStyle name="Normal 26 4 2 3 3" xfId="6208"/>
    <cellStyle name="Normal 26 4 2 3 3 2" xfId="14267"/>
    <cellStyle name="Normal 26 4 2 3 3 2 2" xfId="31114"/>
    <cellStyle name="Normal 26 4 2 3 3 3" xfId="23547"/>
    <cellStyle name="Normal 26 4 2 3 4" xfId="10433"/>
    <cellStyle name="Normal 26 4 2 3 4 2" xfId="27333"/>
    <cellStyle name="Normal 26 4 2 3 5" xfId="17516"/>
    <cellStyle name="Normal 26 4 2 3 6" xfId="19765"/>
    <cellStyle name="Normal 26 4 2 4" xfId="3397"/>
    <cellStyle name="Normal 26 4 2 4 2" xfId="7180"/>
    <cellStyle name="Normal 26 4 2 4 2 2" xfId="15239"/>
    <cellStyle name="Normal 26 4 2 4 2 2 2" xfId="32086"/>
    <cellStyle name="Normal 26 4 2 4 2 3" xfId="24519"/>
    <cellStyle name="Normal 26 4 2 4 3" xfId="11456"/>
    <cellStyle name="Normal 26 4 2 4 3 2" xfId="28305"/>
    <cellStyle name="Normal 26 4 2 4 4" xfId="20738"/>
    <cellStyle name="Normal 26 4 2 5" xfId="5296"/>
    <cellStyle name="Normal 26 4 2 5 2" xfId="13355"/>
    <cellStyle name="Normal 26 4 2 5 2 2" xfId="30202"/>
    <cellStyle name="Normal 26 4 2 5 3" xfId="22635"/>
    <cellStyle name="Normal 26 4 2 6" xfId="9457"/>
    <cellStyle name="Normal 26 4 2 6 2" xfId="26421"/>
    <cellStyle name="Normal 26 4 2 7" xfId="17513"/>
    <cellStyle name="Normal 26 4 2 8" xfId="18853"/>
    <cellStyle name="Normal 26 4 3" xfId="1581"/>
    <cellStyle name="Normal 26 4 3 2" xfId="2580"/>
    <cellStyle name="Normal 26 4 3 2 2" xfId="4542"/>
    <cellStyle name="Normal 26 4 3 2 2 2" xfId="8325"/>
    <cellStyle name="Normal 26 4 3 2 2 2 2" xfId="16384"/>
    <cellStyle name="Normal 26 4 3 2 2 2 2 2" xfId="33231"/>
    <cellStyle name="Normal 26 4 3 2 2 2 3" xfId="25664"/>
    <cellStyle name="Normal 26 4 3 2 2 3" xfId="12601"/>
    <cellStyle name="Normal 26 4 3 2 2 3 2" xfId="29450"/>
    <cellStyle name="Normal 26 4 3 2 2 4" xfId="21883"/>
    <cellStyle name="Normal 26 4 3 2 3" xfId="6441"/>
    <cellStyle name="Normal 26 4 3 2 3 2" xfId="14500"/>
    <cellStyle name="Normal 26 4 3 2 3 2 2" xfId="31347"/>
    <cellStyle name="Normal 26 4 3 2 3 3" xfId="23780"/>
    <cellStyle name="Normal 26 4 3 2 4" xfId="10667"/>
    <cellStyle name="Normal 26 4 3 2 4 2" xfId="27566"/>
    <cellStyle name="Normal 26 4 3 2 5" xfId="17518"/>
    <cellStyle name="Normal 26 4 3 2 6" xfId="19998"/>
    <cellStyle name="Normal 26 4 3 3" xfId="3630"/>
    <cellStyle name="Normal 26 4 3 3 2" xfId="7413"/>
    <cellStyle name="Normal 26 4 3 3 2 2" xfId="15472"/>
    <cellStyle name="Normal 26 4 3 3 2 2 2" xfId="32319"/>
    <cellStyle name="Normal 26 4 3 3 2 3" xfId="24752"/>
    <cellStyle name="Normal 26 4 3 3 3" xfId="11689"/>
    <cellStyle name="Normal 26 4 3 3 3 2" xfId="28538"/>
    <cellStyle name="Normal 26 4 3 3 4" xfId="20971"/>
    <cellStyle name="Normal 26 4 3 4" xfId="5529"/>
    <cellStyle name="Normal 26 4 3 4 2" xfId="13588"/>
    <cellStyle name="Normal 26 4 3 4 2 2" xfId="30435"/>
    <cellStyle name="Normal 26 4 3 4 3" xfId="22868"/>
    <cellStyle name="Normal 26 4 3 5" xfId="9714"/>
    <cellStyle name="Normal 26 4 3 5 2" xfId="26654"/>
    <cellStyle name="Normal 26 4 3 6" xfId="17517"/>
    <cellStyle name="Normal 26 4 3 7" xfId="19086"/>
    <cellStyle name="Normal 26 4 4" xfId="2127"/>
    <cellStyle name="Normal 26 4 4 2" xfId="4091"/>
    <cellStyle name="Normal 26 4 4 2 2" xfId="7874"/>
    <cellStyle name="Normal 26 4 4 2 2 2" xfId="15933"/>
    <cellStyle name="Normal 26 4 4 2 2 2 2" xfId="32780"/>
    <cellStyle name="Normal 26 4 4 2 2 3" xfId="25213"/>
    <cellStyle name="Normal 26 4 4 2 3" xfId="12150"/>
    <cellStyle name="Normal 26 4 4 2 3 2" xfId="28999"/>
    <cellStyle name="Normal 26 4 4 2 4" xfId="21432"/>
    <cellStyle name="Normal 26 4 4 3" xfId="5990"/>
    <cellStyle name="Normal 26 4 4 3 2" xfId="14049"/>
    <cellStyle name="Normal 26 4 4 3 2 2" xfId="30896"/>
    <cellStyle name="Normal 26 4 4 3 3" xfId="23329"/>
    <cellStyle name="Normal 26 4 4 4" xfId="10215"/>
    <cellStyle name="Normal 26 4 4 4 2" xfId="27115"/>
    <cellStyle name="Normal 26 4 4 5" xfId="17519"/>
    <cellStyle name="Normal 26 4 4 6" xfId="19547"/>
    <cellStyle name="Normal 26 4 5" xfId="3179"/>
    <cellStyle name="Normal 26 4 5 2" xfId="6962"/>
    <cellStyle name="Normal 26 4 5 2 2" xfId="15021"/>
    <cellStyle name="Normal 26 4 5 2 2 2" xfId="31868"/>
    <cellStyle name="Normal 26 4 5 2 3" xfId="24301"/>
    <cellStyle name="Normal 26 4 5 3" xfId="11238"/>
    <cellStyle name="Normal 26 4 5 3 2" xfId="28087"/>
    <cellStyle name="Normal 26 4 5 4" xfId="20520"/>
    <cellStyle name="Normal 26 4 6" xfId="5078"/>
    <cellStyle name="Normal 26 4 6 2" xfId="13137"/>
    <cellStyle name="Normal 26 4 6 2 2" xfId="29984"/>
    <cellStyle name="Normal 26 4 6 3" xfId="22417"/>
    <cellStyle name="Normal 26 4 7" xfId="9222"/>
    <cellStyle name="Normal 26 4 7 2" xfId="26203"/>
    <cellStyle name="Normal 26 4 8" xfId="17512"/>
    <cellStyle name="Normal 26 4 9" xfId="18635"/>
    <cellStyle name="Normal 26 5" xfId="1211"/>
    <cellStyle name="Normal 26 5 2" xfId="1707"/>
    <cellStyle name="Normal 26 5 2 2" xfId="2706"/>
    <cellStyle name="Normal 26 5 2 2 2" xfId="4668"/>
    <cellStyle name="Normal 26 5 2 2 2 2" xfId="8451"/>
    <cellStyle name="Normal 26 5 2 2 2 2 2" xfId="16510"/>
    <cellStyle name="Normal 26 5 2 2 2 2 2 2" xfId="33357"/>
    <cellStyle name="Normal 26 5 2 2 2 2 3" xfId="25790"/>
    <cellStyle name="Normal 26 5 2 2 2 3" xfId="12727"/>
    <cellStyle name="Normal 26 5 2 2 2 3 2" xfId="29576"/>
    <cellStyle name="Normal 26 5 2 2 2 4" xfId="22009"/>
    <cellStyle name="Normal 26 5 2 2 3" xfId="6567"/>
    <cellStyle name="Normal 26 5 2 2 3 2" xfId="14626"/>
    <cellStyle name="Normal 26 5 2 2 3 2 2" xfId="31473"/>
    <cellStyle name="Normal 26 5 2 2 3 3" xfId="23906"/>
    <cellStyle name="Normal 26 5 2 2 4" xfId="10793"/>
    <cellStyle name="Normal 26 5 2 2 4 2" xfId="27692"/>
    <cellStyle name="Normal 26 5 2 2 5" xfId="17522"/>
    <cellStyle name="Normal 26 5 2 2 6" xfId="20124"/>
    <cellStyle name="Normal 26 5 2 3" xfId="3756"/>
    <cellStyle name="Normal 26 5 2 3 2" xfId="7539"/>
    <cellStyle name="Normal 26 5 2 3 2 2" xfId="15598"/>
    <cellStyle name="Normal 26 5 2 3 2 2 2" xfId="32445"/>
    <cellStyle name="Normal 26 5 2 3 2 3" xfId="24878"/>
    <cellStyle name="Normal 26 5 2 3 3" xfId="11815"/>
    <cellStyle name="Normal 26 5 2 3 3 2" xfId="28664"/>
    <cellStyle name="Normal 26 5 2 3 4" xfId="21097"/>
    <cellStyle name="Normal 26 5 2 4" xfId="5655"/>
    <cellStyle name="Normal 26 5 2 4 2" xfId="13714"/>
    <cellStyle name="Normal 26 5 2 4 2 2" xfId="30561"/>
    <cellStyle name="Normal 26 5 2 4 3" xfId="22994"/>
    <cellStyle name="Normal 26 5 2 5" xfId="9840"/>
    <cellStyle name="Normal 26 5 2 5 2" xfId="26780"/>
    <cellStyle name="Normal 26 5 2 6" xfId="17521"/>
    <cellStyle name="Normal 26 5 2 7" xfId="19212"/>
    <cellStyle name="Normal 26 5 3" xfId="2253"/>
    <cellStyle name="Normal 26 5 3 2" xfId="4217"/>
    <cellStyle name="Normal 26 5 3 2 2" xfId="8000"/>
    <cellStyle name="Normal 26 5 3 2 2 2" xfId="16059"/>
    <cellStyle name="Normal 26 5 3 2 2 2 2" xfId="32906"/>
    <cellStyle name="Normal 26 5 3 2 2 3" xfId="25339"/>
    <cellStyle name="Normal 26 5 3 2 3" xfId="12276"/>
    <cellStyle name="Normal 26 5 3 2 3 2" xfId="29125"/>
    <cellStyle name="Normal 26 5 3 2 4" xfId="21558"/>
    <cellStyle name="Normal 26 5 3 3" xfId="6116"/>
    <cellStyle name="Normal 26 5 3 3 2" xfId="14175"/>
    <cellStyle name="Normal 26 5 3 3 2 2" xfId="31022"/>
    <cellStyle name="Normal 26 5 3 3 3" xfId="23455"/>
    <cellStyle name="Normal 26 5 3 4" xfId="10341"/>
    <cellStyle name="Normal 26 5 3 4 2" xfId="27241"/>
    <cellStyle name="Normal 26 5 3 5" xfId="17523"/>
    <cellStyle name="Normal 26 5 3 6" xfId="19673"/>
    <cellStyle name="Normal 26 5 4" xfId="3305"/>
    <cellStyle name="Normal 26 5 4 2" xfId="7088"/>
    <cellStyle name="Normal 26 5 4 2 2" xfId="15147"/>
    <cellStyle name="Normal 26 5 4 2 2 2" xfId="31994"/>
    <cellStyle name="Normal 26 5 4 2 3" xfId="24427"/>
    <cellStyle name="Normal 26 5 4 3" xfId="11364"/>
    <cellStyle name="Normal 26 5 4 3 2" xfId="28213"/>
    <cellStyle name="Normal 26 5 4 4" xfId="20646"/>
    <cellStyle name="Normal 26 5 5" xfId="5204"/>
    <cellStyle name="Normal 26 5 5 2" xfId="13263"/>
    <cellStyle name="Normal 26 5 5 2 2" xfId="30110"/>
    <cellStyle name="Normal 26 5 5 3" xfId="22543"/>
    <cellStyle name="Normal 26 5 6" xfId="9365"/>
    <cellStyle name="Normal 26 5 6 2" xfId="26329"/>
    <cellStyle name="Normal 26 5 7" xfId="17520"/>
    <cellStyle name="Normal 26 5 8" xfId="18761"/>
    <cellStyle name="Normal 26 6" xfId="1489"/>
    <cellStyle name="Normal 26 6 2" xfId="2488"/>
    <cellStyle name="Normal 26 6 2 2" xfId="4450"/>
    <cellStyle name="Normal 26 6 2 2 2" xfId="8233"/>
    <cellStyle name="Normal 26 6 2 2 2 2" xfId="16292"/>
    <cellStyle name="Normal 26 6 2 2 2 2 2" xfId="33139"/>
    <cellStyle name="Normal 26 6 2 2 2 3" xfId="25572"/>
    <cellStyle name="Normal 26 6 2 2 3" xfId="12509"/>
    <cellStyle name="Normal 26 6 2 2 3 2" xfId="29358"/>
    <cellStyle name="Normal 26 6 2 2 4" xfId="21791"/>
    <cellStyle name="Normal 26 6 2 3" xfId="6349"/>
    <cellStyle name="Normal 26 6 2 3 2" xfId="14408"/>
    <cellStyle name="Normal 26 6 2 3 2 2" xfId="31255"/>
    <cellStyle name="Normal 26 6 2 3 3" xfId="23688"/>
    <cellStyle name="Normal 26 6 2 4" xfId="10575"/>
    <cellStyle name="Normal 26 6 2 4 2" xfId="27474"/>
    <cellStyle name="Normal 26 6 2 5" xfId="17525"/>
    <cellStyle name="Normal 26 6 2 6" xfId="19906"/>
    <cellStyle name="Normal 26 6 3" xfId="3538"/>
    <cellStyle name="Normal 26 6 3 2" xfId="7321"/>
    <cellStyle name="Normal 26 6 3 2 2" xfId="15380"/>
    <cellStyle name="Normal 26 6 3 2 2 2" xfId="32227"/>
    <cellStyle name="Normal 26 6 3 2 3" xfId="24660"/>
    <cellStyle name="Normal 26 6 3 3" xfId="11597"/>
    <cellStyle name="Normal 26 6 3 3 2" xfId="28446"/>
    <cellStyle name="Normal 26 6 3 4" xfId="20879"/>
    <cellStyle name="Normal 26 6 4" xfId="5437"/>
    <cellStyle name="Normal 26 6 4 2" xfId="13496"/>
    <cellStyle name="Normal 26 6 4 2 2" xfId="30343"/>
    <cellStyle name="Normal 26 6 4 3" xfId="22776"/>
    <cellStyle name="Normal 26 6 5" xfId="9622"/>
    <cellStyle name="Normal 26 6 5 2" xfId="26562"/>
    <cellStyle name="Normal 26 6 6" xfId="17524"/>
    <cellStyle name="Normal 26 6 7" xfId="18994"/>
    <cellStyle name="Normal 26 7" xfId="2014"/>
    <cellStyle name="Normal 26 7 2" xfId="3999"/>
    <cellStyle name="Normal 26 7 2 2" xfId="7782"/>
    <cellStyle name="Normal 26 7 2 2 2" xfId="15841"/>
    <cellStyle name="Normal 26 7 2 2 2 2" xfId="32688"/>
    <cellStyle name="Normal 26 7 2 2 3" xfId="25121"/>
    <cellStyle name="Normal 26 7 2 3" xfId="12058"/>
    <cellStyle name="Normal 26 7 2 3 2" xfId="28907"/>
    <cellStyle name="Normal 26 7 2 4" xfId="21340"/>
    <cellStyle name="Normal 26 7 3" xfId="5898"/>
    <cellStyle name="Normal 26 7 3 2" xfId="13957"/>
    <cellStyle name="Normal 26 7 3 2 2" xfId="30804"/>
    <cellStyle name="Normal 26 7 3 3" xfId="23237"/>
    <cellStyle name="Normal 26 7 4" xfId="10113"/>
    <cellStyle name="Normal 26 7 4 2" xfId="27023"/>
    <cellStyle name="Normal 26 7 5" xfId="17526"/>
    <cellStyle name="Normal 26 7 6" xfId="19455"/>
    <cellStyle name="Normal 26 8" xfId="3057"/>
    <cellStyle name="Normal 26 8 2" xfId="6870"/>
    <cellStyle name="Normal 26 8 2 2" xfId="14929"/>
    <cellStyle name="Normal 26 8 2 2 2" xfId="31776"/>
    <cellStyle name="Normal 26 8 2 3" xfId="24209"/>
    <cellStyle name="Normal 26 8 3" xfId="11120"/>
    <cellStyle name="Normal 26 8 3 2" xfId="27995"/>
    <cellStyle name="Normal 26 8 4" xfId="20428"/>
    <cellStyle name="Normal 26 9" xfId="4986"/>
    <cellStyle name="Normal 26 9 2" xfId="13045"/>
    <cellStyle name="Normal 26 9 2 2" xfId="29892"/>
    <cellStyle name="Normal 26 9 3" xfId="22325"/>
    <cellStyle name="Normal 260" xfId="33665"/>
    <cellStyle name="Normal 261" xfId="33666"/>
    <cellStyle name="Normal 262" xfId="33667"/>
    <cellStyle name="Normal 263" xfId="33668"/>
    <cellStyle name="Normal 264" xfId="33669"/>
    <cellStyle name="Normal 265" xfId="33670"/>
    <cellStyle name="Normal 266" xfId="33671"/>
    <cellStyle name="Normal 267" xfId="33672"/>
    <cellStyle name="Normal 268" xfId="33673"/>
    <cellStyle name="Normal 269" xfId="33674"/>
    <cellStyle name="Normal 27" xfId="627"/>
    <cellStyle name="Normal 27 10" xfId="8970"/>
    <cellStyle name="Normal 27 10 2" xfId="26112"/>
    <cellStyle name="Normal 27 11" xfId="17527"/>
    <cellStyle name="Normal 27 12" xfId="18543"/>
    <cellStyle name="Normal 27 13" xfId="34094"/>
    <cellStyle name="Normal 27 2" xfId="745"/>
    <cellStyle name="Normal 27 2 10" xfId="18579"/>
    <cellStyle name="Normal 27 2 11" xfId="34095"/>
    <cellStyle name="Normal 27 2 2" xfId="1079"/>
    <cellStyle name="Normal 27 2 2 2" xfId="1340"/>
    <cellStyle name="Normal 27 2 2 2 2" xfId="1836"/>
    <cellStyle name="Normal 27 2 2 2 2 2" xfId="2835"/>
    <cellStyle name="Normal 27 2 2 2 2 2 2" xfId="4797"/>
    <cellStyle name="Normal 27 2 2 2 2 2 2 2" xfId="8580"/>
    <cellStyle name="Normal 27 2 2 2 2 2 2 2 2" xfId="16639"/>
    <cellStyle name="Normal 27 2 2 2 2 2 2 2 2 2" xfId="33486"/>
    <cellStyle name="Normal 27 2 2 2 2 2 2 2 3" xfId="25919"/>
    <cellStyle name="Normal 27 2 2 2 2 2 2 3" xfId="12856"/>
    <cellStyle name="Normal 27 2 2 2 2 2 2 3 2" xfId="29705"/>
    <cellStyle name="Normal 27 2 2 2 2 2 2 4" xfId="22138"/>
    <cellStyle name="Normal 27 2 2 2 2 2 3" xfId="6696"/>
    <cellStyle name="Normal 27 2 2 2 2 2 3 2" xfId="14755"/>
    <cellStyle name="Normal 27 2 2 2 2 2 3 2 2" xfId="31602"/>
    <cellStyle name="Normal 27 2 2 2 2 2 3 3" xfId="24035"/>
    <cellStyle name="Normal 27 2 2 2 2 2 4" xfId="10922"/>
    <cellStyle name="Normal 27 2 2 2 2 2 4 2" xfId="27821"/>
    <cellStyle name="Normal 27 2 2 2 2 2 5" xfId="17532"/>
    <cellStyle name="Normal 27 2 2 2 2 2 6" xfId="20253"/>
    <cellStyle name="Normal 27 2 2 2 2 3" xfId="3885"/>
    <cellStyle name="Normal 27 2 2 2 2 3 2" xfId="7668"/>
    <cellStyle name="Normal 27 2 2 2 2 3 2 2" xfId="15727"/>
    <cellStyle name="Normal 27 2 2 2 2 3 2 2 2" xfId="32574"/>
    <cellStyle name="Normal 27 2 2 2 2 3 2 3" xfId="25007"/>
    <cellStyle name="Normal 27 2 2 2 2 3 3" xfId="11944"/>
    <cellStyle name="Normal 27 2 2 2 2 3 3 2" xfId="28793"/>
    <cellStyle name="Normal 27 2 2 2 2 3 4" xfId="21226"/>
    <cellStyle name="Normal 27 2 2 2 2 4" xfId="5784"/>
    <cellStyle name="Normal 27 2 2 2 2 4 2" xfId="13843"/>
    <cellStyle name="Normal 27 2 2 2 2 4 2 2" xfId="30690"/>
    <cellStyle name="Normal 27 2 2 2 2 4 3" xfId="23123"/>
    <cellStyle name="Normal 27 2 2 2 2 5" xfId="9969"/>
    <cellStyle name="Normal 27 2 2 2 2 5 2" xfId="26909"/>
    <cellStyle name="Normal 27 2 2 2 2 6" xfId="17531"/>
    <cellStyle name="Normal 27 2 2 2 2 7" xfId="19341"/>
    <cellStyle name="Normal 27 2 2 2 3" xfId="2382"/>
    <cellStyle name="Normal 27 2 2 2 3 2" xfId="4346"/>
    <cellStyle name="Normal 27 2 2 2 3 2 2" xfId="8129"/>
    <cellStyle name="Normal 27 2 2 2 3 2 2 2" xfId="16188"/>
    <cellStyle name="Normal 27 2 2 2 3 2 2 2 2" xfId="33035"/>
    <cellStyle name="Normal 27 2 2 2 3 2 2 3" xfId="25468"/>
    <cellStyle name="Normal 27 2 2 2 3 2 3" xfId="12405"/>
    <cellStyle name="Normal 27 2 2 2 3 2 3 2" xfId="29254"/>
    <cellStyle name="Normal 27 2 2 2 3 2 4" xfId="21687"/>
    <cellStyle name="Normal 27 2 2 2 3 3" xfId="6245"/>
    <cellStyle name="Normal 27 2 2 2 3 3 2" xfId="14304"/>
    <cellStyle name="Normal 27 2 2 2 3 3 2 2" xfId="31151"/>
    <cellStyle name="Normal 27 2 2 2 3 3 3" xfId="23584"/>
    <cellStyle name="Normal 27 2 2 2 3 4" xfId="10470"/>
    <cellStyle name="Normal 27 2 2 2 3 4 2" xfId="27370"/>
    <cellStyle name="Normal 27 2 2 2 3 5" xfId="17533"/>
    <cellStyle name="Normal 27 2 2 2 3 6" xfId="19802"/>
    <cellStyle name="Normal 27 2 2 2 4" xfId="3434"/>
    <cellStyle name="Normal 27 2 2 2 4 2" xfId="7217"/>
    <cellStyle name="Normal 27 2 2 2 4 2 2" xfId="15276"/>
    <cellStyle name="Normal 27 2 2 2 4 2 2 2" xfId="32123"/>
    <cellStyle name="Normal 27 2 2 2 4 2 3" xfId="24556"/>
    <cellStyle name="Normal 27 2 2 2 4 3" xfId="11493"/>
    <cellStyle name="Normal 27 2 2 2 4 3 2" xfId="28342"/>
    <cellStyle name="Normal 27 2 2 2 4 4" xfId="20775"/>
    <cellStyle name="Normal 27 2 2 2 5" xfId="5333"/>
    <cellStyle name="Normal 27 2 2 2 5 2" xfId="13392"/>
    <cellStyle name="Normal 27 2 2 2 5 2 2" xfId="30239"/>
    <cellStyle name="Normal 27 2 2 2 5 3" xfId="22672"/>
    <cellStyle name="Normal 27 2 2 2 6" xfId="9494"/>
    <cellStyle name="Normal 27 2 2 2 6 2" xfId="26458"/>
    <cellStyle name="Normal 27 2 2 2 7" xfId="17530"/>
    <cellStyle name="Normal 27 2 2 2 8" xfId="18890"/>
    <cellStyle name="Normal 27 2 2 3" xfId="1618"/>
    <cellStyle name="Normal 27 2 2 3 2" xfId="2617"/>
    <cellStyle name="Normal 27 2 2 3 2 2" xfId="4579"/>
    <cellStyle name="Normal 27 2 2 3 2 2 2" xfId="8362"/>
    <cellStyle name="Normal 27 2 2 3 2 2 2 2" xfId="16421"/>
    <cellStyle name="Normal 27 2 2 3 2 2 2 2 2" xfId="33268"/>
    <cellStyle name="Normal 27 2 2 3 2 2 2 3" xfId="25701"/>
    <cellStyle name="Normal 27 2 2 3 2 2 3" xfId="12638"/>
    <cellStyle name="Normal 27 2 2 3 2 2 3 2" xfId="29487"/>
    <cellStyle name="Normal 27 2 2 3 2 2 4" xfId="21920"/>
    <cellStyle name="Normal 27 2 2 3 2 3" xfId="6478"/>
    <cellStyle name="Normal 27 2 2 3 2 3 2" xfId="14537"/>
    <cellStyle name="Normal 27 2 2 3 2 3 2 2" xfId="31384"/>
    <cellStyle name="Normal 27 2 2 3 2 3 3" xfId="23817"/>
    <cellStyle name="Normal 27 2 2 3 2 4" xfId="10704"/>
    <cellStyle name="Normal 27 2 2 3 2 4 2" xfId="27603"/>
    <cellStyle name="Normal 27 2 2 3 2 5" xfId="17535"/>
    <cellStyle name="Normal 27 2 2 3 2 6" xfId="20035"/>
    <cellStyle name="Normal 27 2 2 3 3" xfId="3667"/>
    <cellStyle name="Normal 27 2 2 3 3 2" xfId="7450"/>
    <cellStyle name="Normal 27 2 2 3 3 2 2" xfId="15509"/>
    <cellStyle name="Normal 27 2 2 3 3 2 2 2" xfId="32356"/>
    <cellStyle name="Normal 27 2 2 3 3 2 3" xfId="24789"/>
    <cellStyle name="Normal 27 2 2 3 3 3" xfId="11726"/>
    <cellStyle name="Normal 27 2 2 3 3 3 2" xfId="28575"/>
    <cellStyle name="Normal 27 2 2 3 3 4" xfId="21008"/>
    <cellStyle name="Normal 27 2 2 3 4" xfId="5566"/>
    <cellStyle name="Normal 27 2 2 3 4 2" xfId="13625"/>
    <cellStyle name="Normal 27 2 2 3 4 2 2" xfId="30472"/>
    <cellStyle name="Normal 27 2 2 3 4 3" xfId="22905"/>
    <cellStyle name="Normal 27 2 2 3 5" xfId="9751"/>
    <cellStyle name="Normal 27 2 2 3 5 2" xfId="26691"/>
    <cellStyle name="Normal 27 2 2 3 6" xfId="17534"/>
    <cellStyle name="Normal 27 2 2 3 7" xfId="19123"/>
    <cellStyle name="Normal 27 2 2 4" xfId="2164"/>
    <cellStyle name="Normal 27 2 2 4 2" xfId="4128"/>
    <cellStyle name="Normal 27 2 2 4 2 2" xfId="7911"/>
    <cellStyle name="Normal 27 2 2 4 2 2 2" xfId="15970"/>
    <cellStyle name="Normal 27 2 2 4 2 2 2 2" xfId="32817"/>
    <cellStyle name="Normal 27 2 2 4 2 2 3" xfId="25250"/>
    <cellStyle name="Normal 27 2 2 4 2 3" xfId="12187"/>
    <cellStyle name="Normal 27 2 2 4 2 3 2" xfId="29036"/>
    <cellStyle name="Normal 27 2 2 4 2 4" xfId="21469"/>
    <cellStyle name="Normal 27 2 2 4 3" xfId="6027"/>
    <cellStyle name="Normal 27 2 2 4 3 2" xfId="14086"/>
    <cellStyle name="Normal 27 2 2 4 3 2 2" xfId="30933"/>
    <cellStyle name="Normal 27 2 2 4 3 3" xfId="23366"/>
    <cellStyle name="Normal 27 2 2 4 4" xfId="10252"/>
    <cellStyle name="Normal 27 2 2 4 4 2" xfId="27152"/>
    <cellStyle name="Normal 27 2 2 4 5" xfId="17536"/>
    <cellStyle name="Normal 27 2 2 4 6" xfId="19584"/>
    <cellStyle name="Normal 27 2 2 5" xfId="3216"/>
    <cellStyle name="Normal 27 2 2 5 2" xfId="6999"/>
    <cellStyle name="Normal 27 2 2 5 2 2" xfId="15058"/>
    <cellStyle name="Normal 27 2 2 5 2 2 2" xfId="31905"/>
    <cellStyle name="Normal 27 2 2 5 2 3" xfId="24338"/>
    <cellStyle name="Normal 27 2 2 5 3" xfId="11275"/>
    <cellStyle name="Normal 27 2 2 5 3 2" xfId="28124"/>
    <cellStyle name="Normal 27 2 2 5 4" xfId="20557"/>
    <cellStyle name="Normal 27 2 2 6" xfId="5115"/>
    <cellStyle name="Normal 27 2 2 6 2" xfId="13174"/>
    <cellStyle name="Normal 27 2 2 6 2 2" xfId="30021"/>
    <cellStyle name="Normal 27 2 2 6 3" xfId="22454"/>
    <cellStyle name="Normal 27 2 2 7" xfId="9259"/>
    <cellStyle name="Normal 27 2 2 7 2" xfId="26240"/>
    <cellStyle name="Normal 27 2 2 8" xfId="17529"/>
    <cellStyle name="Normal 27 2 2 9" xfId="18672"/>
    <cellStyle name="Normal 27 2 3" xfId="1248"/>
    <cellStyle name="Normal 27 2 3 2" xfId="1744"/>
    <cellStyle name="Normal 27 2 3 2 2" xfId="2743"/>
    <cellStyle name="Normal 27 2 3 2 2 2" xfId="4705"/>
    <cellStyle name="Normal 27 2 3 2 2 2 2" xfId="8488"/>
    <cellStyle name="Normal 27 2 3 2 2 2 2 2" xfId="16547"/>
    <cellStyle name="Normal 27 2 3 2 2 2 2 2 2" xfId="33394"/>
    <cellStyle name="Normal 27 2 3 2 2 2 2 3" xfId="25827"/>
    <cellStyle name="Normal 27 2 3 2 2 2 3" xfId="12764"/>
    <cellStyle name="Normal 27 2 3 2 2 2 3 2" xfId="29613"/>
    <cellStyle name="Normal 27 2 3 2 2 2 4" xfId="22046"/>
    <cellStyle name="Normal 27 2 3 2 2 3" xfId="6604"/>
    <cellStyle name="Normal 27 2 3 2 2 3 2" xfId="14663"/>
    <cellStyle name="Normal 27 2 3 2 2 3 2 2" xfId="31510"/>
    <cellStyle name="Normal 27 2 3 2 2 3 3" xfId="23943"/>
    <cellStyle name="Normal 27 2 3 2 2 4" xfId="10830"/>
    <cellStyle name="Normal 27 2 3 2 2 4 2" xfId="27729"/>
    <cellStyle name="Normal 27 2 3 2 2 5" xfId="17539"/>
    <cellStyle name="Normal 27 2 3 2 2 6" xfId="20161"/>
    <cellStyle name="Normal 27 2 3 2 3" xfId="3793"/>
    <cellStyle name="Normal 27 2 3 2 3 2" xfId="7576"/>
    <cellStyle name="Normal 27 2 3 2 3 2 2" xfId="15635"/>
    <cellStyle name="Normal 27 2 3 2 3 2 2 2" xfId="32482"/>
    <cellStyle name="Normal 27 2 3 2 3 2 3" xfId="24915"/>
    <cellStyle name="Normal 27 2 3 2 3 3" xfId="11852"/>
    <cellStyle name="Normal 27 2 3 2 3 3 2" xfId="28701"/>
    <cellStyle name="Normal 27 2 3 2 3 4" xfId="21134"/>
    <cellStyle name="Normal 27 2 3 2 4" xfId="5692"/>
    <cellStyle name="Normal 27 2 3 2 4 2" xfId="13751"/>
    <cellStyle name="Normal 27 2 3 2 4 2 2" xfId="30598"/>
    <cellStyle name="Normal 27 2 3 2 4 3" xfId="23031"/>
    <cellStyle name="Normal 27 2 3 2 5" xfId="9877"/>
    <cellStyle name="Normal 27 2 3 2 5 2" xfId="26817"/>
    <cellStyle name="Normal 27 2 3 2 6" xfId="17538"/>
    <cellStyle name="Normal 27 2 3 2 7" xfId="19249"/>
    <cellStyle name="Normal 27 2 3 3" xfId="2290"/>
    <cellStyle name="Normal 27 2 3 3 2" xfId="4254"/>
    <cellStyle name="Normal 27 2 3 3 2 2" xfId="8037"/>
    <cellStyle name="Normal 27 2 3 3 2 2 2" xfId="16096"/>
    <cellStyle name="Normal 27 2 3 3 2 2 2 2" xfId="32943"/>
    <cellStyle name="Normal 27 2 3 3 2 2 3" xfId="25376"/>
    <cellStyle name="Normal 27 2 3 3 2 3" xfId="12313"/>
    <cellStyle name="Normal 27 2 3 3 2 3 2" xfId="29162"/>
    <cellStyle name="Normal 27 2 3 3 2 4" xfId="21595"/>
    <cellStyle name="Normal 27 2 3 3 3" xfId="6153"/>
    <cellStyle name="Normal 27 2 3 3 3 2" xfId="14212"/>
    <cellStyle name="Normal 27 2 3 3 3 2 2" xfId="31059"/>
    <cellStyle name="Normal 27 2 3 3 3 3" xfId="23492"/>
    <cellStyle name="Normal 27 2 3 3 4" xfId="10378"/>
    <cellStyle name="Normal 27 2 3 3 4 2" xfId="27278"/>
    <cellStyle name="Normal 27 2 3 3 5" xfId="17540"/>
    <cellStyle name="Normal 27 2 3 3 6" xfId="19710"/>
    <cellStyle name="Normal 27 2 3 4" xfId="3342"/>
    <cellStyle name="Normal 27 2 3 4 2" xfId="7125"/>
    <cellStyle name="Normal 27 2 3 4 2 2" xfId="15184"/>
    <cellStyle name="Normal 27 2 3 4 2 2 2" xfId="32031"/>
    <cellStyle name="Normal 27 2 3 4 2 3" xfId="24464"/>
    <cellStyle name="Normal 27 2 3 4 3" xfId="11401"/>
    <cellStyle name="Normal 27 2 3 4 3 2" xfId="28250"/>
    <cellStyle name="Normal 27 2 3 4 4" xfId="20683"/>
    <cellStyle name="Normal 27 2 3 5" xfId="5241"/>
    <cellStyle name="Normal 27 2 3 5 2" xfId="13300"/>
    <cellStyle name="Normal 27 2 3 5 2 2" xfId="30147"/>
    <cellStyle name="Normal 27 2 3 5 3" xfId="22580"/>
    <cellStyle name="Normal 27 2 3 6" xfId="9402"/>
    <cellStyle name="Normal 27 2 3 6 2" xfId="26366"/>
    <cellStyle name="Normal 27 2 3 7" xfId="17537"/>
    <cellStyle name="Normal 27 2 3 8" xfId="18798"/>
    <cellStyle name="Normal 27 2 4" xfId="1526"/>
    <cellStyle name="Normal 27 2 4 2" xfId="2525"/>
    <cellStyle name="Normal 27 2 4 2 2" xfId="4487"/>
    <cellStyle name="Normal 27 2 4 2 2 2" xfId="8270"/>
    <cellStyle name="Normal 27 2 4 2 2 2 2" xfId="16329"/>
    <cellStyle name="Normal 27 2 4 2 2 2 2 2" xfId="33176"/>
    <cellStyle name="Normal 27 2 4 2 2 2 3" xfId="25609"/>
    <cellStyle name="Normal 27 2 4 2 2 3" xfId="12546"/>
    <cellStyle name="Normal 27 2 4 2 2 3 2" xfId="29395"/>
    <cellStyle name="Normal 27 2 4 2 2 4" xfId="21828"/>
    <cellStyle name="Normal 27 2 4 2 3" xfId="6386"/>
    <cellStyle name="Normal 27 2 4 2 3 2" xfId="14445"/>
    <cellStyle name="Normal 27 2 4 2 3 2 2" xfId="31292"/>
    <cellStyle name="Normal 27 2 4 2 3 3" xfId="23725"/>
    <cellStyle name="Normal 27 2 4 2 4" xfId="10612"/>
    <cellStyle name="Normal 27 2 4 2 4 2" xfId="27511"/>
    <cellStyle name="Normal 27 2 4 2 5" xfId="17542"/>
    <cellStyle name="Normal 27 2 4 2 6" xfId="19943"/>
    <cellStyle name="Normal 27 2 4 3" xfId="3575"/>
    <cellStyle name="Normal 27 2 4 3 2" xfId="7358"/>
    <cellStyle name="Normal 27 2 4 3 2 2" xfId="15417"/>
    <cellStyle name="Normal 27 2 4 3 2 2 2" xfId="32264"/>
    <cellStyle name="Normal 27 2 4 3 2 3" xfId="24697"/>
    <cellStyle name="Normal 27 2 4 3 3" xfId="11634"/>
    <cellStyle name="Normal 27 2 4 3 3 2" xfId="28483"/>
    <cellStyle name="Normal 27 2 4 3 4" xfId="20916"/>
    <cellStyle name="Normal 27 2 4 4" xfId="5474"/>
    <cellStyle name="Normal 27 2 4 4 2" xfId="13533"/>
    <cellStyle name="Normal 27 2 4 4 2 2" xfId="30380"/>
    <cellStyle name="Normal 27 2 4 4 3" xfId="22813"/>
    <cellStyle name="Normal 27 2 4 5" xfId="9659"/>
    <cellStyle name="Normal 27 2 4 5 2" xfId="26599"/>
    <cellStyle name="Normal 27 2 4 6" xfId="17541"/>
    <cellStyle name="Normal 27 2 4 7" xfId="19031"/>
    <cellStyle name="Normal 27 2 5" xfId="2055"/>
    <cellStyle name="Normal 27 2 5 2" xfId="4036"/>
    <cellStyle name="Normal 27 2 5 2 2" xfId="7819"/>
    <cellStyle name="Normal 27 2 5 2 2 2" xfId="15878"/>
    <cellStyle name="Normal 27 2 5 2 2 2 2" xfId="32725"/>
    <cellStyle name="Normal 27 2 5 2 2 3" xfId="25158"/>
    <cellStyle name="Normal 27 2 5 2 3" xfId="12095"/>
    <cellStyle name="Normal 27 2 5 2 3 2" xfId="28944"/>
    <cellStyle name="Normal 27 2 5 2 4" xfId="21377"/>
    <cellStyle name="Normal 27 2 5 3" xfId="5935"/>
    <cellStyle name="Normal 27 2 5 3 2" xfId="13994"/>
    <cellStyle name="Normal 27 2 5 3 2 2" xfId="30841"/>
    <cellStyle name="Normal 27 2 5 3 3" xfId="23274"/>
    <cellStyle name="Normal 27 2 5 4" xfId="10153"/>
    <cellStyle name="Normal 27 2 5 4 2" xfId="27060"/>
    <cellStyle name="Normal 27 2 5 5" xfId="17543"/>
    <cellStyle name="Normal 27 2 5 6" xfId="19492"/>
    <cellStyle name="Normal 27 2 6" xfId="3094"/>
    <cellStyle name="Normal 27 2 6 2" xfId="6907"/>
    <cellStyle name="Normal 27 2 6 2 2" xfId="14966"/>
    <cellStyle name="Normal 27 2 6 2 2 2" xfId="31813"/>
    <cellStyle name="Normal 27 2 6 2 3" xfId="24246"/>
    <cellStyle name="Normal 27 2 6 3" xfId="11157"/>
    <cellStyle name="Normal 27 2 6 3 2" xfId="28032"/>
    <cellStyle name="Normal 27 2 6 4" xfId="20465"/>
    <cellStyle name="Normal 27 2 7" xfId="5023"/>
    <cellStyle name="Normal 27 2 7 2" xfId="13082"/>
    <cellStyle name="Normal 27 2 7 2 2" xfId="29929"/>
    <cellStyle name="Normal 27 2 7 3" xfId="22362"/>
    <cellStyle name="Normal 27 2 8" xfId="9042"/>
    <cellStyle name="Normal 27 2 8 2" xfId="26148"/>
    <cellStyle name="Normal 27 2 9" xfId="17528"/>
    <cellStyle name="Normal 27 3" xfId="948"/>
    <cellStyle name="Normal 27 3 2" xfId="3128"/>
    <cellStyle name="Normal 27 3 3" xfId="17544"/>
    <cellStyle name="Normal 27 3 4" xfId="34096"/>
    <cellStyle name="Normal 27 4" xfId="1043"/>
    <cellStyle name="Normal 27 4 2" xfId="1304"/>
    <cellStyle name="Normal 27 4 2 2" xfId="1800"/>
    <cellStyle name="Normal 27 4 2 2 2" xfId="2799"/>
    <cellStyle name="Normal 27 4 2 2 2 2" xfId="4761"/>
    <cellStyle name="Normal 27 4 2 2 2 2 2" xfId="8544"/>
    <cellStyle name="Normal 27 4 2 2 2 2 2 2" xfId="16603"/>
    <cellStyle name="Normal 27 4 2 2 2 2 2 2 2" xfId="33450"/>
    <cellStyle name="Normal 27 4 2 2 2 2 2 3" xfId="25883"/>
    <cellStyle name="Normal 27 4 2 2 2 2 3" xfId="12820"/>
    <cellStyle name="Normal 27 4 2 2 2 2 3 2" xfId="29669"/>
    <cellStyle name="Normal 27 4 2 2 2 2 4" xfId="22102"/>
    <cellStyle name="Normal 27 4 2 2 2 3" xfId="6660"/>
    <cellStyle name="Normal 27 4 2 2 2 3 2" xfId="14719"/>
    <cellStyle name="Normal 27 4 2 2 2 3 2 2" xfId="31566"/>
    <cellStyle name="Normal 27 4 2 2 2 3 3" xfId="23999"/>
    <cellStyle name="Normal 27 4 2 2 2 4" xfId="10886"/>
    <cellStyle name="Normal 27 4 2 2 2 4 2" xfId="27785"/>
    <cellStyle name="Normal 27 4 2 2 2 5" xfId="17548"/>
    <cellStyle name="Normal 27 4 2 2 2 6" xfId="20217"/>
    <cellStyle name="Normal 27 4 2 2 3" xfId="3849"/>
    <cellStyle name="Normal 27 4 2 2 3 2" xfId="7632"/>
    <cellStyle name="Normal 27 4 2 2 3 2 2" xfId="15691"/>
    <cellStyle name="Normal 27 4 2 2 3 2 2 2" xfId="32538"/>
    <cellStyle name="Normal 27 4 2 2 3 2 3" xfId="24971"/>
    <cellStyle name="Normal 27 4 2 2 3 3" xfId="11908"/>
    <cellStyle name="Normal 27 4 2 2 3 3 2" xfId="28757"/>
    <cellStyle name="Normal 27 4 2 2 3 4" xfId="21190"/>
    <cellStyle name="Normal 27 4 2 2 4" xfId="5748"/>
    <cellStyle name="Normal 27 4 2 2 4 2" xfId="13807"/>
    <cellStyle name="Normal 27 4 2 2 4 2 2" xfId="30654"/>
    <cellStyle name="Normal 27 4 2 2 4 3" xfId="23087"/>
    <cellStyle name="Normal 27 4 2 2 5" xfId="9933"/>
    <cellStyle name="Normal 27 4 2 2 5 2" xfId="26873"/>
    <cellStyle name="Normal 27 4 2 2 6" xfId="17547"/>
    <cellStyle name="Normal 27 4 2 2 7" xfId="19305"/>
    <cellStyle name="Normal 27 4 2 3" xfId="2346"/>
    <cellStyle name="Normal 27 4 2 3 2" xfId="4310"/>
    <cellStyle name="Normal 27 4 2 3 2 2" xfId="8093"/>
    <cellStyle name="Normal 27 4 2 3 2 2 2" xfId="16152"/>
    <cellStyle name="Normal 27 4 2 3 2 2 2 2" xfId="32999"/>
    <cellStyle name="Normal 27 4 2 3 2 2 3" xfId="25432"/>
    <cellStyle name="Normal 27 4 2 3 2 3" xfId="12369"/>
    <cellStyle name="Normal 27 4 2 3 2 3 2" xfId="29218"/>
    <cellStyle name="Normal 27 4 2 3 2 4" xfId="21651"/>
    <cellStyle name="Normal 27 4 2 3 3" xfId="6209"/>
    <cellStyle name="Normal 27 4 2 3 3 2" xfId="14268"/>
    <cellStyle name="Normal 27 4 2 3 3 2 2" xfId="31115"/>
    <cellStyle name="Normal 27 4 2 3 3 3" xfId="23548"/>
    <cellStyle name="Normal 27 4 2 3 4" xfId="10434"/>
    <cellStyle name="Normal 27 4 2 3 4 2" xfId="27334"/>
    <cellStyle name="Normal 27 4 2 3 5" xfId="17549"/>
    <cellStyle name="Normal 27 4 2 3 6" xfId="19766"/>
    <cellStyle name="Normal 27 4 2 4" xfId="3398"/>
    <cellStyle name="Normal 27 4 2 4 2" xfId="7181"/>
    <cellStyle name="Normal 27 4 2 4 2 2" xfId="15240"/>
    <cellStyle name="Normal 27 4 2 4 2 2 2" xfId="32087"/>
    <cellStyle name="Normal 27 4 2 4 2 3" xfId="24520"/>
    <cellStyle name="Normal 27 4 2 4 3" xfId="11457"/>
    <cellStyle name="Normal 27 4 2 4 3 2" xfId="28306"/>
    <cellStyle name="Normal 27 4 2 4 4" xfId="20739"/>
    <cellStyle name="Normal 27 4 2 5" xfId="5297"/>
    <cellStyle name="Normal 27 4 2 5 2" xfId="13356"/>
    <cellStyle name="Normal 27 4 2 5 2 2" xfId="30203"/>
    <cellStyle name="Normal 27 4 2 5 3" xfId="22636"/>
    <cellStyle name="Normal 27 4 2 6" xfId="9458"/>
    <cellStyle name="Normal 27 4 2 6 2" xfId="26422"/>
    <cellStyle name="Normal 27 4 2 7" xfId="17546"/>
    <cellStyle name="Normal 27 4 2 8" xfId="18854"/>
    <cellStyle name="Normal 27 4 3" xfId="1582"/>
    <cellStyle name="Normal 27 4 3 2" xfId="2581"/>
    <cellStyle name="Normal 27 4 3 2 2" xfId="4543"/>
    <cellStyle name="Normal 27 4 3 2 2 2" xfId="8326"/>
    <cellStyle name="Normal 27 4 3 2 2 2 2" xfId="16385"/>
    <cellStyle name="Normal 27 4 3 2 2 2 2 2" xfId="33232"/>
    <cellStyle name="Normal 27 4 3 2 2 2 3" xfId="25665"/>
    <cellStyle name="Normal 27 4 3 2 2 3" xfId="12602"/>
    <cellStyle name="Normal 27 4 3 2 2 3 2" xfId="29451"/>
    <cellStyle name="Normal 27 4 3 2 2 4" xfId="21884"/>
    <cellStyle name="Normal 27 4 3 2 3" xfId="6442"/>
    <cellStyle name="Normal 27 4 3 2 3 2" xfId="14501"/>
    <cellStyle name="Normal 27 4 3 2 3 2 2" xfId="31348"/>
    <cellStyle name="Normal 27 4 3 2 3 3" xfId="23781"/>
    <cellStyle name="Normal 27 4 3 2 4" xfId="10668"/>
    <cellStyle name="Normal 27 4 3 2 4 2" xfId="27567"/>
    <cellStyle name="Normal 27 4 3 2 5" xfId="17551"/>
    <cellStyle name="Normal 27 4 3 2 6" xfId="19999"/>
    <cellStyle name="Normal 27 4 3 3" xfId="3631"/>
    <cellStyle name="Normal 27 4 3 3 2" xfId="7414"/>
    <cellStyle name="Normal 27 4 3 3 2 2" xfId="15473"/>
    <cellStyle name="Normal 27 4 3 3 2 2 2" xfId="32320"/>
    <cellStyle name="Normal 27 4 3 3 2 3" xfId="24753"/>
    <cellStyle name="Normal 27 4 3 3 3" xfId="11690"/>
    <cellStyle name="Normal 27 4 3 3 3 2" xfId="28539"/>
    <cellStyle name="Normal 27 4 3 3 4" xfId="20972"/>
    <cellStyle name="Normal 27 4 3 4" xfId="5530"/>
    <cellStyle name="Normal 27 4 3 4 2" xfId="13589"/>
    <cellStyle name="Normal 27 4 3 4 2 2" xfId="30436"/>
    <cellStyle name="Normal 27 4 3 4 3" xfId="22869"/>
    <cellStyle name="Normal 27 4 3 5" xfId="9715"/>
    <cellStyle name="Normal 27 4 3 5 2" xfId="26655"/>
    <cellStyle name="Normal 27 4 3 6" xfId="17550"/>
    <cellStyle name="Normal 27 4 3 7" xfId="19087"/>
    <cellStyle name="Normal 27 4 4" xfId="2128"/>
    <cellStyle name="Normal 27 4 4 2" xfId="4092"/>
    <cellStyle name="Normal 27 4 4 2 2" xfId="7875"/>
    <cellStyle name="Normal 27 4 4 2 2 2" xfId="15934"/>
    <cellStyle name="Normal 27 4 4 2 2 2 2" xfId="32781"/>
    <cellStyle name="Normal 27 4 4 2 2 3" xfId="25214"/>
    <cellStyle name="Normal 27 4 4 2 3" xfId="12151"/>
    <cellStyle name="Normal 27 4 4 2 3 2" xfId="29000"/>
    <cellStyle name="Normal 27 4 4 2 4" xfId="21433"/>
    <cellStyle name="Normal 27 4 4 3" xfId="5991"/>
    <cellStyle name="Normal 27 4 4 3 2" xfId="14050"/>
    <cellStyle name="Normal 27 4 4 3 2 2" xfId="30897"/>
    <cellStyle name="Normal 27 4 4 3 3" xfId="23330"/>
    <cellStyle name="Normal 27 4 4 4" xfId="10216"/>
    <cellStyle name="Normal 27 4 4 4 2" xfId="27116"/>
    <cellStyle name="Normal 27 4 4 5" xfId="17552"/>
    <cellStyle name="Normal 27 4 4 6" xfId="19548"/>
    <cellStyle name="Normal 27 4 5" xfId="3180"/>
    <cellStyle name="Normal 27 4 5 2" xfId="6963"/>
    <cellStyle name="Normal 27 4 5 2 2" xfId="15022"/>
    <cellStyle name="Normal 27 4 5 2 2 2" xfId="31869"/>
    <cellStyle name="Normal 27 4 5 2 3" xfId="24302"/>
    <cellStyle name="Normal 27 4 5 3" xfId="11239"/>
    <cellStyle name="Normal 27 4 5 3 2" xfId="28088"/>
    <cellStyle name="Normal 27 4 5 4" xfId="20521"/>
    <cellStyle name="Normal 27 4 6" xfId="5079"/>
    <cellStyle name="Normal 27 4 6 2" xfId="13138"/>
    <cellStyle name="Normal 27 4 6 2 2" xfId="29985"/>
    <cellStyle name="Normal 27 4 6 3" xfId="22418"/>
    <cellStyle name="Normal 27 4 7" xfId="9223"/>
    <cellStyle name="Normal 27 4 7 2" xfId="26204"/>
    <cellStyle name="Normal 27 4 8" xfId="17545"/>
    <cellStyle name="Normal 27 4 9" xfId="18636"/>
    <cellStyle name="Normal 27 5" xfId="1212"/>
    <cellStyle name="Normal 27 5 2" xfId="1708"/>
    <cellStyle name="Normal 27 5 2 2" xfId="2707"/>
    <cellStyle name="Normal 27 5 2 2 2" xfId="4669"/>
    <cellStyle name="Normal 27 5 2 2 2 2" xfId="8452"/>
    <cellStyle name="Normal 27 5 2 2 2 2 2" xfId="16511"/>
    <cellStyle name="Normal 27 5 2 2 2 2 2 2" xfId="33358"/>
    <cellStyle name="Normal 27 5 2 2 2 2 3" xfId="25791"/>
    <cellStyle name="Normal 27 5 2 2 2 3" xfId="12728"/>
    <cellStyle name="Normal 27 5 2 2 2 3 2" xfId="29577"/>
    <cellStyle name="Normal 27 5 2 2 2 4" xfId="22010"/>
    <cellStyle name="Normal 27 5 2 2 3" xfId="6568"/>
    <cellStyle name="Normal 27 5 2 2 3 2" xfId="14627"/>
    <cellStyle name="Normal 27 5 2 2 3 2 2" xfId="31474"/>
    <cellStyle name="Normal 27 5 2 2 3 3" xfId="23907"/>
    <cellStyle name="Normal 27 5 2 2 4" xfId="10794"/>
    <cellStyle name="Normal 27 5 2 2 4 2" xfId="27693"/>
    <cellStyle name="Normal 27 5 2 2 5" xfId="17555"/>
    <cellStyle name="Normal 27 5 2 2 6" xfId="20125"/>
    <cellStyle name="Normal 27 5 2 3" xfId="3757"/>
    <cellStyle name="Normal 27 5 2 3 2" xfId="7540"/>
    <cellStyle name="Normal 27 5 2 3 2 2" xfId="15599"/>
    <cellStyle name="Normal 27 5 2 3 2 2 2" xfId="32446"/>
    <cellStyle name="Normal 27 5 2 3 2 3" xfId="24879"/>
    <cellStyle name="Normal 27 5 2 3 3" xfId="11816"/>
    <cellStyle name="Normal 27 5 2 3 3 2" xfId="28665"/>
    <cellStyle name="Normal 27 5 2 3 4" xfId="21098"/>
    <cellStyle name="Normal 27 5 2 4" xfId="5656"/>
    <cellStyle name="Normal 27 5 2 4 2" xfId="13715"/>
    <cellStyle name="Normal 27 5 2 4 2 2" xfId="30562"/>
    <cellStyle name="Normal 27 5 2 4 3" xfId="22995"/>
    <cellStyle name="Normal 27 5 2 5" xfId="9841"/>
    <cellStyle name="Normal 27 5 2 5 2" xfId="26781"/>
    <cellStyle name="Normal 27 5 2 6" xfId="17554"/>
    <cellStyle name="Normal 27 5 2 7" xfId="19213"/>
    <cellStyle name="Normal 27 5 3" xfId="2254"/>
    <cellStyle name="Normal 27 5 3 2" xfId="4218"/>
    <cellStyle name="Normal 27 5 3 2 2" xfId="8001"/>
    <cellStyle name="Normal 27 5 3 2 2 2" xfId="16060"/>
    <cellStyle name="Normal 27 5 3 2 2 2 2" xfId="32907"/>
    <cellStyle name="Normal 27 5 3 2 2 3" xfId="25340"/>
    <cellStyle name="Normal 27 5 3 2 3" xfId="12277"/>
    <cellStyle name="Normal 27 5 3 2 3 2" xfId="29126"/>
    <cellStyle name="Normal 27 5 3 2 4" xfId="21559"/>
    <cellStyle name="Normal 27 5 3 3" xfId="6117"/>
    <cellStyle name="Normal 27 5 3 3 2" xfId="14176"/>
    <cellStyle name="Normal 27 5 3 3 2 2" xfId="31023"/>
    <cellStyle name="Normal 27 5 3 3 3" xfId="23456"/>
    <cellStyle name="Normal 27 5 3 4" xfId="10342"/>
    <cellStyle name="Normal 27 5 3 4 2" xfId="27242"/>
    <cellStyle name="Normal 27 5 3 5" xfId="17556"/>
    <cellStyle name="Normal 27 5 3 6" xfId="19674"/>
    <cellStyle name="Normal 27 5 4" xfId="3306"/>
    <cellStyle name="Normal 27 5 4 2" xfId="7089"/>
    <cellStyle name="Normal 27 5 4 2 2" xfId="15148"/>
    <cellStyle name="Normal 27 5 4 2 2 2" xfId="31995"/>
    <cellStyle name="Normal 27 5 4 2 3" xfId="24428"/>
    <cellStyle name="Normal 27 5 4 3" xfId="11365"/>
    <cellStyle name="Normal 27 5 4 3 2" xfId="28214"/>
    <cellStyle name="Normal 27 5 4 4" xfId="20647"/>
    <cellStyle name="Normal 27 5 5" xfId="5205"/>
    <cellStyle name="Normal 27 5 5 2" xfId="13264"/>
    <cellStyle name="Normal 27 5 5 2 2" xfId="30111"/>
    <cellStyle name="Normal 27 5 5 3" xfId="22544"/>
    <cellStyle name="Normal 27 5 6" xfId="9366"/>
    <cellStyle name="Normal 27 5 6 2" xfId="26330"/>
    <cellStyle name="Normal 27 5 7" xfId="17553"/>
    <cellStyle name="Normal 27 5 8" xfId="18762"/>
    <cellStyle name="Normal 27 6" xfId="1490"/>
    <cellStyle name="Normal 27 6 2" xfId="2489"/>
    <cellStyle name="Normal 27 6 2 2" xfId="4451"/>
    <cellStyle name="Normal 27 6 2 2 2" xfId="8234"/>
    <cellStyle name="Normal 27 6 2 2 2 2" xfId="16293"/>
    <cellStyle name="Normal 27 6 2 2 2 2 2" xfId="33140"/>
    <cellStyle name="Normal 27 6 2 2 2 3" xfId="25573"/>
    <cellStyle name="Normal 27 6 2 2 3" xfId="12510"/>
    <cellStyle name="Normal 27 6 2 2 3 2" xfId="29359"/>
    <cellStyle name="Normal 27 6 2 2 4" xfId="21792"/>
    <cellStyle name="Normal 27 6 2 3" xfId="6350"/>
    <cellStyle name="Normal 27 6 2 3 2" xfId="14409"/>
    <cellStyle name="Normal 27 6 2 3 2 2" xfId="31256"/>
    <cellStyle name="Normal 27 6 2 3 3" xfId="23689"/>
    <cellStyle name="Normal 27 6 2 4" xfId="10576"/>
    <cellStyle name="Normal 27 6 2 4 2" xfId="27475"/>
    <cellStyle name="Normal 27 6 2 5" xfId="17558"/>
    <cellStyle name="Normal 27 6 2 6" xfId="19907"/>
    <cellStyle name="Normal 27 6 3" xfId="3539"/>
    <cellStyle name="Normal 27 6 3 2" xfId="7322"/>
    <cellStyle name="Normal 27 6 3 2 2" xfId="15381"/>
    <cellStyle name="Normal 27 6 3 2 2 2" xfId="32228"/>
    <cellStyle name="Normal 27 6 3 2 3" xfId="24661"/>
    <cellStyle name="Normal 27 6 3 3" xfId="11598"/>
    <cellStyle name="Normal 27 6 3 3 2" xfId="28447"/>
    <cellStyle name="Normal 27 6 3 4" xfId="20880"/>
    <cellStyle name="Normal 27 6 4" xfId="5438"/>
    <cellStyle name="Normal 27 6 4 2" xfId="13497"/>
    <cellStyle name="Normal 27 6 4 2 2" xfId="30344"/>
    <cellStyle name="Normal 27 6 4 3" xfId="22777"/>
    <cellStyle name="Normal 27 6 5" xfId="9623"/>
    <cellStyle name="Normal 27 6 5 2" xfId="26563"/>
    <cellStyle name="Normal 27 6 6" xfId="17557"/>
    <cellStyle name="Normal 27 6 7" xfId="18995"/>
    <cellStyle name="Normal 27 7" xfId="2015"/>
    <cellStyle name="Normal 27 7 2" xfId="4000"/>
    <cellStyle name="Normal 27 7 2 2" xfId="7783"/>
    <cellStyle name="Normal 27 7 2 2 2" xfId="15842"/>
    <cellStyle name="Normal 27 7 2 2 2 2" xfId="32689"/>
    <cellStyle name="Normal 27 7 2 2 3" xfId="25122"/>
    <cellStyle name="Normal 27 7 2 3" xfId="12059"/>
    <cellStyle name="Normal 27 7 2 3 2" xfId="28908"/>
    <cellStyle name="Normal 27 7 2 4" xfId="21341"/>
    <cellStyle name="Normal 27 7 3" xfId="5899"/>
    <cellStyle name="Normal 27 7 3 2" xfId="13958"/>
    <cellStyle name="Normal 27 7 3 2 2" xfId="30805"/>
    <cellStyle name="Normal 27 7 3 3" xfId="23238"/>
    <cellStyle name="Normal 27 7 4" xfId="10114"/>
    <cellStyle name="Normal 27 7 4 2" xfId="27024"/>
    <cellStyle name="Normal 27 7 5" xfId="17559"/>
    <cellStyle name="Normal 27 7 6" xfId="19456"/>
    <cellStyle name="Normal 27 8" xfId="3058"/>
    <cellStyle name="Normal 27 8 2" xfId="6871"/>
    <cellStyle name="Normal 27 8 2 2" xfId="14930"/>
    <cellStyle name="Normal 27 8 2 2 2" xfId="31777"/>
    <cellStyle name="Normal 27 8 2 3" xfId="24210"/>
    <cellStyle name="Normal 27 8 3" xfId="11121"/>
    <cellStyle name="Normal 27 8 3 2" xfId="27996"/>
    <cellStyle name="Normal 27 8 4" xfId="20429"/>
    <cellStyle name="Normal 27 9" xfId="4987"/>
    <cellStyle name="Normal 27 9 2" xfId="13046"/>
    <cellStyle name="Normal 27 9 2 2" xfId="29893"/>
    <cellStyle name="Normal 27 9 3" xfId="22326"/>
    <cellStyle name="Normal 270" xfId="33675"/>
    <cellStyle name="Normal 271" xfId="33676"/>
    <cellStyle name="Normal 272" xfId="33677"/>
    <cellStyle name="Normal 273" xfId="33678"/>
    <cellStyle name="Normal 274" xfId="33679"/>
    <cellStyle name="Normal 275" xfId="33680"/>
    <cellStyle name="Normal 276" xfId="33681"/>
    <cellStyle name="Normal 277" xfId="33682"/>
    <cellStyle name="Normal 278" xfId="33683"/>
    <cellStyle name="Normal 279" xfId="33684"/>
    <cellStyle name="Normal 28" xfId="628"/>
    <cellStyle name="Normal 28 10" xfId="8971"/>
    <cellStyle name="Normal 28 10 2" xfId="26113"/>
    <cellStyle name="Normal 28 11" xfId="17560"/>
    <cellStyle name="Normal 28 12" xfId="18544"/>
    <cellStyle name="Normal 28 13" xfId="34097"/>
    <cellStyle name="Normal 28 2" xfId="746"/>
    <cellStyle name="Normal 28 2 10" xfId="18580"/>
    <cellStyle name="Normal 28 2 11" xfId="34098"/>
    <cellStyle name="Normal 28 2 2" xfId="1080"/>
    <cellStyle name="Normal 28 2 2 2" xfId="1341"/>
    <cellStyle name="Normal 28 2 2 2 2" xfId="1837"/>
    <cellStyle name="Normal 28 2 2 2 2 2" xfId="2836"/>
    <cellStyle name="Normal 28 2 2 2 2 2 2" xfId="4798"/>
    <cellStyle name="Normal 28 2 2 2 2 2 2 2" xfId="8581"/>
    <cellStyle name="Normal 28 2 2 2 2 2 2 2 2" xfId="16640"/>
    <cellStyle name="Normal 28 2 2 2 2 2 2 2 2 2" xfId="33487"/>
    <cellStyle name="Normal 28 2 2 2 2 2 2 2 3" xfId="25920"/>
    <cellStyle name="Normal 28 2 2 2 2 2 2 3" xfId="12857"/>
    <cellStyle name="Normal 28 2 2 2 2 2 2 3 2" xfId="29706"/>
    <cellStyle name="Normal 28 2 2 2 2 2 2 4" xfId="22139"/>
    <cellStyle name="Normal 28 2 2 2 2 2 3" xfId="6697"/>
    <cellStyle name="Normal 28 2 2 2 2 2 3 2" xfId="14756"/>
    <cellStyle name="Normal 28 2 2 2 2 2 3 2 2" xfId="31603"/>
    <cellStyle name="Normal 28 2 2 2 2 2 3 3" xfId="24036"/>
    <cellStyle name="Normal 28 2 2 2 2 2 4" xfId="10923"/>
    <cellStyle name="Normal 28 2 2 2 2 2 4 2" xfId="27822"/>
    <cellStyle name="Normal 28 2 2 2 2 2 5" xfId="17565"/>
    <cellStyle name="Normal 28 2 2 2 2 2 6" xfId="20254"/>
    <cellStyle name="Normal 28 2 2 2 2 3" xfId="3886"/>
    <cellStyle name="Normal 28 2 2 2 2 3 2" xfId="7669"/>
    <cellStyle name="Normal 28 2 2 2 2 3 2 2" xfId="15728"/>
    <cellStyle name="Normal 28 2 2 2 2 3 2 2 2" xfId="32575"/>
    <cellStyle name="Normal 28 2 2 2 2 3 2 3" xfId="25008"/>
    <cellStyle name="Normal 28 2 2 2 2 3 3" xfId="11945"/>
    <cellStyle name="Normal 28 2 2 2 2 3 3 2" xfId="28794"/>
    <cellStyle name="Normal 28 2 2 2 2 3 4" xfId="21227"/>
    <cellStyle name="Normal 28 2 2 2 2 4" xfId="5785"/>
    <cellStyle name="Normal 28 2 2 2 2 4 2" xfId="13844"/>
    <cellStyle name="Normal 28 2 2 2 2 4 2 2" xfId="30691"/>
    <cellStyle name="Normal 28 2 2 2 2 4 3" xfId="23124"/>
    <cellStyle name="Normal 28 2 2 2 2 5" xfId="9970"/>
    <cellStyle name="Normal 28 2 2 2 2 5 2" xfId="26910"/>
    <cellStyle name="Normal 28 2 2 2 2 6" xfId="17564"/>
    <cellStyle name="Normal 28 2 2 2 2 7" xfId="19342"/>
    <cellStyle name="Normal 28 2 2 2 3" xfId="2383"/>
    <cellStyle name="Normal 28 2 2 2 3 2" xfId="4347"/>
    <cellStyle name="Normal 28 2 2 2 3 2 2" xfId="8130"/>
    <cellStyle name="Normal 28 2 2 2 3 2 2 2" xfId="16189"/>
    <cellStyle name="Normal 28 2 2 2 3 2 2 2 2" xfId="33036"/>
    <cellStyle name="Normal 28 2 2 2 3 2 2 3" xfId="25469"/>
    <cellStyle name="Normal 28 2 2 2 3 2 3" xfId="12406"/>
    <cellStyle name="Normal 28 2 2 2 3 2 3 2" xfId="29255"/>
    <cellStyle name="Normal 28 2 2 2 3 2 4" xfId="21688"/>
    <cellStyle name="Normal 28 2 2 2 3 3" xfId="6246"/>
    <cellStyle name="Normal 28 2 2 2 3 3 2" xfId="14305"/>
    <cellStyle name="Normal 28 2 2 2 3 3 2 2" xfId="31152"/>
    <cellStyle name="Normal 28 2 2 2 3 3 3" xfId="23585"/>
    <cellStyle name="Normal 28 2 2 2 3 4" xfId="10471"/>
    <cellStyle name="Normal 28 2 2 2 3 4 2" xfId="27371"/>
    <cellStyle name="Normal 28 2 2 2 3 5" xfId="17566"/>
    <cellStyle name="Normal 28 2 2 2 3 6" xfId="19803"/>
    <cellStyle name="Normal 28 2 2 2 4" xfId="3435"/>
    <cellStyle name="Normal 28 2 2 2 4 2" xfId="7218"/>
    <cellStyle name="Normal 28 2 2 2 4 2 2" xfId="15277"/>
    <cellStyle name="Normal 28 2 2 2 4 2 2 2" xfId="32124"/>
    <cellStyle name="Normal 28 2 2 2 4 2 3" xfId="24557"/>
    <cellStyle name="Normal 28 2 2 2 4 3" xfId="11494"/>
    <cellStyle name="Normal 28 2 2 2 4 3 2" xfId="28343"/>
    <cellStyle name="Normal 28 2 2 2 4 4" xfId="20776"/>
    <cellStyle name="Normal 28 2 2 2 5" xfId="5334"/>
    <cellStyle name="Normal 28 2 2 2 5 2" xfId="13393"/>
    <cellStyle name="Normal 28 2 2 2 5 2 2" xfId="30240"/>
    <cellStyle name="Normal 28 2 2 2 5 3" xfId="22673"/>
    <cellStyle name="Normal 28 2 2 2 6" xfId="9495"/>
    <cellStyle name="Normal 28 2 2 2 6 2" xfId="26459"/>
    <cellStyle name="Normal 28 2 2 2 7" xfId="17563"/>
    <cellStyle name="Normal 28 2 2 2 8" xfId="18891"/>
    <cellStyle name="Normal 28 2 2 3" xfId="1619"/>
    <cellStyle name="Normal 28 2 2 3 2" xfId="2618"/>
    <cellStyle name="Normal 28 2 2 3 2 2" xfId="4580"/>
    <cellStyle name="Normal 28 2 2 3 2 2 2" xfId="8363"/>
    <cellStyle name="Normal 28 2 2 3 2 2 2 2" xfId="16422"/>
    <cellStyle name="Normal 28 2 2 3 2 2 2 2 2" xfId="33269"/>
    <cellStyle name="Normal 28 2 2 3 2 2 2 3" xfId="25702"/>
    <cellStyle name="Normal 28 2 2 3 2 2 3" xfId="12639"/>
    <cellStyle name="Normal 28 2 2 3 2 2 3 2" xfId="29488"/>
    <cellStyle name="Normal 28 2 2 3 2 2 4" xfId="21921"/>
    <cellStyle name="Normal 28 2 2 3 2 3" xfId="6479"/>
    <cellStyle name="Normal 28 2 2 3 2 3 2" xfId="14538"/>
    <cellStyle name="Normal 28 2 2 3 2 3 2 2" xfId="31385"/>
    <cellStyle name="Normal 28 2 2 3 2 3 3" xfId="23818"/>
    <cellStyle name="Normal 28 2 2 3 2 4" xfId="10705"/>
    <cellStyle name="Normal 28 2 2 3 2 4 2" xfId="27604"/>
    <cellStyle name="Normal 28 2 2 3 2 5" xfId="17568"/>
    <cellStyle name="Normal 28 2 2 3 2 6" xfId="20036"/>
    <cellStyle name="Normal 28 2 2 3 3" xfId="3668"/>
    <cellStyle name="Normal 28 2 2 3 3 2" xfId="7451"/>
    <cellStyle name="Normal 28 2 2 3 3 2 2" xfId="15510"/>
    <cellStyle name="Normal 28 2 2 3 3 2 2 2" xfId="32357"/>
    <cellStyle name="Normal 28 2 2 3 3 2 3" xfId="24790"/>
    <cellStyle name="Normal 28 2 2 3 3 3" xfId="11727"/>
    <cellStyle name="Normal 28 2 2 3 3 3 2" xfId="28576"/>
    <cellStyle name="Normal 28 2 2 3 3 4" xfId="21009"/>
    <cellStyle name="Normal 28 2 2 3 4" xfId="5567"/>
    <cellStyle name="Normal 28 2 2 3 4 2" xfId="13626"/>
    <cellStyle name="Normal 28 2 2 3 4 2 2" xfId="30473"/>
    <cellStyle name="Normal 28 2 2 3 4 3" xfId="22906"/>
    <cellStyle name="Normal 28 2 2 3 5" xfId="9752"/>
    <cellStyle name="Normal 28 2 2 3 5 2" xfId="26692"/>
    <cellStyle name="Normal 28 2 2 3 6" xfId="17567"/>
    <cellStyle name="Normal 28 2 2 3 7" xfId="19124"/>
    <cellStyle name="Normal 28 2 2 4" xfId="2165"/>
    <cellStyle name="Normal 28 2 2 4 2" xfId="4129"/>
    <cellStyle name="Normal 28 2 2 4 2 2" xfId="7912"/>
    <cellStyle name="Normal 28 2 2 4 2 2 2" xfId="15971"/>
    <cellStyle name="Normal 28 2 2 4 2 2 2 2" xfId="32818"/>
    <cellStyle name="Normal 28 2 2 4 2 2 3" xfId="25251"/>
    <cellStyle name="Normal 28 2 2 4 2 3" xfId="12188"/>
    <cellStyle name="Normal 28 2 2 4 2 3 2" xfId="29037"/>
    <cellStyle name="Normal 28 2 2 4 2 4" xfId="21470"/>
    <cellStyle name="Normal 28 2 2 4 3" xfId="6028"/>
    <cellStyle name="Normal 28 2 2 4 3 2" xfId="14087"/>
    <cellStyle name="Normal 28 2 2 4 3 2 2" xfId="30934"/>
    <cellStyle name="Normal 28 2 2 4 3 3" xfId="23367"/>
    <cellStyle name="Normal 28 2 2 4 4" xfId="10253"/>
    <cellStyle name="Normal 28 2 2 4 4 2" xfId="27153"/>
    <cellStyle name="Normal 28 2 2 4 5" xfId="17569"/>
    <cellStyle name="Normal 28 2 2 4 6" xfId="19585"/>
    <cellStyle name="Normal 28 2 2 5" xfId="3217"/>
    <cellStyle name="Normal 28 2 2 5 2" xfId="7000"/>
    <cellStyle name="Normal 28 2 2 5 2 2" xfId="15059"/>
    <cellStyle name="Normal 28 2 2 5 2 2 2" xfId="31906"/>
    <cellStyle name="Normal 28 2 2 5 2 3" xfId="24339"/>
    <cellStyle name="Normal 28 2 2 5 3" xfId="11276"/>
    <cellStyle name="Normal 28 2 2 5 3 2" xfId="28125"/>
    <cellStyle name="Normal 28 2 2 5 4" xfId="20558"/>
    <cellStyle name="Normal 28 2 2 6" xfId="5116"/>
    <cellStyle name="Normal 28 2 2 6 2" xfId="13175"/>
    <cellStyle name="Normal 28 2 2 6 2 2" xfId="30022"/>
    <cellStyle name="Normal 28 2 2 6 3" xfId="22455"/>
    <cellStyle name="Normal 28 2 2 7" xfId="9260"/>
    <cellStyle name="Normal 28 2 2 7 2" xfId="26241"/>
    <cellStyle name="Normal 28 2 2 8" xfId="17562"/>
    <cellStyle name="Normal 28 2 2 9" xfId="18673"/>
    <cellStyle name="Normal 28 2 3" xfId="1249"/>
    <cellStyle name="Normal 28 2 3 2" xfId="1745"/>
    <cellStyle name="Normal 28 2 3 2 2" xfId="2744"/>
    <cellStyle name="Normal 28 2 3 2 2 2" xfId="4706"/>
    <cellStyle name="Normal 28 2 3 2 2 2 2" xfId="8489"/>
    <cellStyle name="Normal 28 2 3 2 2 2 2 2" xfId="16548"/>
    <cellStyle name="Normal 28 2 3 2 2 2 2 2 2" xfId="33395"/>
    <cellStyle name="Normal 28 2 3 2 2 2 2 3" xfId="25828"/>
    <cellStyle name="Normal 28 2 3 2 2 2 3" xfId="12765"/>
    <cellStyle name="Normal 28 2 3 2 2 2 3 2" xfId="29614"/>
    <cellStyle name="Normal 28 2 3 2 2 2 4" xfId="22047"/>
    <cellStyle name="Normal 28 2 3 2 2 3" xfId="6605"/>
    <cellStyle name="Normal 28 2 3 2 2 3 2" xfId="14664"/>
    <cellStyle name="Normal 28 2 3 2 2 3 2 2" xfId="31511"/>
    <cellStyle name="Normal 28 2 3 2 2 3 3" xfId="23944"/>
    <cellStyle name="Normal 28 2 3 2 2 4" xfId="10831"/>
    <cellStyle name="Normal 28 2 3 2 2 4 2" xfId="27730"/>
    <cellStyle name="Normal 28 2 3 2 2 5" xfId="17572"/>
    <cellStyle name="Normal 28 2 3 2 2 6" xfId="20162"/>
    <cellStyle name="Normal 28 2 3 2 3" xfId="3794"/>
    <cellStyle name="Normal 28 2 3 2 3 2" xfId="7577"/>
    <cellStyle name="Normal 28 2 3 2 3 2 2" xfId="15636"/>
    <cellStyle name="Normal 28 2 3 2 3 2 2 2" xfId="32483"/>
    <cellStyle name="Normal 28 2 3 2 3 2 3" xfId="24916"/>
    <cellStyle name="Normal 28 2 3 2 3 3" xfId="11853"/>
    <cellStyle name="Normal 28 2 3 2 3 3 2" xfId="28702"/>
    <cellStyle name="Normal 28 2 3 2 3 4" xfId="21135"/>
    <cellStyle name="Normal 28 2 3 2 4" xfId="5693"/>
    <cellStyle name="Normal 28 2 3 2 4 2" xfId="13752"/>
    <cellStyle name="Normal 28 2 3 2 4 2 2" xfId="30599"/>
    <cellStyle name="Normal 28 2 3 2 4 3" xfId="23032"/>
    <cellStyle name="Normal 28 2 3 2 5" xfId="9878"/>
    <cellStyle name="Normal 28 2 3 2 5 2" xfId="26818"/>
    <cellStyle name="Normal 28 2 3 2 6" xfId="17571"/>
    <cellStyle name="Normal 28 2 3 2 7" xfId="19250"/>
    <cellStyle name="Normal 28 2 3 3" xfId="2291"/>
    <cellStyle name="Normal 28 2 3 3 2" xfId="4255"/>
    <cellStyle name="Normal 28 2 3 3 2 2" xfId="8038"/>
    <cellStyle name="Normal 28 2 3 3 2 2 2" xfId="16097"/>
    <cellStyle name="Normal 28 2 3 3 2 2 2 2" xfId="32944"/>
    <cellStyle name="Normal 28 2 3 3 2 2 3" xfId="25377"/>
    <cellStyle name="Normal 28 2 3 3 2 3" xfId="12314"/>
    <cellStyle name="Normal 28 2 3 3 2 3 2" xfId="29163"/>
    <cellStyle name="Normal 28 2 3 3 2 4" xfId="21596"/>
    <cellStyle name="Normal 28 2 3 3 3" xfId="6154"/>
    <cellStyle name="Normal 28 2 3 3 3 2" xfId="14213"/>
    <cellStyle name="Normal 28 2 3 3 3 2 2" xfId="31060"/>
    <cellStyle name="Normal 28 2 3 3 3 3" xfId="23493"/>
    <cellStyle name="Normal 28 2 3 3 4" xfId="10379"/>
    <cellStyle name="Normal 28 2 3 3 4 2" xfId="27279"/>
    <cellStyle name="Normal 28 2 3 3 5" xfId="17573"/>
    <cellStyle name="Normal 28 2 3 3 6" xfId="19711"/>
    <cellStyle name="Normal 28 2 3 4" xfId="3343"/>
    <cellStyle name="Normal 28 2 3 4 2" xfId="7126"/>
    <cellStyle name="Normal 28 2 3 4 2 2" xfId="15185"/>
    <cellStyle name="Normal 28 2 3 4 2 2 2" xfId="32032"/>
    <cellStyle name="Normal 28 2 3 4 2 3" xfId="24465"/>
    <cellStyle name="Normal 28 2 3 4 3" xfId="11402"/>
    <cellStyle name="Normal 28 2 3 4 3 2" xfId="28251"/>
    <cellStyle name="Normal 28 2 3 4 4" xfId="20684"/>
    <cellStyle name="Normal 28 2 3 5" xfId="5242"/>
    <cellStyle name="Normal 28 2 3 5 2" xfId="13301"/>
    <cellStyle name="Normal 28 2 3 5 2 2" xfId="30148"/>
    <cellStyle name="Normal 28 2 3 5 3" xfId="22581"/>
    <cellStyle name="Normal 28 2 3 6" xfId="9403"/>
    <cellStyle name="Normal 28 2 3 6 2" xfId="26367"/>
    <cellStyle name="Normal 28 2 3 7" xfId="17570"/>
    <cellStyle name="Normal 28 2 3 8" xfId="18799"/>
    <cellStyle name="Normal 28 2 4" xfId="1527"/>
    <cellStyle name="Normal 28 2 4 2" xfId="2526"/>
    <cellStyle name="Normal 28 2 4 2 2" xfId="4488"/>
    <cellStyle name="Normal 28 2 4 2 2 2" xfId="8271"/>
    <cellStyle name="Normal 28 2 4 2 2 2 2" xfId="16330"/>
    <cellStyle name="Normal 28 2 4 2 2 2 2 2" xfId="33177"/>
    <cellStyle name="Normal 28 2 4 2 2 2 3" xfId="25610"/>
    <cellStyle name="Normal 28 2 4 2 2 3" xfId="12547"/>
    <cellStyle name="Normal 28 2 4 2 2 3 2" xfId="29396"/>
    <cellStyle name="Normal 28 2 4 2 2 4" xfId="21829"/>
    <cellStyle name="Normal 28 2 4 2 3" xfId="6387"/>
    <cellStyle name="Normal 28 2 4 2 3 2" xfId="14446"/>
    <cellStyle name="Normal 28 2 4 2 3 2 2" xfId="31293"/>
    <cellStyle name="Normal 28 2 4 2 3 3" xfId="23726"/>
    <cellStyle name="Normal 28 2 4 2 4" xfId="10613"/>
    <cellStyle name="Normal 28 2 4 2 4 2" xfId="27512"/>
    <cellStyle name="Normal 28 2 4 2 5" xfId="17575"/>
    <cellStyle name="Normal 28 2 4 2 6" xfId="19944"/>
    <cellStyle name="Normal 28 2 4 3" xfId="3576"/>
    <cellStyle name="Normal 28 2 4 3 2" xfId="7359"/>
    <cellStyle name="Normal 28 2 4 3 2 2" xfId="15418"/>
    <cellStyle name="Normal 28 2 4 3 2 2 2" xfId="32265"/>
    <cellStyle name="Normal 28 2 4 3 2 3" xfId="24698"/>
    <cellStyle name="Normal 28 2 4 3 3" xfId="11635"/>
    <cellStyle name="Normal 28 2 4 3 3 2" xfId="28484"/>
    <cellStyle name="Normal 28 2 4 3 4" xfId="20917"/>
    <cellStyle name="Normal 28 2 4 4" xfId="5475"/>
    <cellStyle name="Normal 28 2 4 4 2" xfId="13534"/>
    <cellStyle name="Normal 28 2 4 4 2 2" xfId="30381"/>
    <cellStyle name="Normal 28 2 4 4 3" xfId="22814"/>
    <cellStyle name="Normal 28 2 4 5" xfId="9660"/>
    <cellStyle name="Normal 28 2 4 5 2" xfId="26600"/>
    <cellStyle name="Normal 28 2 4 6" xfId="17574"/>
    <cellStyle name="Normal 28 2 4 7" xfId="19032"/>
    <cellStyle name="Normal 28 2 5" xfId="2056"/>
    <cellStyle name="Normal 28 2 5 2" xfId="4037"/>
    <cellStyle name="Normal 28 2 5 2 2" xfId="7820"/>
    <cellStyle name="Normal 28 2 5 2 2 2" xfId="15879"/>
    <cellStyle name="Normal 28 2 5 2 2 2 2" xfId="32726"/>
    <cellStyle name="Normal 28 2 5 2 2 3" xfId="25159"/>
    <cellStyle name="Normal 28 2 5 2 3" xfId="12096"/>
    <cellStyle name="Normal 28 2 5 2 3 2" xfId="28945"/>
    <cellStyle name="Normal 28 2 5 2 4" xfId="21378"/>
    <cellStyle name="Normal 28 2 5 3" xfId="5936"/>
    <cellStyle name="Normal 28 2 5 3 2" xfId="13995"/>
    <cellStyle name="Normal 28 2 5 3 2 2" xfId="30842"/>
    <cellStyle name="Normal 28 2 5 3 3" xfId="23275"/>
    <cellStyle name="Normal 28 2 5 4" xfId="10154"/>
    <cellStyle name="Normal 28 2 5 4 2" xfId="27061"/>
    <cellStyle name="Normal 28 2 5 5" xfId="17576"/>
    <cellStyle name="Normal 28 2 5 6" xfId="19493"/>
    <cellStyle name="Normal 28 2 6" xfId="3095"/>
    <cellStyle name="Normal 28 2 6 2" xfId="6908"/>
    <cellStyle name="Normal 28 2 6 2 2" xfId="14967"/>
    <cellStyle name="Normal 28 2 6 2 2 2" xfId="31814"/>
    <cellStyle name="Normal 28 2 6 2 3" xfId="24247"/>
    <cellStyle name="Normal 28 2 6 3" xfId="11158"/>
    <cellStyle name="Normal 28 2 6 3 2" xfId="28033"/>
    <cellStyle name="Normal 28 2 6 4" xfId="20466"/>
    <cellStyle name="Normal 28 2 7" xfId="5024"/>
    <cellStyle name="Normal 28 2 7 2" xfId="13083"/>
    <cellStyle name="Normal 28 2 7 2 2" xfId="29930"/>
    <cellStyle name="Normal 28 2 7 3" xfId="22363"/>
    <cellStyle name="Normal 28 2 8" xfId="9043"/>
    <cellStyle name="Normal 28 2 8 2" xfId="26149"/>
    <cellStyle name="Normal 28 2 9" xfId="17561"/>
    <cellStyle name="Normal 28 3" xfId="949"/>
    <cellStyle name="Normal 28 3 2" xfId="3129"/>
    <cellStyle name="Normal 28 3 3" xfId="17577"/>
    <cellStyle name="Normal 28 3 4" xfId="34099"/>
    <cellStyle name="Normal 28 4" xfId="1044"/>
    <cellStyle name="Normal 28 4 2" xfId="1305"/>
    <cellStyle name="Normal 28 4 2 2" xfId="1801"/>
    <cellStyle name="Normal 28 4 2 2 2" xfId="2800"/>
    <cellStyle name="Normal 28 4 2 2 2 2" xfId="4762"/>
    <cellStyle name="Normal 28 4 2 2 2 2 2" xfId="8545"/>
    <cellStyle name="Normal 28 4 2 2 2 2 2 2" xfId="16604"/>
    <cellStyle name="Normal 28 4 2 2 2 2 2 2 2" xfId="33451"/>
    <cellStyle name="Normal 28 4 2 2 2 2 2 3" xfId="25884"/>
    <cellStyle name="Normal 28 4 2 2 2 2 3" xfId="12821"/>
    <cellStyle name="Normal 28 4 2 2 2 2 3 2" xfId="29670"/>
    <cellStyle name="Normal 28 4 2 2 2 2 4" xfId="22103"/>
    <cellStyle name="Normal 28 4 2 2 2 3" xfId="6661"/>
    <cellStyle name="Normal 28 4 2 2 2 3 2" xfId="14720"/>
    <cellStyle name="Normal 28 4 2 2 2 3 2 2" xfId="31567"/>
    <cellStyle name="Normal 28 4 2 2 2 3 3" xfId="24000"/>
    <cellStyle name="Normal 28 4 2 2 2 4" xfId="10887"/>
    <cellStyle name="Normal 28 4 2 2 2 4 2" xfId="27786"/>
    <cellStyle name="Normal 28 4 2 2 2 5" xfId="17581"/>
    <cellStyle name="Normal 28 4 2 2 2 6" xfId="20218"/>
    <cellStyle name="Normal 28 4 2 2 3" xfId="3850"/>
    <cellStyle name="Normal 28 4 2 2 3 2" xfId="7633"/>
    <cellStyle name="Normal 28 4 2 2 3 2 2" xfId="15692"/>
    <cellStyle name="Normal 28 4 2 2 3 2 2 2" xfId="32539"/>
    <cellStyle name="Normal 28 4 2 2 3 2 3" xfId="24972"/>
    <cellStyle name="Normal 28 4 2 2 3 3" xfId="11909"/>
    <cellStyle name="Normal 28 4 2 2 3 3 2" xfId="28758"/>
    <cellStyle name="Normal 28 4 2 2 3 4" xfId="21191"/>
    <cellStyle name="Normal 28 4 2 2 4" xfId="5749"/>
    <cellStyle name="Normal 28 4 2 2 4 2" xfId="13808"/>
    <cellStyle name="Normal 28 4 2 2 4 2 2" xfId="30655"/>
    <cellStyle name="Normal 28 4 2 2 4 3" xfId="23088"/>
    <cellStyle name="Normal 28 4 2 2 5" xfId="9934"/>
    <cellStyle name="Normal 28 4 2 2 5 2" xfId="26874"/>
    <cellStyle name="Normal 28 4 2 2 6" xfId="17580"/>
    <cellStyle name="Normal 28 4 2 2 7" xfId="19306"/>
    <cellStyle name="Normal 28 4 2 3" xfId="2347"/>
    <cellStyle name="Normal 28 4 2 3 2" xfId="4311"/>
    <cellStyle name="Normal 28 4 2 3 2 2" xfId="8094"/>
    <cellStyle name="Normal 28 4 2 3 2 2 2" xfId="16153"/>
    <cellStyle name="Normal 28 4 2 3 2 2 2 2" xfId="33000"/>
    <cellStyle name="Normal 28 4 2 3 2 2 3" xfId="25433"/>
    <cellStyle name="Normal 28 4 2 3 2 3" xfId="12370"/>
    <cellStyle name="Normal 28 4 2 3 2 3 2" xfId="29219"/>
    <cellStyle name="Normal 28 4 2 3 2 4" xfId="21652"/>
    <cellStyle name="Normal 28 4 2 3 3" xfId="6210"/>
    <cellStyle name="Normal 28 4 2 3 3 2" xfId="14269"/>
    <cellStyle name="Normal 28 4 2 3 3 2 2" xfId="31116"/>
    <cellStyle name="Normal 28 4 2 3 3 3" xfId="23549"/>
    <cellStyle name="Normal 28 4 2 3 4" xfId="10435"/>
    <cellStyle name="Normal 28 4 2 3 4 2" xfId="27335"/>
    <cellStyle name="Normal 28 4 2 3 5" xfId="17582"/>
    <cellStyle name="Normal 28 4 2 3 6" xfId="19767"/>
    <cellStyle name="Normal 28 4 2 4" xfId="3399"/>
    <cellStyle name="Normal 28 4 2 4 2" xfId="7182"/>
    <cellStyle name="Normal 28 4 2 4 2 2" xfId="15241"/>
    <cellStyle name="Normal 28 4 2 4 2 2 2" xfId="32088"/>
    <cellStyle name="Normal 28 4 2 4 2 3" xfId="24521"/>
    <cellStyle name="Normal 28 4 2 4 3" xfId="11458"/>
    <cellStyle name="Normal 28 4 2 4 3 2" xfId="28307"/>
    <cellStyle name="Normal 28 4 2 4 4" xfId="20740"/>
    <cellStyle name="Normal 28 4 2 5" xfId="5298"/>
    <cellStyle name="Normal 28 4 2 5 2" xfId="13357"/>
    <cellStyle name="Normal 28 4 2 5 2 2" xfId="30204"/>
    <cellStyle name="Normal 28 4 2 5 3" xfId="22637"/>
    <cellStyle name="Normal 28 4 2 6" xfId="9459"/>
    <cellStyle name="Normal 28 4 2 6 2" xfId="26423"/>
    <cellStyle name="Normal 28 4 2 7" xfId="17579"/>
    <cellStyle name="Normal 28 4 2 8" xfId="18855"/>
    <cellStyle name="Normal 28 4 3" xfId="1583"/>
    <cellStyle name="Normal 28 4 3 2" xfId="2582"/>
    <cellStyle name="Normal 28 4 3 2 2" xfId="4544"/>
    <cellStyle name="Normal 28 4 3 2 2 2" xfId="8327"/>
    <cellStyle name="Normal 28 4 3 2 2 2 2" xfId="16386"/>
    <cellStyle name="Normal 28 4 3 2 2 2 2 2" xfId="33233"/>
    <cellStyle name="Normal 28 4 3 2 2 2 3" xfId="25666"/>
    <cellStyle name="Normal 28 4 3 2 2 3" xfId="12603"/>
    <cellStyle name="Normal 28 4 3 2 2 3 2" xfId="29452"/>
    <cellStyle name="Normal 28 4 3 2 2 4" xfId="21885"/>
    <cellStyle name="Normal 28 4 3 2 3" xfId="6443"/>
    <cellStyle name="Normal 28 4 3 2 3 2" xfId="14502"/>
    <cellStyle name="Normal 28 4 3 2 3 2 2" xfId="31349"/>
    <cellStyle name="Normal 28 4 3 2 3 3" xfId="23782"/>
    <cellStyle name="Normal 28 4 3 2 4" xfId="10669"/>
    <cellStyle name="Normal 28 4 3 2 4 2" xfId="27568"/>
    <cellStyle name="Normal 28 4 3 2 5" xfId="17584"/>
    <cellStyle name="Normal 28 4 3 2 6" xfId="20000"/>
    <cellStyle name="Normal 28 4 3 3" xfId="3632"/>
    <cellStyle name="Normal 28 4 3 3 2" xfId="7415"/>
    <cellStyle name="Normal 28 4 3 3 2 2" xfId="15474"/>
    <cellStyle name="Normal 28 4 3 3 2 2 2" xfId="32321"/>
    <cellStyle name="Normal 28 4 3 3 2 3" xfId="24754"/>
    <cellStyle name="Normal 28 4 3 3 3" xfId="11691"/>
    <cellStyle name="Normal 28 4 3 3 3 2" xfId="28540"/>
    <cellStyle name="Normal 28 4 3 3 4" xfId="20973"/>
    <cellStyle name="Normal 28 4 3 4" xfId="5531"/>
    <cellStyle name="Normal 28 4 3 4 2" xfId="13590"/>
    <cellStyle name="Normal 28 4 3 4 2 2" xfId="30437"/>
    <cellStyle name="Normal 28 4 3 4 3" xfId="22870"/>
    <cellStyle name="Normal 28 4 3 5" xfId="9716"/>
    <cellStyle name="Normal 28 4 3 5 2" xfId="26656"/>
    <cellStyle name="Normal 28 4 3 6" xfId="17583"/>
    <cellStyle name="Normal 28 4 3 7" xfId="19088"/>
    <cellStyle name="Normal 28 4 4" xfId="2129"/>
    <cellStyle name="Normal 28 4 4 2" xfId="4093"/>
    <cellStyle name="Normal 28 4 4 2 2" xfId="7876"/>
    <cellStyle name="Normal 28 4 4 2 2 2" xfId="15935"/>
    <cellStyle name="Normal 28 4 4 2 2 2 2" xfId="32782"/>
    <cellStyle name="Normal 28 4 4 2 2 3" xfId="25215"/>
    <cellStyle name="Normal 28 4 4 2 3" xfId="12152"/>
    <cellStyle name="Normal 28 4 4 2 3 2" xfId="29001"/>
    <cellStyle name="Normal 28 4 4 2 4" xfId="21434"/>
    <cellStyle name="Normal 28 4 4 3" xfId="5992"/>
    <cellStyle name="Normal 28 4 4 3 2" xfId="14051"/>
    <cellStyle name="Normal 28 4 4 3 2 2" xfId="30898"/>
    <cellStyle name="Normal 28 4 4 3 3" xfId="23331"/>
    <cellStyle name="Normal 28 4 4 4" xfId="10217"/>
    <cellStyle name="Normal 28 4 4 4 2" xfId="27117"/>
    <cellStyle name="Normal 28 4 4 5" xfId="17585"/>
    <cellStyle name="Normal 28 4 4 6" xfId="19549"/>
    <cellStyle name="Normal 28 4 5" xfId="3181"/>
    <cellStyle name="Normal 28 4 5 2" xfId="6964"/>
    <cellStyle name="Normal 28 4 5 2 2" xfId="15023"/>
    <cellStyle name="Normal 28 4 5 2 2 2" xfId="31870"/>
    <cellStyle name="Normal 28 4 5 2 3" xfId="24303"/>
    <cellStyle name="Normal 28 4 5 3" xfId="11240"/>
    <cellStyle name="Normal 28 4 5 3 2" xfId="28089"/>
    <cellStyle name="Normal 28 4 5 4" xfId="20522"/>
    <cellStyle name="Normal 28 4 6" xfId="5080"/>
    <cellStyle name="Normal 28 4 6 2" xfId="13139"/>
    <cellStyle name="Normal 28 4 6 2 2" xfId="29986"/>
    <cellStyle name="Normal 28 4 6 3" xfId="22419"/>
    <cellStyle name="Normal 28 4 7" xfId="9224"/>
    <cellStyle name="Normal 28 4 7 2" xfId="26205"/>
    <cellStyle name="Normal 28 4 8" xfId="17578"/>
    <cellStyle name="Normal 28 4 9" xfId="18637"/>
    <cellStyle name="Normal 28 5" xfId="1213"/>
    <cellStyle name="Normal 28 5 2" xfId="1709"/>
    <cellStyle name="Normal 28 5 2 2" xfId="2708"/>
    <cellStyle name="Normal 28 5 2 2 2" xfId="4670"/>
    <cellStyle name="Normal 28 5 2 2 2 2" xfId="8453"/>
    <cellStyle name="Normal 28 5 2 2 2 2 2" xfId="16512"/>
    <cellStyle name="Normal 28 5 2 2 2 2 2 2" xfId="33359"/>
    <cellStyle name="Normal 28 5 2 2 2 2 3" xfId="25792"/>
    <cellStyle name="Normal 28 5 2 2 2 3" xfId="12729"/>
    <cellStyle name="Normal 28 5 2 2 2 3 2" xfId="29578"/>
    <cellStyle name="Normal 28 5 2 2 2 4" xfId="22011"/>
    <cellStyle name="Normal 28 5 2 2 3" xfId="6569"/>
    <cellStyle name="Normal 28 5 2 2 3 2" xfId="14628"/>
    <cellStyle name="Normal 28 5 2 2 3 2 2" xfId="31475"/>
    <cellStyle name="Normal 28 5 2 2 3 3" xfId="23908"/>
    <cellStyle name="Normal 28 5 2 2 4" xfId="10795"/>
    <cellStyle name="Normal 28 5 2 2 4 2" xfId="27694"/>
    <cellStyle name="Normal 28 5 2 2 5" xfId="17588"/>
    <cellStyle name="Normal 28 5 2 2 6" xfId="20126"/>
    <cellStyle name="Normal 28 5 2 3" xfId="3758"/>
    <cellStyle name="Normal 28 5 2 3 2" xfId="7541"/>
    <cellStyle name="Normal 28 5 2 3 2 2" xfId="15600"/>
    <cellStyle name="Normal 28 5 2 3 2 2 2" xfId="32447"/>
    <cellStyle name="Normal 28 5 2 3 2 3" xfId="24880"/>
    <cellStyle name="Normal 28 5 2 3 3" xfId="11817"/>
    <cellStyle name="Normal 28 5 2 3 3 2" xfId="28666"/>
    <cellStyle name="Normal 28 5 2 3 4" xfId="21099"/>
    <cellStyle name="Normal 28 5 2 4" xfId="5657"/>
    <cellStyle name="Normal 28 5 2 4 2" xfId="13716"/>
    <cellStyle name="Normal 28 5 2 4 2 2" xfId="30563"/>
    <cellStyle name="Normal 28 5 2 4 3" xfId="22996"/>
    <cellStyle name="Normal 28 5 2 5" xfId="9842"/>
    <cellStyle name="Normal 28 5 2 5 2" xfId="26782"/>
    <cellStyle name="Normal 28 5 2 6" xfId="17587"/>
    <cellStyle name="Normal 28 5 2 7" xfId="19214"/>
    <cellStyle name="Normal 28 5 3" xfId="2255"/>
    <cellStyle name="Normal 28 5 3 2" xfId="4219"/>
    <cellStyle name="Normal 28 5 3 2 2" xfId="8002"/>
    <cellStyle name="Normal 28 5 3 2 2 2" xfId="16061"/>
    <cellStyle name="Normal 28 5 3 2 2 2 2" xfId="32908"/>
    <cellStyle name="Normal 28 5 3 2 2 3" xfId="25341"/>
    <cellStyle name="Normal 28 5 3 2 3" xfId="12278"/>
    <cellStyle name="Normal 28 5 3 2 3 2" xfId="29127"/>
    <cellStyle name="Normal 28 5 3 2 4" xfId="21560"/>
    <cellStyle name="Normal 28 5 3 3" xfId="6118"/>
    <cellStyle name="Normal 28 5 3 3 2" xfId="14177"/>
    <cellStyle name="Normal 28 5 3 3 2 2" xfId="31024"/>
    <cellStyle name="Normal 28 5 3 3 3" xfId="23457"/>
    <cellStyle name="Normal 28 5 3 4" xfId="10343"/>
    <cellStyle name="Normal 28 5 3 4 2" xfId="27243"/>
    <cellStyle name="Normal 28 5 3 5" xfId="17589"/>
    <cellStyle name="Normal 28 5 3 6" xfId="19675"/>
    <cellStyle name="Normal 28 5 4" xfId="3307"/>
    <cellStyle name="Normal 28 5 4 2" xfId="7090"/>
    <cellStyle name="Normal 28 5 4 2 2" xfId="15149"/>
    <cellStyle name="Normal 28 5 4 2 2 2" xfId="31996"/>
    <cellStyle name="Normal 28 5 4 2 3" xfId="24429"/>
    <cellStyle name="Normal 28 5 4 3" xfId="11366"/>
    <cellStyle name="Normal 28 5 4 3 2" xfId="28215"/>
    <cellStyle name="Normal 28 5 4 4" xfId="20648"/>
    <cellStyle name="Normal 28 5 5" xfId="5206"/>
    <cellStyle name="Normal 28 5 5 2" xfId="13265"/>
    <cellStyle name="Normal 28 5 5 2 2" xfId="30112"/>
    <cellStyle name="Normal 28 5 5 3" xfId="22545"/>
    <cellStyle name="Normal 28 5 6" xfId="9367"/>
    <cellStyle name="Normal 28 5 6 2" xfId="26331"/>
    <cellStyle name="Normal 28 5 7" xfId="17586"/>
    <cellStyle name="Normal 28 5 8" xfId="18763"/>
    <cellStyle name="Normal 28 6" xfId="1491"/>
    <cellStyle name="Normal 28 6 2" xfId="2490"/>
    <cellStyle name="Normal 28 6 2 2" xfId="4452"/>
    <cellStyle name="Normal 28 6 2 2 2" xfId="8235"/>
    <cellStyle name="Normal 28 6 2 2 2 2" xfId="16294"/>
    <cellStyle name="Normal 28 6 2 2 2 2 2" xfId="33141"/>
    <cellStyle name="Normal 28 6 2 2 2 3" xfId="25574"/>
    <cellStyle name="Normal 28 6 2 2 3" xfId="12511"/>
    <cellStyle name="Normal 28 6 2 2 3 2" xfId="29360"/>
    <cellStyle name="Normal 28 6 2 2 4" xfId="21793"/>
    <cellStyle name="Normal 28 6 2 3" xfId="6351"/>
    <cellStyle name="Normal 28 6 2 3 2" xfId="14410"/>
    <cellStyle name="Normal 28 6 2 3 2 2" xfId="31257"/>
    <cellStyle name="Normal 28 6 2 3 3" xfId="23690"/>
    <cellStyle name="Normal 28 6 2 4" xfId="10577"/>
    <cellStyle name="Normal 28 6 2 4 2" xfId="27476"/>
    <cellStyle name="Normal 28 6 2 5" xfId="17591"/>
    <cellStyle name="Normal 28 6 2 6" xfId="19908"/>
    <cellStyle name="Normal 28 6 3" xfId="3540"/>
    <cellStyle name="Normal 28 6 3 2" xfId="7323"/>
    <cellStyle name="Normal 28 6 3 2 2" xfId="15382"/>
    <cellStyle name="Normal 28 6 3 2 2 2" xfId="32229"/>
    <cellStyle name="Normal 28 6 3 2 3" xfId="24662"/>
    <cellStyle name="Normal 28 6 3 3" xfId="11599"/>
    <cellStyle name="Normal 28 6 3 3 2" xfId="28448"/>
    <cellStyle name="Normal 28 6 3 4" xfId="20881"/>
    <cellStyle name="Normal 28 6 4" xfId="5439"/>
    <cellStyle name="Normal 28 6 4 2" xfId="13498"/>
    <cellStyle name="Normal 28 6 4 2 2" xfId="30345"/>
    <cellStyle name="Normal 28 6 4 3" xfId="22778"/>
    <cellStyle name="Normal 28 6 5" xfId="9624"/>
    <cellStyle name="Normal 28 6 5 2" xfId="26564"/>
    <cellStyle name="Normal 28 6 6" xfId="17590"/>
    <cellStyle name="Normal 28 6 7" xfId="18996"/>
    <cellStyle name="Normal 28 7" xfId="2016"/>
    <cellStyle name="Normal 28 7 2" xfId="4001"/>
    <cellStyle name="Normal 28 7 2 2" xfId="7784"/>
    <cellStyle name="Normal 28 7 2 2 2" xfId="15843"/>
    <cellStyle name="Normal 28 7 2 2 2 2" xfId="32690"/>
    <cellStyle name="Normal 28 7 2 2 3" xfId="25123"/>
    <cellStyle name="Normal 28 7 2 3" xfId="12060"/>
    <cellStyle name="Normal 28 7 2 3 2" xfId="28909"/>
    <cellStyle name="Normal 28 7 2 4" xfId="21342"/>
    <cellStyle name="Normal 28 7 3" xfId="5900"/>
    <cellStyle name="Normal 28 7 3 2" xfId="13959"/>
    <cellStyle name="Normal 28 7 3 2 2" xfId="30806"/>
    <cellStyle name="Normal 28 7 3 3" xfId="23239"/>
    <cellStyle name="Normal 28 7 4" xfId="10115"/>
    <cellStyle name="Normal 28 7 4 2" xfId="27025"/>
    <cellStyle name="Normal 28 7 5" xfId="17592"/>
    <cellStyle name="Normal 28 7 6" xfId="19457"/>
    <cellStyle name="Normal 28 8" xfId="3059"/>
    <cellStyle name="Normal 28 8 2" xfId="6872"/>
    <cellStyle name="Normal 28 8 2 2" xfId="14931"/>
    <cellStyle name="Normal 28 8 2 2 2" xfId="31778"/>
    <cellStyle name="Normal 28 8 2 3" xfId="24211"/>
    <cellStyle name="Normal 28 8 3" xfId="11122"/>
    <cellStyle name="Normal 28 8 3 2" xfId="27997"/>
    <cellStyle name="Normal 28 8 4" xfId="20430"/>
    <cellStyle name="Normal 28 9" xfId="4988"/>
    <cellStyle name="Normal 28 9 2" xfId="13047"/>
    <cellStyle name="Normal 28 9 2 2" xfId="29894"/>
    <cellStyle name="Normal 28 9 3" xfId="22327"/>
    <cellStyle name="Normal 280" xfId="33685"/>
    <cellStyle name="Normal 281" xfId="33686"/>
    <cellStyle name="Normal 282" xfId="33687"/>
    <cellStyle name="Normal 283" xfId="33692"/>
    <cellStyle name="Normal 284" xfId="33693"/>
    <cellStyle name="Normal 285" xfId="33694"/>
    <cellStyle name="Normal 286" xfId="33695"/>
    <cellStyle name="Normal 287" xfId="33696"/>
    <cellStyle name="Normal 288" xfId="33697"/>
    <cellStyle name="Normal 289" xfId="33698"/>
    <cellStyle name="Normal 29" xfId="629"/>
    <cellStyle name="Normal 29 10" xfId="8972"/>
    <cellStyle name="Normal 29 10 2" xfId="26114"/>
    <cellStyle name="Normal 29 11" xfId="17593"/>
    <cellStyle name="Normal 29 12" xfId="18545"/>
    <cellStyle name="Normal 29 13" xfId="34100"/>
    <cellStyle name="Normal 29 2" xfId="747"/>
    <cellStyle name="Normal 29 2 10" xfId="18581"/>
    <cellStyle name="Normal 29 2 11" xfId="34101"/>
    <cellStyle name="Normal 29 2 2" xfId="1081"/>
    <cellStyle name="Normal 29 2 2 2" xfId="1342"/>
    <cellStyle name="Normal 29 2 2 2 2" xfId="1838"/>
    <cellStyle name="Normal 29 2 2 2 2 2" xfId="2837"/>
    <cellStyle name="Normal 29 2 2 2 2 2 2" xfId="4799"/>
    <cellStyle name="Normal 29 2 2 2 2 2 2 2" xfId="8582"/>
    <cellStyle name="Normal 29 2 2 2 2 2 2 2 2" xfId="16641"/>
    <cellStyle name="Normal 29 2 2 2 2 2 2 2 2 2" xfId="33488"/>
    <cellStyle name="Normal 29 2 2 2 2 2 2 2 3" xfId="25921"/>
    <cellStyle name="Normal 29 2 2 2 2 2 2 3" xfId="12858"/>
    <cellStyle name="Normal 29 2 2 2 2 2 2 3 2" xfId="29707"/>
    <cellStyle name="Normal 29 2 2 2 2 2 2 4" xfId="22140"/>
    <cellStyle name="Normal 29 2 2 2 2 2 3" xfId="6698"/>
    <cellStyle name="Normal 29 2 2 2 2 2 3 2" xfId="14757"/>
    <cellStyle name="Normal 29 2 2 2 2 2 3 2 2" xfId="31604"/>
    <cellStyle name="Normal 29 2 2 2 2 2 3 3" xfId="24037"/>
    <cellStyle name="Normal 29 2 2 2 2 2 4" xfId="10924"/>
    <cellStyle name="Normal 29 2 2 2 2 2 4 2" xfId="27823"/>
    <cellStyle name="Normal 29 2 2 2 2 2 5" xfId="17598"/>
    <cellStyle name="Normal 29 2 2 2 2 2 6" xfId="20255"/>
    <cellStyle name="Normal 29 2 2 2 2 3" xfId="3887"/>
    <cellStyle name="Normal 29 2 2 2 2 3 2" xfId="7670"/>
    <cellStyle name="Normal 29 2 2 2 2 3 2 2" xfId="15729"/>
    <cellStyle name="Normal 29 2 2 2 2 3 2 2 2" xfId="32576"/>
    <cellStyle name="Normal 29 2 2 2 2 3 2 3" xfId="25009"/>
    <cellStyle name="Normal 29 2 2 2 2 3 3" xfId="11946"/>
    <cellStyle name="Normal 29 2 2 2 2 3 3 2" xfId="28795"/>
    <cellStyle name="Normal 29 2 2 2 2 3 4" xfId="21228"/>
    <cellStyle name="Normal 29 2 2 2 2 4" xfId="5786"/>
    <cellStyle name="Normal 29 2 2 2 2 4 2" xfId="13845"/>
    <cellStyle name="Normal 29 2 2 2 2 4 2 2" xfId="30692"/>
    <cellStyle name="Normal 29 2 2 2 2 4 3" xfId="23125"/>
    <cellStyle name="Normal 29 2 2 2 2 5" xfId="9971"/>
    <cellStyle name="Normal 29 2 2 2 2 5 2" xfId="26911"/>
    <cellStyle name="Normal 29 2 2 2 2 6" xfId="17597"/>
    <cellStyle name="Normal 29 2 2 2 2 7" xfId="19343"/>
    <cellStyle name="Normal 29 2 2 2 3" xfId="2384"/>
    <cellStyle name="Normal 29 2 2 2 3 2" xfId="4348"/>
    <cellStyle name="Normal 29 2 2 2 3 2 2" xfId="8131"/>
    <cellStyle name="Normal 29 2 2 2 3 2 2 2" xfId="16190"/>
    <cellStyle name="Normal 29 2 2 2 3 2 2 2 2" xfId="33037"/>
    <cellStyle name="Normal 29 2 2 2 3 2 2 3" xfId="25470"/>
    <cellStyle name="Normal 29 2 2 2 3 2 3" xfId="12407"/>
    <cellStyle name="Normal 29 2 2 2 3 2 3 2" xfId="29256"/>
    <cellStyle name="Normal 29 2 2 2 3 2 4" xfId="21689"/>
    <cellStyle name="Normal 29 2 2 2 3 3" xfId="6247"/>
    <cellStyle name="Normal 29 2 2 2 3 3 2" xfId="14306"/>
    <cellStyle name="Normal 29 2 2 2 3 3 2 2" xfId="31153"/>
    <cellStyle name="Normal 29 2 2 2 3 3 3" xfId="23586"/>
    <cellStyle name="Normal 29 2 2 2 3 4" xfId="10472"/>
    <cellStyle name="Normal 29 2 2 2 3 4 2" xfId="27372"/>
    <cellStyle name="Normal 29 2 2 2 3 5" xfId="17599"/>
    <cellStyle name="Normal 29 2 2 2 3 6" xfId="19804"/>
    <cellStyle name="Normal 29 2 2 2 4" xfId="3436"/>
    <cellStyle name="Normal 29 2 2 2 4 2" xfId="7219"/>
    <cellStyle name="Normal 29 2 2 2 4 2 2" xfId="15278"/>
    <cellStyle name="Normal 29 2 2 2 4 2 2 2" xfId="32125"/>
    <cellStyle name="Normal 29 2 2 2 4 2 3" xfId="24558"/>
    <cellStyle name="Normal 29 2 2 2 4 3" xfId="11495"/>
    <cellStyle name="Normal 29 2 2 2 4 3 2" xfId="28344"/>
    <cellStyle name="Normal 29 2 2 2 4 4" xfId="20777"/>
    <cellStyle name="Normal 29 2 2 2 5" xfId="5335"/>
    <cellStyle name="Normal 29 2 2 2 5 2" xfId="13394"/>
    <cellStyle name="Normal 29 2 2 2 5 2 2" xfId="30241"/>
    <cellStyle name="Normal 29 2 2 2 5 3" xfId="22674"/>
    <cellStyle name="Normal 29 2 2 2 6" xfId="9496"/>
    <cellStyle name="Normal 29 2 2 2 6 2" xfId="26460"/>
    <cellStyle name="Normal 29 2 2 2 7" xfId="17596"/>
    <cellStyle name="Normal 29 2 2 2 8" xfId="18892"/>
    <cellStyle name="Normal 29 2 2 3" xfId="1620"/>
    <cellStyle name="Normal 29 2 2 3 2" xfId="2619"/>
    <cellStyle name="Normal 29 2 2 3 2 2" xfId="4581"/>
    <cellStyle name="Normal 29 2 2 3 2 2 2" xfId="8364"/>
    <cellStyle name="Normal 29 2 2 3 2 2 2 2" xfId="16423"/>
    <cellStyle name="Normal 29 2 2 3 2 2 2 2 2" xfId="33270"/>
    <cellStyle name="Normal 29 2 2 3 2 2 2 3" xfId="25703"/>
    <cellStyle name="Normal 29 2 2 3 2 2 3" xfId="12640"/>
    <cellStyle name="Normal 29 2 2 3 2 2 3 2" xfId="29489"/>
    <cellStyle name="Normal 29 2 2 3 2 2 4" xfId="21922"/>
    <cellStyle name="Normal 29 2 2 3 2 3" xfId="6480"/>
    <cellStyle name="Normal 29 2 2 3 2 3 2" xfId="14539"/>
    <cellStyle name="Normal 29 2 2 3 2 3 2 2" xfId="31386"/>
    <cellStyle name="Normal 29 2 2 3 2 3 3" xfId="23819"/>
    <cellStyle name="Normal 29 2 2 3 2 4" xfId="10706"/>
    <cellStyle name="Normal 29 2 2 3 2 4 2" xfId="27605"/>
    <cellStyle name="Normal 29 2 2 3 2 5" xfId="17601"/>
    <cellStyle name="Normal 29 2 2 3 2 6" xfId="20037"/>
    <cellStyle name="Normal 29 2 2 3 3" xfId="3669"/>
    <cellStyle name="Normal 29 2 2 3 3 2" xfId="7452"/>
    <cellStyle name="Normal 29 2 2 3 3 2 2" xfId="15511"/>
    <cellStyle name="Normal 29 2 2 3 3 2 2 2" xfId="32358"/>
    <cellStyle name="Normal 29 2 2 3 3 2 3" xfId="24791"/>
    <cellStyle name="Normal 29 2 2 3 3 3" xfId="11728"/>
    <cellStyle name="Normal 29 2 2 3 3 3 2" xfId="28577"/>
    <cellStyle name="Normal 29 2 2 3 3 4" xfId="21010"/>
    <cellStyle name="Normal 29 2 2 3 4" xfId="5568"/>
    <cellStyle name="Normal 29 2 2 3 4 2" xfId="13627"/>
    <cellStyle name="Normal 29 2 2 3 4 2 2" xfId="30474"/>
    <cellStyle name="Normal 29 2 2 3 4 3" xfId="22907"/>
    <cellStyle name="Normal 29 2 2 3 5" xfId="9753"/>
    <cellStyle name="Normal 29 2 2 3 5 2" xfId="26693"/>
    <cellStyle name="Normal 29 2 2 3 6" xfId="17600"/>
    <cellStyle name="Normal 29 2 2 3 7" xfId="19125"/>
    <cellStyle name="Normal 29 2 2 4" xfId="2166"/>
    <cellStyle name="Normal 29 2 2 4 2" xfId="4130"/>
    <cellStyle name="Normal 29 2 2 4 2 2" xfId="7913"/>
    <cellStyle name="Normal 29 2 2 4 2 2 2" xfId="15972"/>
    <cellStyle name="Normal 29 2 2 4 2 2 2 2" xfId="32819"/>
    <cellStyle name="Normal 29 2 2 4 2 2 3" xfId="25252"/>
    <cellStyle name="Normal 29 2 2 4 2 3" xfId="12189"/>
    <cellStyle name="Normal 29 2 2 4 2 3 2" xfId="29038"/>
    <cellStyle name="Normal 29 2 2 4 2 4" xfId="21471"/>
    <cellStyle name="Normal 29 2 2 4 3" xfId="6029"/>
    <cellStyle name="Normal 29 2 2 4 3 2" xfId="14088"/>
    <cellStyle name="Normal 29 2 2 4 3 2 2" xfId="30935"/>
    <cellStyle name="Normal 29 2 2 4 3 3" xfId="23368"/>
    <cellStyle name="Normal 29 2 2 4 4" xfId="10254"/>
    <cellStyle name="Normal 29 2 2 4 4 2" xfId="27154"/>
    <cellStyle name="Normal 29 2 2 4 5" xfId="17602"/>
    <cellStyle name="Normal 29 2 2 4 6" xfId="19586"/>
    <cellStyle name="Normal 29 2 2 5" xfId="3218"/>
    <cellStyle name="Normal 29 2 2 5 2" xfId="7001"/>
    <cellStyle name="Normal 29 2 2 5 2 2" xfId="15060"/>
    <cellStyle name="Normal 29 2 2 5 2 2 2" xfId="31907"/>
    <cellStyle name="Normal 29 2 2 5 2 3" xfId="24340"/>
    <cellStyle name="Normal 29 2 2 5 3" xfId="11277"/>
    <cellStyle name="Normal 29 2 2 5 3 2" xfId="28126"/>
    <cellStyle name="Normal 29 2 2 5 4" xfId="20559"/>
    <cellStyle name="Normal 29 2 2 6" xfId="5117"/>
    <cellStyle name="Normal 29 2 2 6 2" xfId="13176"/>
    <cellStyle name="Normal 29 2 2 6 2 2" xfId="30023"/>
    <cellStyle name="Normal 29 2 2 6 3" xfId="22456"/>
    <cellStyle name="Normal 29 2 2 7" xfId="9261"/>
    <cellStyle name="Normal 29 2 2 7 2" xfId="26242"/>
    <cellStyle name="Normal 29 2 2 8" xfId="17595"/>
    <cellStyle name="Normal 29 2 2 9" xfId="18674"/>
    <cellStyle name="Normal 29 2 3" xfId="1250"/>
    <cellStyle name="Normal 29 2 3 2" xfId="1746"/>
    <cellStyle name="Normal 29 2 3 2 2" xfId="2745"/>
    <cellStyle name="Normal 29 2 3 2 2 2" xfId="4707"/>
    <cellStyle name="Normal 29 2 3 2 2 2 2" xfId="8490"/>
    <cellStyle name="Normal 29 2 3 2 2 2 2 2" xfId="16549"/>
    <cellStyle name="Normal 29 2 3 2 2 2 2 2 2" xfId="33396"/>
    <cellStyle name="Normal 29 2 3 2 2 2 2 3" xfId="25829"/>
    <cellStyle name="Normal 29 2 3 2 2 2 3" xfId="12766"/>
    <cellStyle name="Normal 29 2 3 2 2 2 3 2" xfId="29615"/>
    <cellStyle name="Normal 29 2 3 2 2 2 4" xfId="22048"/>
    <cellStyle name="Normal 29 2 3 2 2 3" xfId="6606"/>
    <cellStyle name="Normal 29 2 3 2 2 3 2" xfId="14665"/>
    <cellStyle name="Normal 29 2 3 2 2 3 2 2" xfId="31512"/>
    <cellStyle name="Normal 29 2 3 2 2 3 3" xfId="23945"/>
    <cellStyle name="Normal 29 2 3 2 2 4" xfId="10832"/>
    <cellStyle name="Normal 29 2 3 2 2 4 2" xfId="27731"/>
    <cellStyle name="Normal 29 2 3 2 2 5" xfId="17605"/>
    <cellStyle name="Normal 29 2 3 2 2 6" xfId="20163"/>
    <cellStyle name="Normal 29 2 3 2 3" xfId="3795"/>
    <cellStyle name="Normal 29 2 3 2 3 2" xfId="7578"/>
    <cellStyle name="Normal 29 2 3 2 3 2 2" xfId="15637"/>
    <cellStyle name="Normal 29 2 3 2 3 2 2 2" xfId="32484"/>
    <cellStyle name="Normal 29 2 3 2 3 2 3" xfId="24917"/>
    <cellStyle name="Normal 29 2 3 2 3 3" xfId="11854"/>
    <cellStyle name="Normal 29 2 3 2 3 3 2" xfId="28703"/>
    <cellStyle name="Normal 29 2 3 2 3 4" xfId="21136"/>
    <cellStyle name="Normal 29 2 3 2 4" xfId="5694"/>
    <cellStyle name="Normal 29 2 3 2 4 2" xfId="13753"/>
    <cellStyle name="Normal 29 2 3 2 4 2 2" xfId="30600"/>
    <cellStyle name="Normal 29 2 3 2 4 3" xfId="23033"/>
    <cellStyle name="Normal 29 2 3 2 5" xfId="9879"/>
    <cellStyle name="Normal 29 2 3 2 5 2" xfId="26819"/>
    <cellStyle name="Normal 29 2 3 2 6" xfId="17604"/>
    <cellStyle name="Normal 29 2 3 2 7" xfId="19251"/>
    <cellStyle name="Normal 29 2 3 3" xfId="2292"/>
    <cellStyle name="Normal 29 2 3 3 2" xfId="4256"/>
    <cellStyle name="Normal 29 2 3 3 2 2" xfId="8039"/>
    <cellStyle name="Normal 29 2 3 3 2 2 2" xfId="16098"/>
    <cellStyle name="Normal 29 2 3 3 2 2 2 2" xfId="32945"/>
    <cellStyle name="Normal 29 2 3 3 2 2 3" xfId="25378"/>
    <cellStyle name="Normal 29 2 3 3 2 3" xfId="12315"/>
    <cellStyle name="Normal 29 2 3 3 2 3 2" xfId="29164"/>
    <cellStyle name="Normal 29 2 3 3 2 4" xfId="21597"/>
    <cellStyle name="Normal 29 2 3 3 3" xfId="6155"/>
    <cellStyle name="Normal 29 2 3 3 3 2" xfId="14214"/>
    <cellStyle name="Normal 29 2 3 3 3 2 2" xfId="31061"/>
    <cellStyle name="Normal 29 2 3 3 3 3" xfId="23494"/>
    <cellStyle name="Normal 29 2 3 3 4" xfId="10380"/>
    <cellStyle name="Normal 29 2 3 3 4 2" xfId="27280"/>
    <cellStyle name="Normal 29 2 3 3 5" xfId="17606"/>
    <cellStyle name="Normal 29 2 3 3 6" xfId="19712"/>
    <cellStyle name="Normal 29 2 3 4" xfId="3344"/>
    <cellStyle name="Normal 29 2 3 4 2" xfId="7127"/>
    <cellStyle name="Normal 29 2 3 4 2 2" xfId="15186"/>
    <cellStyle name="Normal 29 2 3 4 2 2 2" xfId="32033"/>
    <cellStyle name="Normal 29 2 3 4 2 3" xfId="24466"/>
    <cellStyle name="Normal 29 2 3 4 3" xfId="11403"/>
    <cellStyle name="Normal 29 2 3 4 3 2" xfId="28252"/>
    <cellStyle name="Normal 29 2 3 4 4" xfId="20685"/>
    <cellStyle name="Normal 29 2 3 5" xfId="5243"/>
    <cellStyle name="Normal 29 2 3 5 2" xfId="13302"/>
    <cellStyle name="Normal 29 2 3 5 2 2" xfId="30149"/>
    <cellStyle name="Normal 29 2 3 5 3" xfId="22582"/>
    <cellStyle name="Normal 29 2 3 6" xfId="9404"/>
    <cellStyle name="Normal 29 2 3 6 2" xfId="26368"/>
    <cellStyle name="Normal 29 2 3 7" xfId="17603"/>
    <cellStyle name="Normal 29 2 3 8" xfId="18800"/>
    <cellStyle name="Normal 29 2 4" xfId="1528"/>
    <cellStyle name="Normal 29 2 4 2" xfId="2527"/>
    <cellStyle name="Normal 29 2 4 2 2" xfId="4489"/>
    <cellStyle name="Normal 29 2 4 2 2 2" xfId="8272"/>
    <cellStyle name="Normal 29 2 4 2 2 2 2" xfId="16331"/>
    <cellStyle name="Normal 29 2 4 2 2 2 2 2" xfId="33178"/>
    <cellStyle name="Normal 29 2 4 2 2 2 3" xfId="25611"/>
    <cellStyle name="Normal 29 2 4 2 2 3" xfId="12548"/>
    <cellStyle name="Normal 29 2 4 2 2 3 2" xfId="29397"/>
    <cellStyle name="Normal 29 2 4 2 2 4" xfId="21830"/>
    <cellStyle name="Normal 29 2 4 2 3" xfId="6388"/>
    <cellStyle name="Normal 29 2 4 2 3 2" xfId="14447"/>
    <cellStyle name="Normal 29 2 4 2 3 2 2" xfId="31294"/>
    <cellStyle name="Normal 29 2 4 2 3 3" xfId="23727"/>
    <cellStyle name="Normal 29 2 4 2 4" xfId="10614"/>
    <cellStyle name="Normal 29 2 4 2 4 2" xfId="27513"/>
    <cellStyle name="Normal 29 2 4 2 5" xfId="17608"/>
    <cellStyle name="Normal 29 2 4 2 6" xfId="19945"/>
    <cellStyle name="Normal 29 2 4 3" xfId="3577"/>
    <cellStyle name="Normal 29 2 4 3 2" xfId="7360"/>
    <cellStyle name="Normal 29 2 4 3 2 2" xfId="15419"/>
    <cellStyle name="Normal 29 2 4 3 2 2 2" xfId="32266"/>
    <cellStyle name="Normal 29 2 4 3 2 3" xfId="24699"/>
    <cellStyle name="Normal 29 2 4 3 3" xfId="11636"/>
    <cellStyle name="Normal 29 2 4 3 3 2" xfId="28485"/>
    <cellStyle name="Normal 29 2 4 3 4" xfId="20918"/>
    <cellStyle name="Normal 29 2 4 4" xfId="5476"/>
    <cellStyle name="Normal 29 2 4 4 2" xfId="13535"/>
    <cellStyle name="Normal 29 2 4 4 2 2" xfId="30382"/>
    <cellStyle name="Normal 29 2 4 4 3" xfId="22815"/>
    <cellStyle name="Normal 29 2 4 5" xfId="9661"/>
    <cellStyle name="Normal 29 2 4 5 2" xfId="26601"/>
    <cellStyle name="Normal 29 2 4 6" xfId="17607"/>
    <cellStyle name="Normal 29 2 4 7" xfId="19033"/>
    <cellStyle name="Normal 29 2 5" xfId="2057"/>
    <cellStyle name="Normal 29 2 5 2" xfId="4038"/>
    <cellStyle name="Normal 29 2 5 2 2" xfId="7821"/>
    <cellStyle name="Normal 29 2 5 2 2 2" xfId="15880"/>
    <cellStyle name="Normal 29 2 5 2 2 2 2" xfId="32727"/>
    <cellStyle name="Normal 29 2 5 2 2 3" xfId="25160"/>
    <cellStyle name="Normal 29 2 5 2 3" xfId="12097"/>
    <cellStyle name="Normal 29 2 5 2 3 2" xfId="28946"/>
    <cellStyle name="Normal 29 2 5 2 4" xfId="21379"/>
    <cellStyle name="Normal 29 2 5 3" xfId="5937"/>
    <cellStyle name="Normal 29 2 5 3 2" xfId="13996"/>
    <cellStyle name="Normal 29 2 5 3 2 2" xfId="30843"/>
    <cellStyle name="Normal 29 2 5 3 3" xfId="23276"/>
    <cellStyle name="Normal 29 2 5 4" xfId="10155"/>
    <cellStyle name="Normal 29 2 5 4 2" xfId="27062"/>
    <cellStyle name="Normal 29 2 5 5" xfId="17609"/>
    <cellStyle name="Normal 29 2 5 6" xfId="19494"/>
    <cellStyle name="Normal 29 2 6" xfId="3096"/>
    <cellStyle name="Normal 29 2 6 2" xfId="6909"/>
    <cellStyle name="Normal 29 2 6 2 2" xfId="14968"/>
    <cellStyle name="Normal 29 2 6 2 2 2" xfId="31815"/>
    <cellStyle name="Normal 29 2 6 2 3" xfId="24248"/>
    <cellStyle name="Normal 29 2 6 3" xfId="11159"/>
    <cellStyle name="Normal 29 2 6 3 2" xfId="28034"/>
    <cellStyle name="Normal 29 2 6 4" xfId="20467"/>
    <cellStyle name="Normal 29 2 7" xfId="5025"/>
    <cellStyle name="Normal 29 2 7 2" xfId="13084"/>
    <cellStyle name="Normal 29 2 7 2 2" xfId="29931"/>
    <cellStyle name="Normal 29 2 7 3" xfId="22364"/>
    <cellStyle name="Normal 29 2 8" xfId="9044"/>
    <cellStyle name="Normal 29 2 8 2" xfId="26150"/>
    <cellStyle name="Normal 29 2 9" xfId="17594"/>
    <cellStyle name="Normal 29 3" xfId="950"/>
    <cellStyle name="Normal 29 3 2" xfId="3130"/>
    <cellStyle name="Normal 29 3 3" xfId="17610"/>
    <cellStyle name="Normal 29 3 4" xfId="34102"/>
    <cellStyle name="Normal 29 4" xfId="1045"/>
    <cellStyle name="Normal 29 4 2" xfId="1306"/>
    <cellStyle name="Normal 29 4 2 2" xfId="1802"/>
    <cellStyle name="Normal 29 4 2 2 2" xfId="2801"/>
    <cellStyle name="Normal 29 4 2 2 2 2" xfId="4763"/>
    <cellStyle name="Normal 29 4 2 2 2 2 2" xfId="8546"/>
    <cellStyle name="Normal 29 4 2 2 2 2 2 2" xfId="16605"/>
    <cellStyle name="Normal 29 4 2 2 2 2 2 2 2" xfId="33452"/>
    <cellStyle name="Normal 29 4 2 2 2 2 2 3" xfId="25885"/>
    <cellStyle name="Normal 29 4 2 2 2 2 3" xfId="12822"/>
    <cellStyle name="Normal 29 4 2 2 2 2 3 2" xfId="29671"/>
    <cellStyle name="Normal 29 4 2 2 2 2 4" xfId="22104"/>
    <cellStyle name="Normal 29 4 2 2 2 3" xfId="6662"/>
    <cellStyle name="Normal 29 4 2 2 2 3 2" xfId="14721"/>
    <cellStyle name="Normal 29 4 2 2 2 3 2 2" xfId="31568"/>
    <cellStyle name="Normal 29 4 2 2 2 3 3" xfId="24001"/>
    <cellStyle name="Normal 29 4 2 2 2 4" xfId="10888"/>
    <cellStyle name="Normal 29 4 2 2 2 4 2" xfId="27787"/>
    <cellStyle name="Normal 29 4 2 2 2 5" xfId="17614"/>
    <cellStyle name="Normal 29 4 2 2 2 6" xfId="20219"/>
    <cellStyle name="Normal 29 4 2 2 3" xfId="3851"/>
    <cellStyle name="Normal 29 4 2 2 3 2" xfId="7634"/>
    <cellStyle name="Normal 29 4 2 2 3 2 2" xfId="15693"/>
    <cellStyle name="Normal 29 4 2 2 3 2 2 2" xfId="32540"/>
    <cellStyle name="Normal 29 4 2 2 3 2 3" xfId="24973"/>
    <cellStyle name="Normal 29 4 2 2 3 3" xfId="11910"/>
    <cellStyle name="Normal 29 4 2 2 3 3 2" xfId="28759"/>
    <cellStyle name="Normal 29 4 2 2 3 4" xfId="21192"/>
    <cellStyle name="Normal 29 4 2 2 4" xfId="5750"/>
    <cellStyle name="Normal 29 4 2 2 4 2" xfId="13809"/>
    <cellStyle name="Normal 29 4 2 2 4 2 2" xfId="30656"/>
    <cellStyle name="Normal 29 4 2 2 4 3" xfId="23089"/>
    <cellStyle name="Normal 29 4 2 2 5" xfId="9935"/>
    <cellStyle name="Normal 29 4 2 2 5 2" xfId="26875"/>
    <cellStyle name="Normal 29 4 2 2 6" xfId="17613"/>
    <cellStyle name="Normal 29 4 2 2 7" xfId="19307"/>
    <cellStyle name="Normal 29 4 2 3" xfId="2348"/>
    <cellStyle name="Normal 29 4 2 3 2" xfId="4312"/>
    <cellStyle name="Normal 29 4 2 3 2 2" xfId="8095"/>
    <cellStyle name="Normal 29 4 2 3 2 2 2" xfId="16154"/>
    <cellStyle name="Normal 29 4 2 3 2 2 2 2" xfId="33001"/>
    <cellStyle name="Normal 29 4 2 3 2 2 3" xfId="25434"/>
    <cellStyle name="Normal 29 4 2 3 2 3" xfId="12371"/>
    <cellStyle name="Normal 29 4 2 3 2 3 2" xfId="29220"/>
    <cellStyle name="Normal 29 4 2 3 2 4" xfId="21653"/>
    <cellStyle name="Normal 29 4 2 3 3" xfId="6211"/>
    <cellStyle name="Normal 29 4 2 3 3 2" xfId="14270"/>
    <cellStyle name="Normal 29 4 2 3 3 2 2" xfId="31117"/>
    <cellStyle name="Normal 29 4 2 3 3 3" xfId="23550"/>
    <cellStyle name="Normal 29 4 2 3 4" xfId="10436"/>
    <cellStyle name="Normal 29 4 2 3 4 2" xfId="27336"/>
    <cellStyle name="Normal 29 4 2 3 5" xfId="17615"/>
    <cellStyle name="Normal 29 4 2 3 6" xfId="19768"/>
    <cellStyle name="Normal 29 4 2 4" xfId="3400"/>
    <cellStyle name="Normal 29 4 2 4 2" xfId="7183"/>
    <cellStyle name="Normal 29 4 2 4 2 2" xfId="15242"/>
    <cellStyle name="Normal 29 4 2 4 2 2 2" xfId="32089"/>
    <cellStyle name="Normal 29 4 2 4 2 3" xfId="24522"/>
    <cellStyle name="Normal 29 4 2 4 3" xfId="11459"/>
    <cellStyle name="Normal 29 4 2 4 3 2" xfId="28308"/>
    <cellStyle name="Normal 29 4 2 4 4" xfId="20741"/>
    <cellStyle name="Normal 29 4 2 5" xfId="5299"/>
    <cellStyle name="Normal 29 4 2 5 2" xfId="13358"/>
    <cellStyle name="Normal 29 4 2 5 2 2" xfId="30205"/>
    <cellStyle name="Normal 29 4 2 5 3" xfId="22638"/>
    <cellStyle name="Normal 29 4 2 6" xfId="9460"/>
    <cellStyle name="Normal 29 4 2 6 2" xfId="26424"/>
    <cellStyle name="Normal 29 4 2 7" xfId="17612"/>
    <cellStyle name="Normal 29 4 2 8" xfId="18856"/>
    <cellStyle name="Normal 29 4 3" xfId="1584"/>
    <cellStyle name="Normal 29 4 3 2" xfId="2583"/>
    <cellStyle name="Normal 29 4 3 2 2" xfId="4545"/>
    <cellStyle name="Normal 29 4 3 2 2 2" xfId="8328"/>
    <cellStyle name="Normal 29 4 3 2 2 2 2" xfId="16387"/>
    <cellStyle name="Normal 29 4 3 2 2 2 2 2" xfId="33234"/>
    <cellStyle name="Normal 29 4 3 2 2 2 3" xfId="25667"/>
    <cellStyle name="Normal 29 4 3 2 2 3" xfId="12604"/>
    <cellStyle name="Normal 29 4 3 2 2 3 2" xfId="29453"/>
    <cellStyle name="Normal 29 4 3 2 2 4" xfId="21886"/>
    <cellStyle name="Normal 29 4 3 2 3" xfId="6444"/>
    <cellStyle name="Normal 29 4 3 2 3 2" xfId="14503"/>
    <cellStyle name="Normal 29 4 3 2 3 2 2" xfId="31350"/>
    <cellStyle name="Normal 29 4 3 2 3 3" xfId="23783"/>
    <cellStyle name="Normal 29 4 3 2 4" xfId="10670"/>
    <cellStyle name="Normal 29 4 3 2 4 2" xfId="27569"/>
    <cellStyle name="Normal 29 4 3 2 5" xfId="17617"/>
    <cellStyle name="Normal 29 4 3 2 6" xfId="20001"/>
    <cellStyle name="Normal 29 4 3 3" xfId="3633"/>
    <cellStyle name="Normal 29 4 3 3 2" xfId="7416"/>
    <cellStyle name="Normal 29 4 3 3 2 2" xfId="15475"/>
    <cellStyle name="Normal 29 4 3 3 2 2 2" xfId="32322"/>
    <cellStyle name="Normal 29 4 3 3 2 3" xfId="24755"/>
    <cellStyle name="Normal 29 4 3 3 3" xfId="11692"/>
    <cellStyle name="Normal 29 4 3 3 3 2" xfId="28541"/>
    <cellStyle name="Normal 29 4 3 3 4" xfId="20974"/>
    <cellStyle name="Normal 29 4 3 4" xfId="5532"/>
    <cellStyle name="Normal 29 4 3 4 2" xfId="13591"/>
    <cellStyle name="Normal 29 4 3 4 2 2" xfId="30438"/>
    <cellStyle name="Normal 29 4 3 4 3" xfId="22871"/>
    <cellStyle name="Normal 29 4 3 5" xfId="9717"/>
    <cellStyle name="Normal 29 4 3 5 2" xfId="26657"/>
    <cellStyle name="Normal 29 4 3 6" xfId="17616"/>
    <cellStyle name="Normal 29 4 3 7" xfId="19089"/>
    <cellStyle name="Normal 29 4 4" xfId="2130"/>
    <cellStyle name="Normal 29 4 4 2" xfId="4094"/>
    <cellStyle name="Normal 29 4 4 2 2" xfId="7877"/>
    <cellStyle name="Normal 29 4 4 2 2 2" xfId="15936"/>
    <cellStyle name="Normal 29 4 4 2 2 2 2" xfId="32783"/>
    <cellStyle name="Normal 29 4 4 2 2 3" xfId="25216"/>
    <cellStyle name="Normal 29 4 4 2 3" xfId="12153"/>
    <cellStyle name="Normal 29 4 4 2 3 2" xfId="29002"/>
    <cellStyle name="Normal 29 4 4 2 4" xfId="21435"/>
    <cellStyle name="Normal 29 4 4 3" xfId="5993"/>
    <cellStyle name="Normal 29 4 4 3 2" xfId="14052"/>
    <cellStyle name="Normal 29 4 4 3 2 2" xfId="30899"/>
    <cellStyle name="Normal 29 4 4 3 3" xfId="23332"/>
    <cellStyle name="Normal 29 4 4 4" xfId="10218"/>
    <cellStyle name="Normal 29 4 4 4 2" xfId="27118"/>
    <cellStyle name="Normal 29 4 4 5" xfId="17618"/>
    <cellStyle name="Normal 29 4 4 6" xfId="19550"/>
    <cellStyle name="Normal 29 4 5" xfId="3182"/>
    <cellStyle name="Normal 29 4 5 2" xfId="6965"/>
    <cellStyle name="Normal 29 4 5 2 2" xfId="15024"/>
    <cellStyle name="Normal 29 4 5 2 2 2" xfId="31871"/>
    <cellStyle name="Normal 29 4 5 2 3" xfId="24304"/>
    <cellStyle name="Normal 29 4 5 3" xfId="11241"/>
    <cellStyle name="Normal 29 4 5 3 2" xfId="28090"/>
    <cellStyle name="Normal 29 4 5 4" xfId="20523"/>
    <cellStyle name="Normal 29 4 6" xfId="5081"/>
    <cellStyle name="Normal 29 4 6 2" xfId="13140"/>
    <cellStyle name="Normal 29 4 6 2 2" xfId="29987"/>
    <cellStyle name="Normal 29 4 6 3" xfId="22420"/>
    <cellStyle name="Normal 29 4 7" xfId="9225"/>
    <cellStyle name="Normal 29 4 7 2" xfId="26206"/>
    <cellStyle name="Normal 29 4 8" xfId="17611"/>
    <cellStyle name="Normal 29 4 9" xfId="18638"/>
    <cellStyle name="Normal 29 5" xfId="1214"/>
    <cellStyle name="Normal 29 5 2" xfId="1710"/>
    <cellStyle name="Normal 29 5 2 2" xfId="2709"/>
    <cellStyle name="Normal 29 5 2 2 2" xfId="4671"/>
    <cellStyle name="Normal 29 5 2 2 2 2" xfId="8454"/>
    <cellStyle name="Normal 29 5 2 2 2 2 2" xfId="16513"/>
    <cellStyle name="Normal 29 5 2 2 2 2 2 2" xfId="33360"/>
    <cellStyle name="Normal 29 5 2 2 2 2 3" xfId="25793"/>
    <cellStyle name="Normal 29 5 2 2 2 3" xfId="12730"/>
    <cellStyle name="Normal 29 5 2 2 2 3 2" xfId="29579"/>
    <cellStyle name="Normal 29 5 2 2 2 4" xfId="22012"/>
    <cellStyle name="Normal 29 5 2 2 3" xfId="6570"/>
    <cellStyle name="Normal 29 5 2 2 3 2" xfId="14629"/>
    <cellStyle name="Normal 29 5 2 2 3 2 2" xfId="31476"/>
    <cellStyle name="Normal 29 5 2 2 3 3" xfId="23909"/>
    <cellStyle name="Normal 29 5 2 2 4" xfId="10796"/>
    <cellStyle name="Normal 29 5 2 2 4 2" xfId="27695"/>
    <cellStyle name="Normal 29 5 2 2 5" xfId="17621"/>
    <cellStyle name="Normal 29 5 2 2 6" xfId="20127"/>
    <cellStyle name="Normal 29 5 2 3" xfId="3759"/>
    <cellStyle name="Normal 29 5 2 3 2" xfId="7542"/>
    <cellStyle name="Normal 29 5 2 3 2 2" xfId="15601"/>
    <cellStyle name="Normal 29 5 2 3 2 2 2" xfId="32448"/>
    <cellStyle name="Normal 29 5 2 3 2 3" xfId="24881"/>
    <cellStyle name="Normal 29 5 2 3 3" xfId="11818"/>
    <cellStyle name="Normal 29 5 2 3 3 2" xfId="28667"/>
    <cellStyle name="Normal 29 5 2 3 4" xfId="21100"/>
    <cellStyle name="Normal 29 5 2 4" xfId="5658"/>
    <cellStyle name="Normal 29 5 2 4 2" xfId="13717"/>
    <cellStyle name="Normal 29 5 2 4 2 2" xfId="30564"/>
    <cellStyle name="Normal 29 5 2 4 3" xfId="22997"/>
    <cellStyle name="Normal 29 5 2 5" xfId="9843"/>
    <cellStyle name="Normal 29 5 2 5 2" xfId="26783"/>
    <cellStyle name="Normal 29 5 2 6" xfId="17620"/>
    <cellStyle name="Normal 29 5 2 7" xfId="19215"/>
    <cellStyle name="Normal 29 5 3" xfId="2256"/>
    <cellStyle name="Normal 29 5 3 2" xfId="4220"/>
    <cellStyle name="Normal 29 5 3 2 2" xfId="8003"/>
    <cellStyle name="Normal 29 5 3 2 2 2" xfId="16062"/>
    <cellStyle name="Normal 29 5 3 2 2 2 2" xfId="32909"/>
    <cellStyle name="Normal 29 5 3 2 2 3" xfId="25342"/>
    <cellStyle name="Normal 29 5 3 2 3" xfId="12279"/>
    <cellStyle name="Normal 29 5 3 2 3 2" xfId="29128"/>
    <cellStyle name="Normal 29 5 3 2 4" xfId="21561"/>
    <cellStyle name="Normal 29 5 3 3" xfId="6119"/>
    <cellStyle name="Normal 29 5 3 3 2" xfId="14178"/>
    <cellStyle name="Normal 29 5 3 3 2 2" xfId="31025"/>
    <cellStyle name="Normal 29 5 3 3 3" xfId="23458"/>
    <cellStyle name="Normal 29 5 3 4" xfId="10344"/>
    <cellStyle name="Normal 29 5 3 4 2" xfId="27244"/>
    <cellStyle name="Normal 29 5 3 5" xfId="17622"/>
    <cellStyle name="Normal 29 5 3 6" xfId="19676"/>
    <cellStyle name="Normal 29 5 4" xfId="3308"/>
    <cellStyle name="Normal 29 5 4 2" xfId="7091"/>
    <cellStyle name="Normal 29 5 4 2 2" xfId="15150"/>
    <cellStyle name="Normal 29 5 4 2 2 2" xfId="31997"/>
    <cellStyle name="Normal 29 5 4 2 3" xfId="24430"/>
    <cellStyle name="Normal 29 5 4 3" xfId="11367"/>
    <cellStyle name="Normal 29 5 4 3 2" xfId="28216"/>
    <cellStyle name="Normal 29 5 4 4" xfId="20649"/>
    <cellStyle name="Normal 29 5 5" xfId="5207"/>
    <cellStyle name="Normal 29 5 5 2" xfId="13266"/>
    <cellStyle name="Normal 29 5 5 2 2" xfId="30113"/>
    <cellStyle name="Normal 29 5 5 3" xfId="22546"/>
    <cellStyle name="Normal 29 5 6" xfId="9368"/>
    <cellStyle name="Normal 29 5 6 2" xfId="26332"/>
    <cellStyle name="Normal 29 5 7" xfId="17619"/>
    <cellStyle name="Normal 29 5 8" xfId="18764"/>
    <cellStyle name="Normal 29 6" xfId="1492"/>
    <cellStyle name="Normal 29 6 2" xfId="2491"/>
    <cellStyle name="Normal 29 6 2 2" xfId="4453"/>
    <cellStyle name="Normal 29 6 2 2 2" xfId="8236"/>
    <cellStyle name="Normal 29 6 2 2 2 2" xfId="16295"/>
    <cellStyle name="Normal 29 6 2 2 2 2 2" xfId="33142"/>
    <cellStyle name="Normal 29 6 2 2 2 3" xfId="25575"/>
    <cellStyle name="Normal 29 6 2 2 3" xfId="12512"/>
    <cellStyle name="Normal 29 6 2 2 3 2" xfId="29361"/>
    <cellStyle name="Normal 29 6 2 2 4" xfId="21794"/>
    <cellStyle name="Normal 29 6 2 3" xfId="6352"/>
    <cellStyle name="Normal 29 6 2 3 2" xfId="14411"/>
    <cellStyle name="Normal 29 6 2 3 2 2" xfId="31258"/>
    <cellStyle name="Normal 29 6 2 3 3" xfId="23691"/>
    <cellStyle name="Normal 29 6 2 4" xfId="10578"/>
    <cellStyle name="Normal 29 6 2 4 2" xfId="27477"/>
    <cellStyle name="Normal 29 6 2 5" xfId="17624"/>
    <cellStyle name="Normal 29 6 2 6" xfId="19909"/>
    <cellStyle name="Normal 29 6 3" xfId="3541"/>
    <cellStyle name="Normal 29 6 3 2" xfId="7324"/>
    <cellStyle name="Normal 29 6 3 2 2" xfId="15383"/>
    <cellStyle name="Normal 29 6 3 2 2 2" xfId="32230"/>
    <cellStyle name="Normal 29 6 3 2 3" xfId="24663"/>
    <cellStyle name="Normal 29 6 3 3" xfId="11600"/>
    <cellStyle name="Normal 29 6 3 3 2" xfId="28449"/>
    <cellStyle name="Normal 29 6 3 4" xfId="20882"/>
    <cellStyle name="Normal 29 6 4" xfId="5440"/>
    <cellStyle name="Normal 29 6 4 2" xfId="13499"/>
    <cellStyle name="Normal 29 6 4 2 2" xfId="30346"/>
    <cellStyle name="Normal 29 6 4 3" xfId="22779"/>
    <cellStyle name="Normal 29 6 5" xfId="9625"/>
    <cellStyle name="Normal 29 6 5 2" xfId="26565"/>
    <cellStyle name="Normal 29 6 6" xfId="17623"/>
    <cellStyle name="Normal 29 6 7" xfId="18997"/>
    <cellStyle name="Normal 29 7" xfId="2017"/>
    <cellStyle name="Normal 29 7 2" xfId="4002"/>
    <cellStyle name="Normal 29 7 2 2" xfId="7785"/>
    <cellStyle name="Normal 29 7 2 2 2" xfId="15844"/>
    <cellStyle name="Normal 29 7 2 2 2 2" xfId="32691"/>
    <cellStyle name="Normal 29 7 2 2 3" xfId="25124"/>
    <cellStyle name="Normal 29 7 2 3" xfId="12061"/>
    <cellStyle name="Normal 29 7 2 3 2" xfId="28910"/>
    <cellStyle name="Normal 29 7 2 4" xfId="21343"/>
    <cellStyle name="Normal 29 7 3" xfId="5901"/>
    <cellStyle name="Normal 29 7 3 2" xfId="13960"/>
    <cellStyle name="Normal 29 7 3 2 2" xfId="30807"/>
    <cellStyle name="Normal 29 7 3 3" xfId="23240"/>
    <cellStyle name="Normal 29 7 4" xfId="10116"/>
    <cellStyle name="Normal 29 7 4 2" xfId="27026"/>
    <cellStyle name="Normal 29 7 5" xfId="17625"/>
    <cellStyle name="Normal 29 7 6" xfId="19458"/>
    <cellStyle name="Normal 29 8" xfId="3060"/>
    <cellStyle name="Normal 29 8 2" xfId="6873"/>
    <cellStyle name="Normal 29 8 2 2" xfId="14932"/>
    <cellStyle name="Normal 29 8 2 2 2" xfId="31779"/>
    <cellStyle name="Normal 29 8 2 3" xfId="24212"/>
    <cellStyle name="Normal 29 8 3" xfId="11123"/>
    <cellStyle name="Normal 29 8 3 2" xfId="27998"/>
    <cellStyle name="Normal 29 8 4" xfId="20431"/>
    <cellStyle name="Normal 29 9" xfId="4989"/>
    <cellStyle name="Normal 29 9 2" xfId="13048"/>
    <cellStyle name="Normal 29 9 2 2" xfId="29895"/>
    <cellStyle name="Normal 29 9 3" xfId="22328"/>
    <cellStyle name="Normal 290" xfId="33699"/>
    <cellStyle name="Normal 291" xfId="33700"/>
    <cellStyle name="Normal 292" xfId="33701"/>
    <cellStyle name="Normal 293" xfId="33702"/>
    <cellStyle name="Normal 294" xfId="33703"/>
    <cellStyle name="Normal 295" xfId="33704"/>
    <cellStyle name="Normal 296" xfId="33705"/>
    <cellStyle name="Normal 297" xfId="33706"/>
    <cellStyle name="Normal 298" xfId="33707"/>
    <cellStyle name="Normal 299" xfId="33708"/>
    <cellStyle name="Normal 3" xfId="176"/>
    <cellStyle name="Normal 3 2" xfId="177"/>
    <cellStyle name="Normal 3 2 2" xfId="2978"/>
    <cellStyle name="Normal 3 2 2 2" xfId="6835"/>
    <cellStyle name="Normal 3 2 2 2 2" xfId="14894"/>
    <cellStyle name="Normal 3 2 2 2 2 2" xfId="31741"/>
    <cellStyle name="Normal 3 2 2 2 3" xfId="24174"/>
    <cellStyle name="Normal 3 2 2 3" xfId="11063"/>
    <cellStyle name="Normal 3 2 2 3 2" xfId="27960"/>
    <cellStyle name="Normal 3 2 2 4" xfId="20392"/>
    <cellStyle name="Normal 3 2 3" xfId="17627"/>
    <cellStyle name="Normal 3 2 4" xfId="445"/>
    <cellStyle name="Normal 3 3" xfId="178"/>
    <cellStyle name="Normal 3 3 2" xfId="551"/>
    <cellStyle name="Normal 3 4" xfId="179"/>
    <cellStyle name="Normal 3 4 2" xfId="848"/>
    <cellStyle name="Normal 3 5" xfId="2968"/>
    <cellStyle name="Normal 3 5 2" xfId="6826"/>
    <cellStyle name="Normal 3 5 2 2" xfId="14885"/>
    <cellStyle name="Normal 3 5 2 2 2" xfId="31732"/>
    <cellStyle name="Normal 3 5 2 3" xfId="24165"/>
    <cellStyle name="Normal 3 5 3" xfId="11054"/>
    <cellStyle name="Normal 3 5 3 2" xfId="27951"/>
    <cellStyle name="Normal 3 5 4" xfId="20383"/>
    <cellStyle name="Normal 3 6" xfId="17626"/>
    <cellStyle name="Normal 3 7" xfId="444"/>
    <cellStyle name="Normal 3_Energía" xfId="17628"/>
    <cellStyle name="Normal 30" xfId="630"/>
    <cellStyle name="Normal 30 10" xfId="8973"/>
    <cellStyle name="Normal 30 10 2" xfId="26115"/>
    <cellStyle name="Normal 30 11" xfId="17629"/>
    <cellStyle name="Normal 30 12" xfId="18546"/>
    <cellStyle name="Normal 30 13" xfId="34103"/>
    <cellStyle name="Normal 30 2" xfId="748"/>
    <cellStyle name="Normal 30 2 10" xfId="18582"/>
    <cellStyle name="Normal 30 2 11" xfId="34104"/>
    <cellStyle name="Normal 30 2 2" xfId="1082"/>
    <cellStyle name="Normal 30 2 2 2" xfId="1343"/>
    <cellStyle name="Normal 30 2 2 2 2" xfId="1839"/>
    <cellStyle name="Normal 30 2 2 2 2 2" xfId="2838"/>
    <cellStyle name="Normal 30 2 2 2 2 2 2" xfId="4800"/>
    <cellStyle name="Normal 30 2 2 2 2 2 2 2" xfId="8583"/>
    <cellStyle name="Normal 30 2 2 2 2 2 2 2 2" xfId="16642"/>
    <cellStyle name="Normal 30 2 2 2 2 2 2 2 2 2" xfId="33489"/>
    <cellStyle name="Normal 30 2 2 2 2 2 2 2 3" xfId="25922"/>
    <cellStyle name="Normal 30 2 2 2 2 2 2 3" xfId="12859"/>
    <cellStyle name="Normal 30 2 2 2 2 2 2 3 2" xfId="29708"/>
    <cellStyle name="Normal 30 2 2 2 2 2 2 4" xfId="22141"/>
    <cellStyle name="Normal 30 2 2 2 2 2 3" xfId="6699"/>
    <cellStyle name="Normal 30 2 2 2 2 2 3 2" xfId="14758"/>
    <cellStyle name="Normal 30 2 2 2 2 2 3 2 2" xfId="31605"/>
    <cellStyle name="Normal 30 2 2 2 2 2 3 3" xfId="24038"/>
    <cellStyle name="Normal 30 2 2 2 2 2 4" xfId="10925"/>
    <cellStyle name="Normal 30 2 2 2 2 2 4 2" xfId="27824"/>
    <cellStyle name="Normal 30 2 2 2 2 2 5" xfId="17634"/>
    <cellStyle name="Normal 30 2 2 2 2 2 6" xfId="20256"/>
    <cellStyle name="Normal 30 2 2 2 2 3" xfId="3888"/>
    <cellStyle name="Normal 30 2 2 2 2 3 2" xfId="7671"/>
    <cellStyle name="Normal 30 2 2 2 2 3 2 2" xfId="15730"/>
    <cellStyle name="Normal 30 2 2 2 2 3 2 2 2" xfId="32577"/>
    <cellStyle name="Normal 30 2 2 2 2 3 2 3" xfId="25010"/>
    <cellStyle name="Normal 30 2 2 2 2 3 3" xfId="11947"/>
    <cellStyle name="Normal 30 2 2 2 2 3 3 2" xfId="28796"/>
    <cellStyle name="Normal 30 2 2 2 2 3 4" xfId="21229"/>
    <cellStyle name="Normal 30 2 2 2 2 4" xfId="5787"/>
    <cellStyle name="Normal 30 2 2 2 2 4 2" xfId="13846"/>
    <cellStyle name="Normal 30 2 2 2 2 4 2 2" xfId="30693"/>
    <cellStyle name="Normal 30 2 2 2 2 4 3" xfId="23126"/>
    <cellStyle name="Normal 30 2 2 2 2 5" xfId="9972"/>
    <cellStyle name="Normal 30 2 2 2 2 5 2" xfId="26912"/>
    <cellStyle name="Normal 30 2 2 2 2 6" xfId="17633"/>
    <cellStyle name="Normal 30 2 2 2 2 7" xfId="19344"/>
    <cellStyle name="Normal 30 2 2 2 3" xfId="2385"/>
    <cellStyle name="Normal 30 2 2 2 3 2" xfId="4349"/>
    <cellStyle name="Normal 30 2 2 2 3 2 2" xfId="8132"/>
    <cellStyle name="Normal 30 2 2 2 3 2 2 2" xfId="16191"/>
    <cellStyle name="Normal 30 2 2 2 3 2 2 2 2" xfId="33038"/>
    <cellStyle name="Normal 30 2 2 2 3 2 2 3" xfId="25471"/>
    <cellStyle name="Normal 30 2 2 2 3 2 3" xfId="12408"/>
    <cellStyle name="Normal 30 2 2 2 3 2 3 2" xfId="29257"/>
    <cellStyle name="Normal 30 2 2 2 3 2 4" xfId="21690"/>
    <cellStyle name="Normal 30 2 2 2 3 3" xfId="6248"/>
    <cellStyle name="Normal 30 2 2 2 3 3 2" xfId="14307"/>
    <cellStyle name="Normal 30 2 2 2 3 3 2 2" xfId="31154"/>
    <cellStyle name="Normal 30 2 2 2 3 3 3" xfId="23587"/>
    <cellStyle name="Normal 30 2 2 2 3 4" xfId="10473"/>
    <cellStyle name="Normal 30 2 2 2 3 4 2" xfId="27373"/>
    <cellStyle name="Normal 30 2 2 2 3 5" xfId="17635"/>
    <cellStyle name="Normal 30 2 2 2 3 6" xfId="19805"/>
    <cellStyle name="Normal 30 2 2 2 4" xfId="3437"/>
    <cellStyle name="Normal 30 2 2 2 4 2" xfId="7220"/>
    <cellStyle name="Normal 30 2 2 2 4 2 2" xfId="15279"/>
    <cellStyle name="Normal 30 2 2 2 4 2 2 2" xfId="32126"/>
    <cellStyle name="Normal 30 2 2 2 4 2 3" xfId="24559"/>
    <cellStyle name="Normal 30 2 2 2 4 3" xfId="11496"/>
    <cellStyle name="Normal 30 2 2 2 4 3 2" xfId="28345"/>
    <cellStyle name="Normal 30 2 2 2 4 4" xfId="20778"/>
    <cellStyle name="Normal 30 2 2 2 5" xfId="5336"/>
    <cellStyle name="Normal 30 2 2 2 5 2" xfId="13395"/>
    <cellStyle name="Normal 30 2 2 2 5 2 2" xfId="30242"/>
    <cellStyle name="Normal 30 2 2 2 5 3" xfId="22675"/>
    <cellStyle name="Normal 30 2 2 2 6" xfId="9497"/>
    <cellStyle name="Normal 30 2 2 2 6 2" xfId="26461"/>
    <cellStyle name="Normal 30 2 2 2 7" xfId="17632"/>
    <cellStyle name="Normal 30 2 2 2 8" xfId="18893"/>
    <cellStyle name="Normal 30 2 2 3" xfId="1621"/>
    <cellStyle name="Normal 30 2 2 3 2" xfId="2620"/>
    <cellStyle name="Normal 30 2 2 3 2 2" xfId="4582"/>
    <cellStyle name="Normal 30 2 2 3 2 2 2" xfId="8365"/>
    <cellStyle name="Normal 30 2 2 3 2 2 2 2" xfId="16424"/>
    <cellStyle name="Normal 30 2 2 3 2 2 2 2 2" xfId="33271"/>
    <cellStyle name="Normal 30 2 2 3 2 2 2 3" xfId="25704"/>
    <cellStyle name="Normal 30 2 2 3 2 2 3" xfId="12641"/>
    <cellStyle name="Normal 30 2 2 3 2 2 3 2" xfId="29490"/>
    <cellStyle name="Normal 30 2 2 3 2 2 4" xfId="21923"/>
    <cellStyle name="Normal 30 2 2 3 2 3" xfId="6481"/>
    <cellStyle name="Normal 30 2 2 3 2 3 2" xfId="14540"/>
    <cellStyle name="Normal 30 2 2 3 2 3 2 2" xfId="31387"/>
    <cellStyle name="Normal 30 2 2 3 2 3 3" xfId="23820"/>
    <cellStyle name="Normal 30 2 2 3 2 4" xfId="10707"/>
    <cellStyle name="Normal 30 2 2 3 2 4 2" xfId="27606"/>
    <cellStyle name="Normal 30 2 2 3 2 5" xfId="17637"/>
    <cellStyle name="Normal 30 2 2 3 2 6" xfId="20038"/>
    <cellStyle name="Normal 30 2 2 3 3" xfId="3670"/>
    <cellStyle name="Normal 30 2 2 3 3 2" xfId="7453"/>
    <cellStyle name="Normal 30 2 2 3 3 2 2" xfId="15512"/>
    <cellStyle name="Normal 30 2 2 3 3 2 2 2" xfId="32359"/>
    <cellStyle name="Normal 30 2 2 3 3 2 3" xfId="24792"/>
    <cellStyle name="Normal 30 2 2 3 3 3" xfId="11729"/>
    <cellStyle name="Normal 30 2 2 3 3 3 2" xfId="28578"/>
    <cellStyle name="Normal 30 2 2 3 3 4" xfId="21011"/>
    <cellStyle name="Normal 30 2 2 3 4" xfId="5569"/>
    <cellStyle name="Normal 30 2 2 3 4 2" xfId="13628"/>
    <cellStyle name="Normal 30 2 2 3 4 2 2" xfId="30475"/>
    <cellStyle name="Normal 30 2 2 3 4 3" xfId="22908"/>
    <cellStyle name="Normal 30 2 2 3 5" xfId="9754"/>
    <cellStyle name="Normal 30 2 2 3 5 2" xfId="26694"/>
    <cellStyle name="Normal 30 2 2 3 6" xfId="17636"/>
    <cellStyle name="Normal 30 2 2 3 7" xfId="19126"/>
    <cellStyle name="Normal 30 2 2 4" xfId="2167"/>
    <cellStyle name="Normal 30 2 2 4 2" xfId="4131"/>
    <cellStyle name="Normal 30 2 2 4 2 2" xfId="7914"/>
    <cellStyle name="Normal 30 2 2 4 2 2 2" xfId="15973"/>
    <cellStyle name="Normal 30 2 2 4 2 2 2 2" xfId="32820"/>
    <cellStyle name="Normal 30 2 2 4 2 2 3" xfId="25253"/>
    <cellStyle name="Normal 30 2 2 4 2 3" xfId="12190"/>
    <cellStyle name="Normal 30 2 2 4 2 3 2" xfId="29039"/>
    <cellStyle name="Normal 30 2 2 4 2 4" xfId="21472"/>
    <cellStyle name="Normal 30 2 2 4 3" xfId="6030"/>
    <cellStyle name="Normal 30 2 2 4 3 2" xfId="14089"/>
    <cellStyle name="Normal 30 2 2 4 3 2 2" xfId="30936"/>
    <cellStyle name="Normal 30 2 2 4 3 3" xfId="23369"/>
    <cellStyle name="Normal 30 2 2 4 4" xfId="10255"/>
    <cellStyle name="Normal 30 2 2 4 4 2" xfId="27155"/>
    <cellStyle name="Normal 30 2 2 4 5" xfId="17638"/>
    <cellStyle name="Normal 30 2 2 4 6" xfId="19587"/>
    <cellStyle name="Normal 30 2 2 5" xfId="3219"/>
    <cellStyle name="Normal 30 2 2 5 2" xfId="7002"/>
    <cellStyle name="Normal 30 2 2 5 2 2" xfId="15061"/>
    <cellStyle name="Normal 30 2 2 5 2 2 2" xfId="31908"/>
    <cellStyle name="Normal 30 2 2 5 2 3" xfId="24341"/>
    <cellStyle name="Normal 30 2 2 5 3" xfId="11278"/>
    <cellStyle name="Normal 30 2 2 5 3 2" xfId="28127"/>
    <cellStyle name="Normal 30 2 2 5 4" xfId="20560"/>
    <cellStyle name="Normal 30 2 2 6" xfId="5118"/>
    <cellStyle name="Normal 30 2 2 6 2" xfId="13177"/>
    <cellStyle name="Normal 30 2 2 6 2 2" xfId="30024"/>
    <cellStyle name="Normal 30 2 2 6 3" xfId="22457"/>
    <cellStyle name="Normal 30 2 2 7" xfId="9262"/>
    <cellStyle name="Normal 30 2 2 7 2" xfId="26243"/>
    <cellStyle name="Normal 30 2 2 8" xfId="17631"/>
    <cellStyle name="Normal 30 2 2 9" xfId="18675"/>
    <cellStyle name="Normal 30 2 3" xfId="1251"/>
    <cellStyle name="Normal 30 2 3 2" xfId="1747"/>
    <cellStyle name="Normal 30 2 3 2 2" xfId="2746"/>
    <cellStyle name="Normal 30 2 3 2 2 2" xfId="4708"/>
    <cellStyle name="Normal 30 2 3 2 2 2 2" xfId="8491"/>
    <cellStyle name="Normal 30 2 3 2 2 2 2 2" xfId="16550"/>
    <cellStyle name="Normal 30 2 3 2 2 2 2 2 2" xfId="33397"/>
    <cellStyle name="Normal 30 2 3 2 2 2 2 3" xfId="25830"/>
    <cellStyle name="Normal 30 2 3 2 2 2 3" xfId="12767"/>
    <cellStyle name="Normal 30 2 3 2 2 2 3 2" xfId="29616"/>
    <cellStyle name="Normal 30 2 3 2 2 2 4" xfId="22049"/>
    <cellStyle name="Normal 30 2 3 2 2 3" xfId="6607"/>
    <cellStyle name="Normal 30 2 3 2 2 3 2" xfId="14666"/>
    <cellStyle name="Normal 30 2 3 2 2 3 2 2" xfId="31513"/>
    <cellStyle name="Normal 30 2 3 2 2 3 3" xfId="23946"/>
    <cellStyle name="Normal 30 2 3 2 2 4" xfId="10833"/>
    <cellStyle name="Normal 30 2 3 2 2 4 2" xfId="27732"/>
    <cellStyle name="Normal 30 2 3 2 2 5" xfId="17641"/>
    <cellStyle name="Normal 30 2 3 2 2 6" xfId="20164"/>
    <cellStyle name="Normal 30 2 3 2 3" xfId="3796"/>
    <cellStyle name="Normal 30 2 3 2 3 2" xfId="7579"/>
    <cellStyle name="Normal 30 2 3 2 3 2 2" xfId="15638"/>
    <cellStyle name="Normal 30 2 3 2 3 2 2 2" xfId="32485"/>
    <cellStyle name="Normal 30 2 3 2 3 2 3" xfId="24918"/>
    <cellStyle name="Normal 30 2 3 2 3 3" xfId="11855"/>
    <cellStyle name="Normal 30 2 3 2 3 3 2" xfId="28704"/>
    <cellStyle name="Normal 30 2 3 2 3 4" xfId="21137"/>
    <cellStyle name="Normal 30 2 3 2 4" xfId="5695"/>
    <cellStyle name="Normal 30 2 3 2 4 2" xfId="13754"/>
    <cellStyle name="Normal 30 2 3 2 4 2 2" xfId="30601"/>
    <cellStyle name="Normal 30 2 3 2 4 3" xfId="23034"/>
    <cellStyle name="Normal 30 2 3 2 5" xfId="9880"/>
    <cellStyle name="Normal 30 2 3 2 5 2" xfId="26820"/>
    <cellStyle name="Normal 30 2 3 2 6" xfId="17640"/>
    <cellStyle name="Normal 30 2 3 2 7" xfId="19252"/>
    <cellStyle name="Normal 30 2 3 3" xfId="2293"/>
    <cellStyle name="Normal 30 2 3 3 2" xfId="4257"/>
    <cellStyle name="Normal 30 2 3 3 2 2" xfId="8040"/>
    <cellStyle name="Normal 30 2 3 3 2 2 2" xfId="16099"/>
    <cellStyle name="Normal 30 2 3 3 2 2 2 2" xfId="32946"/>
    <cellStyle name="Normal 30 2 3 3 2 2 3" xfId="25379"/>
    <cellStyle name="Normal 30 2 3 3 2 3" xfId="12316"/>
    <cellStyle name="Normal 30 2 3 3 2 3 2" xfId="29165"/>
    <cellStyle name="Normal 30 2 3 3 2 4" xfId="21598"/>
    <cellStyle name="Normal 30 2 3 3 3" xfId="6156"/>
    <cellStyle name="Normal 30 2 3 3 3 2" xfId="14215"/>
    <cellStyle name="Normal 30 2 3 3 3 2 2" xfId="31062"/>
    <cellStyle name="Normal 30 2 3 3 3 3" xfId="23495"/>
    <cellStyle name="Normal 30 2 3 3 4" xfId="10381"/>
    <cellStyle name="Normal 30 2 3 3 4 2" xfId="27281"/>
    <cellStyle name="Normal 30 2 3 3 5" xfId="17642"/>
    <cellStyle name="Normal 30 2 3 3 6" xfId="19713"/>
    <cellStyle name="Normal 30 2 3 4" xfId="3345"/>
    <cellStyle name="Normal 30 2 3 4 2" xfId="7128"/>
    <cellStyle name="Normal 30 2 3 4 2 2" xfId="15187"/>
    <cellStyle name="Normal 30 2 3 4 2 2 2" xfId="32034"/>
    <cellStyle name="Normal 30 2 3 4 2 3" xfId="24467"/>
    <cellStyle name="Normal 30 2 3 4 3" xfId="11404"/>
    <cellStyle name="Normal 30 2 3 4 3 2" xfId="28253"/>
    <cellStyle name="Normal 30 2 3 4 4" xfId="20686"/>
    <cellStyle name="Normal 30 2 3 5" xfId="5244"/>
    <cellStyle name="Normal 30 2 3 5 2" xfId="13303"/>
    <cellStyle name="Normal 30 2 3 5 2 2" xfId="30150"/>
    <cellStyle name="Normal 30 2 3 5 3" xfId="22583"/>
    <cellStyle name="Normal 30 2 3 6" xfId="9405"/>
    <cellStyle name="Normal 30 2 3 6 2" xfId="26369"/>
    <cellStyle name="Normal 30 2 3 7" xfId="17639"/>
    <cellStyle name="Normal 30 2 3 8" xfId="18801"/>
    <cellStyle name="Normal 30 2 4" xfId="1529"/>
    <cellStyle name="Normal 30 2 4 2" xfId="2528"/>
    <cellStyle name="Normal 30 2 4 2 2" xfId="4490"/>
    <cellStyle name="Normal 30 2 4 2 2 2" xfId="8273"/>
    <cellStyle name="Normal 30 2 4 2 2 2 2" xfId="16332"/>
    <cellStyle name="Normal 30 2 4 2 2 2 2 2" xfId="33179"/>
    <cellStyle name="Normal 30 2 4 2 2 2 3" xfId="25612"/>
    <cellStyle name="Normal 30 2 4 2 2 3" xfId="12549"/>
    <cellStyle name="Normal 30 2 4 2 2 3 2" xfId="29398"/>
    <cellStyle name="Normal 30 2 4 2 2 4" xfId="21831"/>
    <cellStyle name="Normal 30 2 4 2 3" xfId="6389"/>
    <cellStyle name="Normal 30 2 4 2 3 2" xfId="14448"/>
    <cellStyle name="Normal 30 2 4 2 3 2 2" xfId="31295"/>
    <cellStyle name="Normal 30 2 4 2 3 3" xfId="23728"/>
    <cellStyle name="Normal 30 2 4 2 4" xfId="10615"/>
    <cellStyle name="Normal 30 2 4 2 4 2" xfId="27514"/>
    <cellStyle name="Normal 30 2 4 2 5" xfId="17644"/>
    <cellStyle name="Normal 30 2 4 2 6" xfId="19946"/>
    <cellStyle name="Normal 30 2 4 3" xfId="3578"/>
    <cellStyle name="Normal 30 2 4 3 2" xfId="7361"/>
    <cellStyle name="Normal 30 2 4 3 2 2" xfId="15420"/>
    <cellStyle name="Normal 30 2 4 3 2 2 2" xfId="32267"/>
    <cellStyle name="Normal 30 2 4 3 2 3" xfId="24700"/>
    <cellStyle name="Normal 30 2 4 3 3" xfId="11637"/>
    <cellStyle name="Normal 30 2 4 3 3 2" xfId="28486"/>
    <cellStyle name="Normal 30 2 4 3 4" xfId="20919"/>
    <cellStyle name="Normal 30 2 4 4" xfId="5477"/>
    <cellStyle name="Normal 30 2 4 4 2" xfId="13536"/>
    <cellStyle name="Normal 30 2 4 4 2 2" xfId="30383"/>
    <cellStyle name="Normal 30 2 4 4 3" xfId="22816"/>
    <cellStyle name="Normal 30 2 4 5" xfId="9662"/>
    <cellStyle name="Normal 30 2 4 5 2" xfId="26602"/>
    <cellStyle name="Normal 30 2 4 6" xfId="17643"/>
    <cellStyle name="Normal 30 2 4 7" xfId="19034"/>
    <cellStyle name="Normal 30 2 5" xfId="2058"/>
    <cellStyle name="Normal 30 2 5 2" xfId="4039"/>
    <cellStyle name="Normal 30 2 5 2 2" xfId="7822"/>
    <cellStyle name="Normal 30 2 5 2 2 2" xfId="15881"/>
    <cellStyle name="Normal 30 2 5 2 2 2 2" xfId="32728"/>
    <cellStyle name="Normal 30 2 5 2 2 3" xfId="25161"/>
    <cellStyle name="Normal 30 2 5 2 3" xfId="12098"/>
    <cellStyle name="Normal 30 2 5 2 3 2" xfId="28947"/>
    <cellStyle name="Normal 30 2 5 2 4" xfId="21380"/>
    <cellStyle name="Normal 30 2 5 3" xfId="5938"/>
    <cellStyle name="Normal 30 2 5 3 2" xfId="13997"/>
    <cellStyle name="Normal 30 2 5 3 2 2" xfId="30844"/>
    <cellStyle name="Normal 30 2 5 3 3" xfId="23277"/>
    <cellStyle name="Normal 30 2 5 4" xfId="10156"/>
    <cellStyle name="Normal 30 2 5 4 2" xfId="27063"/>
    <cellStyle name="Normal 30 2 5 5" xfId="17645"/>
    <cellStyle name="Normal 30 2 5 6" xfId="19495"/>
    <cellStyle name="Normal 30 2 6" xfId="3097"/>
    <cellStyle name="Normal 30 2 6 2" xfId="6910"/>
    <cellStyle name="Normal 30 2 6 2 2" xfId="14969"/>
    <cellStyle name="Normal 30 2 6 2 2 2" xfId="31816"/>
    <cellStyle name="Normal 30 2 6 2 3" xfId="24249"/>
    <cellStyle name="Normal 30 2 6 3" xfId="11160"/>
    <cellStyle name="Normal 30 2 6 3 2" xfId="28035"/>
    <cellStyle name="Normal 30 2 6 4" xfId="20468"/>
    <cellStyle name="Normal 30 2 7" xfId="5026"/>
    <cellStyle name="Normal 30 2 7 2" xfId="13085"/>
    <cellStyle name="Normal 30 2 7 2 2" xfId="29932"/>
    <cellStyle name="Normal 30 2 7 3" xfId="22365"/>
    <cellStyle name="Normal 30 2 8" xfId="9045"/>
    <cellStyle name="Normal 30 2 8 2" xfId="26151"/>
    <cellStyle name="Normal 30 2 9" xfId="17630"/>
    <cellStyle name="Normal 30 3" xfId="951"/>
    <cellStyle name="Normal 30 3 2" xfId="3131"/>
    <cellStyle name="Normal 30 3 3" xfId="17646"/>
    <cellStyle name="Normal 30 3 4" xfId="34105"/>
    <cellStyle name="Normal 30 4" xfId="1046"/>
    <cellStyle name="Normal 30 4 2" xfId="1307"/>
    <cellStyle name="Normal 30 4 2 2" xfId="1803"/>
    <cellStyle name="Normal 30 4 2 2 2" xfId="2802"/>
    <cellStyle name="Normal 30 4 2 2 2 2" xfId="4764"/>
    <cellStyle name="Normal 30 4 2 2 2 2 2" xfId="8547"/>
    <cellStyle name="Normal 30 4 2 2 2 2 2 2" xfId="16606"/>
    <cellStyle name="Normal 30 4 2 2 2 2 2 2 2" xfId="33453"/>
    <cellStyle name="Normal 30 4 2 2 2 2 2 3" xfId="25886"/>
    <cellStyle name="Normal 30 4 2 2 2 2 3" xfId="12823"/>
    <cellStyle name="Normal 30 4 2 2 2 2 3 2" xfId="29672"/>
    <cellStyle name="Normal 30 4 2 2 2 2 4" xfId="22105"/>
    <cellStyle name="Normal 30 4 2 2 2 3" xfId="6663"/>
    <cellStyle name="Normal 30 4 2 2 2 3 2" xfId="14722"/>
    <cellStyle name="Normal 30 4 2 2 2 3 2 2" xfId="31569"/>
    <cellStyle name="Normal 30 4 2 2 2 3 3" xfId="24002"/>
    <cellStyle name="Normal 30 4 2 2 2 4" xfId="10889"/>
    <cellStyle name="Normal 30 4 2 2 2 4 2" xfId="27788"/>
    <cellStyle name="Normal 30 4 2 2 2 5" xfId="17650"/>
    <cellStyle name="Normal 30 4 2 2 2 6" xfId="20220"/>
    <cellStyle name="Normal 30 4 2 2 3" xfId="3852"/>
    <cellStyle name="Normal 30 4 2 2 3 2" xfId="7635"/>
    <cellStyle name="Normal 30 4 2 2 3 2 2" xfId="15694"/>
    <cellStyle name="Normal 30 4 2 2 3 2 2 2" xfId="32541"/>
    <cellStyle name="Normal 30 4 2 2 3 2 3" xfId="24974"/>
    <cellStyle name="Normal 30 4 2 2 3 3" xfId="11911"/>
    <cellStyle name="Normal 30 4 2 2 3 3 2" xfId="28760"/>
    <cellStyle name="Normal 30 4 2 2 3 4" xfId="21193"/>
    <cellStyle name="Normal 30 4 2 2 4" xfId="5751"/>
    <cellStyle name="Normal 30 4 2 2 4 2" xfId="13810"/>
    <cellStyle name="Normal 30 4 2 2 4 2 2" xfId="30657"/>
    <cellStyle name="Normal 30 4 2 2 4 3" xfId="23090"/>
    <cellStyle name="Normal 30 4 2 2 5" xfId="9936"/>
    <cellStyle name="Normal 30 4 2 2 5 2" xfId="26876"/>
    <cellStyle name="Normal 30 4 2 2 6" xfId="17649"/>
    <cellStyle name="Normal 30 4 2 2 7" xfId="19308"/>
    <cellStyle name="Normal 30 4 2 3" xfId="2349"/>
    <cellStyle name="Normal 30 4 2 3 2" xfId="4313"/>
    <cellStyle name="Normal 30 4 2 3 2 2" xfId="8096"/>
    <cellStyle name="Normal 30 4 2 3 2 2 2" xfId="16155"/>
    <cellStyle name="Normal 30 4 2 3 2 2 2 2" xfId="33002"/>
    <cellStyle name="Normal 30 4 2 3 2 2 3" xfId="25435"/>
    <cellStyle name="Normal 30 4 2 3 2 3" xfId="12372"/>
    <cellStyle name="Normal 30 4 2 3 2 3 2" xfId="29221"/>
    <cellStyle name="Normal 30 4 2 3 2 4" xfId="21654"/>
    <cellStyle name="Normal 30 4 2 3 3" xfId="6212"/>
    <cellStyle name="Normal 30 4 2 3 3 2" xfId="14271"/>
    <cellStyle name="Normal 30 4 2 3 3 2 2" xfId="31118"/>
    <cellStyle name="Normal 30 4 2 3 3 3" xfId="23551"/>
    <cellStyle name="Normal 30 4 2 3 4" xfId="10437"/>
    <cellStyle name="Normal 30 4 2 3 4 2" xfId="27337"/>
    <cellStyle name="Normal 30 4 2 3 5" xfId="17651"/>
    <cellStyle name="Normal 30 4 2 3 6" xfId="19769"/>
    <cellStyle name="Normal 30 4 2 4" xfId="3401"/>
    <cellStyle name="Normal 30 4 2 4 2" xfId="7184"/>
    <cellStyle name="Normal 30 4 2 4 2 2" xfId="15243"/>
    <cellStyle name="Normal 30 4 2 4 2 2 2" xfId="32090"/>
    <cellStyle name="Normal 30 4 2 4 2 3" xfId="24523"/>
    <cellStyle name="Normal 30 4 2 4 3" xfId="11460"/>
    <cellStyle name="Normal 30 4 2 4 3 2" xfId="28309"/>
    <cellStyle name="Normal 30 4 2 4 4" xfId="20742"/>
    <cellStyle name="Normal 30 4 2 5" xfId="5300"/>
    <cellStyle name="Normal 30 4 2 5 2" xfId="13359"/>
    <cellStyle name="Normal 30 4 2 5 2 2" xfId="30206"/>
    <cellStyle name="Normal 30 4 2 5 3" xfId="22639"/>
    <cellStyle name="Normal 30 4 2 6" xfId="9461"/>
    <cellStyle name="Normal 30 4 2 6 2" xfId="26425"/>
    <cellStyle name="Normal 30 4 2 7" xfId="17648"/>
    <cellStyle name="Normal 30 4 2 8" xfId="18857"/>
    <cellStyle name="Normal 30 4 3" xfId="1585"/>
    <cellStyle name="Normal 30 4 3 2" xfId="2584"/>
    <cellStyle name="Normal 30 4 3 2 2" xfId="4546"/>
    <cellStyle name="Normal 30 4 3 2 2 2" xfId="8329"/>
    <cellStyle name="Normal 30 4 3 2 2 2 2" xfId="16388"/>
    <cellStyle name="Normal 30 4 3 2 2 2 2 2" xfId="33235"/>
    <cellStyle name="Normal 30 4 3 2 2 2 3" xfId="25668"/>
    <cellStyle name="Normal 30 4 3 2 2 3" xfId="12605"/>
    <cellStyle name="Normal 30 4 3 2 2 3 2" xfId="29454"/>
    <cellStyle name="Normal 30 4 3 2 2 4" xfId="21887"/>
    <cellStyle name="Normal 30 4 3 2 3" xfId="6445"/>
    <cellStyle name="Normal 30 4 3 2 3 2" xfId="14504"/>
    <cellStyle name="Normal 30 4 3 2 3 2 2" xfId="31351"/>
    <cellStyle name="Normal 30 4 3 2 3 3" xfId="23784"/>
    <cellStyle name="Normal 30 4 3 2 4" xfId="10671"/>
    <cellStyle name="Normal 30 4 3 2 4 2" xfId="27570"/>
    <cellStyle name="Normal 30 4 3 2 5" xfId="17653"/>
    <cellStyle name="Normal 30 4 3 2 6" xfId="20002"/>
    <cellStyle name="Normal 30 4 3 3" xfId="3634"/>
    <cellStyle name="Normal 30 4 3 3 2" xfId="7417"/>
    <cellStyle name="Normal 30 4 3 3 2 2" xfId="15476"/>
    <cellStyle name="Normal 30 4 3 3 2 2 2" xfId="32323"/>
    <cellStyle name="Normal 30 4 3 3 2 3" xfId="24756"/>
    <cellStyle name="Normal 30 4 3 3 3" xfId="11693"/>
    <cellStyle name="Normal 30 4 3 3 3 2" xfId="28542"/>
    <cellStyle name="Normal 30 4 3 3 4" xfId="20975"/>
    <cellStyle name="Normal 30 4 3 4" xfId="5533"/>
    <cellStyle name="Normal 30 4 3 4 2" xfId="13592"/>
    <cellStyle name="Normal 30 4 3 4 2 2" xfId="30439"/>
    <cellStyle name="Normal 30 4 3 4 3" xfId="22872"/>
    <cellStyle name="Normal 30 4 3 5" xfId="9718"/>
    <cellStyle name="Normal 30 4 3 5 2" xfId="26658"/>
    <cellStyle name="Normal 30 4 3 6" xfId="17652"/>
    <cellStyle name="Normal 30 4 3 7" xfId="19090"/>
    <cellStyle name="Normal 30 4 4" xfId="2131"/>
    <cellStyle name="Normal 30 4 4 2" xfId="4095"/>
    <cellStyle name="Normal 30 4 4 2 2" xfId="7878"/>
    <cellStyle name="Normal 30 4 4 2 2 2" xfId="15937"/>
    <cellStyle name="Normal 30 4 4 2 2 2 2" xfId="32784"/>
    <cellStyle name="Normal 30 4 4 2 2 3" xfId="25217"/>
    <cellStyle name="Normal 30 4 4 2 3" xfId="12154"/>
    <cellStyle name="Normal 30 4 4 2 3 2" xfId="29003"/>
    <cellStyle name="Normal 30 4 4 2 4" xfId="21436"/>
    <cellStyle name="Normal 30 4 4 3" xfId="5994"/>
    <cellStyle name="Normal 30 4 4 3 2" xfId="14053"/>
    <cellStyle name="Normal 30 4 4 3 2 2" xfId="30900"/>
    <cellStyle name="Normal 30 4 4 3 3" xfId="23333"/>
    <cellStyle name="Normal 30 4 4 4" xfId="10219"/>
    <cellStyle name="Normal 30 4 4 4 2" xfId="27119"/>
    <cellStyle name="Normal 30 4 4 5" xfId="17654"/>
    <cellStyle name="Normal 30 4 4 6" xfId="19551"/>
    <cellStyle name="Normal 30 4 5" xfId="3183"/>
    <cellStyle name="Normal 30 4 5 2" xfId="6966"/>
    <cellStyle name="Normal 30 4 5 2 2" xfId="15025"/>
    <cellStyle name="Normal 30 4 5 2 2 2" xfId="31872"/>
    <cellStyle name="Normal 30 4 5 2 3" xfId="24305"/>
    <cellStyle name="Normal 30 4 5 3" xfId="11242"/>
    <cellStyle name="Normal 30 4 5 3 2" xfId="28091"/>
    <cellStyle name="Normal 30 4 5 4" xfId="20524"/>
    <cellStyle name="Normal 30 4 6" xfId="5082"/>
    <cellStyle name="Normal 30 4 6 2" xfId="13141"/>
    <cellStyle name="Normal 30 4 6 2 2" xfId="29988"/>
    <cellStyle name="Normal 30 4 6 3" xfId="22421"/>
    <cellStyle name="Normal 30 4 7" xfId="9226"/>
    <cellStyle name="Normal 30 4 7 2" xfId="26207"/>
    <cellStyle name="Normal 30 4 8" xfId="17647"/>
    <cellStyle name="Normal 30 4 9" xfId="18639"/>
    <cellStyle name="Normal 30 5" xfId="1215"/>
    <cellStyle name="Normal 30 5 2" xfId="1711"/>
    <cellStyle name="Normal 30 5 2 2" xfId="2710"/>
    <cellStyle name="Normal 30 5 2 2 2" xfId="4672"/>
    <cellStyle name="Normal 30 5 2 2 2 2" xfId="8455"/>
    <cellStyle name="Normal 30 5 2 2 2 2 2" xfId="16514"/>
    <cellStyle name="Normal 30 5 2 2 2 2 2 2" xfId="33361"/>
    <cellStyle name="Normal 30 5 2 2 2 2 3" xfId="25794"/>
    <cellStyle name="Normal 30 5 2 2 2 3" xfId="12731"/>
    <cellStyle name="Normal 30 5 2 2 2 3 2" xfId="29580"/>
    <cellStyle name="Normal 30 5 2 2 2 4" xfId="22013"/>
    <cellStyle name="Normal 30 5 2 2 3" xfId="6571"/>
    <cellStyle name="Normal 30 5 2 2 3 2" xfId="14630"/>
    <cellStyle name="Normal 30 5 2 2 3 2 2" xfId="31477"/>
    <cellStyle name="Normal 30 5 2 2 3 3" xfId="23910"/>
    <cellStyle name="Normal 30 5 2 2 4" xfId="10797"/>
    <cellStyle name="Normal 30 5 2 2 4 2" xfId="27696"/>
    <cellStyle name="Normal 30 5 2 2 5" xfId="17657"/>
    <cellStyle name="Normal 30 5 2 2 6" xfId="20128"/>
    <cellStyle name="Normal 30 5 2 3" xfId="3760"/>
    <cellStyle name="Normal 30 5 2 3 2" xfId="7543"/>
    <cellStyle name="Normal 30 5 2 3 2 2" xfId="15602"/>
    <cellStyle name="Normal 30 5 2 3 2 2 2" xfId="32449"/>
    <cellStyle name="Normal 30 5 2 3 2 3" xfId="24882"/>
    <cellStyle name="Normal 30 5 2 3 3" xfId="11819"/>
    <cellStyle name="Normal 30 5 2 3 3 2" xfId="28668"/>
    <cellStyle name="Normal 30 5 2 3 4" xfId="21101"/>
    <cellStyle name="Normal 30 5 2 4" xfId="5659"/>
    <cellStyle name="Normal 30 5 2 4 2" xfId="13718"/>
    <cellStyle name="Normal 30 5 2 4 2 2" xfId="30565"/>
    <cellStyle name="Normal 30 5 2 4 3" xfId="22998"/>
    <cellStyle name="Normal 30 5 2 5" xfId="9844"/>
    <cellStyle name="Normal 30 5 2 5 2" xfId="26784"/>
    <cellStyle name="Normal 30 5 2 6" xfId="17656"/>
    <cellStyle name="Normal 30 5 2 7" xfId="19216"/>
    <cellStyle name="Normal 30 5 3" xfId="2257"/>
    <cellStyle name="Normal 30 5 3 2" xfId="4221"/>
    <cellStyle name="Normal 30 5 3 2 2" xfId="8004"/>
    <cellStyle name="Normal 30 5 3 2 2 2" xfId="16063"/>
    <cellStyle name="Normal 30 5 3 2 2 2 2" xfId="32910"/>
    <cellStyle name="Normal 30 5 3 2 2 3" xfId="25343"/>
    <cellStyle name="Normal 30 5 3 2 3" xfId="12280"/>
    <cellStyle name="Normal 30 5 3 2 3 2" xfId="29129"/>
    <cellStyle name="Normal 30 5 3 2 4" xfId="21562"/>
    <cellStyle name="Normal 30 5 3 3" xfId="6120"/>
    <cellStyle name="Normal 30 5 3 3 2" xfId="14179"/>
    <cellStyle name="Normal 30 5 3 3 2 2" xfId="31026"/>
    <cellStyle name="Normal 30 5 3 3 3" xfId="23459"/>
    <cellStyle name="Normal 30 5 3 4" xfId="10345"/>
    <cellStyle name="Normal 30 5 3 4 2" xfId="27245"/>
    <cellStyle name="Normal 30 5 3 5" xfId="17658"/>
    <cellStyle name="Normal 30 5 3 6" xfId="19677"/>
    <cellStyle name="Normal 30 5 4" xfId="3309"/>
    <cellStyle name="Normal 30 5 4 2" xfId="7092"/>
    <cellStyle name="Normal 30 5 4 2 2" xfId="15151"/>
    <cellStyle name="Normal 30 5 4 2 2 2" xfId="31998"/>
    <cellStyle name="Normal 30 5 4 2 3" xfId="24431"/>
    <cellStyle name="Normal 30 5 4 3" xfId="11368"/>
    <cellStyle name="Normal 30 5 4 3 2" xfId="28217"/>
    <cellStyle name="Normal 30 5 4 4" xfId="20650"/>
    <cellStyle name="Normal 30 5 5" xfId="5208"/>
    <cellStyle name="Normal 30 5 5 2" xfId="13267"/>
    <cellStyle name="Normal 30 5 5 2 2" xfId="30114"/>
    <cellStyle name="Normal 30 5 5 3" xfId="22547"/>
    <cellStyle name="Normal 30 5 6" xfId="9369"/>
    <cellStyle name="Normal 30 5 6 2" xfId="26333"/>
    <cellStyle name="Normal 30 5 7" xfId="17655"/>
    <cellStyle name="Normal 30 5 8" xfId="18765"/>
    <cellStyle name="Normal 30 6" xfId="1493"/>
    <cellStyle name="Normal 30 6 2" xfId="2492"/>
    <cellStyle name="Normal 30 6 2 2" xfId="4454"/>
    <cellStyle name="Normal 30 6 2 2 2" xfId="8237"/>
    <cellStyle name="Normal 30 6 2 2 2 2" xfId="16296"/>
    <cellStyle name="Normal 30 6 2 2 2 2 2" xfId="33143"/>
    <cellStyle name="Normal 30 6 2 2 2 3" xfId="25576"/>
    <cellStyle name="Normal 30 6 2 2 3" xfId="12513"/>
    <cellStyle name="Normal 30 6 2 2 3 2" xfId="29362"/>
    <cellStyle name="Normal 30 6 2 2 4" xfId="21795"/>
    <cellStyle name="Normal 30 6 2 3" xfId="6353"/>
    <cellStyle name="Normal 30 6 2 3 2" xfId="14412"/>
    <cellStyle name="Normal 30 6 2 3 2 2" xfId="31259"/>
    <cellStyle name="Normal 30 6 2 3 3" xfId="23692"/>
    <cellStyle name="Normal 30 6 2 4" xfId="10579"/>
    <cellStyle name="Normal 30 6 2 4 2" xfId="27478"/>
    <cellStyle name="Normal 30 6 2 5" xfId="17660"/>
    <cellStyle name="Normal 30 6 2 6" xfId="19910"/>
    <cellStyle name="Normal 30 6 3" xfId="3542"/>
    <cellStyle name="Normal 30 6 3 2" xfId="7325"/>
    <cellStyle name="Normal 30 6 3 2 2" xfId="15384"/>
    <cellStyle name="Normal 30 6 3 2 2 2" xfId="32231"/>
    <cellStyle name="Normal 30 6 3 2 3" xfId="24664"/>
    <cellStyle name="Normal 30 6 3 3" xfId="11601"/>
    <cellStyle name="Normal 30 6 3 3 2" xfId="28450"/>
    <cellStyle name="Normal 30 6 3 4" xfId="20883"/>
    <cellStyle name="Normal 30 6 4" xfId="5441"/>
    <cellStyle name="Normal 30 6 4 2" xfId="13500"/>
    <cellStyle name="Normal 30 6 4 2 2" xfId="30347"/>
    <cellStyle name="Normal 30 6 4 3" xfId="22780"/>
    <cellStyle name="Normal 30 6 5" xfId="9626"/>
    <cellStyle name="Normal 30 6 5 2" xfId="26566"/>
    <cellStyle name="Normal 30 6 6" xfId="17659"/>
    <cellStyle name="Normal 30 6 7" xfId="18998"/>
    <cellStyle name="Normal 30 7" xfId="2018"/>
    <cellStyle name="Normal 30 7 2" xfId="4003"/>
    <cellStyle name="Normal 30 7 2 2" xfId="7786"/>
    <cellStyle name="Normal 30 7 2 2 2" xfId="15845"/>
    <cellStyle name="Normal 30 7 2 2 2 2" xfId="32692"/>
    <cellStyle name="Normal 30 7 2 2 3" xfId="25125"/>
    <cellStyle name="Normal 30 7 2 3" xfId="12062"/>
    <cellStyle name="Normal 30 7 2 3 2" xfId="28911"/>
    <cellStyle name="Normal 30 7 2 4" xfId="21344"/>
    <cellStyle name="Normal 30 7 3" xfId="5902"/>
    <cellStyle name="Normal 30 7 3 2" xfId="13961"/>
    <cellStyle name="Normal 30 7 3 2 2" xfId="30808"/>
    <cellStyle name="Normal 30 7 3 3" xfId="23241"/>
    <cellStyle name="Normal 30 7 4" xfId="10117"/>
    <cellStyle name="Normal 30 7 4 2" xfId="27027"/>
    <cellStyle name="Normal 30 7 5" xfId="17661"/>
    <cellStyle name="Normal 30 7 6" xfId="19459"/>
    <cellStyle name="Normal 30 8" xfId="3061"/>
    <cellStyle name="Normal 30 8 2" xfId="6874"/>
    <cellStyle name="Normal 30 8 2 2" xfId="14933"/>
    <cellStyle name="Normal 30 8 2 2 2" xfId="31780"/>
    <cellStyle name="Normal 30 8 2 3" xfId="24213"/>
    <cellStyle name="Normal 30 8 3" xfId="11124"/>
    <cellStyle name="Normal 30 8 3 2" xfId="27999"/>
    <cellStyle name="Normal 30 8 4" xfId="20432"/>
    <cellStyle name="Normal 30 9" xfId="4990"/>
    <cellStyle name="Normal 30 9 2" xfId="13049"/>
    <cellStyle name="Normal 30 9 2 2" xfId="29896"/>
    <cellStyle name="Normal 30 9 3" xfId="22329"/>
    <cellStyle name="Normal 300" xfId="33709"/>
    <cellStyle name="Normal 301" xfId="33710"/>
    <cellStyle name="Normal 302" xfId="33711"/>
    <cellStyle name="Normal 303" xfId="33712"/>
    <cellStyle name="Normal 304" xfId="33713"/>
    <cellStyle name="Normal 305" xfId="33714"/>
    <cellStyle name="Normal 306" xfId="33715"/>
    <cellStyle name="Normal 307" xfId="33716"/>
    <cellStyle name="Normal 308" xfId="33717"/>
    <cellStyle name="Normal 309" xfId="33718"/>
    <cellStyle name="Normal 31" xfId="631"/>
    <cellStyle name="Normal 31 10" xfId="8974"/>
    <cellStyle name="Normal 31 10 2" xfId="26116"/>
    <cellStyle name="Normal 31 11" xfId="17662"/>
    <cellStyle name="Normal 31 12" xfId="18547"/>
    <cellStyle name="Normal 31 13" xfId="34106"/>
    <cellStyle name="Normal 31 2" xfId="749"/>
    <cellStyle name="Normal 31 2 10" xfId="18583"/>
    <cellStyle name="Normal 31 2 11" xfId="34107"/>
    <cellStyle name="Normal 31 2 2" xfId="1083"/>
    <cellStyle name="Normal 31 2 2 2" xfId="1344"/>
    <cellStyle name="Normal 31 2 2 2 2" xfId="1840"/>
    <cellStyle name="Normal 31 2 2 2 2 2" xfId="2839"/>
    <cellStyle name="Normal 31 2 2 2 2 2 2" xfId="4801"/>
    <cellStyle name="Normal 31 2 2 2 2 2 2 2" xfId="8584"/>
    <cellStyle name="Normal 31 2 2 2 2 2 2 2 2" xfId="16643"/>
    <cellStyle name="Normal 31 2 2 2 2 2 2 2 2 2" xfId="33490"/>
    <cellStyle name="Normal 31 2 2 2 2 2 2 2 3" xfId="25923"/>
    <cellStyle name="Normal 31 2 2 2 2 2 2 3" xfId="12860"/>
    <cellStyle name="Normal 31 2 2 2 2 2 2 3 2" xfId="29709"/>
    <cellStyle name="Normal 31 2 2 2 2 2 2 4" xfId="22142"/>
    <cellStyle name="Normal 31 2 2 2 2 2 3" xfId="6700"/>
    <cellStyle name="Normal 31 2 2 2 2 2 3 2" xfId="14759"/>
    <cellStyle name="Normal 31 2 2 2 2 2 3 2 2" xfId="31606"/>
    <cellStyle name="Normal 31 2 2 2 2 2 3 3" xfId="24039"/>
    <cellStyle name="Normal 31 2 2 2 2 2 4" xfId="10926"/>
    <cellStyle name="Normal 31 2 2 2 2 2 4 2" xfId="27825"/>
    <cellStyle name="Normal 31 2 2 2 2 2 5" xfId="17667"/>
    <cellStyle name="Normal 31 2 2 2 2 2 6" xfId="20257"/>
    <cellStyle name="Normal 31 2 2 2 2 3" xfId="3889"/>
    <cellStyle name="Normal 31 2 2 2 2 3 2" xfId="7672"/>
    <cellStyle name="Normal 31 2 2 2 2 3 2 2" xfId="15731"/>
    <cellStyle name="Normal 31 2 2 2 2 3 2 2 2" xfId="32578"/>
    <cellStyle name="Normal 31 2 2 2 2 3 2 3" xfId="25011"/>
    <cellStyle name="Normal 31 2 2 2 2 3 3" xfId="11948"/>
    <cellStyle name="Normal 31 2 2 2 2 3 3 2" xfId="28797"/>
    <cellStyle name="Normal 31 2 2 2 2 3 4" xfId="21230"/>
    <cellStyle name="Normal 31 2 2 2 2 4" xfId="5788"/>
    <cellStyle name="Normal 31 2 2 2 2 4 2" xfId="13847"/>
    <cellStyle name="Normal 31 2 2 2 2 4 2 2" xfId="30694"/>
    <cellStyle name="Normal 31 2 2 2 2 4 3" xfId="23127"/>
    <cellStyle name="Normal 31 2 2 2 2 5" xfId="9973"/>
    <cellStyle name="Normal 31 2 2 2 2 5 2" xfId="26913"/>
    <cellStyle name="Normal 31 2 2 2 2 6" xfId="17666"/>
    <cellStyle name="Normal 31 2 2 2 2 7" xfId="19345"/>
    <cellStyle name="Normal 31 2 2 2 3" xfId="2386"/>
    <cellStyle name="Normal 31 2 2 2 3 2" xfId="4350"/>
    <cellStyle name="Normal 31 2 2 2 3 2 2" xfId="8133"/>
    <cellStyle name="Normal 31 2 2 2 3 2 2 2" xfId="16192"/>
    <cellStyle name="Normal 31 2 2 2 3 2 2 2 2" xfId="33039"/>
    <cellStyle name="Normal 31 2 2 2 3 2 2 3" xfId="25472"/>
    <cellStyle name="Normal 31 2 2 2 3 2 3" xfId="12409"/>
    <cellStyle name="Normal 31 2 2 2 3 2 3 2" xfId="29258"/>
    <cellStyle name="Normal 31 2 2 2 3 2 4" xfId="21691"/>
    <cellStyle name="Normal 31 2 2 2 3 3" xfId="6249"/>
    <cellStyle name="Normal 31 2 2 2 3 3 2" xfId="14308"/>
    <cellStyle name="Normal 31 2 2 2 3 3 2 2" xfId="31155"/>
    <cellStyle name="Normal 31 2 2 2 3 3 3" xfId="23588"/>
    <cellStyle name="Normal 31 2 2 2 3 4" xfId="10474"/>
    <cellStyle name="Normal 31 2 2 2 3 4 2" xfId="27374"/>
    <cellStyle name="Normal 31 2 2 2 3 5" xfId="17668"/>
    <cellStyle name="Normal 31 2 2 2 3 6" xfId="19806"/>
    <cellStyle name="Normal 31 2 2 2 4" xfId="3438"/>
    <cellStyle name="Normal 31 2 2 2 4 2" xfId="7221"/>
    <cellStyle name="Normal 31 2 2 2 4 2 2" xfId="15280"/>
    <cellStyle name="Normal 31 2 2 2 4 2 2 2" xfId="32127"/>
    <cellStyle name="Normal 31 2 2 2 4 2 3" xfId="24560"/>
    <cellStyle name="Normal 31 2 2 2 4 3" xfId="11497"/>
    <cellStyle name="Normal 31 2 2 2 4 3 2" xfId="28346"/>
    <cellStyle name="Normal 31 2 2 2 4 4" xfId="20779"/>
    <cellStyle name="Normal 31 2 2 2 5" xfId="5337"/>
    <cellStyle name="Normal 31 2 2 2 5 2" xfId="13396"/>
    <cellStyle name="Normal 31 2 2 2 5 2 2" xfId="30243"/>
    <cellStyle name="Normal 31 2 2 2 5 3" xfId="22676"/>
    <cellStyle name="Normal 31 2 2 2 6" xfId="9498"/>
    <cellStyle name="Normal 31 2 2 2 6 2" xfId="26462"/>
    <cellStyle name="Normal 31 2 2 2 7" xfId="17665"/>
    <cellStyle name="Normal 31 2 2 2 8" xfId="18894"/>
    <cellStyle name="Normal 31 2 2 3" xfId="1622"/>
    <cellStyle name="Normal 31 2 2 3 2" xfId="2621"/>
    <cellStyle name="Normal 31 2 2 3 2 2" xfId="4583"/>
    <cellStyle name="Normal 31 2 2 3 2 2 2" xfId="8366"/>
    <cellStyle name="Normal 31 2 2 3 2 2 2 2" xfId="16425"/>
    <cellStyle name="Normal 31 2 2 3 2 2 2 2 2" xfId="33272"/>
    <cellStyle name="Normal 31 2 2 3 2 2 2 3" xfId="25705"/>
    <cellStyle name="Normal 31 2 2 3 2 2 3" xfId="12642"/>
    <cellStyle name="Normal 31 2 2 3 2 2 3 2" xfId="29491"/>
    <cellStyle name="Normal 31 2 2 3 2 2 4" xfId="21924"/>
    <cellStyle name="Normal 31 2 2 3 2 3" xfId="6482"/>
    <cellStyle name="Normal 31 2 2 3 2 3 2" xfId="14541"/>
    <cellStyle name="Normal 31 2 2 3 2 3 2 2" xfId="31388"/>
    <cellStyle name="Normal 31 2 2 3 2 3 3" xfId="23821"/>
    <cellStyle name="Normal 31 2 2 3 2 4" xfId="10708"/>
    <cellStyle name="Normal 31 2 2 3 2 4 2" xfId="27607"/>
    <cellStyle name="Normal 31 2 2 3 2 5" xfId="17670"/>
    <cellStyle name="Normal 31 2 2 3 2 6" xfId="20039"/>
    <cellStyle name="Normal 31 2 2 3 3" xfId="3671"/>
    <cellStyle name="Normal 31 2 2 3 3 2" xfId="7454"/>
    <cellStyle name="Normal 31 2 2 3 3 2 2" xfId="15513"/>
    <cellStyle name="Normal 31 2 2 3 3 2 2 2" xfId="32360"/>
    <cellStyle name="Normal 31 2 2 3 3 2 3" xfId="24793"/>
    <cellStyle name="Normal 31 2 2 3 3 3" xfId="11730"/>
    <cellStyle name="Normal 31 2 2 3 3 3 2" xfId="28579"/>
    <cellStyle name="Normal 31 2 2 3 3 4" xfId="21012"/>
    <cellStyle name="Normal 31 2 2 3 4" xfId="5570"/>
    <cellStyle name="Normal 31 2 2 3 4 2" xfId="13629"/>
    <cellStyle name="Normal 31 2 2 3 4 2 2" xfId="30476"/>
    <cellStyle name="Normal 31 2 2 3 4 3" xfId="22909"/>
    <cellStyle name="Normal 31 2 2 3 5" xfId="9755"/>
    <cellStyle name="Normal 31 2 2 3 5 2" xfId="26695"/>
    <cellStyle name="Normal 31 2 2 3 6" xfId="17669"/>
    <cellStyle name="Normal 31 2 2 3 7" xfId="19127"/>
    <cellStyle name="Normal 31 2 2 4" xfId="2168"/>
    <cellStyle name="Normal 31 2 2 4 2" xfId="4132"/>
    <cellStyle name="Normal 31 2 2 4 2 2" xfId="7915"/>
    <cellStyle name="Normal 31 2 2 4 2 2 2" xfId="15974"/>
    <cellStyle name="Normal 31 2 2 4 2 2 2 2" xfId="32821"/>
    <cellStyle name="Normal 31 2 2 4 2 2 3" xfId="25254"/>
    <cellStyle name="Normal 31 2 2 4 2 3" xfId="12191"/>
    <cellStyle name="Normal 31 2 2 4 2 3 2" xfId="29040"/>
    <cellStyle name="Normal 31 2 2 4 2 4" xfId="21473"/>
    <cellStyle name="Normal 31 2 2 4 3" xfId="6031"/>
    <cellStyle name="Normal 31 2 2 4 3 2" xfId="14090"/>
    <cellStyle name="Normal 31 2 2 4 3 2 2" xfId="30937"/>
    <cellStyle name="Normal 31 2 2 4 3 3" xfId="23370"/>
    <cellStyle name="Normal 31 2 2 4 4" xfId="10256"/>
    <cellStyle name="Normal 31 2 2 4 4 2" xfId="27156"/>
    <cellStyle name="Normal 31 2 2 4 5" xfId="17671"/>
    <cellStyle name="Normal 31 2 2 4 6" xfId="19588"/>
    <cellStyle name="Normal 31 2 2 5" xfId="3220"/>
    <cellStyle name="Normal 31 2 2 5 2" xfId="7003"/>
    <cellStyle name="Normal 31 2 2 5 2 2" xfId="15062"/>
    <cellStyle name="Normal 31 2 2 5 2 2 2" xfId="31909"/>
    <cellStyle name="Normal 31 2 2 5 2 3" xfId="24342"/>
    <cellStyle name="Normal 31 2 2 5 3" xfId="11279"/>
    <cellStyle name="Normal 31 2 2 5 3 2" xfId="28128"/>
    <cellStyle name="Normal 31 2 2 5 4" xfId="20561"/>
    <cellStyle name="Normal 31 2 2 6" xfId="5119"/>
    <cellStyle name="Normal 31 2 2 6 2" xfId="13178"/>
    <cellStyle name="Normal 31 2 2 6 2 2" xfId="30025"/>
    <cellStyle name="Normal 31 2 2 6 3" xfId="22458"/>
    <cellStyle name="Normal 31 2 2 7" xfId="9263"/>
    <cellStyle name="Normal 31 2 2 7 2" xfId="26244"/>
    <cellStyle name="Normal 31 2 2 8" xfId="17664"/>
    <cellStyle name="Normal 31 2 2 9" xfId="18676"/>
    <cellStyle name="Normal 31 2 3" xfId="1252"/>
    <cellStyle name="Normal 31 2 3 2" xfId="1748"/>
    <cellStyle name="Normal 31 2 3 2 2" xfId="2747"/>
    <cellStyle name="Normal 31 2 3 2 2 2" xfId="4709"/>
    <cellStyle name="Normal 31 2 3 2 2 2 2" xfId="8492"/>
    <cellStyle name="Normal 31 2 3 2 2 2 2 2" xfId="16551"/>
    <cellStyle name="Normal 31 2 3 2 2 2 2 2 2" xfId="33398"/>
    <cellStyle name="Normal 31 2 3 2 2 2 2 3" xfId="25831"/>
    <cellStyle name="Normal 31 2 3 2 2 2 3" xfId="12768"/>
    <cellStyle name="Normal 31 2 3 2 2 2 3 2" xfId="29617"/>
    <cellStyle name="Normal 31 2 3 2 2 2 4" xfId="22050"/>
    <cellStyle name="Normal 31 2 3 2 2 3" xfId="6608"/>
    <cellStyle name="Normal 31 2 3 2 2 3 2" xfId="14667"/>
    <cellStyle name="Normal 31 2 3 2 2 3 2 2" xfId="31514"/>
    <cellStyle name="Normal 31 2 3 2 2 3 3" xfId="23947"/>
    <cellStyle name="Normal 31 2 3 2 2 4" xfId="10834"/>
    <cellStyle name="Normal 31 2 3 2 2 4 2" xfId="27733"/>
    <cellStyle name="Normal 31 2 3 2 2 5" xfId="17674"/>
    <cellStyle name="Normal 31 2 3 2 2 6" xfId="20165"/>
    <cellStyle name="Normal 31 2 3 2 3" xfId="3797"/>
    <cellStyle name="Normal 31 2 3 2 3 2" xfId="7580"/>
    <cellStyle name="Normal 31 2 3 2 3 2 2" xfId="15639"/>
    <cellStyle name="Normal 31 2 3 2 3 2 2 2" xfId="32486"/>
    <cellStyle name="Normal 31 2 3 2 3 2 3" xfId="24919"/>
    <cellStyle name="Normal 31 2 3 2 3 3" xfId="11856"/>
    <cellStyle name="Normal 31 2 3 2 3 3 2" xfId="28705"/>
    <cellStyle name="Normal 31 2 3 2 3 4" xfId="21138"/>
    <cellStyle name="Normal 31 2 3 2 4" xfId="5696"/>
    <cellStyle name="Normal 31 2 3 2 4 2" xfId="13755"/>
    <cellStyle name="Normal 31 2 3 2 4 2 2" xfId="30602"/>
    <cellStyle name="Normal 31 2 3 2 4 3" xfId="23035"/>
    <cellStyle name="Normal 31 2 3 2 5" xfId="9881"/>
    <cellStyle name="Normal 31 2 3 2 5 2" xfId="26821"/>
    <cellStyle name="Normal 31 2 3 2 6" xfId="17673"/>
    <cellStyle name="Normal 31 2 3 2 7" xfId="19253"/>
    <cellStyle name="Normal 31 2 3 3" xfId="2294"/>
    <cellStyle name="Normal 31 2 3 3 2" xfId="4258"/>
    <cellStyle name="Normal 31 2 3 3 2 2" xfId="8041"/>
    <cellStyle name="Normal 31 2 3 3 2 2 2" xfId="16100"/>
    <cellStyle name="Normal 31 2 3 3 2 2 2 2" xfId="32947"/>
    <cellStyle name="Normal 31 2 3 3 2 2 3" xfId="25380"/>
    <cellStyle name="Normal 31 2 3 3 2 3" xfId="12317"/>
    <cellStyle name="Normal 31 2 3 3 2 3 2" xfId="29166"/>
    <cellStyle name="Normal 31 2 3 3 2 4" xfId="21599"/>
    <cellStyle name="Normal 31 2 3 3 3" xfId="6157"/>
    <cellStyle name="Normal 31 2 3 3 3 2" xfId="14216"/>
    <cellStyle name="Normal 31 2 3 3 3 2 2" xfId="31063"/>
    <cellStyle name="Normal 31 2 3 3 3 3" xfId="23496"/>
    <cellStyle name="Normal 31 2 3 3 4" xfId="10382"/>
    <cellStyle name="Normal 31 2 3 3 4 2" xfId="27282"/>
    <cellStyle name="Normal 31 2 3 3 5" xfId="17675"/>
    <cellStyle name="Normal 31 2 3 3 6" xfId="19714"/>
    <cellStyle name="Normal 31 2 3 4" xfId="3346"/>
    <cellStyle name="Normal 31 2 3 4 2" xfId="7129"/>
    <cellStyle name="Normal 31 2 3 4 2 2" xfId="15188"/>
    <cellStyle name="Normal 31 2 3 4 2 2 2" xfId="32035"/>
    <cellStyle name="Normal 31 2 3 4 2 3" xfId="24468"/>
    <cellStyle name="Normal 31 2 3 4 3" xfId="11405"/>
    <cellStyle name="Normal 31 2 3 4 3 2" xfId="28254"/>
    <cellStyle name="Normal 31 2 3 4 4" xfId="20687"/>
    <cellStyle name="Normal 31 2 3 5" xfId="5245"/>
    <cellStyle name="Normal 31 2 3 5 2" xfId="13304"/>
    <cellStyle name="Normal 31 2 3 5 2 2" xfId="30151"/>
    <cellStyle name="Normal 31 2 3 5 3" xfId="22584"/>
    <cellStyle name="Normal 31 2 3 6" xfId="9406"/>
    <cellStyle name="Normal 31 2 3 6 2" xfId="26370"/>
    <cellStyle name="Normal 31 2 3 7" xfId="17672"/>
    <cellStyle name="Normal 31 2 3 8" xfId="18802"/>
    <cellStyle name="Normal 31 2 4" xfId="1530"/>
    <cellStyle name="Normal 31 2 4 2" xfId="2529"/>
    <cellStyle name="Normal 31 2 4 2 2" xfId="4491"/>
    <cellStyle name="Normal 31 2 4 2 2 2" xfId="8274"/>
    <cellStyle name="Normal 31 2 4 2 2 2 2" xfId="16333"/>
    <cellStyle name="Normal 31 2 4 2 2 2 2 2" xfId="33180"/>
    <cellStyle name="Normal 31 2 4 2 2 2 3" xfId="25613"/>
    <cellStyle name="Normal 31 2 4 2 2 3" xfId="12550"/>
    <cellStyle name="Normal 31 2 4 2 2 3 2" xfId="29399"/>
    <cellStyle name="Normal 31 2 4 2 2 4" xfId="21832"/>
    <cellStyle name="Normal 31 2 4 2 3" xfId="6390"/>
    <cellStyle name="Normal 31 2 4 2 3 2" xfId="14449"/>
    <cellStyle name="Normal 31 2 4 2 3 2 2" xfId="31296"/>
    <cellStyle name="Normal 31 2 4 2 3 3" xfId="23729"/>
    <cellStyle name="Normal 31 2 4 2 4" xfId="10616"/>
    <cellStyle name="Normal 31 2 4 2 4 2" xfId="27515"/>
    <cellStyle name="Normal 31 2 4 2 5" xfId="17677"/>
    <cellStyle name="Normal 31 2 4 2 6" xfId="19947"/>
    <cellStyle name="Normal 31 2 4 3" xfId="3579"/>
    <cellStyle name="Normal 31 2 4 3 2" xfId="7362"/>
    <cellStyle name="Normal 31 2 4 3 2 2" xfId="15421"/>
    <cellStyle name="Normal 31 2 4 3 2 2 2" xfId="32268"/>
    <cellStyle name="Normal 31 2 4 3 2 3" xfId="24701"/>
    <cellStyle name="Normal 31 2 4 3 3" xfId="11638"/>
    <cellStyle name="Normal 31 2 4 3 3 2" xfId="28487"/>
    <cellStyle name="Normal 31 2 4 3 4" xfId="20920"/>
    <cellStyle name="Normal 31 2 4 4" xfId="5478"/>
    <cellStyle name="Normal 31 2 4 4 2" xfId="13537"/>
    <cellStyle name="Normal 31 2 4 4 2 2" xfId="30384"/>
    <cellStyle name="Normal 31 2 4 4 3" xfId="22817"/>
    <cellStyle name="Normal 31 2 4 5" xfId="9663"/>
    <cellStyle name="Normal 31 2 4 5 2" xfId="26603"/>
    <cellStyle name="Normal 31 2 4 6" xfId="17676"/>
    <cellStyle name="Normal 31 2 4 7" xfId="19035"/>
    <cellStyle name="Normal 31 2 5" xfId="2059"/>
    <cellStyle name="Normal 31 2 5 2" xfId="4040"/>
    <cellStyle name="Normal 31 2 5 2 2" xfId="7823"/>
    <cellStyle name="Normal 31 2 5 2 2 2" xfId="15882"/>
    <cellStyle name="Normal 31 2 5 2 2 2 2" xfId="32729"/>
    <cellStyle name="Normal 31 2 5 2 2 3" xfId="25162"/>
    <cellStyle name="Normal 31 2 5 2 3" xfId="12099"/>
    <cellStyle name="Normal 31 2 5 2 3 2" xfId="28948"/>
    <cellStyle name="Normal 31 2 5 2 4" xfId="21381"/>
    <cellStyle name="Normal 31 2 5 3" xfId="5939"/>
    <cellStyle name="Normal 31 2 5 3 2" xfId="13998"/>
    <cellStyle name="Normal 31 2 5 3 2 2" xfId="30845"/>
    <cellStyle name="Normal 31 2 5 3 3" xfId="23278"/>
    <cellStyle name="Normal 31 2 5 4" xfId="10157"/>
    <cellStyle name="Normal 31 2 5 4 2" xfId="27064"/>
    <cellStyle name="Normal 31 2 5 5" xfId="17678"/>
    <cellStyle name="Normal 31 2 5 6" xfId="19496"/>
    <cellStyle name="Normal 31 2 6" xfId="3098"/>
    <cellStyle name="Normal 31 2 6 2" xfId="6911"/>
    <cellStyle name="Normal 31 2 6 2 2" xfId="14970"/>
    <cellStyle name="Normal 31 2 6 2 2 2" xfId="31817"/>
    <cellStyle name="Normal 31 2 6 2 3" xfId="24250"/>
    <cellStyle name="Normal 31 2 6 3" xfId="11161"/>
    <cellStyle name="Normal 31 2 6 3 2" xfId="28036"/>
    <cellStyle name="Normal 31 2 6 4" xfId="20469"/>
    <cellStyle name="Normal 31 2 7" xfId="5027"/>
    <cellStyle name="Normal 31 2 7 2" xfId="13086"/>
    <cellStyle name="Normal 31 2 7 2 2" xfId="29933"/>
    <cellStyle name="Normal 31 2 7 3" xfId="22366"/>
    <cellStyle name="Normal 31 2 8" xfId="9046"/>
    <cellStyle name="Normal 31 2 8 2" xfId="26152"/>
    <cellStyle name="Normal 31 2 9" xfId="17663"/>
    <cellStyle name="Normal 31 3" xfId="952"/>
    <cellStyle name="Normal 31 3 2" xfId="3132"/>
    <cellStyle name="Normal 31 3 3" xfId="17679"/>
    <cellStyle name="Normal 31 3 4" xfId="34108"/>
    <cellStyle name="Normal 31 4" xfId="1047"/>
    <cellStyle name="Normal 31 4 2" xfId="1308"/>
    <cellStyle name="Normal 31 4 2 2" xfId="1804"/>
    <cellStyle name="Normal 31 4 2 2 2" xfId="2803"/>
    <cellStyle name="Normal 31 4 2 2 2 2" xfId="4765"/>
    <cellStyle name="Normal 31 4 2 2 2 2 2" xfId="8548"/>
    <cellStyle name="Normal 31 4 2 2 2 2 2 2" xfId="16607"/>
    <cellStyle name="Normal 31 4 2 2 2 2 2 2 2" xfId="33454"/>
    <cellStyle name="Normal 31 4 2 2 2 2 2 3" xfId="25887"/>
    <cellStyle name="Normal 31 4 2 2 2 2 3" xfId="12824"/>
    <cellStyle name="Normal 31 4 2 2 2 2 3 2" xfId="29673"/>
    <cellStyle name="Normal 31 4 2 2 2 2 4" xfId="22106"/>
    <cellStyle name="Normal 31 4 2 2 2 3" xfId="6664"/>
    <cellStyle name="Normal 31 4 2 2 2 3 2" xfId="14723"/>
    <cellStyle name="Normal 31 4 2 2 2 3 2 2" xfId="31570"/>
    <cellStyle name="Normal 31 4 2 2 2 3 3" xfId="24003"/>
    <cellStyle name="Normal 31 4 2 2 2 4" xfId="10890"/>
    <cellStyle name="Normal 31 4 2 2 2 4 2" xfId="27789"/>
    <cellStyle name="Normal 31 4 2 2 2 5" xfId="17683"/>
    <cellStyle name="Normal 31 4 2 2 2 6" xfId="20221"/>
    <cellStyle name="Normal 31 4 2 2 3" xfId="3853"/>
    <cellStyle name="Normal 31 4 2 2 3 2" xfId="7636"/>
    <cellStyle name="Normal 31 4 2 2 3 2 2" xfId="15695"/>
    <cellStyle name="Normal 31 4 2 2 3 2 2 2" xfId="32542"/>
    <cellStyle name="Normal 31 4 2 2 3 2 3" xfId="24975"/>
    <cellStyle name="Normal 31 4 2 2 3 3" xfId="11912"/>
    <cellStyle name="Normal 31 4 2 2 3 3 2" xfId="28761"/>
    <cellStyle name="Normal 31 4 2 2 3 4" xfId="21194"/>
    <cellStyle name="Normal 31 4 2 2 4" xfId="5752"/>
    <cellStyle name="Normal 31 4 2 2 4 2" xfId="13811"/>
    <cellStyle name="Normal 31 4 2 2 4 2 2" xfId="30658"/>
    <cellStyle name="Normal 31 4 2 2 4 3" xfId="23091"/>
    <cellStyle name="Normal 31 4 2 2 5" xfId="9937"/>
    <cellStyle name="Normal 31 4 2 2 5 2" xfId="26877"/>
    <cellStyle name="Normal 31 4 2 2 6" xfId="17682"/>
    <cellStyle name="Normal 31 4 2 2 7" xfId="19309"/>
    <cellStyle name="Normal 31 4 2 3" xfId="2350"/>
    <cellStyle name="Normal 31 4 2 3 2" xfId="4314"/>
    <cellStyle name="Normal 31 4 2 3 2 2" xfId="8097"/>
    <cellStyle name="Normal 31 4 2 3 2 2 2" xfId="16156"/>
    <cellStyle name="Normal 31 4 2 3 2 2 2 2" xfId="33003"/>
    <cellStyle name="Normal 31 4 2 3 2 2 3" xfId="25436"/>
    <cellStyle name="Normal 31 4 2 3 2 3" xfId="12373"/>
    <cellStyle name="Normal 31 4 2 3 2 3 2" xfId="29222"/>
    <cellStyle name="Normal 31 4 2 3 2 4" xfId="21655"/>
    <cellStyle name="Normal 31 4 2 3 3" xfId="6213"/>
    <cellStyle name="Normal 31 4 2 3 3 2" xfId="14272"/>
    <cellStyle name="Normal 31 4 2 3 3 2 2" xfId="31119"/>
    <cellStyle name="Normal 31 4 2 3 3 3" xfId="23552"/>
    <cellStyle name="Normal 31 4 2 3 4" xfId="10438"/>
    <cellStyle name="Normal 31 4 2 3 4 2" xfId="27338"/>
    <cellStyle name="Normal 31 4 2 3 5" xfId="17684"/>
    <cellStyle name="Normal 31 4 2 3 6" xfId="19770"/>
    <cellStyle name="Normal 31 4 2 4" xfId="3402"/>
    <cellStyle name="Normal 31 4 2 4 2" xfId="7185"/>
    <cellStyle name="Normal 31 4 2 4 2 2" xfId="15244"/>
    <cellStyle name="Normal 31 4 2 4 2 2 2" xfId="32091"/>
    <cellStyle name="Normal 31 4 2 4 2 3" xfId="24524"/>
    <cellStyle name="Normal 31 4 2 4 3" xfId="11461"/>
    <cellStyle name="Normal 31 4 2 4 3 2" xfId="28310"/>
    <cellStyle name="Normal 31 4 2 4 4" xfId="20743"/>
    <cellStyle name="Normal 31 4 2 5" xfId="5301"/>
    <cellStyle name="Normal 31 4 2 5 2" xfId="13360"/>
    <cellStyle name="Normal 31 4 2 5 2 2" xfId="30207"/>
    <cellStyle name="Normal 31 4 2 5 3" xfId="22640"/>
    <cellStyle name="Normal 31 4 2 6" xfId="9462"/>
    <cellStyle name="Normal 31 4 2 6 2" xfId="26426"/>
    <cellStyle name="Normal 31 4 2 7" xfId="17681"/>
    <cellStyle name="Normal 31 4 2 8" xfId="18858"/>
    <cellStyle name="Normal 31 4 3" xfId="1586"/>
    <cellStyle name="Normal 31 4 3 2" xfId="2585"/>
    <cellStyle name="Normal 31 4 3 2 2" xfId="4547"/>
    <cellStyle name="Normal 31 4 3 2 2 2" xfId="8330"/>
    <cellStyle name="Normal 31 4 3 2 2 2 2" xfId="16389"/>
    <cellStyle name="Normal 31 4 3 2 2 2 2 2" xfId="33236"/>
    <cellStyle name="Normal 31 4 3 2 2 2 3" xfId="25669"/>
    <cellStyle name="Normal 31 4 3 2 2 3" xfId="12606"/>
    <cellStyle name="Normal 31 4 3 2 2 3 2" xfId="29455"/>
    <cellStyle name="Normal 31 4 3 2 2 4" xfId="21888"/>
    <cellStyle name="Normal 31 4 3 2 3" xfId="6446"/>
    <cellStyle name="Normal 31 4 3 2 3 2" xfId="14505"/>
    <cellStyle name="Normal 31 4 3 2 3 2 2" xfId="31352"/>
    <cellStyle name="Normal 31 4 3 2 3 3" xfId="23785"/>
    <cellStyle name="Normal 31 4 3 2 4" xfId="10672"/>
    <cellStyle name="Normal 31 4 3 2 4 2" xfId="27571"/>
    <cellStyle name="Normal 31 4 3 2 5" xfId="17686"/>
    <cellStyle name="Normal 31 4 3 2 6" xfId="20003"/>
    <cellStyle name="Normal 31 4 3 3" xfId="3635"/>
    <cellStyle name="Normal 31 4 3 3 2" xfId="7418"/>
    <cellStyle name="Normal 31 4 3 3 2 2" xfId="15477"/>
    <cellStyle name="Normal 31 4 3 3 2 2 2" xfId="32324"/>
    <cellStyle name="Normal 31 4 3 3 2 3" xfId="24757"/>
    <cellStyle name="Normal 31 4 3 3 3" xfId="11694"/>
    <cellStyle name="Normal 31 4 3 3 3 2" xfId="28543"/>
    <cellStyle name="Normal 31 4 3 3 4" xfId="20976"/>
    <cellStyle name="Normal 31 4 3 4" xfId="5534"/>
    <cellStyle name="Normal 31 4 3 4 2" xfId="13593"/>
    <cellStyle name="Normal 31 4 3 4 2 2" xfId="30440"/>
    <cellStyle name="Normal 31 4 3 4 3" xfId="22873"/>
    <cellStyle name="Normal 31 4 3 5" xfId="9719"/>
    <cellStyle name="Normal 31 4 3 5 2" xfId="26659"/>
    <cellStyle name="Normal 31 4 3 6" xfId="17685"/>
    <cellStyle name="Normal 31 4 3 7" xfId="19091"/>
    <cellStyle name="Normal 31 4 4" xfId="2132"/>
    <cellStyle name="Normal 31 4 4 2" xfId="4096"/>
    <cellStyle name="Normal 31 4 4 2 2" xfId="7879"/>
    <cellStyle name="Normal 31 4 4 2 2 2" xfId="15938"/>
    <cellStyle name="Normal 31 4 4 2 2 2 2" xfId="32785"/>
    <cellStyle name="Normal 31 4 4 2 2 3" xfId="25218"/>
    <cellStyle name="Normal 31 4 4 2 3" xfId="12155"/>
    <cellStyle name="Normal 31 4 4 2 3 2" xfId="29004"/>
    <cellStyle name="Normal 31 4 4 2 4" xfId="21437"/>
    <cellStyle name="Normal 31 4 4 3" xfId="5995"/>
    <cellStyle name="Normal 31 4 4 3 2" xfId="14054"/>
    <cellStyle name="Normal 31 4 4 3 2 2" xfId="30901"/>
    <cellStyle name="Normal 31 4 4 3 3" xfId="23334"/>
    <cellStyle name="Normal 31 4 4 4" xfId="10220"/>
    <cellStyle name="Normal 31 4 4 4 2" xfId="27120"/>
    <cellStyle name="Normal 31 4 4 5" xfId="17687"/>
    <cellStyle name="Normal 31 4 4 6" xfId="19552"/>
    <cellStyle name="Normal 31 4 5" xfId="3184"/>
    <cellStyle name="Normal 31 4 5 2" xfId="6967"/>
    <cellStyle name="Normal 31 4 5 2 2" xfId="15026"/>
    <cellStyle name="Normal 31 4 5 2 2 2" xfId="31873"/>
    <cellStyle name="Normal 31 4 5 2 3" xfId="24306"/>
    <cellStyle name="Normal 31 4 5 3" xfId="11243"/>
    <cellStyle name="Normal 31 4 5 3 2" xfId="28092"/>
    <cellStyle name="Normal 31 4 5 4" xfId="20525"/>
    <cellStyle name="Normal 31 4 6" xfId="5083"/>
    <cellStyle name="Normal 31 4 6 2" xfId="13142"/>
    <cellStyle name="Normal 31 4 6 2 2" xfId="29989"/>
    <cellStyle name="Normal 31 4 6 3" xfId="22422"/>
    <cellStyle name="Normal 31 4 7" xfId="9227"/>
    <cellStyle name="Normal 31 4 7 2" xfId="26208"/>
    <cellStyle name="Normal 31 4 8" xfId="17680"/>
    <cellStyle name="Normal 31 4 9" xfId="18640"/>
    <cellStyle name="Normal 31 5" xfId="1216"/>
    <cellStyle name="Normal 31 5 2" xfId="1712"/>
    <cellStyle name="Normal 31 5 2 2" xfId="2711"/>
    <cellStyle name="Normal 31 5 2 2 2" xfId="4673"/>
    <cellStyle name="Normal 31 5 2 2 2 2" xfId="8456"/>
    <cellStyle name="Normal 31 5 2 2 2 2 2" xfId="16515"/>
    <cellStyle name="Normal 31 5 2 2 2 2 2 2" xfId="33362"/>
    <cellStyle name="Normal 31 5 2 2 2 2 3" xfId="25795"/>
    <cellStyle name="Normal 31 5 2 2 2 3" xfId="12732"/>
    <cellStyle name="Normal 31 5 2 2 2 3 2" xfId="29581"/>
    <cellStyle name="Normal 31 5 2 2 2 4" xfId="22014"/>
    <cellStyle name="Normal 31 5 2 2 3" xfId="6572"/>
    <cellStyle name="Normal 31 5 2 2 3 2" xfId="14631"/>
    <cellStyle name="Normal 31 5 2 2 3 2 2" xfId="31478"/>
    <cellStyle name="Normal 31 5 2 2 3 3" xfId="23911"/>
    <cellStyle name="Normal 31 5 2 2 4" xfId="10798"/>
    <cellStyle name="Normal 31 5 2 2 4 2" xfId="27697"/>
    <cellStyle name="Normal 31 5 2 2 5" xfId="17690"/>
    <cellStyle name="Normal 31 5 2 2 6" xfId="20129"/>
    <cellStyle name="Normal 31 5 2 3" xfId="3761"/>
    <cellStyle name="Normal 31 5 2 3 2" xfId="7544"/>
    <cellStyle name="Normal 31 5 2 3 2 2" xfId="15603"/>
    <cellStyle name="Normal 31 5 2 3 2 2 2" xfId="32450"/>
    <cellStyle name="Normal 31 5 2 3 2 3" xfId="24883"/>
    <cellStyle name="Normal 31 5 2 3 3" xfId="11820"/>
    <cellStyle name="Normal 31 5 2 3 3 2" xfId="28669"/>
    <cellStyle name="Normal 31 5 2 3 4" xfId="21102"/>
    <cellStyle name="Normal 31 5 2 4" xfId="5660"/>
    <cellStyle name="Normal 31 5 2 4 2" xfId="13719"/>
    <cellStyle name="Normal 31 5 2 4 2 2" xfId="30566"/>
    <cellStyle name="Normal 31 5 2 4 3" xfId="22999"/>
    <cellStyle name="Normal 31 5 2 5" xfId="9845"/>
    <cellStyle name="Normal 31 5 2 5 2" xfId="26785"/>
    <cellStyle name="Normal 31 5 2 6" xfId="17689"/>
    <cellStyle name="Normal 31 5 2 7" xfId="19217"/>
    <cellStyle name="Normal 31 5 3" xfId="2258"/>
    <cellStyle name="Normal 31 5 3 2" xfId="4222"/>
    <cellStyle name="Normal 31 5 3 2 2" xfId="8005"/>
    <cellStyle name="Normal 31 5 3 2 2 2" xfId="16064"/>
    <cellStyle name="Normal 31 5 3 2 2 2 2" xfId="32911"/>
    <cellStyle name="Normal 31 5 3 2 2 3" xfId="25344"/>
    <cellStyle name="Normal 31 5 3 2 3" xfId="12281"/>
    <cellStyle name="Normal 31 5 3 2 3 2" xfId="29130"/>
    <cellStyle name="Normal 31 5 3 2 4" xfId="21563"/>
    <cellStyle name="Normal 31 5 3 3" xfId="6121"/>
    <cellStyle name="Normal 31 5 3 3 2" xfId="14180"/>
    <cellStyle name="Normal 31 5 3 3 2 2" xfId="31027"/>
    <cellStyle name="Normal 31 5 3 3 3" xfId="23460"/>
    <cellStyle name="Normal 31 5 3 4" xfId="10346"/>
    <cellStyle name="Normal 31 5 3 4 2" xfId="27246"/>
    <cellStyle name="Normal 31 5 3 5" xfId="17691"/>
    <cellStyle name="Normal 31 5 3 6" xfId="19678"/>
    <cellStyle name="Normal 31 5 4" xfId="3310"/>
    <cellStyle name="Normal 31 5 4 2" xfId="7093"/>
    <cellStyle name="Normal 31 5 4 2 2" xfId="15152"/>
    <cellStyle name="Normal 31 5 4 2 2 2" xfId="31999"/>
    <cellStyle name="Normal 31 5 4 2 3" xfId="24432"/>
    <cellStyle name="Normal 31 5 4 3" xfId="11369"/>
    <cellStyle name="Normal 31 5 4 3 2" xfId="28218"/>
    <cellStyle name="Normal 31 5 4 4" xfId="20651"/>
    <cellStyle name="Normal 31 5 5" xfId="5209"/>
    <cellStyle name="Normal 31 5 5 2" xfId="13268"/>
    <cellStyle name="Normal 31 5 5 2 2" xfId="30115"/>
    <cellStyle name="Normal 31 5 5 3" xfId="22548"/>
    <cellStyle name="Normal 31 5 6" xfId="9370"/>
    <cellStyle name="Normal 31 5 6 2" xfId="26334"/>
    <cellStyle name="Normal 31 5 7" xfId="17688"/>
    <cellStyle name="Normal 31 5 8" xfId="18766"/>
    <cellStyle name="Normal 31 6" xfId="1494"/>
    <cellStyle name="Normal 31 6 2" xfId="2493"/>
    <cellStyle name="Normal 31 6 2 2" xfId="4455"/>
    <cellStyle name="Normal 31 6 2 2 2" xfId="8238"/>
    <cellStyle name="Normal 31 6 2 2 2 2" xfId="16297"/>
    <cellStyle name="Normal 31 6 2 2 2 2 2" xfId="33144"/>
    <cellStyle name="Normal 31 6 2 2 2 3" xfId="25577"/>
    <cellStyle name="Normal 31 6 2 2 3" xfId="12514"/>
    <cellStyle name="Normal 31 6 2 2 3 2" xfId="29363"/>
    <cellStyle name="Normal 31 6 2 2 4" xfId="21796"/>
    <cellStyle name="Normal 31 6 2 3" xfId="6354"/>
    <cellStyle name="Normal 31 6 2 3 2" xfId="14413"/>
    <cellStyle name="Normal 31 6 2 3 2 2" xfId="31260"/>
    <cellStyle name="Normal 31 6 2 3 3" xfId="23693"/>
    <cellStyle name="Normal 31 6 2 4" xfId="10580"/>
    <cellStyle name="Normal 31 6 2 4 2" xfId="27479"/>
    <cellStyle name="Normal 31 6 2 5" xfId="17693"/>
    <cellStyle name="Normal 31 6 2 6" xfId="19911"/>
    <cellStyle name="Normal 31 6 3" xfId="3543"/>
    <cellStyle name="Normal 31 6 3 2" xfId="7326"/>
    <cellStyle name="Normal 31 6 3 2 2" xfId="15385"/>
    <cellStyle name="Normal 31 6 3 2 2 2" xfId="32232"/>
    <cellStyle name="Normal 31 6 3 2 3" xfId="24665"/>
    <cellStyle name="Normal 31 6 3 3" xfId="11602"/>
    <cellStyle name="Normal 31 6 3 3 2" xfId="28451"/>
    <cellStyle name="Normal 31 6 3 4" xfId="20884"/>
    <cellStyle name="Normal 31 6 4" xfId="5442"/>
    <cellStyle name="Normal 31 6 4 2" xfId="13501"/>
    <cellStyle name="Normal 31 6 4 2 2" xfId="30348"/>
    <cellStyle name="Normal 31 6 4 3" xfId="22781"/>
    <cellStyle name="Normal 31 6 5" xfId="9627"/>
    <cellStyle name="Normal 31 6 5 2" xfId="26567"/>
    <cellStyle name="Normal 31 6 6" xfId="17692"/>
    <cellStyle name="Normal 31 6 7" xfId="18999"/>
    <cellStyle name="Normal 31 7" xfId="2019"/>
    <cellStyle name="Normal 31 7 2" xfId="4004"/>
    <cellStyle name="Normal 31 7 2 2" xfId="7787"/>
    <cellStyle name="Normal 31 7 2 2 2" xfId="15846"/>
    <cellStyle name="Normal 31 7 2 2 2 2" xfId="32693"/>
    <cellStyle name="Normal 31 7 2 2 3" xfId="25126"/>
    <cellStyle name="Normal 31 7 2 3" xfId="12063"/>
    <cellStyle name="Normal 31 7 2 3 2" xfId="28912"/>
    <cellStyle name="Normal 31 7 2 4" xfId="21345"/>
    <cellStyle name="Normal 31 7 3" xfId="5903"/>
    <cellStyle name="Normal 31 7 3 2" xfId="13962"/>
    <cellStyle name="Normal 31 7 3 2 2" xfId="30809"/>
    <cellStyle name="Normal 31 7 3 3" xfId="23242"/>
    <cellStyle name="Normal 31 7 4" xfId="10118"/>
    <cellStyle name="Normal 31 7 4 2" xfId="27028"/>
    <cellStyle name="Normal 31 7 5" xfId="17694"/>
    <cellStyle name="Normal 31 7 6" xfId="19460"/>
    <cellStyle name="Normal 31 8" xfId="3062"/>
    <cellStyle name="Normal 31 8 2" xfId="6875"/>
    <cellStyle name="Normal 31 8 2 2" xfId="14934"/>
    <cellStyle name="Normal 31 8 2 2 2" xfId="31781"/>
    <cellStyle name="Normal 31 8 2 3" xfId="24214"/>
    <cellStyle name="Normal 31 8 3" xfId="11125"/>
    <cellStyle name="Normal 31 8 3 2" xfId="28000"/>
    <cellStyle name="Normal 31 8 4" xfId="20433"/>
    <cellStyle name="Normal 31 9" xfId="4991"/>
    <cellStyle name="Normal 31 9 2" xfId="13050"/>
    <cellStyle name="Normal 31 9 2 2" xfId="29897"/>
    <cellStyle name="Normal 31 9 3" xfId="22330"/>
    <cellStyle name="Normal 310" xfId="33719"/>
    <cellStyle name="Normal 311" xfId="33720"/>
    <cellStyle name="Normal 312" xfId="33721"/>
    <cellStyle name="Normal 313" xfId="33722"/>
    <cellStyle name="Normal 314" xfId="33723"/>
    <cellStyle name="Normal 315" xfId="33724"/>
    <cellStyle name="Normal 316" xfId="33725"/>
    <cellStyle name="Normal 317" xfId="33726"/>
    <cellStyle name="Normal 318" xfId="33727"/>
    <cellStyle name="Normal 319" xfId="33728"/>
    <cellStyle name="Normal 32" xfId="632"/>
    <cellStyle name="Normal 32 10" xfId="17695"/>
    <cellStyle name="Normal 32 11" xfId="18548"/>
    <cellStyle name="Normal 32 12" xfId="34109"/>
    <cellStyle name="Normal 32 2" xfId="953"/>
    <cellStyle name="Normal 32 2 2" xfId="3133"/>
    <cellStyle name="Normal 32 2 3" xfId="17696"/>
    <cellStyle name="Normal 32 2 4" xfId="34110"/>
    <cellStyle name="Normal 32 3" xfId="1048"/>
    <cellStyle name="Normal 32 3 2" xfId="1309"/>
    <cellStyle name="Normal 32 3 2 2" xfId="1805"/>
    <cellStyle name="Normal 32 3 2 2 2" xfId="2804"/>
    <cellStyle name="Normal 32 3 2 2 2 2" xfId="4766"/>
    <cellStyle name="Normal 32 3 2 2 2 2 2" xfId="8549"/>
    <cellStyle name="Normal 32 3 2 2 2 2 2 2" xfId="16608"/>
    <cellStyle name="Normal 32 3 2 2 2 2 2 2 2" xfId="33455"/>
    <cellStyle name="Normal 32 3 2 2 2 2 2 3" xfId="25888"/>
    <cellStyle name="Normal 32 3 2 2 2 2 3" xfId="12825"/>
    <cellStyle name="Normal 32 3 2 2 2 2 3 2" xfId="29674"/>
    <cellStyle name="Normal 32 3 2 2 2 2 4" xfId="22107"/>
    <cellStyle name="Normal 32 3 2 2 2 3" xfId="6665"/>
    <cellStyle name="Normal 32 3 2 2 2 3 2" xfId="14724"/>
    <cellStyle name="Normal 32 3 2 2 2 3 2 2" xfId="31571"/>
    <cellStyle name="Normal 32 3 2 2 2 3 3" xfId="24004"/>
    <cellStyle name="Normal 32 3 2 2 2 4" xfId="10891"/>
    <cellStyle name="Normal 32 3 2 2 2 4 2" xfId="27790"/>
    <cellStyle name="Normal 32 3 2 2 2 5" xfId="17700"/>
    <cellStyle name="Normal 32 3 2 2 2 6" xfId="20222"/>
    <cellStyle name="Normal 32 3 2 2 3" xfId="3854"/>
    <cellStyle name="Normal 32 3 2 2 3 2" xfId="7637"/>
    <cellStyle name="Normal 32 3 2 2 3 2 2" xfId="15696"/>
    <cellStyle name="Normal 32 3 2 2 3 2 2 2" xfId="32543"/>
    <cellStyle name="Normal 32 3 2 2 3 2 3" xfId="24976"/>
    <cellStyle name="Normal 32 3 2 2 3 3" xfId="11913"/>
    <cellStyle name="Normal 32 3 2 2 3 3 2" xfId="28762"/>
    <cellStyle name="Normal 32 3 2 2 3 4" xfId="21195"/>
    <cellStyle name="Normal 32 3 2 2 4" xfId="5753"/>
    <cellStyle name="Normal 32 3 2 2 4 2" xfId="13812"/>
    <cellStyle name="Normal 32 3 2 2 4 2 2" xfId="30659"/>
    <cellStyle name="Normal 32 3 2 2 4 3" xfId="23092"/>
    <cellStyle name="Normal 32 3 2 2 5" xfId="9938"/>
    <cellStyle name="Normal 32 3 2 2 5 2" xfId="26878"/>
    <cellStyle name="Normal 32 3 2 2 6" xfId="17699"/>
    <cellStyle name="Normal 32 3 2 2 7" xfId="19310"/>
    <cellStyle name="Normal 32 3 2 3" xfId="2351"/>
    <cellStyle name="Normal 32 3 2 3 2" xfId="4315"/>
    <cellStyle name="Normal 32 3 2 3 2 2" xfId="8098"/>
    <cellStyle name="Normal 32 3 2 3 2 2 2" xfId="16157"/>
    <cellStyle name="Normal 32 3 2 3 2 2 2 2" xfId="33004"/>
    <cellStyle name="Normal 32 3 2 3 2 2 3" xfId="25437"/>
    <cellStyle name="Normal 32 3 2 3 2 3" xfId="12374"/>
    <cellStyle name="Normal 32 3 2 3 2 3 2" xfId="29223"/>
    <cellStyle name="Normal 32 3 2 3 2 4" xfId="21656"/>
    <cellStyle name="Normal 32 3 2 3 3" xfId="6214"/>
    <cellStyle name="Normal 32 3 2 3 3 2" xfId="14273"/>
    <cellStyle name="Normal 32 3 2 3 3 2 2" xfId="31120"/>
    <cellStyle name="Normal 32 3 2 3 3 3" xfId="23553"/>
    <cellStyle name="Normal 32 3 2 3 4" xfId="10439"/>
    <cellStyle name="Normal 32 3 2 3 4 2" xfId="27339"/>
    <cellStyle name="Normal 32 3 2 3 5" xfId="17701"/>
    <cellStyle name="Normal 32 3 2 3 6" xfId="19771"/>
    <cellStyle name="Normal 32 3 2 4" xfId="3403"/>
    <cellStyle name="Normal 32 3 2 4 2" xfId="7186"/>
    <cellStyle name="Normal 32 3 2 4 2 2" xfId="15245"/>
    <cellStyle name="Normal 32 3 2 4 2 2 2" xfId="32092"/>
    <cellStyle name="Normal 32 3 2 4 2 3" xfId="24525"/>
    <cellStyle name="Normal 32 3 2 4 3" xfId="11462"/>
    <cellStyle name="Normal 32 3 2 4 3 2" xfId="28311"/>
    <cellStyle name="Normal 32 3 2 4 4" xfId="20744"/>
    <cellStyle name="Normal 32 3 2 5" xfId="5302"/>
    <cellStyle name="Normal 32 3 2 5 2" xfId="13361"/>
    <cellStyle name="Normal 32 3 2 5 2 2" xfId="30208"/>
    <cellStyle name="Normal 32 3 2 5 3" xfId="22641"/>
    <cellStyle name="Normal 32 3 2 6" xfId="9463"/>
    <cellStyle name="Normal 32 3 2 6 2" xfId="26427"/>
    <cellStyle name="Normal 32 3 2 7" xfId="17698"/>
    <cellStyle name="Normal 32 3 2 8" xfId="18859"/>
    <cellStyle name="Normal 32 3 3" xfId="1587"/>
    <cellStyle name="Normal 32 3 3 2" xfId="2586"/>
    <cellStyle name="Normal 32 3 3 2 2" xfId="4548"/>
    <cellStyle name="Normal 32 3 3 2 2 2" xfId="8331"/>
    <cellStyle name="Normal 32 3 3 2 2 2 2" xfId="16390"/>
    <cellStyle name="Normal 32 3 3 2 2 2 2 2" xfId="33237"/>
    <cellStyle name="Normal 32 3 3 2 2 2 3" xfId="25670"/>
    <cellStyle name="Normal 32 3 3 2 2 3" xfId="12607"/>
    <cellStyle name="Normal 32 3 3 2 2 3 2" xfId="29456"/>
    <cellStyle name="Normal 32 3 3 2 2 4" xfId="21889"/>
    <cellStyle name="Normal 32 3 3 2 3" xfId="6447"/>
    <cellStyle name="Normal 32 3 3 2 3 2" xfId="14506"/>
    <cellStyle name="Normal 32 3 3 2 3 2 2" xfId="31353"/>
    <cellStyle name="Normal 32 3 3 2 3 3" xfId="23786"/>
    <cellStyle name="Normal 32 3 3 2 4" xfId="10673"/>
    <cellStyle name="Normal 32 3 3 2 4 2" xfId="27572"/>
    <cellStyle name="Normal 32 3 3 2 5" xfId="17703"/>
    <cellStyle name="Normal 32 3 3 2 6" xfId="20004"/>
    <cellStyle name="Normal 32 3 3 3" xfId="3636"/>
    <cellStyle name="Normal 32 3 3 3 2" xfId="7419"/>
    <cellStyle name="Normal 32 3 3 3 2 2" xfId="15478"/>
    <cellStyle name="Normal 32 3 3 3 2 2 2" xfId="32325"/>
    <cellStyle name="Normal 32 3 3 3 2 3" xfId="24758"/>
    <cellStyle name="Normal 32 3 3 3 3" xfId="11695"/>
    <cellStyle name="Normal 32 3 3 3 3 2" xfId="28544"/>
    <cellStyle name="Normal 32 3 3 3 4" xfId="20977"/>
    <cellStyle name="Normal 32 3 3 4" xfId="5535"/>
    <cellStyle name="Normal 32 3 3 4 2" xfId="13594"/>
    <cellStyle name="Normal 32 3 3 4 2 2" xfId="30441"/>
    <cellStyle name="Normal 32 3 3 4 3" xfId="22874"/>
    <cellStyle name="Normal 32 3 3 5" xfId="9720"/>
    <cellStyle name="Normal 32 3 3 5 2" xfId="26660"/>
    <cellStyle name="Normal 32 3 3 6" xfId="17702"/>
    <cellStyle name="Normal 32 3 3 7" xfId="19092"/>
    <cellStyle name="Normal 32 3 4" xfId="2133"/>
    <cellStyle name="Normal 32 3 4 2" xfId="4097"/>
    <cellStyle name="Normal 32 3 4 2 2" xfId="7880"/>
    <cellStyle name="Normal 32 3 4 2 2 2" xfId="15939"/>
    <cellStyle name="Normal 32 3 4 2 2 2 2" xfId="32786"/>
    <cellStyle name="Normal 32 3 4 2 2 3" xfId="25219"/>
    <cellStyle name="Normal 32 3 4 2 3" xfId="12156"/>
    <cellStyle name="Normal 32 3 4 2 3 2" xfId="29005"/>
    <cellStyle name="Normal 32 3 4 2 4" xfId="21438"/>
    <cellStyle name="Normal 32 3 4 3" xfId="5996"/>
    <cellStyle name="Normal 32 3 4 3 2" xfId="14055"/>
    <cellStyle name="Normal 32 3 4 3 2 2" xfId="30902"/>
    <cellStyle name="Normal 32 3 4 3 3" xfId="23335"/>
    <cellStyle name="Normal 32 3 4 4" xfId="10221"/>
    <cellStyle name="Normal 32 3 4 4 2" xfId="27121"/>
    <cellStyle name="Normal 32 3 4 5" xfId="17704"/>
    <cellStyle name="Normal 32 3 4 6" xfId="19553"/>
    <cellStyle name="Normal 32 3 5" xfId="3185"/>
    <cellStyle name="Normal 32 3 5 2" xfId="6968"/>
    <cellStyle name="Normal 32 3 5 2 2" xfId="15027"/>
    <cellStyle name="Normal 32 3 5 2 2 2" xfId="31874"/>
    <cellStyle name="Normal 32 3 5 2 3" xfId="24307"/>
    <cellStyle name="Normal 32 3 5 3" xfId="11244"/>
    <cellStyle name="Normal 32 3 5 3 2" xfId="28093"/>
    <cellStyle name="Normal 32 3 5 4" xfId="20526"/>
    <cellStyle name="Normal 32 3 6" xfId="5084"/>
    <cellStyle name="Normal 32 3 6 2" xfId="13143"/>
    <cellStyle name="Normal 32 3 6 2 2" xfId="29990"/>
    <cellStyle name="Normal 32 3 6 3" xfId="22423"/>
    <cellStyle name="Normal 32 3 7" xfId="9228"/>
    <cellStyle name="Normal 32 3 7 2" xfId="26209"/>
    <cellStyle name="Normal 32 3 8" xfId="17697"/>
    <cellStyle name="Normal 32 3 9" xfId="18641"/>
    <cellStyle name="Normal 32 4" xfId="1217"/>
    <cellStyle name="Normal 32 4 2" xfId="1713"/>
    <cellStyle name="Normal 32 4 2 2" xfId="2712"/>
    <cellStyle name="Normal 32 4 2 2 2" xfId="4674"/>
    <cellStyle name="Normal 32 4 2 2 2 2" xfId="8457"/>
    <cellStyle name="Normal 32 4 2 2 2 2 2" xfId="16516"/>
    <cellStyle name="Normal 32 4 2 2 2 2 2 2" xfId="33363"/>
    <cellStyle name="Normal 32 4 2 2 2 2 3" xfId="25796"/>
    <cellStyle name="Normal 32 4 2 2 2 3" xfId="12733"/>
    <cellStyle name="Normal 32 4 2 2 2 3 2" xfId="29582"/>
    <cellStyle name="Normal 32 4 2 2 2 4" xfId="22015"/>
    <cellStyle name="Normal 32 4 2 2 3" xfId="6573"/>
    <cellStyle name="Normal 32 4 2 2 3 2" xfId="14632"/>
    <cellStyle name="Normal 32 4 2 2 3 2 2" xfId="31479"/>
    <cellStyle name="Normal 32 4 2 2 3 3" xfId="23912"/>
    <cellStyle name="Normal 32 4 2 2 4" xfId="10799"/>
    <cellStyle name="Normal 32 4 2 2 4 2" xfId="27698"/>
    <cellStyle name="Normal 32 4 2 2 5" xfId="17707"/>
    <cellStyle name="Normal 32 4 2 2 6" xfId="20130"/>
    <cellStyle name="Normal 32 4 2 3" xfId="3762"/>
    <cellStyle name="Normal 32 4 2 3 2" xfId="7545"/>
    <cellStyle name="Normal 32 4 2 3 2 2" xfId="15604"/>
    <cellStyle name="Normal 32 4 2 3 2 2 2" xfId="32451"/>
    <cellStyle name="Normal 32 4 2 3 2 3" xfId="24884"/>
    <cellStyle name="Normal 32 4 2 3 3" xfId="11821"/>
    <cellStyle name="Normal 32 4 2 3 3 2" xfId="28670"/>
    <cellStyle name="Normal 32 4 2 3 4" xfId="21103"/>
    <cellStyle name="Normal 32 4 2 4" xfId="5661"/>
    <cellStyle name="Normal 32 4 2 4 2" xfId="13720"/>
    <cellStyle name="Normal 32 4 2 4 2 2" xfId="30567"/>
    <cellStyle name="Normal 32 4 2 4 3" xfId="23000"/>
    <cellStyle name="Normal 32 4 2 5" xfId="9846"/>
    <cellStyle name="Normal 32 4 2 5 2" xfId="26786"/>
    <cellStyle name="Normal 32 4 2 6" xfId="17706"/>
    <cellStyle name="Normal 32 4 2 7" xfId="19218"/>
    <cellStyle name="Normal 32 4 3" xfId="2259"/>
    <cellStyle name="Normal 32 4 3 2" xfId="4223"/>
    <cellStyle name="Normal 32 4 3 2 2" xfId="8006"/>
    <cellStyle name="Normal 32 4 3 2 2 2" xfId="16065"/>
    <cellStyle name="Normal 32 4 3 2 2 2 2" xfId="32912"/>
    <cellStyle name="Normal 32 4 3 2 2 3" xfId="25345"/>
    <cellStyle name="Normal 32 4 3 2 3" xfId="12282"/>
    <cellStyle name="Normal 32 4 3 2 3 2" xfId="29131"/>
    <cellStyle name="Normal 32 4 3 2 4" xfId="21564"/>
    <cellStyle name="Normal 32 4 3 3" xfId="6122"/>
    <cellStyle name="Normal 32 4 3 3 2" xfId="14181"/>
    <cellStyle name="Normal 32 4 3 3 2 2" xfId="31028"/>
    <cellStyle name="Normal 32 4 3 3 3" xfId="23461"/>
    <cellStyle name="Normal 32 4 3 4" xfId="10347"/>
    <cellStyle name="Normal 32 4 3 4 2" xfId="27247"/>
    <cellStyle name="Normal 32 4 3 5" xfId="17708"/>
    <cellStyle name="Normal 32 4 3 6" xfId="19679"/>
    <cellStyle name="Normal 32 4 4" xfId="3311"/>
    <cellStyle name="Normal 32 4 4 2" xfId="7094"/>
    <cellStyle name="Normal 32 4 4 2 2" xfId="15153"/>
    <cellStyle name="Normal 32 4 4 2 2 2" xfId="32000"/>
    <cellStyle name="Normal 32 4 4 2 3" xfId="24433"/>
    <cellStyle name="Normal 32 4 4 3" xfId="11370"/>
    <cellStyle name="Normal 32 4 4 3 2" xfId="28219"/>
    <cellStyle name="Normal 32 4 4 4" xfId="20652"/>
    <cellStyle name="Normal 32 4 5" xfId="5210"/>
    <cellStyle name="Normal 32 4 5 2" xfId="13269"/>
    <cellStyle name="Normal 32 4 5 2 2" xfId="30116"/>
    <cellStyle name="Normal 32 4 5 3" xfId="22549"/>
    <cellStyle name="Normal 32 4 6" xfId="9371"/>
    <cellStyle name="Normal 32 4 6 2" xfId="26335"/>
    <cellStyle name="Normal 32 4 7" xfId="17705"/>
    <cellStyle name="Normal 32 4 8" xfId="18767"/>
    <cellStyle name="Normal 32 5" xfId="1495"/>
    <cellStyle name="Normal 32 5 2" xfId="2494"/>
    <cellStyle name="Normal 32 5 2 2" xfId="4456"/>
    <cellStyle name="Normal 32 5 2 2 2" xfId="8239"/>
    <cellStyle name="Normal 32 5 2 2 2 2" xfId="16298"/>
    <cellStyle name="Normal 32 5 2 2 2 2 2" xfId="33145"/>
    <cellStyle name="Normal 32 5 2 2 2 3" xfId="25578"/>
    <cellStyle name="Normal 32 5 2 2 3" xfId="12515"/>
    <cellStyle name="Normal 32 5 2 2 3 2" xfId="29364"/>
    <cellStyle name="Normal 32 5 2 2 4" xfId="21797"/>
    <cellStyle name="Normal 32 5 2 3" xfId="6355"/>
    <cellStyle name="Normal 32 5 2 3 2" xfId="14414"/>
    <cellStyle name="Normal 32 5 2 3 2 2" xfId="31261"/>
    <cellStyle name="Normal 32 5 2 3 3" xfId="23694"/>
    <cellStyle name="Normal 32 5 2 4" xfId="10581"/>
    <cellStyle name="Normal 32 5 2 4 2" xfId="27480"/>
    <cellStyle name="Normal 32 5 2 5" xfId="17710"/>
    <cellStyle name="Normal 32 5 2 6" xfId="19912"/>
    <cellStyle name="Normal 32 5 3" xfId="3544"/>
    <cellStyle name="Normal 32 5 3 2" xfId="7327"/>
    <cellStyle name="Normal 32 5 3 2 2" xfId="15386"/>
    <cellStyle name="Normal 32 5 3 2 2 2" xfId="32233"/>
    <cellStyle name="Normal 32 5 3 2 3" xfId="24666"/>
    <cellStyle name="Normal 32 5 3 3" xfId="11603"/>
    <cellStyle name="Normal 32 5 3 3 2" xfId="28452"/>
    <cellStyle name="Normal 32 5 3 4" xfId="20885"/>
    <cellStyle name="Normal 32 5 4" xfId="5443"/>
    <cellStyle name="Normal 32 5 4 2" xfId="13502"/>
    <cellStyle name="Normal 32 5 4 2 2" xfId="30349"/>
    <cellStyle name="Normal 32 5 4 3" xfId="22782"/>
    <cellStyle name="Normal 32 5 5" xfId="9628"/>
    <cellStyle name="Normal 32 5 5 2" xfId="26568"/>
    <cellStyle name="Normal 32 5 6" xfId="17709"/>
    <cellStyle name="Normal 32 5 7" xfId="19000"/>
    <cellStyle name="Normal 32 6" xfId="2020"/>
    <cellStyle name="Normal 32 6 2" xfId="4005"/>
    <cellStyle name="Normal 32 6 2 2" xfId="7788"/>
    <cellStyle name="Normal 32 6 2 2 2" xfId="15847"/>
    <cellStyle name="Normal 32 6 2 2 2 2" xfId="32694"/>
    <cellStyle name="Normal 32 6 2 2 3" xfId="25127"/>
    <cellStyle name="Normal 32 6 2 3" xfId="12064"/>
    <cellStyle name="Normal 32 6 2 3 2" xfId="28913"/>
    <cellStyle name="Normal 32 6 2 4" xfId="21346"/>
    <cellStyle name="Normal 32 6 3" xfId="5904"/>
    <cellStyle name="Normal 32 6 3 2" xfId="13963"/>
    <cellStyle name="Normal 32 6 3 2 2" xfId="30810"/>
    <cellStyle name="Normal 32 6 3 3" xfId="23243"/>
    <cellStyle name="Normal 32 6 4" xfId="10119"/>
    <cellStyle name="Normal 32 6 4 2" xfId="27029"/>
    <cellStyle name="Normal 32 6 5" xfId="17711"/>
    <cellStyle name="Normal 32 6 6" xfId="19461"/>
    <cellStyle name="Normal 32 7" xfId="3063"/>
    <cellStyle name="Normal 32 7 2" xfId="6876"/>
    <cellStyle name="Normal 32 7 2 2" xfId="14935"/>
    <cellStyle name="Normal 32 7 2 2 2" xfId="31782"/>
    <cellStyle name="Normal 32 7 2 3" xfId="24215"/>
    <cellStyle name="Normal 32 7 3" xfId="11126"/>
    <cellStyle name="Normal 32 7 3 2" xfId="28001"/>
    <cellStyle name="Normal 32 7 4" xfId="20434"/>
    <cellStyle name="Normal 32 8" xfId="4992"/>
    <cellStyle name="Normal 32 8 2" xfId="13051"/>
    <cellStyle name="Normal 32 8 2 2" xfId="29898"/>
    <cellStyle name="Normal 32 8 3" xfId="22331"/>
    <cellStyle name="Normal 32 9" xfId="8975"/>
    <cellStyle name="Normal 32 9 2" xfId="26117"/>
    <cellStyle name="Normal 320" xfId="33729"/>
    <cellStyle name="Normal 321" xfId="33730"/>
    <cellStyle name="Normal 322" xfId="33731"/>
    <cellStyle name="Normal 323" xfId="33912"/>
    <cellStyle name="Normal 324" xfId="33913"/>
    <cellStyle name="Normal 325" xfId="33914"/>
    <cellStyle name="Normal 326" xfId="33909"/>
    <cellStyle name="Normal 327" xfId="33915"/>
    <cellStyle name="Normal 328" xfId="33916"/>
    <cellStyle name="Normal 329" xfId="33917"/>
    <cellStyle name="Normal 33" xfId="633"/>
    <cellStyle name="Normal 33 10" xfId="17712"/>
    <cellStyle name="Normal 33 11" xfId="18549"/>
    <cellStyle name="Normal 33 12" xfId="34111"/>
    <cellStyle name="Normal 33 2" xfId="954"/>
    <cellStyle name="Normal 33 2 2" xfId="3134"/>
    <cellStyle name="Normal 33 2 3" xfId="17713"/>
    <cellStyle name="Normal 33 2 4" xfId="34112"/>
    <cellStyle name="Normal 33 3" xfId="1049"/>
    <cellStyle name="Normal 33 3 2" xfId="1310"/>
    <cellStyle name="Normal 33 3 2 2" xfId="1806"/>
    <cellStyle name="Normal 33 3 2 2 2" xfId="2805"/>
    <cellStyle name="Normal 33 3 2 2 2 2" xfId="4767"/>
    <cellStyle name="Normal 33 3 2 2 2 2 2" xfId="8550"/>
    <cellStyle name="Normal 33 3 2 2 2 2 2 2" xfId="16609"/>
    <cellStyle name="Normal 33 3 2 2 2 2 2 2 2" xfId="33456"/>
    <cellStyle name="Normal 33 3 2 2 2 2 2 3" xfId="25889"/>
    <cellStyle name="Normal 33 3 2 2 2 2 3" xfId="12826"/>
    <cellStyle name="Normal 33 3 2 2 2 2 3 2" xfId="29675"/>
    <cellStyle name="Normal 33 3 2 2 2 2 4" xfId="22108"/>
    <cellStyle name="Normal 33 3 2 2 2 3" xfId="6666"/>
    <cellStyle name="Normal 33 3 2 2 2 3 2" xfId="14725"/>
    <cellStyle name="Normal 33 3 2 2 2 3 2 2" xfId="31572"/>
    <cellStyle name="Normal 33 3 2 2 2 3 3" xfId="24005"/>
    <cellStyle name="Normal 33 3 2 2 2 4" xfId="10892"/>
    <cellStyle name="Normal 33 3 2 2 2 4 2" xfId="27791"/>
    <cellStyle name="Normal 33 3 2 2 2 5" xfId="17717"/>
    <cellStyle name="Normal 33 3 2 2 2 6" xfId="20223"/>
    <cellStyle name="Normal 33 3 2 2 3" xfId="3855"/>
    <cellStyle name="Normal 33 3 2 2 3 2" xfId="7638"/>
    <cellStyle name="Normal 33 3 2 2 3 2 2" xfId="15697"/>
    <cellStyle name="Normal 33 3 2 2 3 2 2 2" xfId="32544"/>
    <cellStyle name="Normal 33 3 2 2 3 2 3" xfId="24977"/>
    <cellStyle name="Normal 33 3 2 2 3 3" xfId="11914"/>
    <cellStyle name="Normal 33 3 2 2 3 3 2" xfId="28763"/>
    <cellStyle name="Normal 33 3 2 2 3 4" xfId="21196"/>
    <cellStyle name="Normal 33 3 2 2 4" xfId="5754"/>
    <cellStyle name="Normal 33 3 2 2 4 2" xfId="13813"/>
    <cellStyle name="Normal 33 3 2 2 4 2 2" xfId="30660"/>
    <cellStyle name="Normal 33 3 2 2 4 3" xfId="23093"/>
    <cellStyle name="Normal 33 3 2 2 5" xfId="9939"/>
    <cellStyle name="Normal 33 3 2 2 5 2" xfId="26879"/>
    <cellStyle name="Normal 33 3 2 2 6" xfId="17716"/>
    <cellStyle name="Normal 33 3 2 2 7" xfId="19311"/>
    <cellStyle name="Normal 33 3 2 3" xfId="2352"/>
    <cellStyle name="Normal 33 3 2 3 2" xfId="4316"/>
    <cellStyle name="Normal 33 3 2 3 2 2" xfId="8099"/>
    <cellStyle name="Normal 33 3 2 3 2 2 2" xfId="16158"/>
    <cellStyle name="Normal 33 3 2 3 2 2 2 2" xfId="33005"/>
    <cellStyle name="Normal 33 3 2 3 2 2 3" xfId="25438"/>
    <cellStyle name="Normal 33 3 2 3 2 3" xfId="12375"/>
    <cellStyle name="Normal 33 3 2 3 2 3 2" xfId="29224"/>
    <cellStyle name="Normal 33 3 2 3 2 4" xfId="21657"/>
    <cellStyle name="Normal 33 3 2 3 3" xfId="6215"/>
    <cellStyle name="Normal 33 3 2 3 3 2" xfId="14274"/>
    <cellStyle name="Normal 33 3 2 3 3 2 2" xfId="31121"/>
    <cellStyle name="Normal 33 3 2 3 3 3" xfId="23554"/>
    <cellStyle name="Normal 33 3 2 3 4" xfId="10440"/>
    <cellStyle name="Normal 33 3 2 3 4 2" xfId="27340"/>
    <cellStyle name="Normal 33 3 2 3 5" xfId="17718"/>
    <cellStyle name="Normal 33 3 2 3 6" xfId="19772"/>
    <cellStyle name="Normal 33 3 2 4" xfId="3404"/>
    <cellStyle name="Normal 33 3 2 4 2" xfId="7187"/>
    <cellStyle name="Normal 33 3 2 4 2 2" xfId="15246"/>
    <cellStyle name="Normal 33 3 2 4 2 2 2" xfId="32093"/>
    <cellStyle name="Normal 33 3 2 4 2 3" xfId="24526"/>
    <cellStyle name="Normal 33 3 2 4 3" xfId="11463"/>
    <cellStyle name="Normal 33 3 2 4 3 2" xfId="28312"/>
    <cellStyle name="Normal 33 3 2 4 4" xfId="20745"/>
    <cellStyle name="Normal 33 3 2 5" xfId="5303"/>
    <cellStyle name="Normal 33 3 2 5 2" xfId="13362"/>
    <cellStyle name="Normal 33 3 2 5 2 2" xfId="30209"/>
    <cellStyle name="Normal 33 3 2 5 3" xfId="22642"/>
    <cellStyle name="Normal 33 3 2 6" xfId="9464"/>
    <cellStyle name="Normal 33 3 2 6 2" xfId="26428"/>
    <cellStyle name="Normal 33 3 2 7" xfId="17715"/>
    <cellStyle name="Normal 33 3 2 8" xfId="18860"/>
    <cellStyle name="Normal 33 3 3" xfId="1588"/>
    <cellStyle name="Normal 33 3 3 2" xfId="2587"/>
    <cellStyle name="Normal 33 3 3 2 2" xfId="4549"/>
    <cellStyle name="Normal 33 3 3 2 2 2" xfId="8332"/>
    <cellStyle name="Normal 33 3 3 2 2 2 2" xfId="16391"/>
    <cellStyle name="Normal 33 3 3 2 2 2 2 2" xfId="33238"/>
    <cellStyle name="Normal 33 3 3 2 2 2 3" xfId="25671"/>
    <cellStyle name="Normal 33 3 3 2 2 3" xfId="12608"/>
    <cellStyle name="Normal 33 3 3 2 2 3 2" xfId="29457"/>
    <cellStyle name="Normal 33 3 3 2 2 4" xfId="21890"/>
    <cellStyle name="Normal 33 3 3 2 3" xfId="6448"/>
    <cellStyle name="Normal 33 3 3 2 3 2" xfId="14507"/>
    <cellStyle name="Normal 33 3 3 2 3 2 2" xfId="31354"/>
    <cellStyle name="Normal 33 3 3 2 3 3" xfId="23787"/>
    <cellStyle name="Normal 33 3 3 2 4" xfId="10674"/>
    <cellStyle name="Normal 33 3 3 2 4 2" xfId="27573"/>
    <cellStyle name="Normal 33 3 3 2 5" xfId="17720"/>
    <cellStyle name="Normal 33 3 3 2 6" xfId="20005"/>
    <cellStyle name="Normal 33 3 3 3" xfId="3637"/>
    <cellStyle name="Normal 33 3 3 3 2" xfId="7420"/>
    <cellStyle name="Normal 33 3 3 3 2 2" xfId="15479"/>
    <cellStyle name="Normal 33 3 3 3 2 2 2" xfId="32326"/>
    <cellStyle name="Normal 33 3 3 3 2 3" xfId="24759"/>
    <cellStyle name="Normal 33 3 3 3 3" xfId="11696"/>
    <cellStyle name="Normal 33 3 3 3 3 2" xfId="28545"/>
    <cellStyle name="Normal 33 3 3 3 4" xfId="20978"/>
    <cellStyle name="Normal 33 3 3 4" xfId="5536"/>
    <cellStyle name="Normal 33 3 3 4 2" xfId="13595"/>
    <cellStyle name="Normal 33 3 3 4 2 2" xfId="30442"/>
    <cellStyle name="Normal 33 3 3 4 3" xfId="22875"/>
    <cellStyle name="Normal 33 3 3 5" xfId="9721"/>
    <cellStyle name="Normal 33 3 3 5 2" xfId="26661"/>
    <cellStyle name="Normal 33 3 3 6" xfId="17719"/>
    <cellStyle name="Normal 33 3 3 7" xfId="19093"/>
    <cellStyle name="Normal 33 3 4" xfId="2134"/>
    <cellStyle name="Normal 33 3 4 2" xfId="4098"/>
    <cellStyle name="Normal 33 3 4 2 2" xfId="7881"/>
    <cellStyle name="Normal 33 3 4 2 2 2" xfId="15940"/>
    <cellStyle name="Normal 33 3 4 2 2 2 2" xfId="32787"/>
    <cellStyle name="Normal 33 3 4 2 2 3" xfId="25220"/>
    <cellStyle name="Normal 33 3 4 2 3" xfId="12157"/>
    <cellStyle name="Normal 33 3 4 2 3 2" xfId="29006"/>
    <cellStyle name="Normal 33 3 4 2 4" xfId="21439"/>
    <cellStyle name="Normal 33 3 4 3" xfId="5997"/>
    <cellStyle name="Normal 33 3 4 3 2" xfId="14056"/>
    <cellStyle name="Normal 33 3 4 3 2 2" xfId="30903"/>
    <cellStyle name="Normal 33 3 4 3 3" xfId="23336"/>
    <cellStyle name="Normal 33 3 4 4" xfId="10222"/>
    <cellStyle name="Normal 33 3 4 4 2" xfId="27122"/>
    <cellStyle name="Normal 33 3 4 5" xfId="17721"/>
    <cellStyle name="Normal 33 3 4 6" xfId="19554"/>
    <cellStyle name="Normal 33 3 5" xfId="3186"/>
    <cellStyle name="Normal 33 3 5 2" xfId="6969"/>
    <cellStyle name="Normal 33 3 5 2 2" xfId="15028"/>
    <cellStyle name="Normal 33 3 5 2 2 2" xfId="31875"/>
    <cellStyle name="Normal 33 3 5 2 3" xfId="24308"/>
    <cellStyle name="Normal 33 3 5 3" xfId="11245"/>
    <cellStyle name="Normal 33 3 5 3 2" xfId="28094"/>
    <cellStyle name="Normal 33 3 5 4" xfId="20527"/>
    <cellStyle name="Normal 33 3 6" xfId="5085"/>
    <cellStyle name="Normal 33 3 6 2" xfId="13144"/>
    <cellStyle name="Normal 33 3 6 2 2" xfId="29991"/>
    <cellStyle name="Normal 33 3 6 3" xfId="22424"/>
    <cellStyle name="Normal 33 3 7" xfId="9229"/>
    <cellStyle name="Normal 33 3 7 2" xfId="26210"/>
    <cellStyle name="Normal 33 3 8" xfId="17714"/>
    <cellStyle name="Normal 33 3 9" xfId="18642"/>
    <cellStyle name="Normal 33 4" xfId="1218"/>
    <cellStyle name="Normal 33 4 2" xfId="1714"/>
    <cellStyle name="Normal 33 4 2 2" xfId="2713"/>
    <cellStyle name="Normal 33 4 2 2 2" xfId="4675"/>
    <cellStyle name="Normal 33 4 2 2 2 2" xfId="8458"/>
    <cellStyle name="Normal 33 4 2 2 2 2 2" xfId="16517"/>
    <cellStyle name="Normal 33 4 2 2 2 2 2 2" xfId="33364"/>
    <cellStyle name="Normal 33 4 2 2 2 2 3" xfId="25797"/>
    <cellStyle name="Normal 33 4 2 2 2 3" xfId="12734"/>
    <cellStyle name="Normal 33 4 2 2 2 3 2" xfId="29583"/>
    <cellStyle name="Normal 33 4 2 2 2 4" xfId="22016"/>
    <cellStyle name="Normal 33 4 2 2 3" xfId="6574"/>
    <cellStyle name="Normal 33 4 2 2 3 2" xfId="14633"/>
    <cellStyle name="Normal 33 4 2 2 3 2 2" xfId="31480"/>
    <cellStyle name="Normal 33 4 2 2 3 3" xfId="23913"/>
    <cellStyle name="Normal 33 4 2 2 4" xfId="10800"/>
    <cellStyle name="Normal 33 4 2 2 4 2" xfId="27699"/>
    <cellStyle name="Normal 33 4 2 2 5" xfId="17724"/>
    <cellStyle name="Normal 33 4 2 2 6" xfId="20131"/>
    <cellStyle name="Normal 33 4 2 3" xfId="3763"/>
    <cellStyle name="Normal 33 4 2 3 2" xfId="7546"/>
    <cellStyle name="Normal 33 4 2 3 2 2" xfId="15605"/>
    <cellStyle name="Normal 33 4 2 3 2 2 2" xfId="32452"/>
    <cellStyle name="Normal 33 4 2 3 2 3" xfId="24885"/>
    <cellStyle name="Normal 33 4 2 3 3" xfId="11822"/>
    <cellStyle name="Normal 33 4 2 3 3 2" xfId="28671"/>
    <cellStyle name="Normal 33 4 2 3 4" xfId="21104"/>
    <cellStyle name="Normal 33 4 2 4" xfId="5662"/>
    <cellStyle name="Normal 33 4 2 4 2" xfId="13721"/>
    <cellStyle name="Normal 33 4 2 4 2 2" xfId="30568"/>
    <cellStyle name="Normal 33 4 2 4 3" xfId="23001"/>
    <cellStyle name="Normal 33 4 2 5" xfId="9847"/>
    <cellStyle name="Normal 33 4 2 5 2" xfId="26787"/>
    <cellStyle name="Normal 33 4 2 6" xfId="17723"/>
    <cellStyle name="Normal 33 4 2 7" xfId="19219"/>
    <cellStyle name="Normal 33 4 3" xfId="2260"/>
    <cellStyle name="Normal 33 4 3 2" xfId="4224"/>
    <cellStyle name="Normal 33 4 3 2 2" xfId="8007"/>
    <cellStyle name="Normal 33 4 3 2 2 2" xfId="16066"/>
    <cellStyle name="Normal 33 4 3 2 2 2 2" xfId="32913"/>
    <cellStyle name="Normal 33 4 3 2 2 3" xfId="25346"/>
    <cellStyle name="Normal 33 4 3 2 3" xfId="12283"/>
    <cellStyle name="Normal 33 4 3 2 3 2" xfId="29132"/>
    <cellStyle name="Normal 33 4 3 2 4" xfId="21565"/>
    <cellStyle name="Normal 33 4 3 3" xfId="6123"/>
    <cellStyle name="Normal 33 4 3 3 2" xfId="14182"/>
    <cellStyle name="Normal 33 4 3 3 2 2" xfId="31029"/>
    <cellStyle name="Normal 33 4 3 3 3" xfId="23462"/>
    <cellStyle name="Normal 33 4 3 4" xfId="10348"/>
    <cellStyle name="Normal 33 4 3 4 2" xfId="27248"/>
    <cellStyle name="Normal 33 4 3 5" xfId="17725"/>
    <cellStyle name="Normal 33 4 3 6" xfId="19680"/>
    <cellStyle name="Normal 33 4 4" xfId="3312"/>
    <cellStyle name="Normal 33 4 4 2" xfId="7095"/>
    <cellStyle name="Normal 33 4 4 2 2" xfId="15154"/>
    <cellStyle name="Normal 33 4 4 2 2 2" xfId="32001"/>
    <cellStyle name="Normal 33 4 4 2 3" xfId="24434"/>
    <cellStyle name="Normal 33 4 4 3" xfId="11371"/>
    <cellStyle name="Normal 33 4 4 3 2" xfId="28220"/>
    <cellStyle name="Normal 33 4 4 4" xfId="20653"/>
    <cellStyle name="Normal 33 4 5" xfId="5211"/>
    <cellStyle name="Normal 33 4 5 2" xfId="13270"/>
    <cellStyle name="Normal 33 4 5 2 2" xfId="30117"/>
    <cellStyle name="Normal 33 4 5 3" xfId="22550"/>
    <cellStyle name="Normal 33 4 6" xfId="9372"/>
    <cellStyle name="Normal 33 4 6 2" xfId="26336"/>
    <cellStyle name="Normal 33 4 7" xfId="17722"/>
    <cellStyle name="Normal 33 4 8" xfId="18768"/>
    <cellStyle name="Normal 33 5" xfId="1496"/>
    <cellStyle name="Normal 33 5 2" xfId="2495"/>
    <cellStyle name="Normal 33 5 2 2" xfId="4457"/>
    <cellStyle name="Normal 33 5 2 2 2" xfId="8240"/>
    <cellStyle name="Normal 33 5 2 2 2 2" xfId="16299"/>
    <cellStyle name="Normal 33 5 2 2 2 2 2" xfId="33146"/>
    <cellStyle name="Normal 33 5 2 2 2 3" xfId="25579"/>
    <cellStyle name="Normal 33 5 2 2 3" xfId="12516"/>
    <cellStyle name="Normal 33 5 2 2 3 2" xfId="29365"/>
    <cellStyle name="Normal 33 5 2 2 4" xfId="21798"/>
    <cellStyle name="Normal 33 5 2 3" xfId="6356"/>
    <cellStyle name="Normal 33 5 2 3 2" xfId="14415"/>
    <cellStyle name="Normal 33 5 2 3 2 2" xfId="31262"/>
    <cellStyle name="Normal 33 5 2 3 3" xfId="23695"/>
    <cellStyle name="Normal 33 5 2 4" xfId="10582"/>
    <cellStyle name="Normal 33 5 2 4 2" xfId="27481"/>
    <cellStyle name="Normal 33 5 2 5" xfId="17727"/>
    <cellStyle name="Normal 33 5 2 6" xfId="19913"/>
    <cellStyle name="Normal 33 5 3" xfId="3545"/>
    <cellStyle name="Normal 33 5 3 2" xfId="7328"/>
    <cellStyle name="Normal 33 5 3 2 2" xfId="15387"/>
    <cellStyle name="Normal 33 5 3 2 2 2" xfId="32234"/>
    <cellStyle name="Normal 33 5 3 2 3" xfId="24667"/>
    <cellStyle name="Normal 33 5 3 3" xfId="11604"/>
    <cellStyle name="Normal 33 5 3 3 2" xfId="28453"/>
    <cellStyle name="Normal 33 5 3 4" xfId="20886"/>
    <cellStyle name="Normal 33 5 4" xfId="5444"/>
    <cellStyle name="Normal 33 5 4 2" xfId="13503"/>
    <cellStyle name="Normal 33 5 4 2 2" xfId="30350"/>
    <cellStyle name="Normal 33 5 4 3" xfId="22783"/>
    <cellStyle name="Normal 33 5 5" xfId="9629"/>
    <cellStyle name="Normal 33 5 5 2" xfId="26569"/>
    <cellStyle name="Normal 33 5 6" xfId="17726"/>
    <cellStyle name="Normal 33 5 7" xfId="19001"/>
    <cellStyle name="Normal 33 6" xfId="2021"/>
    <cellStyle name="Normal 33 6 2" xfId="4006"/>
    <cellStyle name="Normal 33 6 2 2" xfId="7789"/>
    <cellStyle name="Normal 33 6 2 2 2" xfId="15848"/>
    <cellStyle name="Normal 33 6 2 2 2 2" xfId="32695"/>
    <cellStyle name="Normal 33 6 2 2 3" xfId="25128"/>
    <cellStyle name="Normal 33 6 2 3" xfId="12065"/>
    <cellStyle name="Normal 33 6 2 3 2" xfId="28914"/>
    <cellStyle name="Normal 33 6 2 4" xfId="21347"/>
    <cellStyle name="Normal 33 6 3" xfId="5905"/>
    <cellStyle name="Normal 33 6 3 2" xfId="13964"/>
    <cellStyle name="Normal 33 6 3 2 2" xfId="30811"/>
    <cellStyle name="Normal 33 6 3 3" xfId="23244"/>
    <cellStyle name="Normal 33 6 4" xfId="10120"/>
    <cellStyle name="Normal 33 6 4 2" xfId="27030"/>
    <cellStyle name="Normal 33 6 5" xfId="17728"/>
    <cellStyle name="Normal 33 6 6" xfId="19462"/>
    <cellStyle name="Normal 33 7" xfId="3064"/>
    <cellStyle name="Normal 33 7 2" xfId="6877"/>
    <cellStyle name="Normal 33 7 2 2" xfId="14936"/>
    <cellStyle name="Normal 33 7 2 2 2" xfId="31783"/>
    <cellStyle name="Normal 33 7 2 3" xfId="24216"/>
    <cellStyle name="Normal 33 7 3" xfId="11127"/>
    <cellStyle name="Normal 33 7 3 2" xfId="28002"/>
    <cellStyle name="Normal 33 7 4" xfId="20435"/>
    <cellStyle name="Normal 33 8" xfId="4993"/>
    <cellStyle name="Normal 33 8 2" xfId="13052"/>
    <cellStyle name="Normal 33 8 2 2" xfId="29899"/>
    <cellStyle name="Normal 33 8 3" xfId="22332"/>
    <cellStyle name="Normal 33 9" xfId="8976"/>
    <cellStyle name="Normal 33 9 2" xfId="26118"/>
    <cellStyle name="Normal 330" xfId="33918"/>
    <cellStyle name="Normal 331" xfId="33919"/>
    <cellStyle name="Normal 332" xfId="33920"/>
    <cellStyle name="Normal 333" xfId="33921"/>
    <cellStyle name="Normal 334" xfId="33922"/>
    <cellStyle name="Normal 335" xfId="33923"/>
    <cellStyle name="Normal 336" xfId="33924"/>
    <cellStyle name="Normal 337" xfId="33925"/>
    <cellStyle name="Normal 338" xfId="33926"/>
    <cellStyle name="Normal 339" xfId="33927"/>
    <cellStyle name="Normal 34" xfId="635"/>
    <cellStyle name="Normal 34 2" xfId="955"/>
    <cellStyle name="Normal 34 2 2" xfId="3135"/>
    <cellStyle name="Normal 34 2 3" xfId="17729"/>
    <cellStyle name="Normal 34 2 4" xfId="34113"/>
    <cellStyle name="Normal 340" xfId="33928"/>
    <cellStyle name="Normal 341" xfId="33929"/>
    <cellStyle name="Normal 342" xfId="33930"/>
    <cellStyle name="Normal 343" xfId="33931"/>
    <cellStyle name="Normal 344" xfId="33932"/>
    <cellStyle name="Normal 345" xfId="33933"/>
    <cellStyle name="Normal 346" xfId="263"/>
    <cellStyle name="Normal 346 2" xfId="33934"/>
    <cellStyle name="Normal 347" xfId="33935"/>
    <cellStyle name="Normal 348" xfId="33936"/>
    <cellStyle name="Normal 349" xfId="33937"/>
    <cellStyle name="Normal 35" xfId="634"/>
    <cellStyle name="Normal 35 10" xfId="17730"/>
    <cellStyle name="Normal 35 11" xfId="18550"/>
    <cellStyle name="Normal 35 12" xfId="34114"/>
    <cellStyle name="Normal 35 2" xfId="956"/>
    <cellStyle name="Normal 35 2 2" xfId="3136"/>
    <cellStyle name="Normal 35 2 3" xfId="17731"/>
    <cellStyle name="Normal 35 2 4" xfId="34115"/>
    <cellStyle name="Normal 35 3" xfId="1050"/>
    <cellStyle name="Normal 35 3 2" xfId="1311"/>
    <cellStyle name="Normal 35 3 2 2" xfId="1807"/>
    <cellStyle name="Normal 35 3 2 2 2" xfId="2806"/>
    <cellStyle name="Normal 35 3 2 2 2 2" xfId="4768"/>
    <cellStyle name="Normal 35 3 2 2 2 2 2" xfId="8551"/>
    <cellStyle name="Normal 35 3 2 2 2 2 2 2" xfId="16610"/>
    <cellStyle name="Normal 35 3 2 2 2 2 2 2 2" xfId="33457"/>
    <cellStyle name="Normal 35 3 2 2 2 2 2 3" xfId="25890"/>
    <cellStyle name="Normal 35 3 2 2 2 2 3" xfId="12827"/>
    <cellStyle name="Normal 35 3 2 2 2 2 3 2" xfId="29676"/>
    <cellStyle name="Normal 35 3 2 2 2 2 4" xfId="22109"/>
    <cellStyle name="Normal 35 3 2 2 2 3" xfId="6667"/>
    <cellStyle name="Normal 35 3 2 2 2 3 2" xfId="14726"/>
    <cellStyle name="Normal 35 3 2 2 2 3 2 2" xfId="31573"/>
    <cellStyle name="Normal 35 3 2 2 2 3 3" xfId="24006"/>
    <cellStyle name="Normal 35 3 2 2 2 4" xfId="10893"/>
    <cellStyle name="Normal 35 3 2 2 2 4 2" xfId="27792"/>
    <cellStyle name="Normal 35 3 2 2 2 5" xfId="17735"/>
    <cellStyle name="Normal 35 3 2 2 2 6" xfId="20224"/>
    <cellStyle name="Normal 35 3 2 2 3" xfId="3856"/>
    <cellStyle name="Normal 35 3 2 2 3 2" xfId="7639"/>
    <cellStyle name="Normal 35 3 2 2 3 2 2" xfId="15698"/>
    <cellStyle name="Normal 35 3 2 2 3 2 2 2" xfId="32545"/>
    <cellStyle name="Normal 35 3 2 2 3 2 3" xfId="24978"/>
    <cellStyle name="Normal 35 3 2 2 3 3" xfId="11915"/>
    <cellStyle name="Normal 35 3 2 2 3 3 2" xfId="28764"/>
    <cellStyle name="Normal 35 3 2 2 3 4" xfId="21197"/>
    <cellStyle name="Normal 35 3 2 2 4" xfId="5755"/>
    <cellStyle name="Normal 35 3 2 2 4 2" xfId="13814"/>
    <cellStyle name="Normal 35 3 2 2 4 2 2" xfId="30661"/>
    <cellStyle name="Normal 35 3 2 2 4 3" xfId="23094"/>
    <cellStyle name="Normal 35 3 2 2 5" xfId="9940"/>
    <cellStyle name="Normal 35 3 2 2 5 2" xfId="26880"/>
    <cellStyle name="Normal 35 3 2 2 6" xfId="17734"/>
    <cellStyle name="Normal 35 3 2 2 7" xfId="19312"/>
    <cellStyle name="Normal 35 3 2 3" xfId="2353"/>
    <cellStyle name="Normal 35 3 2 3 2" xfId="4317"/>
    <cellStyle name="Normal 35 3 2 3 2 2" xfId="8100"/>
    <cellStyle name="Normal 35 3 2 3 2 2 2" xfId="16159"/>
    <cellStyle name="Normal 35 3 2 3 2 2 2 2" xfId="33006"/>
    <cellStyle name="Normal 35 3 2 3 2 2 3" xfId="25439"/>
    <cellStyle name="Normal 35 3 2 3 2 3" xfId="12376"/>
    <cellStyle name="Normal 35 3 2 3 2 3 2" xfId="29225"/>
    <cellStyle name="Normal 35 3 2 3 2 4" xfId="21658"/>
    <cellStyle name="Normal 35 3 2 3 3" xfId="6216"/>
    <cellStyle name="Normal 35 3 2 3 3 2" xfId="14275"/>
    <cellStyle name="Normal 35 3 2 3 3 2 2" xfId="31122"/>
    <cellStyle name="Normal 35 3 2 3 3 3" xfId="23555"/>
    <cellStyle name="Normal 35 3 2 3 4" xfId="10441"/>
    <cellStyle name="Normal 35 3 2 3 4 2" xfId="27341"/>
    <cellStyle name="Normal 35 3 2 3 5" xfId="17736"/>
    <cellStyle name="Normal 35 3 2 3 6" xfId="19773"/>
    <cellStyle name="Normal 35 3 2 4" xfId="3405"/>
    <cellStyle name="Normal 35 3 2 4 2" xfId="7188"/>
    <cellStyle name="Normal 35 3 2 4 2 2" xfId="15247"/>
    <cellStyle name="Normal 35 3 2 4 2 2 2" xfId="32094"/>
    <cellStyle name="Normal 35 3 2 4 2 3" xfId="24527"/>
    <cellStyle name="Normal 35 3 2 4 3" xfId="11464"/>
    <cellStyle name="Normal 35 3 2 4 3 2" xfId="28313"/>
    <cellStyle name="Normal 35 3 2 4 4" xfId="20746"/>
    <cellStyle name="Normal 35 3 2 5" xfId="5304"/>
    <cellStyle name="Normal 35 3 2 5 2" xfId="13363"/>
    <cellStyle name="Normal 35 3 2 5 2 2" xfId="30210"/>
    <cellStyle name="Normal 35 3 2 5 3" xfId="22643"/>
    <cellStyle name="Normal 35 3 2 6" xfId="9465"/>
    <cellStyle name="Normal 35 3 2 6 2" xfId="26429"/>
    <cellStyle name="Normal 35 3 2 7" xfId="17733"/>
    <cellStyle name="Normal 35 3 2 8" xfId="18861"/>
    <cellStyle name="Normal 35 3 3" xfId="1589"/>
    <cellStyle name="Normal 35 3 3 2" xfId="2588"/>
    <cellStyle name="Normal 35 3 3 2 2" xfId="4550"/>
    <cellStyle name="Normal 35 3 3 2 2 2" xfId="8333"/>
    <cellStyle name="Normal 35 3 3 2 2 2 2" xfId="16392"/>
    <cellStyle name="Normal 35 3 3 2 2 2 2 2" xfId="33239"/>
    <cellStyle name="Normal 35 3 3 2 2 2 3" xfId="25672"/>
    <cellStyle name="Normal 35 3 3 2 2 3" xfId="12609"/>
    <cellStyle name="Normal 35 3 3 2 2 3 2" xfId="29458"/>
    <cellStyle name="Normal 35 3 3 2 2 4" xfId="21891"/>
    <cellStyle name="Normal 35 3 3 2 3" xfId="6449"/>
    <cellStyle name="Normal 35 3 3 2 3 2" xfId="14508"/>
    <cellStyle name="Normal 35 3 3 2 3 2 2" xfId="31355"/>
    <cellStyle name="Normal 35 3 3 2 3 3" xfId="23788"/>
    <cellStyle name="Normal 35 3 3 2 4" xfId="10675"/>
    <cellStyle name="Normal 35 3 3 2 4 2" xfId="27574"/>
    <cellStyle name="Normal 35 3 3 2 5" xfId="17738"/>
    <cellStyle name="Normal 35 3 3 2 6" xfId="20006"/>
    <cellStyle name="Normal 35 3 3 3" xfId="3638"/>
    <cellStyle name="Normal 35 3 3 3 2" xfId="7421"/>
    <cellStyle name="Normal 35 3 3 3 2 2" xfId="15480"/>
    <cellStyle name="Normal 35 3 3 3 2 2 2" xfId="32327"/>
    <cellStyle name="Normal 35 3 3 3 2 3" xfId="24760"/>
    <cellStyle name="Normal 35 3 3 3 3" xfId="11697"/>
    <cellStyle name="Normal 35 3 3 3 3 2" xfId="28546"/>
    <cellStyle name="Normal 35 3 3 3 4" xfId="20979"/>
    <cellStyle name="Normal 35 3 3 4" xfId="5537"/>
    <cellStyle name="Normal 35 3 3 4 2" xfId="13596"/>
    <cellStyle name="Normal 35 3 3 4 2 2" xfId="30443"/>
    <cellStyle name="Normal 35 3 3 4 3" xfId="22876"/>
    <cellStyle name="Normal 35 3 3 5" xfId="9722"/>
    <cellStyle name="Normal 35 3 3 5 2" xfId="26662"/>
    <cellStyle name="Normal 35 3 3 6" xfId="17737"/>
    <cellStyle name="Normal 35 3 3 7" xfId="19094"/>
    <cellStyle name="Normal 35 3 4" xfId="2135"/>
    <cellStyle name="Normal 35 3 4 2" xfId="4099"/>
    <cellStyle name="Normal 35 3 4 2 2" xfId="7882"/>
    <cellStyle name="Normal 35 3 4 2 2 2" xfId="15941"/>
    <cellStyle name="Normal 35 3 4 2 2 2 2" xfId="32788"/>
    <cellStyle name="Normal 35 3 4 2 2 3" xfId="25221"/>
    <cellStyle name="Normal 35 3 4 2 3" xfId="12158"/>
    <cellStyle name="Normal 35 3 4 2 3 2" xfId="29007"/>
    <cellStyle name="Normal 35 3 4 2 4" xfId="21440"/>
    <cellStyle name="Normal 35 3 4 3" xfId="5998"/>
    <cellStyle name="Normal 35 3 4 3 2" xfId="14057"/>
    <cellStyle name="Normal 35 3 4 3 2 2" xfId="30904"/>
    <cellStyle name="Normal 35 3 4 3 3" xfId="23337"/>
    <cellStyle name="Normal 35 3 4 4" xfId="10223"/>
    <cellStyle name="Normal 35 3 4 4 2" xfId="27123"/>
    <cellStyle name="Normal 35 3 4 5" xfId="17739"/>
    <cellStyle name="Normal 35 3 4 6" xfId="19555"/>
    <cellStyle name="Normal 35 3 5" xfId="3187"/>
    <cellStyle name="Normal 35 3 5 2" xfId="6970"/>
    <cellStyle name="Normal 35 3 5 2 2" xfId="15029"/>
    <cellStyle name="Normal 35 3 5 2 2 2" xfId="31876"/>
    <cellStyle name="Normal 35 3 5 2 3" xfId="24309"/>
    <cellStyle name="Normal 35 3 5 3" xfId="11246"/>
    <cellStyle name="Normal 35 3 5 3 2" xfId="28095"/>
    <cellStyle name="Normal 35 3 5 4" xfId="20528"/>
    <cellStyle name="Normal 35 3 6" xfId="5086"/>
    <cellStyle name="Normal 35 3 6 2" xfId="13145"/>
    <cellStyle name="Normal 35 3 6 2 2" xfId="29992"/>
    <cellStyle name="Normal 35 3 6 3" xfId="22425"/>
    <cellStyle name="Normal 35 3 7" xfId="9230"/>
    <cellStyle name="Normal 35 3 7 2" xfId="26211"/>
    <cellStyle name="Normal 35 3 8" xfId="17732"/>
    <cellStyle name="Normal 35 3 9" xfId="18643"/>
    <cellStyle name="Normal 35 4" xfId="1219"/>
    <cellStyle name="Normal 35 4 2" xfId="1715"/>
    <cellStyle name="Normal 35 4 2 2" xfId="2714"/>
    <cellStyle name="Normal 35 4 2 2 2" xfId="4676"/>
    <cellStyle name="Normal 35 4 2 2 2 2" xfId="8459"/>
    <cellStyle name="Normal 35 4 2 2 2 2 2" xfId="16518"/>
    <cellStyle name="Normal 35 4 2 2 2 2 2 2" xfId="33365"/>
    <cellStyle name="Normal 35 4 2 2 2 2 3" xfId="25798"/>
    <cellStyle name="Normal 35 4 2 2 2 3" xfId="12735"/>
    <cellStyle name="Normal 35 4 2 2 2 3 2" xfId="29584"/>
    <cellStyle name="Normal 35 4 2 2 2 4" xfId="22017"/>
    <cellStyle name="Normal 35 4 2 2 3" xfId="6575"/>
    <cellStyle name="Normal 35 4 2 2 3 2" xfId="14634"/>
    <cellStyle name="Normal 35 4 2 2 3 2 2" xfId="31481"/>
    <cellStyle name="Normal 35 4 2 2 3 3" xfId="23914"/>
    <cellStyle name="Normal 35 4 2 2 4" xfId="10801"/>
    <cellStyle name="Normal 35 4 2 2 4 2" xfId="27700"/>
    <cellStyle name="Normal 35 4 2 2 5" xfId="17742"/>
    <cellStyle name="Normal 35 4 2 2 6" xfId="20132"/>
    <cellStyle name="Normal 35 4 2 3" xfId="3764"/>
    <cellStyle name="Normal 35 4 2 3 2" xfId="7547"/>
    <cellStyle name="Normal 35 4 2 3 2 2" xfId="15606"/>
    <cellStyle name="Normal 35 4 2 3 2 2 2" xfId="32453"/>
    <cellStyle name="Normal 35 4 2 3 2 3" xfId="24886"/>
    <cellStyle name="Normal 35 4 2 3 3" xfId="11823"/>
    <cellStyle name="Normal 35 4 2 3 3 2" xfId="28672"/>
    <cellStyle name="Normal 35 4 2 3 4" xfId="21105"/>
    <cellStyle name="Normal 35 4 2 4" xfId="5663"/>
    <cellStyle name="Normal 35 4 2 4 2" xfId="13722"/>
    <cellStyle name="Normal 35 4 2 4 2 2" xfId="30569"/>
    <cellStyle name="Normal 35 4 2 4 3" xfId="23002"/>
    <cellStyle name="Normal 35 4 2 5" xfId="9848"/>
    <cellStyle name="Normal 35 4 2 5 2" xfId="26788"/>
    <cellStyle name="Normal 35 4 2 6" xfId="17741"/>
    <cellStyle name="Normal 35 4 2 7" xfId="19220"/>
    <cellStyle name="Normal 35 4 3" xfId="2261"/>
    <cellStyle name="Normal 35 4 3 2" xfId="4225"/>
    <cellStyle name="Normal 35 4 3 2 2" xfId="8008"/>
    <cellStyle name="Normal 35 4 3 2 2 2" xfId="16067"/>
    <cellStyle name="Normal 35 4 3 2 2 2 2" xfId="32914"/>
    <cellStyle name="Normal 35 4 3 2 2 3" xfId="25347"/>
    <cellStyle name="Normal 35 4 3 2 3" xfId="12284"/>
    <cellStyle name="Normal 35 4 3 2 3 2" xfId="29133"/>
    <cellStyle name="Normal 35 4 3 2 4" xfId="21566"/>
    <cellStyle name="Normal 35 4 3 3" xfId="6124"/>
    <cellStyle name="Normal 35 4 3 3 2" xfId="14183"/>
    <cellStyle name="Normal 35 4 3 3 2 2" xfId="31030"/>
    <cellStyle name="Normal 35 4 3 3 3" xfId="23463"/>
    <cellStyle name="Normal 35 4 3 4" xfId="10349"/>
    <cellStyle name="Normal 35 4 3 4 2" xfId="27249"/>
    <cellStyle name="Normal 35 4 3 5" xfId="17743"/>
    <cellStyle name="Normal 35 4 3 6" xfId="19681"/>
    <cellStyle name="Normal 35 4 4" xfId="3313"/>
    <cellStyle name="Normal 35 4 4 2" xfId="7096"/>
    <cellStyle name="Normal 35 4 4 2 2" xfId="15155"/>
    <cellStyle name="Normal 35 4 4 2 2 2" xfId="32002"/>
    <cellStyle name="Normal 35 4 4 2 3" xfId="24435"/>
    <cellStyle name="Normal 35 4 4 3" xfId="11372"/>
    <cellStyle name="Normal 35 4 4 3 2" xfId="28221"/>
    <cellStyle name="Normal 35 4 4 4" xfId="20654"/>
    <cellStyle name="Normal 35 4 5" xfId="5212"/>
    <cellStyle name="Normal 35 4 5 2" xfId="13271"/>
    <cellStyle name="Normal 35 4 5 2 2" xfId="30118"/>
    <cellStyle name="Normal 35 4 5 3" xfId="22551"/>
    <cellStyle name="Normal 35 4 6" xfId="9373"/>
    <cellStyle name="Normal 35 4 6 2" xfId="26337"/>
    <cellStyle name="Normal 35 4 7" xfId="17740"/>
    <cellStyle name="Normal 35 4 8" xfId="18769"/>
    <cellStyle name="Normal 35 5" xfId="1497"/>
    <cellStyle name="Normal 35 5 2" xfId="2496"/>
    <cellStyle name="Normal 35 5 2 2" xfId="4458"/>
    <cellStyle name="Normal 35 5 2 2 2" xfId="8241"/>
    <cellStyle name="Normal 35 5 2 2 2 2" xfId="16300"/>
    <cellStyle name="Normal 35 5 2 2 2 2 2" xfId="33147"/>
    <cellStyle name="Normal 35 5 2 2 2 3" xfId="25580"/>
    <cellStyle name="Normal 35 5 2 2 3" xfId="12517"/>
    <cellStyle name="Normal 35 5 2 2 3 2" xfId="29366"/>
    <cellStyle name="Normal 35 5 2 2 4" xfId="21799"/>
    <cellStyle name="Normal 35 5 2 3" xfId="6357"/>
    <cellStyle name="Normal 35 5 2 3 2" xfId="14416"/>
    <cellStyle name="Normal 35 5 2 3 2 2" xfId="31263"/>
    <cellStyle name="Normal 35 5 2 3 3" xfId="23696"/>
    <cellStyle name="Normal 35 5 2 4" xfId="10583"/>
    <cellStyle name="Normal 35 5 2 4 2" xfId="27482"/>
    <cellStyle name="Normal 35 5 2 5" xfId="17745"/>
    <cellStyle name="Normal 35 5 2 6" xfId="19914"/>
    <cellStyle name="Normal 35 5 3" xfId="3546"/>
    <cellStyle name="Normal 35 5 3 2" xfId="7329"/>
    <cellStyle name="Normal 35 5 3 2 2" xfId="15388"/>
    <cellStyle name="Normal 35 5 3 2 2 2" xfId="32235"/>
    <cellStyle name="Normal 35 5 3 2 3" xfId="24668"/>
    <cellStyle name="Normal 35 5 3 3" xfId="11605"/>
    <cellStyle name="Normal 35 5 3 3 2" xfId="28454"/>
    <cellStyle name="Normal 35 5 3 4" xfId="20887"/>
    <cellStyle name="Normal 35 5 4" xfId="5445"/>
    <cellStyle name="Normal 35 5 4 2" xfId="13504"/>
    <cellStyle name="Normal 35 5 4 2 2" xfId="30351"/>
    <cellStyle name="Normal 35 5 4 3" xfId="22784"/>
    <cellStyle name="Normal 35 5 5" xfId="9630"/>
    <cellStyle name="Normal 35 5 5 2" xfId="26570"/>
    <cellStyle name="Normal 35 5 6" xfId="17744"/>
    <cellStyle name="Normal 35 5 7" xfId="19002"/>
    <cellStyle name="Normal 35 6" xfId="2022"/>
    <cellStyle name="Normal 35 6 2" xfId="4007"/>
    <cellStyle name="Normal 35 6 2 2" xfId="7790"/>
    <cellStyle name="Normal 35 6 2 2 2" xfId="15849"/>
    <cellStyle name="Normal 35 6 2 2 2 2" xfId="32696"/>
    <cellStyle name="Normal 35 6 2 2 3" xfId="25129"/>
    <cellStyle name="Normal 35 6 2 3" xfId="12066"/>
    <cellStyle name="Normal 35 6 2 3 2" xfId="28915"/>
    <cellStyle name="Normal 35 6 2 4" xfId="21348"/>
    <cellStyle name="Normal 35 6 3" xfId="5906"/>
    <cellStyle name="Normal 35 6 3 2" xfId="13965"/>
    <cellStyle name="Normal 35 6 3 2 2" xfId="30812"/>
    <cellStyle name="Normal 35 6 3 3" xfId="23245"/>
    <cellStyle name="Normal 35 6 4" xfId="10121"/>
    <cellStyle name="Normal 35 6 4 2" xfId="27031"/>
    <cellStyle name="Normal 35 6 5" xfId="17746"/>
    <cellStyle name="Normal 35 6 6" xfId="19463"/>
    <cellStyle name="Normal 35 7" xfId="3065"/>
    <cellStyle name="Normal 35 7 2" xfId="6878"/>
    <cellStyle name="Normal 35 7 2 2" xfId="14937"/>
    <cellStyle name="Normal 35 7 2 2 2" xfId="31784"/>
    <cellStyle name="Normal 35 7 2 3" xfId="24217"/>
    <cellStyle name="Normal 35 7 3" xfId="11128"/>
    <cellStyle name="Normal 35 7 3 2" xfId="28003"/>
    <cellStyle name="Normal 35 7 4" xfId="20436"/>
    <cellStyle name="Normal 35 8" xfId="4994"/>
    <cellStyle name="Normal 35 8 2" xfId="13053"/>
    <cellStyle name="Normal 35 8 2 2" xfId="29900"/>
    <cellStyle name="Normal 35 8 3" xfId="22333"/>
    <cellStyle name="Normal 35 9" xfId="8977"/>
    <cellStyle name="Normal 35 9 2" xfId="26119"/>
    <cellStyle name="Normal 350" xfId="33938"/>
    <cellStyle name="Normal 351" xfId="33939"/>
    <cellStyle name="Normal 352" xfId="33940"/>
    <cellStyle name="Normal 353" xfId="33941"/>
    <cellStyle name="Normal 354" xfId="33942"/>
    <cellStyle name="Normal 355" xfId="33943"/>
    <cellStyle name="Normal 356" xfId="33944"/>
    <cellStyle name="Normal 357" xfId="33945"/>
    <cellStyle name="Normal 358" xfId="33946"/>
    <cellStyle name="Normal 359" xfId="33947"/>
    <cellStyle name="Normal 36" xfId="710"/>
    <cellStyle name="Normal 36 2" xfId="957"/>
    <cellStyle name="Normal 36 2 2" xfId="3137"/>
    <cellStyle name="Normal 36 2 3" xfId="17747"/>
    <cellStyle name="Normal 36 2 4" xfId="34116"/>
    <cellStyle name="Normal 360" xfId="33949"/>
    <cellStyle name="Normal 361" xfId="33950"/>
    <cellStyle name="Normal 362" xfId="33951"/>
    <cellStyle name="Normal 363" xfId="33952"/>
    <cellStyle name="Normal 364" xfId="33953"/>
    <cellStyle name="Normal 365" xfId="33954"/>
    <cellStyle name="Normal 366" xfId="33955"/>
    <cellStyle name="Normal 367" xfId="33956"/>
    <cellStyle name="Normal 368" xfId="33957"/>
    <cellStyle name="Normal 369" xfId="33958"/>
    <cellStyle name="Normal 37" xfId="754"/>
    <cellStyle name="Normal 37 10" xfId="17748"/>
    <cellStyle name="Normal 37 11" xfId="18584"/>
    <cellStyle name="Normal 37 12" xfId="34117"/>
    <cellStyle name="Normal 37 2" xfId="958"/>
    <cellStyle name="Normal 37 2 2" xfId="3138"/>
    <cellStyle name="Normal 37 2 3" xfId="17749"/>
    <cellStyle name="Normal 37 2 4" xfId="34118"/>
    <cellStyle name="Normal 37 3" xfId="1084"/>
    <cellStyle name="Normal 37 3 2" xfId="1345"/>
    <cellStyle name="Normal 37 3 2 2" xfId="1841"/>
    <cellStyle name="Normal 37 3 2 2 2" xfId="2840"/>
    <cellStyle name="Normal 37 3 2 2 2 2" xfId="4802"/>
    <cellStyle name="Normal 37 3 2 2 2 2 2" xfId="8585"/>
    <cellStyle name="Normal 37 3 2 2 2 2 2 2" xfId="16644"/>
    <cellStyle name="Normal 37 3 2 2 2 2 2 2 2" xfId="33491"/>
    <cellStyle name="Normal 37 3 2 2 2 2 2 3" xfId="25924"/>
    <cellStyle name="Normal 37 3 2 2 2 2 3" xfId="12861"/>
    <cellStyle name="Normal 37 3 2 2 2 2 3 2" xfId="29710"/>
    <cellStyle name="Normal 37 3 2 2 2 2 4" xfId="22143"/>
    <cellStyle name="Normal 37 3 2 2 2 3" xfId="6701"/>
    <cellStyle name="Normal 37 3 2 2 2 3 2" xfId="14760"/>
    <cellStyle name="Normal 37 3 2 2 2 3 2 2" xfId="31607"/>
    <cellStyle name="Normal 37 3 2 2 2 3 3" xfId="24040"/>
    <cellStyle name="Normal 37 3 2 2 2 4" xfId="10927"/>
    <cellStyle name="Normal 37 3 2 2 2 4 2" xfId="27826"/>
    <cellStyle name="Normal 37 3 2 2 2 5" xfId="17753"/>
    <cellStyle name="Normal 37 3 2 2 2 6" xfId="20258"/>
    <cellStyle name="Normal 37 3 2 2 3" xfId="3890"/>
    <cellStyle name="Normal 37 3 2 2 3 2" xfId="7673"/>
    <cellStyle name="Normal 37 3 2 2 3 2 2" xfId="15732"/>
    <cellStyle name="Normal 37 3 2 2 3 2 2 2" xfId="32579"/>
    <cellStyle name="Normal 37 3 2 2 3 2 3" xfId="25012"/>
    <cellStyle name="Normal 37 3 2 2 3 3" xfId="11949"/>
    <cellStyle name="Normal 37 3 2 2 3 3 2" xfId="28798"/>
    <cellStyle name="Normal 37 3 2 2 3 4" xfId="21231"/>
    <cellStyle name="Normal 37 3 2 2 4" xfId="5789"/>
    <cellStyle name="Normal 37 3 2 2 4 2" xfId="13848"/>
    <cellStyle name="Normal 37 3 2 2 4 2 2" xfId="30695"/>
    <cellStyle name="Normal 37 3 2 2 4 3" xfId="23128"/>
    <cellStyle name="Normal 37 3 2 2 5" xfId="9974"/>
    <cellStyle name="Normal 37 3 2 2 5 2" xfId="26914"/>
    <cellStyle name="Normal 37 3 2 2 6" xfId="17752"/>
    <cellStyle name="Normal 37 3 2 2 7" xfId="19346"/>
    <cellStyle name="Normal 37 3 2 3" xfId="2387"/>
    <cellStyle name="Normal 37 3 2 3 2" xfId="4351"/>
    <cellStyle name="Normal 37 3 2 3 2 2" xfId="8134"/>
    <cellStyle name="Normal 37 3 2 3 2 2 2" xfId="16193"/>
    <cellStyle name="Normal 37 3 2 3 2 2 2 2" xfId="33040"/>
    <cellStyle name="Normal 37 3 2 3 2 2 3" xfId="25473"/>
    <cellStyle name="Normal 37 3 2 3 2 3" xfId="12410"/>
    <cellStyle name="Normal 37 3 2 3 2 3 2" xfId="29259"/>
    <cellStyle name="Normal 37 3 2 3 2 4" xfId="21692"/>
    <cellStyle name="Normal 37 3 2 3 3" xfId="6250"/>
    <cellStyle name="Normal 37 3 2 3 3 2" xfId="14309"/>
    <cellStyle name="Normal 37 3 2 3 3 2 2" xfId="31156"/>
    <cellStyle name="Normal 37 3 2 3 3 3" xfId="23589"/>
    <cellStyle name="Normal 37 3 2 3 4" xfId="10475"/>
    <cellStyle name="Normal 37 3 2 3 4 2" xfId="27375"/>
    <cellStyle name="Normal 37 3 2 3 5" xfId="17754"/>
    <cellStyle name="Normal 37 3 2 3 6" xfId="19807"/>
    <cellStyle name="Normal 37 3 2 4" xfId="3439"/>
    <cellStyle name="Normal 37 3 2 4 2" xfId="7222"/>
    <cellStyle name="Normal 37 3 2 4 2 2" xfId="15281"/>
    <cellStyle name="Normal 37 3 2 4 2 2 2" xfId="32128"/>
    <cellStyle name="Normal 37 3 2 4 2 3" xfId="24561"/>
    <cellStyle name="Normal 37 3 2 4 3" xfId="11498"/>
    <cellStyle name="Normal 37 3 2 4 3 2" xfId="28347"/>
    <cellStyle name="Normal 37 3 2 4 4" xfId="20780"/>
    <cellStyle name="Normal 37 3 2 5" xfId="5338"/>
    <cellStyle name="Normal 37 3 2 5 2" xfId="13397"/>
    <cellStyle name="Normal 37 3 2 5 2 2" xfId="30244"/>
    <cellStyle name="Normal 37 3 2 5 3" xfId="22677"/>
    <cellStyle name="Normal 37 3 2 6" xfId="9499"/>
    <cellStyle name="Normal 37 3 2 6 2" xfId="26463"/>
    <cellStyle name="Normal 37 3 2 7" xfId="17751"/>
    <cellStyle name="Normal 37 3 2 8" xfId="18895"/>
    <cellStyle name="Normal 37 3 3" xfId="1623"/>
    <cellStyle name="Normal 37 3 3 2" xfId="2622"/>
    <cellStyle name="Normal 37 3 3 2 2" xfId="4584"/>
    <cellStyle name="Normal 37 3 3 2 2 2" xfId="8367"/>
    <cellStyle name="Normal 37 3 3 2 2 2 2" xfId="16426"/>
    <cellStyle name="Normal 37 3 3 2 2 2 2 2" xfId="33273"/>
    <cellStyle name="Normal 37 3 3 2 2 2 3" xfId="25706"/>
    <cellStyle name="Normal 37 3 3 2 2 3" xfId="12643"/>
    <cellStyle name="Normal 37 3 3 2 2 3 2" xfId="29492"/>
    <cellStyle name="Normal 37 3 3 2 2 4" xfId="21925"/>
    <cellStyle name="Normal 37 3 3 2 3" xfId="6483"/>
    <cellStyle name="Normal 37 3 3 2 3 2" xfId="14542"/>
    <cellStyle name="Normal 37 3 3 2 3 2 2" xfId="31389"/>
    <cellStyle name="Normal 37 3 3 2 3 3" xfId="23822"/>
    <cellStyle name="Normal 37 3 3 2 4" xfId="10709"/>
    <cellStyle name="Normal 37 3 3 2 4 2" xfId="27608"/>
    <cellStyle name="Normal 37 3 3 2 5" xfId="17756"/>
    <cellStyle name="Normal 37 3 3 2 6" xfId="20040"/>
    <cellStyle name="Normal 37 3 3 3" xfId="3672"/>
    <cellStyle name="Normal 37 3 3 3 2" xfId="7455"/>
    <cellStyle name="Normal 37 3 3 3 2 2" xfId="15514"/>
    <cellStyle name="Normal 37 3 3 3 2 2 2" xfId="32361"/>
    <cellStyle name="Normal 37 3 3 3 2 3" xfId="24794"/>
    <cellStyle name="Normal 37 3 3 3 3" xfId="11731"/>
    <cellStyle name="Normal 37 3 3 3 3 2" xfId="28580"/>
    <cellStyle name="Normal 37 3 3 3 4" xfId="21013"/>
    <cellStyle name="Normal 37 3 3 4" xfId="5571"/>
    <cellStyle name="Normal 37 3 3 4 2" xfId="13630"/>
    <cellStyle name="Normal 37 3 3 4 2 2" xfId="30477"/>
    <cellStyle name="Normal 37 3 3 4 3" xfId="22910"/>
    <cellStyle name="Normal 37 3 3 5" xfId="9756"/>
    <cellStyle name="Normal 37 3 3 5 2" xfId="26696"/>
    <cellStyle name="Normal 37 3 3 6" xfId="17755"/>
    <cellStyle name="Normal 37 3 3 7" xfId="19128"/>
    <cellStyle name="Normal 37 3 4" xfId="2169"/>
    <cellStyle name="Normal 37 3 4 2" xfId="4133"/>
    <cellStyle name="Normal 37 3 4 2 2" xfId="7916"/>
    <cellStyle name="Normal 37 3 4 2 2 2" xfId="15975"/>
    <cellStyle name="Normal 37 3 4 2 2 2 2" xfId="32822"/>
    <cellStyle name="Normal 37 3 4 2 2 3" xfId="25255"/>
    <cellStyle name="Normal 37 3 4 2 3" xfId="12192"/>
    <cellStyle name="Normal 37 3 4 2 3 2" xfId="29041"/>
    <cellStyle name="Normal 37 3 4 2 4" xfId="21474"/>
    <cellStyle name="Normal 37 3 4 3" xfId="6032"/>
    <cellStyle name="Normal 37 3 4 3 2" xfId="14091"/>
    <cellStyle name="Normal 37 3 4 3 2 2" xfId="30938"/>
    <cellStyle name="Normal 37 3 4 3 3" xfId="23371"/>
    <cellStyle name="Normal 37 3 4 4" xfId="10257"/>
    <cellStyle name="Normal 37 3 4 4 2" xfId="27157"/>
    <cellStyle name="Normal 37 3 4 5" xfId="17757"/>
    <cellStyle name="Normal 37 3 4 6" xfId="19589"/>
    <cellStyle name="Normal 37 3 5" xfId="3221"/>
    <cellStyle name="Normal 37 3 5 2" xfId="7004"/>
    <cellStyle name="Normal 37 3 5 2 2" xfId="15063"/>
    <cellStyle name="Normal 37 3 5 2 2 2" xfId="31910"/>
    <cellStyle name="Normal 37 3 5 2 3" xfId="24343"/>
    <cellStyle name="Normal 37 3 5 3" xfId="11280"/>
    <cellStyle name="Normal 37 3 5 3 2" xfId="28129"/>
    <cellStyle name="Normal 37 3 5 4" xfId="20562"/>
    <cellStyle name="Normal 37 3 6" xfId="5120"/>
    <cellStyle name="Normal 37 3 6 2" xfId="13179"/>
    <cellStyle name="Normal 37 3 6 2 2" xfId="30026"/>
    <cellStyle name="Normal 37 3 6 3" xfId="22459"/>
    <cellStyle name="Normal 37 3 7" xfId="9264"/>
    <cellStyle name="Normal 37 3 7 2" xfId="26245"/>
    <cellStyle name="Normal 37 3 8" xfId="17750"/>
    <cellStyle name="Normal 37 3 9" xfId="18677"/>
    <cellStyle name="Normal 37 4" xfId="1253"/>
    <cellStyle name="Normal 37 4 2" xfId="1749"/>
    <cellStyle name="Normal 37 4 2 2" xfId="2748"/>
    <cellStyle name="Normal 37 4 2 2 2" xfId="4710"/>
    <cellStyle name="Normal 37 4 2 2 2 2" xfId="8493"/>
    <cellStyle name="Normal 37 4 2 2 2 2 2" xfId="16552"/>
    <cellStyle name="Normal 37 4 2 2 2 2 2 2" xfId="33399"/>
    <cellStyle name="Normal 37 4 2 2 2 2 3" xfId="25832"/>
    <cellStyle name="Normal 37 4 2 2 2 3" xfId="12769"/>
    <cellStyle name="Normal 37 4 2 2 2 3 2" xfId="29618"/>
    <cellStyle name="Normal 37 4 2 2 2 4" xfId="22051"/>
    <cellStyle name="Normal 37 4 2 2 3" xfId="6609"/>
    <cellStyle name="Normal 37 4 2 2 3 2" xfId="14668"/>
    <cellStyle name="Normal 37 4 2 2 3 2 2" xfId="31515"/>
    <cellStyle name="Normal 37 4 2 2 3 3" xfId="23948"/>
    <cellStyle name="Normal 37 4 2 2 4" xfId="10835"/>
    <cellStyle name="Normal 37 4 2 2 4 2" xfId="27734"/>
    <cellStyle name="Normal 37 4 2 2 5" xfId="17760"/>
    <cellStyle name="Normal 37 4 2 2 6" xfId="20166"/>
    <cellStyle name="Normal 37 4 2 3" xfId="3798"/>
    <cellStyle name="Normal 37 4 2 3 2" xfId="7581"/>
    <cellStyle name="Normal 37 4 2 3 2 2" xfId="15640"/>
    <cellStyle name="Normal 37 4 2 3 2 2 2" xfId="32487"/>
    <cellStyle name="Normal 37 4 2 3 2 3" xfId="24920"/>
    <cellStyle name="Normal 37 4 2 3 3" xfId="11857"/>
    <cellStyle name="Normal 37 4 2 3 3 2" xfId="28706"/>
    <cellStyle name="Normal 37 4 2 3 4" xfId="21139"/>
    <cellStyle name="Normal 37 4 2 4" xfId="5697"/>
    <cellStyle name="Normal 37 4 2 4 2" xfId="13756"/>
    <cellStyle name="Normal 37 4 2 4 2 2" xfId="30603"/>
    <cellStyle name="Normal 37 4 2 4 3" xfId="23036"/>
    <cellStyle name="Normal 37 4 2 5" xfId="9882"/>
    <cellStyle name="Normal 37 4 2 5 2" xfId="26822"/>
    <cellStyle name="Normal 37 4 2 6" xfId="17759"/>
    <cellStyle name="Normal 37 4 2 7" xfId="19254"/>
    <cellStyle name="Normal 37 4 3" xfId="2295"/>
    <cellStyle name="Normal 37 4 3 2" xfId="4259"/>
    <cellStyle name="Normal 37 4 3 2 2" xfId="8042"/>
    <cellStyle name="Normal 37 4 3 2 2 2" xfId="16101"/>
    <cellStyle name="Normal 37 4 3 2 2 2 2" xfId="32948"/>
    <cellStyle name="Normal 37 4 3 2 2 3" xfId="25381"/>
    <cellStyle name="Normal 37 4 3 2 3" xfId="12318"/>
    <cellStyle name="Normal 37 4 3 2 3 2" xfId="29167"/>
    <cellStyle name="Normal 37 4 3 2 4" xfId="21600"/>
    <cellStyle name="Normal 37 4 3 3" xfId="6158"/>
    <cellStyle name="Normal 37 4 3 3 2" xfId="14217"/>
    <cellStyle name="Normal 37 4 3 3 2 2" xfId="31064"/>
    <cellStyle name="Normal 37 4 3 3 3" xfId="23497"/>
    <cellStyle name="Normal 37 4 3 4" xfId="10383"/>
    <cellStyle name="Normal 37 4 3 4 2" xfId="27283"/>
    <cellStyle name="Normal 37 4 3 5" xfId="17761"/>
    <cellStyle name="Normal 37 4 3 6" xfId="19715"/>
    <cellStyle name="Normal 37 4 4" xfId="3347"/>
    <cellStyle name="Normal 37 4 4 2" xfId="7130"/>
    <cellStyle name="Normal 37 4 4 2 2" xfId="15189"/>
    <cellStyle name="Normal 37 4 4 2 2 2" xfId="32036"/>
    <cellStyle name="Normal 37 4 4 2 3" xfId="24469"/>
    <cellStyle name="Normal 37 4 4 3" xfId="11406"/>
    <cellStyle name="Normal 37 4 4 3 2" xfId="28255"/>
    <cellStyle name="Normal 37 4 4 4" xfId="20688"/>
    <cellStyle name="Normal 37 4 5" xfId="5246"/>
    <cellStyle name="Normal 37 4 5 2" xfId="13305"/>
    <cellStyle name="Normal 37 4 5 2 2" xfId="30152"/>
    <cellStyle name="Normal 37 4 5 3" xfId="22585"/>
    <cellStyle name="Normal 37 4 6" xfId="9407"/>
    <cellStyle name="Normal 37 4 6 2" xfId="26371"/>
    <cellStyle name="Normal 37 4 7" xfId="17758"/>
    <cellStyle name="Normal 37 4 8" xfId="18803"/>
    <cellStyle name="Normal 37 5" xfId="1531"/>
    <cellStyle name="Normal 37 5 2" xfId="2530"/>
    <cellStyle name="Normal 37 5 2 2" xfId="4492"/>
    <cellStyle name="Normal 37 5 2 2 2" xfId="8275"/>
    <cellStyle name="Normal 37 5 2 2 2 2" xfId="16334"/>
    <cellStyle name="Normal 37 5 2 2 2 2 2" xfId="33181"/>
    <cellStyle name="Normal 37 5 2 2 2 3" xfId="25614"/>
    <cellStyle name="Normal 37 5 2 2 3" xfId="12551"/>
    <cellStyle name="Normal 37 5 2 2 3 2" xfId="29400"/>
    <cellStyle name="Normal 37 5 2 2 4" xfId="21833"/>
    <cellStyle name="Normal 37 5 2 3" xfId="6391"/>
    <cellStyle name="Normal 37 5 2 3 2" xfId="14450"/>
    <cellStyle name="Normal 37 5 2 3 2 2" xfId="31297"/>
    <cellStyle name="Normal 37 5 2 3 3" xfId="23730"/>
    <cellStyle name="Normal 37 5 2 4" xfId="10617"/>
    <cellStyle name="Normal 37 5 2 4 2" xfId="27516"/>
    <cellStyle name="Normal 37 5 2 5" xfId="17763"/>
    <cellStyle name="Normal 37 5 2 6" xfId="19948"/>
    <cellStyle name="Normal 37 5 3" xfId="3580"/>
    <cellStyle name="Normal 37 5 3 2" xfId="7363"/>
    <cellStyle name="Normal 37 5 3 2 2" xfId="15422"/>
    <cellStyle name="Normal 37 5 3 2 2 2" xfId="32269"/>
    <cellStyle name="Normal 37 5 3 2 3" xfId="24702"/>
    <cellStyle name="Normal 37 5 3 3" xfId="11639"/>
    <cellStyle name="Normal 37 5 3 3 2" xfId="28488"/>
    <cellStyle name="Normal 37 5 3 4" xfId="20921"/>
    <cellStyle name="Normal 37 5 4" xfId="5479"/>
    <cellStyle name="Normal 37 5 4 2" xfId="13538"/>
    <cellStyle name="Normal 37 5 4 2 2" xfId="30385"/>
    <cellStyle name="Normal 37 5 4 3" xfId="22818"/>
    <cellStyle name="Normal 37 5 5" xfId="9664"/>
    <cellStyle name="Normal 37 5 5 2" xfId="26604"/>
    <cellStyle name="Normal 37 5 6" xfId="17762"/>
    <cellStyle name="Normal 37 5 7" xfId="19036"/>
    <cellStyle name="Normal 37 6" xfId="2060"/>
    <cellStyle name="Normal 37 6 2" xfId="4041"/>
    <cellStyle name="Normal 37 6 2 2" xfId="7824"/>
    <cellStyle name="Normal 37 6 2 2 2" xfId="15883"/>
    <cellStyle name="Normal 37 6 2 2 2 2" xfId="32730"/>
    <cellStyle name="Normal 37 6 2 2 3" xfId="25163"/>
    <cellStyle name="Normal 37 6 2 3" xfId="12100"/>
    <cellStyle name="Normal 37 6 2 3 2" xfId="28949"/>
    <cellStyle name="Normal 37 6 2 4" xfId="21382"/>
    <cellStyle name="Normal 37 6 3" xfId="5940"/>
    <cellStyle name="Normal 37 6 3 2" xfId="13999"/>
    <cellStyle name="Normal 37 6 3 2 2" xfId="30846"/>
    <cellStyle name="Normal 37 6 3 3" xfId="23279"/>
    <cellStyle name="Normal 37 6 4" xfId="10158"/>
    <cellStyle name="Normal 37 6 4 2" xfId="27065"/>
    <cellStyle name="Normal 37 6 5" xfId="17764"/>
    <cellStyle name="Normal 37 6 6" xfId="19497"/>
    <cellStyle name="Normal 37 7" xfId="3099"/>
    <cellStyle name="Normal 37 7 2" xfId="6912"/>
    <cellStyle name="Normal 37 7 2 2" xfId="14971"/>
    <cellStyle name="Normal 37 7 2 2 2" xfId="31818"/>
    <cellStyle name="Normal 37 7 2 3" xfId="24251"/>
    <cellStyle name="Normal 37 7 3" xfId="11162"/>
    <cellStyle name="Normal 37 7 3 2" xfId="28037"/>
    <cellStyle name="Normal 37 7 4" xfId="20470"/>
    <cellStyle name="Normal 37 8" xfId="5028"/>
    <cellStyle name="Normal 37 8 2" xfId="13087"/>
    <cellStyle name="Normal 37 8 2 2" xfId="29934"/>
    <cellStyle name="Normal 37 8 3" xfId="22367"/>
    <cellStyle name="Normal 37 9" xfId="9049"/>
    <cellStyle name="Normal 37 9 2" xfId="26153"/>
    <cellStyle name="Normal 370" xfId="33959"/>
    <cellStyle name="Normal 371" xfId="33960"/>
    <cellStyle name="Normal 372" xfId="33961"/>
    <cellStyle name="Normal 373" xfId="33962"/>
    <cellStyle name="Normal 374" xfId="33963"/>
    <cellStyle name="Normal 375" xfId="33964"/>
    <cellStyle name="Normal 376" xfId="33965"/>
    <cellStyle name="Normal 377" xfId="33966"/>
    <cellStyle name="Normal 378" xfId="33967"/>
    <cellStyle name="Normal 379" xfId="33968"/>
    <cellStyle name="Normal 38" xfId="755"/>
    <cellStyle name="Normal 38 10" xfId="17765"/>
    <cellStyle name="Normal 38 11" xfId="18585"/>
    <cellStyle name="Normal 38 12" xfId="34119"/>
    <cellStyle name="Normal 38 2" xfId="959"/>
    <cellStyle name="Normal 38 2 2" xfId="3139"/>
    <cellStyle name="Normal 38 2 3" xfId="17766"/>
    <cellStyle name="Normal 38 2 4" xfId="34120"/>
    <cellStyle name="Normal 38 3" xfId="1085"/>
    <cellStyle name="Normal 38 3 2" xfId="1346"/>
    <cellStyle name="Normal 38 3 2 2" xfId="1842"/>
    <cellStyle name="Normal 38 3 2 2 2" xfId="2841"/>
    <cellStyle name="Normal 38 3 2 2 2 2" xfId="4803"/>
    <cellStyle name="Normal 38 3 2 2 2 2 2" xfId="8586"/>
    <cellStyle name="Normal 38 3 2 2 2 2 2 2" xfId="16645"/>
    <cellStyle name="Normal 38 3 2 2 2 2 2 2 2" xfId="33492"/>
    <cellStyle name="Normal 38 3 2 2 2 2 2 3" xfId="25925"/>
    <cellStyle name="Normal 38 3 2 2 2 2 3" xfId="12862"/>
    <cellStyle name="Normal 38 3 2 2 2 2 3 2" xfId="29711"/>
    <cellStyle name="Normal 38 3 2 2 2 2 4" xfId="22144"/>
    <cellStyle name="Normal 38 3 2 2 2 3" xfId="6702"/>
    <cellStyle name="Normal 38 3 2 2 2 3 2" xfId="14761"/>
    <cellStyle name="Normal 38 3 2 2 2 3 2 2" xfId="31608"/>
    <cellStyle name="Normal 38 3 2 2 2 3 3" xfId="24041"/>
    <cellStyle name="Normal 38 3 2 2 2 4" xfId="10928"/>
    <cellStyle name="Normal 38 3 2 2 2 4 2" xfId="27827"/>
    <cellStyle name="Normal 38 3 2 2 2 5" xfId="17770"/>
    <cellStyle name="Normal 38 3 2 2 2 6" xfId="20259"/>
    <cellStyle name="Normal 38 3 2 2 3" xfId="3891"/>
    <cellStyle name="Normal 38 3 2 2 3 2" xfId="7674"/>
    <cellStyle name="Normal 38 3 2 2 3 2 2" xfId="15733"/>
    <cellStyle name="Normal 38 3 2 2 3 2 2 2" xfId="32580"/>
    <cellStyle name="Normal 38 3 2 2 3 2 3" xfId="25013"/>
    <cellStyle name="Normal 38 3 2 2 3 3" xfId="11950"/>
    <cellStyle name="Normal 38 3 2 2 3 3 2" xfId="28799"/>
    <cellStyle name="Normal 38 3 2 2 3 4" xfId="21232"/>
    <cellStyle name="Normal 38 3 2 2 4" xfId="5790"/>
    <cellStyle name="Normal 38 3 2 2 4 2" xfId="13849"/>
    <cellStyle name="Normal 38 3 2 2 4 2 2" xfId="30696"/>
    <cellStyle name="Normal 38 3 2 2 4 3" xfId="23129"/>
    <cellStyle name="Normal 38 3 2 2 5" xfId="9975"/>
    <cellStyle name="Normal 38 3 2 2 5 2" xfId="26915"/>
    <cellStyle name="Normal 38 3 2 2 6" xfId="17769"/>
    <cellStyle name="Normal 38 3 2 2 7" xfId="19347"/>
    <cellStyle name="Normal 38 3 2 3" xfId="2388"/>
    <cellStyle name="Normal 38 3 2 3 2" xfId="4352"/>
    <cellStyle name="Normal 38 3 2 3 2 2" xfId="8135"/>
    <cellStyle name="Normal 38 3 2 3 2 2 2" xfId="16194"/>
    <cellStyle name="Normal 38 3 2 3 2 2 2 2" xfId="33041"/>
    <cellStyle name="Normal 38 3 2 3 2 2 3" xfId="25474"/>
    <cellStyle name="Normal 38 3 2 3 2 3" xfId="12411"/>
    <cellStyle name="Normal 38 3 2 3 2 3 2" xfId="29260"/>
    <cellStyle name="Normal 38 3 2 3 2 4" xfId="21693"/>
    <cellStyle name="Normal 38 3 2 3 3" xfId="6251"/>
    <cellStyle name="Normal 38 3 2 3 3 2" xfId="14310"/>
    <cellStyle name="Normal 38 3 2 3 3 2 2" xfId="31157"/>
    <cellStyle name="Normal 38 3 2 3 3 3" xfId="23590"/>
    <cellStyle name="Normal 38 3 2 3 4" xfId="10476"/>
    <cellStyle name="Normal 38 3 2 3 4 2" xfId="27376"/>
    <cellStyle name="Normal 38 3 2 3 5" xfId="17771"/>
    <cellStyle name="Normal 38 3 2 3 6" xfId="19808"/>
    <cellStyle name="Normal 38 3 2 4" xfId="3440"/>
    <cellStyle name="Normal 38 3 2 4 2" xfId="7223"/>
    <cellStyle name="Normal 38 3 2 4 2 2" xfId="15282"/>
    <cellStyle name="Normal 38 3 2 4 2 2 2" xfId="32129"/>
    <cellStyle name="Normal 38 3 2 4 2 3" xfId="24562"/>
    <cellStyle name="Normal 38 3 2 4 3" xfId="11499"/>
    <cellStyle name="Normal 38 3 2 4 3 2" xfId="28348"/>
    <cellStyle name="Normal 38 3 2 4 4" xfId="20781"/>
    <cellStyle name="Normal 38 3 2 5" xfId="5339"/>
    <cellStyle name="Normal 38 3 2 5 2" xfId="13398"/>
    <cellStyle name="Normal 38 3 2 5 2 2" xfId="30245"/>
    <cellStyle name="Normal 38 3 2 5 3" xfId="22678"/>
    <cellStyle name="Normal 38 3 2 6" xfId="9500"/>
    <cellStyle name="Normal 38 3 2 6 2" xfId="26464"/>
    <cellStyle name="Normal 38 3 2 7" xfId="17768"/>
    <cellStyle name="Normal 38 3 2 8" xfId="18896"/>
    <cellStyle name="Normal 38 3 3" xfId="1624"/>
    <cellStyle name="Normal 38 3 3 2" xfId="2623"/>
    <cellStyle name="Normal 38 3 3 2 2" xfId="4585"/>
    <cellStyle name="Normal 38 3 3 2 2 2" xfId="8368"/>
    <cellStyle name="Normal 38 3 3 2 2 2 2" xfId="16427"/>
    <cellStyle name="Normal 38 3 3 2 2 2 2 2" xfId="33274"/>
    <cellStyle name="Normal 38 3 3 2 2 2 3" xfId="25707"/>
    <cellStyle name="Normal 38 3 3 2 2 3" xfId="12644"/>
    <cellStyle name="Normal 38 3 3 2 2 3 2" xfId="29493"/>
    <cellStyle name="Normal 38 3 3 2 2 4" xfId="21926"/>
    <cellStyle name="Normal 38 3 3 2 3" xfId="6484"/>
    <cellStyle name="Normal 38 3 3 2 3 2" xfId="14543"/>
    <cellStyle name="Normal 38 3 3 2 3 2 2" xfId="31390"/>
    <cellStyle name="Normal 38 3 3 2 3 3" xfId="23823"/>
    <cellStyle name="Normal 38 3 3 2 4" xfId="10710"/>
    <cellStyle name="Normal 38 3 3 2 4 2" xfId="27609"/>
    <cellStyle name="Normal 38 3 3 2 5" xfId="17773"/>
    <cellStyle name="Normal 38 3 3 2 6" xfId="20041"/>
    <cellStyle name="Normal 38 3 3 3" xfId="3673"/>
    <cellStyle name="Normal 38 3 3 3 2" xfId="7456"/>
    <cellStyle name="Normal 38 3 3 3 2 2" xfId="15515"/>
    <cellStyle name="Normal 38 3 3 3 2 2 2" xfId="32362"/>
    <cellStyle name="Normal 38 3 3 3 2 3" xfId="24795"/>
    <cellStyle name="Normal 38 3 3 3 3" xfId="11732"/>
    <cellStyle name="Normal 38 3 3 3 3 2" xfId="28581"/>
    <cellStyle name="Normal 38 3 3 3 4" xfId="21014"/>
    <cellStyle name="Normal 38 3 3 4" xfId="5572"/>
    <cellStyle name="Normal 38 3 3 4 2" xfId="13631"/>
    <cellStyle name="Normal 38 3 3 4 2 2" xfId="30478"/>
    <cellStyle name="Normal 38 3 3 4 3" xfId="22911"/>
    <cellStyle name="Normal 38 3 3 5" xfId="9757"/>
    <cellStyle name="Normal 38 3 3 5 2" xfId="26697"/>
    <cellStyle name="Normal 38 3 3 6" xfId="17772"/>
    <cellStyle name="Normal 38 3 3 7" xfId="19129"/>
    <cellStyle name="Normal 38 3 4" xfId="2170"/>
    <cellStyle name="Normal 38 3 4 2" xfId="4134"/>
    <cellStyle name="Normal 38 3 4 2 2" xfId="7917"/>
    <cellStyle name="Normal 38 3 4 2 2 2" xfId="15976"/>
    <cellStyle name="Normal 38 3 4 2 2 2 2" xfId="32823"/>
    <cellStyle name="Normal 38 3 4 2 2 3" xfId="25256"/>
    <cellStyle name="Normal 38 3 4 2 3" xfId="12193"/>
    <cellStyle name="Normal 38 3 4 2 3 2" xfId="29042"/>
    <cellStyle name="Normal 38 3 4 2 4" xfId="21475"/>
    <cellStyle name="Normal 38 3 4 3" xfId="6033"/>
    <cellStyle name="Normal 38 3 4 3 2" xfId="14092"/>
    <cellStyle name="Normal 38 3 4 3 2 2" xfId="30939"/>
    <cellStyle name="Normal 38 3 4 3 3" xfId="23372"/>
    <cellStyle name="Normal 38 3 4 4" xfId="10258"/>
    <cellStyle name="Normal 38 3 4 4 2" xfId="27158"/>
    <cellStyle name="Normal 38 3 4 5" xfId="17774"/>
    <cellStyle name="Normal 38 3 4 6" xfId="19590"/>
    <cellStyle name="Normal 38 3 5" xfId="3222"/>
    <cellStyle name="Normal 38 3 5 2" xfId="7005"/>
    <cellStyle name="Normal 38 3 5 2 2" xfId="15064"/>
    <cellStyle name="Normal 38 3 5 2 2 2" xfId="31911"/>
    <cellStyle name="Normal 38 3 5 2 3" xfId="24344"/>
    <cellStyle name="Normal 38 3 5 3" xfId="11281"/>
    <cellStyle name="Normal 38 3 5 3 2" xfId="28130"/>
    <cellStyle name="Normal 38 3 5 4" xfId="20563"/>
    <cellStyle name="Normal 38 3 6" xfId="5121"/>
    <cellStyle name="Normal 38 3 6 2" xfId="13180"/>
    <cellStyle name="Normal 38 3 6 2 2" xfId="30027"/>
    <cellStyle name="Normal 38 3 6 3" xfId="22460"/>
    <cellStyle name="Normal 38 3 7" xfId="9265"/>
    <cellStyle name="Normal 38 3 7 2" xfId="26246"/>
    <cellStyle name="Normal 38 3 8" xfId="17767"/>
    <cellStyle name="Normal 38 3 9" xfId="18678"/>
    <cellStyle name="Normal 38 4" xfId="1254"/>
    <cellStyle name="Normal 38 4 2" xfId="1750"/>
    <cellStyle name="Normal 38 4 2 2" xfId="2749"/>
    <cellStyle name="Normal 38 4 2 2 2" xfId="4711"/>
    <cellStyle name="Normal 38 4 2 2 2 2" xfId="8494"/>
    <cellStyle name="Normal 38 4 2 2 2 2 2" xfId="16553"/>
    <cellStyle name="Normal 38 4 2 2 2 2 2 2" xfId="33400"/>
    <cellStyle name="Normal 38 4 2 2 2 2 3" xfId="25833"/>
    <cellStyle name="Normal 38 4 2 2 2 3" xfId="12770"/>
    <cellStyle name="Normal 38 4 2 2 2 3 2" xfId="29619"/>
    <cellStyle name="Normal 38 4 2 2 2 4" xfId="22052"/>
    <cellStyle name="Normal 38 4 2 2 3" xfId="6610"/>
    <cellStyle name="Normal 38 4 2 2 3 2" xfId="14669"/>
    <cellStyle name="Normal 38 4 2 2 3 2 2" xfId="31516"/>
    <cellStyle name="Normal 38 4 2 2 3 3" xfId="23949"/>
    <cellStyle name="Normal 38 4 2 2 4" xfId="10836"/>
    <cellStyle name="Normal 38 4 2 2 4 2" xfId="27735"/>
    <cellStyle name="Normal 38 4 2 2 5" xfId="17777"/>
    <cellStyle name="Normal 38 4 2 2 6" xfId="20167"/>
    <cellStyle name="Normal 38 4 2 3" xfId="3799"/>
    <cellStyle name="Normal 38 4 2 3 2" xfId="7582"/>
    <cellStyle name="Normal 38 4 2 3 2 2" xfId="15641"/>
    <cellStyle name="Normal 38 4 2 3 2 2 2" xfId="32488"/>
    <cellStyle name="Normal 38 4 2 3 2 3" xfId="24921"/>
    <cellStyle name="Normal 38 4 2 3 3" xfId="11858"/>
    <cellStyle name="Normal 38 4 2 3 3 2" xfId="28707"/>
    <cellStyle name="Normal 38 4 2 3 4" xfId="21140"/>
    <cellStyle name="Normal 38 4 2 4" xfId="5698"/>
    <cellStyle name="Normal 38 4 2 4 2" xfId="13757"/>
    <cellStyle name="Normal 38 4 2 4 2 2" xfId="30604"/>
    <cellStyle name="Normal 38 4 2 4 3" xfId="23037"/>
    <cellStyle name="Normal 38 4 2 5" xfId="9883"/>
    <cellStyle name="Normal 38 4 2 5 2" xfId="26823"/>
    <cellStyle name="Normal 38 4 2 6" xfId="17776"/>
    <cellStyle name="Normal 38 4 2 7" xfId="19255"/>
    <cellStyle name="Normal 38 4 3" xfId="2296"/>
    <cellStyle name="Normal 38 4 3 2" xfId="4260"/>
    <cellStyle name="Normal 38 4 3 2 2" xfId="8043"/>
    <cellStyle name="Normal 38 4 3 2 2 2" xfId="16102"/>
    <cellStyle name="Normal 38 4 3 2 2 2 2" xfId="32949"/>
    <cellStyle name="Normal 38 4 3 2 2 3" xfId="25382"/>
    <cellStyle name="Normal 38 4 3 2 3" xfId="12319"/>
    <cellStyle name="Normal 38 4 3 2 3 2" xfId="29168"/>
    <cellStyle name="Normal 38 4 3 2 4" xfId="21601"/>
    <cellStyle name="Normal 38 4 3 3" xfId="6159"/>
    <cellStyle name="Normal 38 4 3 3 2" xfId="14218"/>
    <cellStyle name="Normal 38 4 3 3 2 2" xfId="31065"/>
    <cellStyle name="Normal 38 4 3 3 3" xfId="23498"/>
    <cellStyle name="Normal 38 4 3 4" xfId="10384"/>
    <cellStyle name="Normal 38 4 3 4 2" xfId="27284"/>
    <cellStyle name="Normal 38 4 3 5" xfId="17778"/>
    <cellStyle name="Normal 38 4 3 6" xfId="19716"/>
    <cellStyle name="Normal 38 4 4" xfId="3348"/>
    <cellStyle name="Normal 38 4 4 2" xfId="7131"/>
    <cellStyle name="Normal 38 4 4 2 2" xfId="15190"/>
    <cellStyle name="Normal 38 4 4 2 2 2" xfId="32037"/>
    <cellStyle name="Normal 38 4 4 2 3" xfId="24470"/>
    <cellStyle name="Normal 38 4 4 3" xfId="11407"/>
    <cellStyle name="Normal 38 4 4 3 2" xfId="28256"/>
    <cellStyle name="Normal 38 4 4 4" xfId="20689"/>
    <cellStyle name="Normal 38 4 5" xfId="5247"/>
    <cellStyle name="Normal 38 4 5 2" xfId="13306"/>
    <cellStyle name="Normal 38 4 5 2 2" xfId="30153"/>
    <cellStyle name="Normal 38 4 5 3" xfId="22586"/>
    <cellStyle name="Normal 38 4 6" xfId="9408"/>
    <cellStyle name="Normal 38 4 6 2" xfId="26372"/>
    <cellStyle name="Normal 38 4 7" xfId="17775"/>
    <cellStyle name="Normal 38 4 8" xfId="18804"/>
    <cellStyle name="Normal 38 5" xfId="1532"/>
    <cellStyle name="Normal 38 5 2" xfId="2531"/>
    <cellStyle name="Normal 38 5 2 2" xfId="4493"/>
    <cellStyle name="Normal 38 5 2 2 2" xfId="8276"/>
    <cellStyle name="Normal 38 5 2 2 2 2" xfId="16335"/>
    <cellStyle name="Normal 38 5 2 2 2 2 2" xfId="33182"/>
    <cellStyle name="Normal 38 5 2 2 2 3" xfId="25615"/>
    <cellStyle name="Normal 38 5 2 2 3" xfId="12552"/>
    <cellStyle name="Normal 38 5 2 2 3 2" xfId="29401"/>
    <cellStyle name="Normal 38 5 2 2 4" xfId="21834"/>
    <cellStyle name="Normal 38 5 2 3" xfId="6392"/>
    <cellStyle name="Normal 38 5 2 3 2" xfId="14451"/>
    <cellStyle name="Normal 38 5 2 3 2 2" xfId="31298"/>
    <cellStyle name="Normal 38 5 2 3 3" xfId="23731"/>
    <cellStyle name="Normal 38 5 2 4" xfId="10618"/>
    <cellStyle name="Normal 38 5 2 4 2" xfId="27517"/>
    <cellStyle name="Normal 38 5 2 5" xfId="17780"/>
    <cellStyle name="Normal 38 5 2 6" xfId="19949"/>
    <cellStyle name="Normal 38 5 3" xfId="3581"/>
    <cellStyle name="Normal 38 5 3 2" xfId="7364"/>
    <cellStyle name="Normal 38 5 3 2 2" xfId="15423"/>
    <cellStyle name="Normal 38 5 3 2 2 2" xfId="32270"/>
    <cellStyle name="Normal 38 5 3 2 3" xfId="24703"/>
    <cellStyle name="Normal 38 5 3 3" xfId="11640"/>
    <cellStyle name="Normal 38 5 3 3 2" xfId="28489"/>
    <cellStyle name="Normal 38 5 3 4" xfId="20922"/>
    <cellStyle name="Normal 38 5 4" xfId="5480"/>
    <cellStyle name="Normal 38 5 4 2" xfId="13539"/>
    <cellStyle name="Normal 38 5 4 2 2" xfId="30386"/>
    <cellStyle name="Normal 38 5 4 3" xfId="22819"/>
    <cellStyle name="Normal 38 5 5" xfId="9665"/>
    <cellStyle name="Normal 38 5 5 2" xfId="26605"/>
    <cellStyle name="Normal 38 5 6" xfId="17779"/>
    <cellStyle name="Normal 38 5 7" xfId="19037"/>
    <cellStyle name="Normal 38 6" xfId="2061"/>
    <cellStyle name="Normal 38 6 2" xfId="4042"/>
    <cellStyle name="Normal 38 6 2 2" xfId="7825"/>
    <cellStyle name="Normal 38 6 2 2 2" xfId="15884"/>
    <cellStyle name="Normal 38 6 2 2 2 2" xfId="32731"/>
    <cellStyle name="Normal 38 6 2 2 3" xfId="25164"/>
    <cellStyle name="Normal 38 6 2 3" xfId="12101"/>
    <cellStyle name="Normal 38 6 2 3 2" xfId="28950"/>
    <cellStyle name="Normal 38 6 2 4" xfId="21383"/>
    <cellStyle name="Normal 38 6 3" xfId="5941"/>
    <cellStyle name="Normal 38 6 3 2" xfId="14000"/>
    <cellStyle name="Normal 38 6 3 2 2" xfId="30847"/>
    <cellStyle name="Normal 38 6 3 3" xfId="23280"/>
    <cellStyle name="Normal 38 6 4" xfId="10159"/>
    <cellStyle name="Normal 38 6 4 2" xfId="27066"/>
    <cellStyle name="Normal 38 6 5" xfId="17781"/>
    <cellStyle name="Normal 38 6 6" xfId="19498"/>
    <cellStyle name="Normal 38 7" xfId="3100"/>
    <cellStyle name="Normal 38 7 2" xfId="6913"/>
    <cellStyle name="Normal 38 7 2 2" xfId="14972"/>
    <cellStyle name="Normal 38 7 2 2 2" xfId="31819"/>
    <cellStyle name="Normal 38 7 2 3" xfId="24252"/>
    <cellStyle name="Normal 38 7 3" xfId="11163"/>
    <cellStyle name="Normal 38 7 3 2" xfId="28038"/>
    <cellStyle name="Normal 38 7 4" xfId="20471"/>
    <cellStyle name="Normal 38 8" xfId="5029"/>
    <cellStyle name="Normal 38 8 2" xfId="13088"/>
    <cellStyle name="Normal 38 8 2 2" xfId="29935"/>
    <cellStyle name="Normal 38 8 3" xfId="22368"/>
    <cellStyle name="Normal 38 9" xfId="9050"/>
    <cellStyle name="Normal 38 9 2" xfId="26154"/>
    <cellStyle name="Normal 380" xfId="33969"/>
    <cellStyle name="Normal 381" xfId="33970"/>
    <cellStyle name="Normal 382" xfId="33971"/>
    <cellStyle name="Normal 383" xfId="33972"/>
    <cellStyle name="Normal 384" xfId="33973"/>
    <cellStyle name="Normal 385" xfId="33974"/>
    <cellStyle name="Normal 386" xfId="33975"/>
    <cellStyle name="Normal 387" xfId="33976"/>
    <cellStyle name="Normal 388" xfId="33977"/>
    <cellStyle name="Normal 389" xfId="33978"/>
    <cellStyle name="Normal 39" xfId="756"/>
    <cellStyle name="Normal 39 10" xfId="17782"/>
    <cellStyle name="Normal 39 11" xfId="18586"/>
    <cellStyle name="Normal 39 12" xfId="34121"/>
    <cellStyle name="Normal 39 2" xfId="960"/>
    <cellStyle name="Normal 39 2 2" xfId="3140"/>
    <cellStyle name="Normal 39 2 3" xfId="17783"/>
    <cellStyle name="Normal 39 2 4" xfId="34122"/>
    <cellStyle name="Normal 39 3" xfId="1086"/>
    <cellStyle name="Normal 39 3 2" xfId="1347"/>
    <cellStyle name="Normal 39 3 2 2" xfId="1843"/>
    <cellStyle name="Normal 39 3 2 2 2" xfId="2842"/>
    <cellStyle name="Normal 39 3 2 2 2 2" xfId="4804"/>
    <cellStyle name="Normal 39 3 2 2 2 2 2" xfId="8587"/>
    <cellStyle name="Normal 39 3 2 2 2 2 2 2" xfId="16646"/>
    <cellStyle name="Normal 39 3 2 2 2 2 2 2 2" xfId="33493"/>
    <cellStyle name="Normal 39 3 2 2 2 2 2 3" xfId="25926"/>
    <cellStyle name="Normal 39 3 2 2 2 2 3" xfId="12863"/>
    <cellStyle name="Normal 39 3 2 2 2 2 3 2" xfId="29712"/>
    <cellStyle name="Normal 39 3 2 2 2 2 4" xfId="22145"/>
    <cellStyle name="Normal 39 3 2 2 2 3" xfId="6703"/>
    <cellStyle name="Normal 39 3 2 2 2 3 2" xfId="14762"/>
    <cellStyle name="Normal 39 3 2 2 2 3 2 2" xfId="31609"/>
    <cellStyle name="Normal 39 3 2 2 2 3 3" xfId="24042"/>
    <cellStyle name="Normal 39 3 2 2 2 4" xfId="10929"/>
    <cellStyle name="Normal 39 3 2 2 2 4 2" xfId="27828"/>
    <cellStyle name="Normal 39 3 2 2 2 5" xfId="17787"/>
    <cellStyle name="Normal 39 3 2 2 2 6" xfId="20260"/>
    <cellStyle name="Normal 39 3 2 2 3" xfId="3892"/>
    <cellStyle name="Normal 39 3 2 2 3 2" xfId="7675"/>
    <cellStyle name="Normal 39 3 2 2 3 2 2" xfId="15734"/>
    <cellStyle name="Normal 39 3 2 2 3 2 2 2" xfId="32581"/>
    <cellStyle name="Normal 39 3 2 2 3 2 3" xfId="25014"/>
    <cellStyle name="Normal 39 3 2 2 3 3" xfId="11951"/>
    <cellStyle name="Normal 39 3 2 2 3 3 2" xfId="28800"/>
    <cellStyle name="Normal 39 3 2 2 3 4" xfId="21233"/>
    <cellStyle name="Normal 39 3 2 2 4" xfId="5791"/>
    <cellStyle name="Normal 39 3 2 2 4 2" xfId="13850"/>
    <cellStyle name="Normal 39 3 2 2 4 2 2" xfId="30697"/>
    <cellStyle name="Normal 39 3 2 2 4 3" xfId="23130"/>
    <cellStyle name="Normal 39 3 2 2 5" xfId="9976"/>
    <cellStyle name="Normal 39 3 2 2 5 2" xfId="26916"/>
    <cellStyle name="Normal 39 3 2 2 6" xfId="17786"/>
    <cellStyle name="Normal 39 3 2 2 7" xfId="19348"/>
    <cellStyle name="Normal 39 3 2 3" xfId="2389"/>
    <cellStyle name="Normal 39 3 2 3 2" xfId="4353"/>
    <cellStyle name="Normal 39 3 2 3 2 2" xfId="8136"/>
    <cellStyle name="Normal 39 3 2 3 2 2 2" xfId="16195"/>
    <cellStyle name="Normal 39 3 2 3 2 2 2 2" xfId="33042"/>
    <cellStyle name="Normal 39 3 2 3 2 2 3" xfId="25475"/>
    <cellStyle name="Normal 39 3 2 3 2 3" xfId="12412"/>
    <cellStyle name="Normal 39 3 2 3 2 3 2" xfId="29261"/>
    <cellStyle name="Normal 39 3 2 3 2 4" xfId="21694"/>
    <cellStyle name="Normal 39 3 2 3 3" xfId="6252"/>
    <cellStyle name="Normal 39 3 2 3 3 2" xfId="14311"/>
    <cellStyle name="Normal 39 3 2 3 3 2 2" xfId="31158"/>
    <cellStyle name="Normal 39 3 2 3 3 3" xfId="23591"/>
    <cellStyle name="Normal 39 3 2 3 4" xfId="10477"/>
    <cellStyle name="Normal 39 3 2 3 4 2" xfId="27377"/>
    <cellStyle name="Normal 39 3 2 3 5" xfId="17788"/>
    <cellStyle name="Normal 39 3 2 3 6" xfId="19809"/>
    <cellStyle name="Normal 39 3 2 4" xfId="3441"/>
    <cellStyle name="Normal 39 3 2 4 2" xfId="7224"/>
    <cellStyle name="Normal 39 3 2 4 2 2" xfId="15283"/>
    <cellStyle name="Normal 39 3 2 4 2 2 2" xfId="32130"/>
    <cellStyle name="Normal 39 3 2 4 2 3" xfId="24563"/>
    <cellStyle name="Normal 39 3 2 4 3" xfId="11500"/>
    <cellStyle name="Normal 39 3 2 4 3 2" xfId="28349"/>
    <cellStyle name="Normal 39 3 2 4 4" xfId="20782"/>
    <cellStyle name="Normal 39 3 2 5" xfId="5340"/>
    <cellStyle name="Normal 39 3 2 5 2" xfId="13399"/>
    <cellStyle name="Normal 39 3 2 5 2 2" xfId="30246"/>
    <cellStyle name="Normal 39 3 2 5 3" xfId="22679"/>
    <cellStyle name="Normal 39 3 2 6" xfId="9501"/>
    <cellStyle name="Normal 39 3 2 6 2" xfId="26465"/>
    <cellStyle name="Normal 39 3 2 7" xfId="17785"/>
    <cellStyle name="Normal 39 3 2 8" xfId="18897"/>
    <cellStyle name="Normal 39 3 3" xfId="1625"/>
    <cellStyle name="Normal 39 3 3 2" xfId="2624"/>
    <cellStyle name="Normal 39 3 3 2 2" xfId="4586"/>
    <cellStyle name="Normal 39 3 3 2 2 2" xfId="8369"/>
    <cellStyle name="Normal 39 3 3 2 2 2 2" xfId="16428"/>
    <cellStyle name="Normal 39 3 3 2 2 2 2 2" xfId="33275"/>
    <cellStyle name="Normal 39 3 3 2 2 2 3" xfId="25708"/>
    <cellStyle name="Normal 39 3 3 2 2 3" xfId="12645"/>
    <cellStyle name="Normal 39 3 3 2 2 3 2" xfId="29494"/>
    <cellStyle name="Normal 39 3 3 2 2 4" xfId="21927"/>
    <cellStyle name="Normal 39 3 3 2 3" xfId="6485"/>
    <cellStyle name="Normal 39 3 3 2 3 2" xfId="14544"/>
    <cellStyle name="Normal 39 3 3 2 3 2 2" xfId="31391"/>
    <cellStyle name="Normal 39 3 3 2 3 3" xfId="23824"/>
    <cellStyle name="Normal 39 3 3 2 4" xfId="10711"/>
    <cellStyle name="Normal 39 3 3 2 4 2" xfId="27610"/>
    <cellStyle name="Normal 39 3 3 2 5" xfId="17790"/>
    <cellStyle name="Normal 39 3 3 2 6" xfId="20042"/>
    <cellStyle name="Normal 39 3 3 3" xfId="3674"/>
    <cellStyle name="Normal 39 3 3 3 2" xfId="7457"/>
    <cellStyle name="Normal 39 3 3 3 2 2" xfId="15516"/>
    <cellStyle name="Normal 39 3 3 3 2 2 2" xfId="32363"/>
    <cellStyle name="Normal 39 3 3 3 2 3" xfId="24796"/>
    <cellStyle name="Normal 39 3 3 3 3" xfId="11733"/>
    <cellStyle name="Normal 39 3 3 3 3 2" xfId="28582"/>
    <cellStyle name="Normal 39 3 3 3 4" xfId="21015"/>
    <cellStyle name="Normal 39 3 3 4" xfId="5573"/>
    <cellStyle name="Normal 39 3 3 4 2" xfId="13632"/>
    <cellStyle name="Normal 39 3 3 4 2 2" xfId="30479"/>
    <cellStyle name="Normal 39 3 3 4 3" xfId="22912"/>
    <cellStyle name="Normal 39 3 3 5" xfId="9758"/>
    <cellStyle name="Normal 39 3 3 5 2" xfId="26698"/>
    <cellStyle name="Normal 39 3 3 6" xfId="17789"/>
    <cellStyle name="Normal 39 3 3 7" xfId="19130"/>
    <cellStyle name="Normal 39 3 4" xfId="2171"/>
    <cellStyle name="Normal 39 3 4 2" xfId="4135"/>
    <cellStyle name="Normal 39 3 4 2 2" xfId="7918"/>
    <cellStyle name="Normal 39 3 4 2 2 2" xfId="15977"/>
    <cellStyle name="Normal 39 3 4 2 2 2 2" xfId="32824"/>
    <cellStyle name="Normal 39 3 4 2 2 3" xfId="25257"/>
    <cellStyle name="Normal 39 3 4 2 3" xfId="12194"/>
    <cellStyle name="Normal 39 3 4 2 3 2" xfId="29043"/>
    <cellStyle name="Normal 39 3 4 2 4" xfId="21476"/>
    <cellStyle name="Normal 39 3 4 3" xfId="6034"/>
    <cellStyle name="Normal 39 3 4 3 2" xfId="14093"/>
    <cellStyle name="Normal 39 3 4 3 2 2" xfId="30940"/>
    <cellStyle name="Normal 39 3 4 3 3" xfId="23373"/>
    <cellStyle name="Normal 39 3 4 4" xfId="10259"/>
    <cellStyle name="Normal 39 3 4 4 2" xfId="27159"/>
    <cellStyle name="Normal 39 3 4 5" xfId="17791"/>
    <cellStyle name="Normal 39 3 4 6" xfId="19591"/>
    <cellStyle name="Normal 39 3 5" xfId="3223"/>
    <cellStyle name="Normal 39 3 5 2" xfId="7006"/>
    <cellStyle name="Normal 39 3 5 2 2" xfId="15065"/>
    <cellStyle name="Normal 39 3 5 2 2 2" xfId="31912"/>
    <cellStyle name="Normal 39 3 5 2 3" xfId="24345"/>
    <cellStyle name="Normal 39 3 5 3" xfId="11282"/>
    <cellStyle name="Normal 39 3 5 3 2" xfId="28131"/>
    <cellStyle name="Normal 39 3 5 4" xfId="20564"/>
    <cellStyle name="Normal 39 3 6" xfId="5122"/>
    <cellStyle name="Normal 39 3 6 2" xfId="13181"/>
    <cellStyle name="Normal 39 3 6 2 2" xfId="30028"/>
    <cellStyle name="Normal 39 3 6 3" xfId="22461"/>
    <cellStyle name="Normal 39 3 7" xfId="9266"/>
    <cellStyle name="Normal 39 3 7 2" xfId="26247"/>
    <cellStyle name="Normal 39 3 8" xfId="17784"/>
    <cellStyle name="Normal 39 3 9" xfId="18679"/>
    <cellStyle name="Normal 39 4" xfId="1255"/>
    <cellStyle name="Normal 39 4 2" xfId="1751"/>
    <cellStyle name="Normal 39 4 2 2" xfId="2750"/>
    <cellStyle name="Normal 39 4 2 2 2" xfId="4712"/>
    <cellStyle name="Normal 39 4 2 2 2 2" xfId="8495"/>
    <cellStyle name="Normal 39 4 2 2 2 2 2" xfId="16554"/>
    <cellStyle name="Normal 39 4 2 2 2 2 2 2" xfId="33401"/>
    <cellStyle name="Normal 39 4 2 2 2 2 3" xfId="25834"/>
    <cellStyle name="Normal 39 4 2 2 2 3" xfId="12771"/>
    <cellStyle name="Normal 39 4 2 2 2 3 2" xfId="29620"/>
    <cellStyle name="Normal 39 4 2 2 2 4" xfId="22053"/>
    <cellStyle name="Normal 39 4 2 2 3" xfId="6611"/>
    <cellStyle name="Normal 39 4 2 2 3 2" xfId="14670"/>
    <cellStyle name="Normal 39 4 2 2 3 2 2" xfId="31517"/>
    <cellStyle name="Normal 39 4 2 2 3 3" xfId="23950"/>
    <cellStyle name="Normal 39 4 2 2 4" xfId="10837"/>
    <cellStyle name="Normal 39 4 2 2 4 2" xfId="27736"/>
    <cellStyle name="Normal 39 4 2 2 5" xfId="17794"/>
    <cellStyle name="Normal 39 4 2 2 6" xfId="20168"/>
    <cellStyle name="Normal 39 4 2 3" xfId="3800"/>
    <cellStyle name="Normal 39 4 2 3 2" xfId="7583"/>
    <cellStyle name="Normal 39 4 2 3 2 2" xfId="15642"/>
    <cellStyle name="Normal 39 4 2 3 2 2 2" xfId="32489"/>
    <cellStyle name="Normal 39 4 2 3 2 3" xfId="24922"/>
    <cellStyle name="Normal 39 4 2 3 3" xfId="11859"/>
    <cellStyle name="Normal 39 4 2 3 3 2" xfId="28708"/>
    <cellStyle name="Normal 39 4 2 3 4" xfId="21141"/>
    <cellStyle name="Normal 39 4 2 4" xfId="5699"/>
    <cellStyle name="Normal 39 4 2 4 2" xfId="13758"/>
    <cellStyle name="Normal 39 4 2 4 2 2" xfId="30605"/>
    <cellStyle name="Normal 39 4 2 4 3" xfId="23038"/>
    <cellStyle name="Normal 39 4 2 5" xfId="9884"/>
    <cellStyle name="Normal 39 4 2 5 2" xfId="26824"/>
    <cellStyle name="Normal 39 4 2 6" xfId="17793"/>
    <cellStyle name="Normal 39 4 2 7" xfId="19256"/>
    <cellStyle name="Normal 39 4 3" xfId="2297"/>
    <cellStyle name="Normal 39 4 3 2" xfId="4261"/>
    <cellStyle name="Normal 39 4 3 2 2" xfId="8044"/>
    <cellStyle name="Normal 39 4 3 2 2 2" xfId="16103"/>
    <cellStyle name="Normal 39 4 3 2 2 2 2" xfId="32950"/>
    <cellStyle name="Normal 39 4 3 2 2 3" xfId="25383"/>
    <cellStyle name="Normal 39 4 3 2 3" xfId="12320"/>
    <cellStyle name="Normal 39 4 3 2 3 2" xfId="29169"/>
    <cellStyle name="Normal 39 4 3 2 4" xfId="21602"/>
    <cellStyle name="Normal 39 4 3 3" xfId="6160"/>
    <cellStyle name="Normal 39 4 3 3 2" xfId="14219"/>
    <cellStyle name="Normal 39 4 3 3 2 2" xfId="31066"/>
    <cellStyle name="Normal 39 4 3 3 3" xfId="23499"/>
    <cellStyle name="Normal 39 4 3 4" xfId="10385"/>
    <cellStyle name="Normal 39 4 3 4 2" xfId="27285"/>
    <cellStyle name="Normal 39 4 3 5" xfId="17795"/>
    <cellStyle name="Normal 39 4 3 6" xfId="19717"/>
    <cellStyle name="Normal 39 4 4" xfId="3349"/>
    <cellStyle name="Normal 39 4 4 2" xfId="7132"/>
    <cellStyle name="Normal 39 4 4 2 2" xfId="15191"/>
    <cellStyle name="Normal 39 4 4 2 2 2" xfId="32038"/>
    <cellStyle name="Normal 39 4 4 2 3" xfId="24471"/>
    <cellStyle name="Normal 39 4 4 3" xfId="11408"/>
    <cellStyle name="Normal 39 4 4 3 2" xfId="28257"/>
    <cellStyle name="Normal 39 4 4 4" xfId="20690"/>
    <cellStyle name="Normal 39 4 5" xfId="5248"/>
    <cellStyle name="Normal 39 4 5 2" xfId="13307"/>
    <cellStyle name="Normal 39 4 5 2 2" xfId="30154"/>
    <cellStyle name="Normal 39 4 5 3" xfId="22587"/>
    <cellStyle name="Normal 39 4 6" xfId="9409"/>
    <cellStyle name="Normal 39 4 6 2" xfId="26373"/>
    <cellStyle name="Normal 39 4 7" xfId="17792"/>
    <cellStyle name="Normal 39 4 8" xfId="18805"/>
    <cellStyle name="Normal 39 5" xfId="1533"/>
    <cellStyle name="Normal 39 5 2" xfId="2532"/>
    <cellStyle name="Normal 39 5 2 2" xfId="4494"/>
    <cellStyle name="Normal 39 5 2 2 2" xfId="8277"/>
    <cellStyle name="Normal 39 5 2 2 2 2" xfId="16336"/>
    <cellStyle name="Normal 39 5 2 2 2 2 2" xfId="33183"/>
    <cellStyle name="Normal 39 5 2 2 2 3" xfId="25616"/>
    <cellStyle name="Normal 39 5 2 2 3" xfId="12553"/>
    <cellStyle name="Normal 39 5 2 2 3 2" xfId="29402"/>
    <cellStyle name="Normal 39 5 2 2 4" xfId="21835"/>
    <cellStyle name="Normal 39 5 2 3" xfId="6393"/>
    <cellStyle name="Normal 39 5 2 3 2" xfId="14452"/>
    <cellStyle name="Normal 39 5 2 3 2 2" xfId="31299"/>
    <cellStyle name="Normal 39 5 2 3 3" xfId="23732"/>
    <cellStyle name="Normal 39 5 2 4" xfId="10619"/>
    <cellStyle name="Normal 39 5 2 4 2" xfId="27518"/>
    <cellStyle name="Normal 39 5 2 5" xfId="17797"/>
    <cellStyle name="Normal 39 5 2 6" xfId="19950"/>
    <cellStyle name="Normal 39 5 3" xfId="3582"/>
    <cellStyle name="Normal 39 5 3 2" xfId="7365"/>
    <cellStyle name="Normal 39 5 3 2 2" xfId="15424"/>
    <cellStyle name="Normal 39 5 3 2 2 2" xfId="32271"/>
    <cellStyle name="Normal 39 5 3 2 3" xfId="24704"/>
    <cellStyle name="Normal 39 5 3 3" xfId="11641"/>
    <cellStyle name="Normal 39 5 3 3 2" xfId="28490"/>
    <cellStyle name="Normal 39 5 3 4" xfId="20923"/>
    <cellStyle name="Normal 39 5 4" xfId="5481"/>
    <cellStyle name="Normal 39 5 4 2" xfId="13540"/>
    <cellStyle name="Normal 39 5 4 2 2" xfId="30387"/>
    <cellStyle name="Normal 39 5 4 3" xfId="22820"/>
    <cellStyle name="Normal 39 5 5" xfId="9666"/>
    <cellStyle name="Normal 39 5 5 2" xfId="26606"/>
    <cellStyle name="Normal 39 5 6" xfId="17796"/>
    <cellStyle name="Normal 39 5 7" xfId="19038"/>
    <cellStyle name="Normal 39 6" xfId="2062"/>
    <cellStyle name="Normal 39 6 2" xfId="4043"/>
    <cellStyle name="Normal 39 6 2 2" xfId="7826"/>
    <cellStyle name="Normal 39 6 2 2 2" xfId="15885"/>
    <cellStyle name="Normal 39 6 2 2 2 2" xfId="32732"/>
    <cellStyle name="Normal 39 6 2 2 3" xfId="25165"/>
    <cellStyle name="Normal 39 6 2 3" xfId="12102"/>
    <cellStyle name="Normal 39 6 2 3 2" xfId="28951"/>
    <cellStyle name="Normal 39 6 2 4" xfId="21384"/>
    <cellStyle name="Normal 39 6 3" xfId="5942"/>
    <cellStyle name="Normal 39 6 3 2" xfId="14001"/>
    <cellStyle name="Normal 39 6 3 2 2" xfId="30848"/>
    <cellStyle name="Normal 39 6 3 3" xfId="23281"/>
    <cellStyle name="Normal 39 6 4" xfId="10160"/>
    <cellStyle name="Normal 39 6 4 2" xfId="27067"/>
    <cellStyle name="Normal 39 6 5" xfId="17798"/>
    <cellStyle name="Normal 39 6 6" xfId="19499"/>
    <cellStyle name="Normal 39 7" xfId="3101"/>
    <cellStyle name="Normal 39 7 2" xfId="6914"/>
    <cellStyle name="Normal 39 7 2 2" xfId="14973"/>
    <cellStyle name="Normal 39 7 2 2 2" xfId="31820"/>
    <cellStyle name="Normal 39 7 2 3" xfId="24253"/>
    <cellStyle name="Normal 39 7 3" xfId="11164"/>
    <cellStyle name="Normal 39 7 3 2" xfId="28039"/>
    <cellStyle name="Normal 39 7 4" xfId="20472"/>
    <cellStyle name="Normal 39 8" xfId="5030"/>
    <cellStyle name="Normal 39 8 2" xfId="13089"/>
    <cellStyle name="Normal 39 8 2 2" xfId="29936"/>
    <cellStyle name="Normal 39 8 3" xfId="22369"/>
    <cellStyle name="Normal 39 9" xfId="9051"/>
    <cellStyle name="Normal 39 9 2" xfId="26155"/>
    <cellStyle name="Normal 390" xfId="33979"/>
    <cellStyle name="Normal 391" xfId="33980"/>
    <cellStyle name="Normal 392" xfId="33981"/>
    <cellStyle name="Normal 393" xfId="273"/>
    <cellStyle name="Normal 394" xfId="33982"/>
    <cellStyle name="Normal 395" xfId="33983"/>
    <cellStyle name="Normal 396" xfId="34147"/>
    <cellStyle name="Normal 4" xfId="180"/>
    <cellStyle name="Normal 4 2" xfId="447"/>
    <cellStyle name="Normal 4 2 2" xfId="2979"/>
    <cellStyle name="Normal 4 2 2 2" xfId="6836"/>
    <cellStyle name="Normal 4 2 2 2 2" xfId="14895"/>
    <cellStyle name="Normal 4 2 2 2 2 2" xfId="31742"/>
    <cellStyle name="Normal 4 2 2 2 3" xfId="24175"/>
    <cellStyle name="Normal 4 2 2 3" xfId="11064"/>
    <cellStyle name="Normal 4 2 2 3 2" xfId="27961"/>
    <cellStyle name="Normal 4 2 2 4" xfId="20393"/>
    <cellStyle name="Normal 4 2 3" xfId="17800"/>
    <cellStyle name="Normal 4 3" xfId="849"/>
    <cellStyle name="Normal 4 3 2" xfId="17801"/>
    <cellStyle name="Normal 4 4" xfId="2969"/>
    <cellStyle name="Normal 4 4 2" xfId="6827"/>
    <cellStyle name="Normal 4 4 2 2" xfId="14886"/>
    <cellStyle name="Normal 4 4 2 2 2" xfId="31733"/>
    <cellStyle name="Normal 4 4 2 3" xfId="24166"/>
    <cellStyle name="Normal 4 4 3" xfId="11055"/>
    <cellStyle name="Normal 4 4 3 2" xfId="27952"/>
    <cellStyle name="Normal 4 4 4" xfId="20384"/>
    <cellStyle name="Normal 4 5" xfId="17799"/>
    <cellStyle name="Normal 4 6" xfId="446"/>
    <cellStyle name="Normal 4_Energía" xfId="17802"/>
    <cellStyle name="Normal 40" xfId="757"/>
    <cellStyle name="Normal 40 10" xfId="17803"/>
    <cellStyle name="Normal 40 11" xfId="18587"/>
    <cellStyle name="Normal 40 12" xfId="34123"/>
    <cellStyle name="Normal 40 2" xfId="961"/>
    <cellStyle name="Normal 40 2 2" xfId="3141"/>
    <cellStyle name="Normal 40 2 3" xfId="17804"/>
    <cellStyle name="Normal 40 2 4" xfId="34124"/>
    <cellStyle name="Normal 40 3" xfId="1087"/>
    <cellStyle name="Normal 40 3 2" xfId="1348"/>
    <cellStyle name="Normal 40 3 2 2" xfId="1844"/>
    <cellStyle name="Normal 40 3 2 2 2" xfId="2843"/>
    <cellStyle name="Normal 40 3 2 2 2 2" xfId="4805"/>
    <cellStyle name="Normal 40 3 2 2 2 2 2" xfId="8588"/>
    <cellStyle name="Normal 40 3 2 2 2 2 2 2" xfId="16647"/>
    <cellStyle name="Normal 40 3 2 2 2 2 2 2 2" xfId="33494"/>
    <cellStyle name="Normal 40 3 2 2 2 2 2 3" xfId="25927"/>
    <cellStyle name="Normal 40 3 2 2 2 2 3" xfId="12864"/>
    <cellStyle name="Normal 40 3 2 2 2 2 3 2" xfId="29713"/>
    <cellStyle name="Normal 40 3 2 2 2 2 4" xfId="22146"/>
    <cellStyle name="Normal 40 3 2 2 2 3" xfId="6704"/>
    <cellStyle name="Normal 40 3 2 2 2 3 2" xfId="14763"/>
    <cellStyle name="Normal 40 3 2 2 2 3 2 2" xfId="31610"/>
    <cellStyle name="Normal 40 3 2 2 2 3 3" xfId="24043"/>
    <cellStyle name="Normal 40 3 2 2 2 4" xfId="10930"/>
    <cellStyle name="Normal 40 3 2 2 2 4 2" xfId="27829"/>
    <cellStyle name="Normal 40 3 2 2 2 5" xfId="17808"/>
    <cellStyle name="Normal 40 3 2 2 2 6" xfId="20261"/>
    <cellStyle name="Normal 40 3 2 2 3" xfId="3893"/>
    <cellStyle name="Normal 40 3 2 2 3 2" xfId="7676"/>
    <cellStyle name="Normal 40 3 2 2 3 2 2" xfId="15735"/>
    <cellStyle name="Normal 40 3 2 2 3 2 2 2" xfId="32582"/>
    <cellStyle name="Normal 40 3 2 2 3 2 3" xfId="25015"/>
    <cellStyle name="Normal 40 3 2 2 3 3" xfId="11952"/>
    <cellStyle name="Normal 40 3 2 2 3 3 2" xfId="28801"/>
    <cellStyle name="Normal 40 3 2 2 3 4" xfId="21234"/>
    <cellStyle name="Normal 40 3 2 2 4" xfId="5792"/>
    <cellStyle name="Normal 40 3 2 2 4 2" xfId="13851"/>
    <cellStyle name="Normal 40 3 2 2 4 2 2" xfId="30698"/>
    <cellStyle name="Normal 40 3 2 2 4 3" xfId="23131"/>
    <cellStyle name="Normal 40 3 2 2 5" xfId="9977"/>
    <cellStyle name="Normal 40 3 2 2 5 2" xfId="26917"/>
    <cellStyle name="Normal 40 3 2 2 6" xfId="17807"/>
    <cellStyle name="Normal 40 3 2 2 7" xfId="19349"/>
    <cellStyle name="Normal 40 3 2 3" xfId="2390"/>
    <cellStyle name="Normal 40 3 2 3 2" xfId="4354"/>
    <cellStyle name="Normal 40 3 2 3 2 2" xfId="8137"/>
    <cellStyle name="Normal 40 3 2 3 2 2 2" xfId="16196"/>
    <cellStyle name="Normal 40 3 2 3 2 2 2 2" xfId="33043"/>
    <cellStyle name="Normal 40 3 2 3 2 2 3" xfId="25476"/>
    <cellStyle name="Normal 40 3 2 3 2 3" xfId="12413"/>
    <cellStyle name="Normal 40 3 2 3 2 3 2" xfId="29262"/>
    <cellStyle name="Normal 40 3 2 3 2 4" xfId="21695"/>
    <cellStyle name="Normal 40 3 2 3 3" xfId="6253"/>
    <cellStyle name="Normal 40 3 2 3 3 2" xfId="14312"/>
    <cellStyle name="Normal 40 3 2 3 3 2 2" xfId="31159"/>
    <cellStyle name="Normal 40 3 2 3 3 3" xfId="23592"/>
    <cellStyle name="Normal 40 3 2 3 4" xfId="10478"/>
    <cellStyle name="Normal 40 3 2 3 4 2" xfId="27378"/>
    <cellStyle name="Normal 40 3 2 3 5" xfId="17809"/>
    <cellStyle name="Normal 40 3 2 3 6" xfId="19810"/>
    <cellStyle name="Normal 40 3 2 4" xfId="3442"/>
    <cellStyle name="Normal 40 3 2 4 2" xfId="7225"/>
    <cellStyle name="Normal 40 3 2 4 2 2" xfId="15284"/>
    <cellStyle name="Normal 40 3 2 4 2 2 2" xfId="32131"/>
    <cellStyle name="Normal 40 3 2 4 2 3" xfId="24564"/>
    <cellStyle name="Normal 40 3 2 4 3" xfId="11501"/>
    <cellStyle name="Normal 40 3 2 4 3 2" xfId="28350"/>
    <cellStyle name="Normal 40 3 2 4 4" xfId="20783"/>
    <cellStyle name="Normal 40 3 2 5" xfId="5341"/>
    <cellStyle name="Normal 40 3 2 5 2" xfId="13400"/>
    <cellStyle name="Normal 40 3 2 5 2 2" xfId="30247"/>
    <cellStyle name="Normal 40 3 2 5 3" xfId="22680"/>
    <cellStyle name="Normal 40 3 2 6" xfId="9502"/>
    <cellStyle name="Normal 40 3 2 6 2" xfId="26466"/>
    <cellStyle name="Normal 40 3 2 7" xfId="17806"/>
    <cellStyle name="Normal 40 3 2 8" xfId="18898"/>
    <cellStyle name="Normal 40 3 3" xfId="1626"/>
    <cellStyle name="Normal 40 3 3 2" xfId="2625"/>
    <cellStyle name="Normal 40 3 3 2 2" xfId="4587"/>
    <cellStyle name="Normal 40 3 3 2 2 2" xfId="8370"/>
    <cellStyle name="Normal 40 3 3 2 2 2 2" xfId="16429"/>
    <cellStyle name="Normal 40 3 3 2 2 2 2 2" xfId="33276"/>
    <cellStyle name="Normal 40 3 3 2 2 2 3" xfId="25709"/>
    <cellStyle name="Normal 40 3 3 2 2 3" xfId="12646"/>
    <cellStyle name="Normal 40 3 3 2 2 3 2" xfId="29495"/>
    <cellStyle name="Normal 40 3 3 2 2 4" xfId="21928"/>
    <cellStyle name="Normal 40 3 3 2 3" xfId="6486"/>
    <cellStyle name="Normal 40 3 3 2 3 2" xfId="14545"/>
    <cellStyle name="Normal 40 3 3 2 3 2 2" xfId="31392"/>
    <cellStyle name="Normal 40 3 3 2 3 3" xfId="23825"/>
    <cellStyle name="Normal 40 3 3 2 4" xfId="10712"/>
    <cellStyle name="Normal 40 3 3 2 4 2" xfId="27611"/>
    <cellStyle name="Normal 40 3 3 2 5" xfId="17811"/>
    <cellStyle name="Normal 40 3 3 2 6" xfId="20043"/>
    <cellStyle name="Normal 40 3 3 3" xfId="3675"/>
    <cellStyle name="Normal 40 3 3 3 2" xfId="7458"/>
    <cellStyle name="Normal 40 3 3 3 2 2" xfId="15517"/>
    <cellStyle name="Normal 40 3 3 3 2 2 2" xfId="32364"/>
    <cellStyle name="Normal 40 3 3 3 2 3" xfId="24797"/>
    <cellStyle name="Normal 40 3 3 3 3" xfId="11734"/>
    <cellStyle name="Normal 40 3 3 3 3 2" xfId="28583"/>
    <cellStyle name="Normal 40 3 3 3 4" xfId="21016"/>
    <cellStyle name="Normal 40 3 3 4" xfId="5574"/>
    <cellStyle name="Normal 40 3 3 4 2" xfId="13633"/>
    <cellStyle name="Normal 40 3 3 4 2 2" xfId="30480"/>
    <cellStyle name="Normal 40 3 3 4 3" xfId="22913"/>
    <cellStyle name="Normal 40 3 3 5" xfId="9759"/>
    <cellStyle name="Normal 40 3 3 5 2" xfId="26699"/>
    <cellStyle name="Normal 40 3 3 6" xfId="17810"/>
    <cellStyle name="Normal 40 3 3 7" xfId="19131"/>
    <cellStyle name="Normal 40 3 4" xfId="2172"/>
    <cellStyle name="Normal 40 3 4 2" xfId="4136"/>
    <cellStyle name="Normal 40 3 4 2 2" xfId="7919"/>
    <cellStyle name="Normal 40 3 4 2 2 2" xfId="15978"/>
    <cellStyle name="Normal 40 3 4 2 2 2 2" xfId="32825"/>
    <cellStyle name="Normal 40 3 4 2 2 3" xfId="25258"/>
    <cellStyle name="Normal 40 3 4 2 3" xfId="12195"/>
    <cellStyle name="Normal 40 3 4 2 3 2" xfId="29044"/>
    <cellStyle name="Normal 40 3 4 2 4" xfId="21477"/>
    <cellStyle name="Normal 40 3 4 3" xfId="6035"/>
    <cellStyle name="Normal 40 3 4 3 2" xfId="14094"/>
    <cellStyle name="Normal 40 3 4 3 2 2" xfId="30941"/>
    <cellStyle name="Normal 40 3 4 3 3" xfId="23374"/>
    <cellStyle name="Normal 40 3 4 4" xfId="10260"/>
    <cellStyle name="Normal 40 3 4 4 2" xfId="27160"/>
    <cellStyle name="Normal 40 3 4 5" xfId="17812"/>
    <cellStyle name="Normal 40 3 4 6" xfId="19592"/>
    <cellStyle name="Normal 40 3 5" xfId="3224"/>
    <cellStyle name="Normal 40 3 5 2" xfId="7007"/>
    <cellStyle name="Normal 40 3 5 2 2" xfId="15066"/>
    <cellStyle name="Normal 40 3 5 2 2 2" xfId="31913"/>
    <cellStyle name="Normal 40 3 5 2 3" xfId="24346"/>
    <cellStyle name="Normal 40 3 5 3" xfId="11283"/>
    <cellStyle name="Normal 40 3 5 3 2" xfId="28132"/>
    <cellStyle name="Normal 40 3 5 4" xfId="20565"/>
    <cellStyle name="Normal 40 3 6" xfId="5123"/>
    <cellStyle name="Normal 40 3 6 2" xfId="13182"/>
    <cellStyle name="Normal 40 3 6 2 2" xfId="30029"/>
    <cellStyle name="Normal 40 3 6 3" xfId="22462"/>
    <cellStyle name="Normal 40 3 7" xfId="9267"/>
    <cellStyle name="Normal 40 3 7 2" xfId="26248"/>
    <cellStyle name="Normal 40 3 8" xfId="17805"/>
    <cellStyle name="Normal 40 3 9" xfId="18680"/>
    <cellStyle name="Normal 40 4" xfId="1256"/>
    <cellStyle name="Normal 40 4 2" xfId="1752"/>
    <cellStyle name="Normal 40 4 2 2" xfId="2751"/>
    <cellStyle name="Normal 40 4 2 2 2" xfId="4713"/>
    <cellStyle name="Normal 40 4 2 2 2 2" xfId="8496"/>
    <cellStyle name="Normal 40 4 2 2 2 2 2" xfId="16555"/>
    <cellStyle name="Normal 40 4 2 2 2 2 2 2" xfId="33402"/>
    <cellStyle name="Normal 40 4 2 2 2 2 3" xfId="25835"/>
    <cellStyle name="Normal 40 4 2 2 2 3" xfId="12772"/>
    <cellStyle name="Normal 40 4 2 2 2 3 2" xfId="29621"/>
    <cellStyle name="Normal 40 4 2 2 2 4" xfId="22054"/>
    <cellStyle name="Normal 40 4 2 2 3" xfId="6612"/>
    <cellStyle name="Normal 40 4 2 2 3 2" xfId="14671"/>
    <cellStyle name="Normal 40 4 2 2 3 2 2" xfId="31518"/>
    <cellStyle name="Normal 40 4 2 2 3 3" xfId="23951"/>
    <cellStyle name="Normal 40 4 2 2 4" xfId="10838"/>
    <cellStyle name="Normal 40 4 2 2 4 2" xfId="27737"/>
    <cellStyle name="Normal 40 4 2 2 5" xfId="17815"/>
    <cellStyle name="Normal 40 4 2 2 6" xfId="20169"/>
    <cellStyle name="Normal 40 4 2 3" xfId="3801"/>
    <cellStyle name="Normal 40 4 2 3 2" xfId="7584"/>
    <cellStyle name="Normal 40 4 2 3 2 2" xfId="15643"/>
    <cellStyle name="Normal 40 4 2 3 2 2 2" xfId="32490"/>
    <cellStyle name="Normal 40 4 2 3 2 3" xfId="24923"/>
    <cellStyle name="Normal 40 4 2 3 3" xfId="11860"/>
    <cellStyle name="Normal 40 4 2 3 3 2" xfId="28709"/>
    <cellStyle name="Normal 40 4 2 3 4" xfId="21142"/>
    <cellStyle name="Normal 40 4 2 4" xfId="5700"/>
    <cellStyle name="Normal 40 4 2 4 2" xfId="13759"/>
    <cellStyle name="Normal 40 4 2 4 2 2" xfId="30606"/>
    <cellStyle name="Normal 40 4 2 4 3" xfId="23039"/>
    <cellStyle name="Normal 40 4 2 5" xfId="9885"/>
    <cellStyle name="Normal 40 4 2 5 2" xfId="26825"/>
    <cellStyle name="Normal 40 4 2 6" xfId="17814"/>
    <cellStyle name="Normal 40 4 2 7" xfId="19257"/>
    <cellStyle name="Normal 40 4 3" xfId="2298"/>
    <cellStyle name="Normal 40 4 3 2" xfId="4262"/>
    <cellStyle name="Normal 40 4 3 2 2" xfId="8045"/>
    <cellStyle name="Normal 40 4 3 2 2 2" xfId="16104"/>
    <cellStyle name="Normal 40 4 3 2 2 2 2" xfId="32951"/>
    <cellStyle name="Normal 40 4 3 2 2 3" xfId="25384"/>
    <cellStyle name="Normal 40 4 3 2 3" xfId="12321"/>
    <cellStyle name="Normal 40 4 3 2 3 2" xfId="29170"/>
    <cellStyle name="Normal 40 4 3 2 4" xfId="21603"/>
    <cellStyle name="Normal 40 4 3 3" xfId="6161"/>
    <cellStyle name="Normal 40 4 3 3 2" xfId="14220"/>
    <cellStyle name="Normal 40 4 3 3 2 2" xfId="31067"/>
    <cellStyle name="Normal 40 4 3 3 3" xfId="23500"/>
    <cellStyle name="Normal 40 4 3 4" xfId="10386"/>
    <cellStyle name="Normal 40 4 3 4 2" xfId="27286"/>
    <cellStyle name="Normal 40 4 3 5" xfId="17816"/>
    <cellStyle name="Normal 40 4 3 6" xfId="19718"/>
    <cellStyle name="Normal 40 4 4" xfId="3350"/>
    <cellStyle name="Normal 40 4 4 2" xfId="7133"/>
    <cellStyle name="Normal 40 4 4 2 2" xfId="15192"/>
    <cellStyle name="Normal 40 4 4 2 2 2" xfId="32039"/>
    <cellStyle name="Normal 40 4 4 2 3" xfId="24472"/>
    <cellStyle name="Normal 40 4 4 3" xfId="11409"/>
    <cellStyle name="Normal 40 4 4 3 2" xfId="28258"/>
    <cellStyle name="Normal 40 4 4 4" xfId="20691"/>
    <cellStyle name="Normal 40 4 5" xfId="5249"/>
    <cellStyle name="Normal 40 4 5 2" xfId="13308"/>
    <cellStyle name="Normal 40 4 5 2 2" xfId="30155"/>
    <cellStyle name="Normal 40 4 5 3" xfId="22588"/>
    <cellStyle name="Normal 40 4 6" xfId="9410"/>
    <cellStyle name="Normal 40 4 6 2" xfId="26374"/>
    <cellStyle name="Normal 40 4 7" xfId="17813"/>
    <cellStyle name="Normal 40 4 8" xfId="18806"/>
    <cellStyle name="Normal 40 5" xfId="1534"/>
    <cellStyle name="Normal 40 5 2" xfId="2533"/>
    <cellStyle name="Normal 40 5 2 2" xfId="4495"/>
    <cellStyle name="Normal 40 5 2 2 2" xfId="8278"/>
    <cellStyle name="Normal 40 5 2 2 2 2" xfId="16337"/>
    <cellStyle name="Normal 40 5 2 2 2 2 2" xfId="33184"/>
    <cellStyle name="Normal 40 5 2 2 2 3" xfId="25617"/>
    <cellStyle name="Normal 40 5 2 2 3" xfId="12554"/>
    <cellStyle name="Normal 40 5 2 2 3 2" xfId="29403"/>
    <cellStyle name="Normal 40 5 2 2 4" xfId="21836"/>
    <cellStyle name="Normal 40 5 2 3" xfId="6394"/>
    <cellStyle name="Normal 40 5 2 3 2" xfId="14453"/>
    <cellStyle name="Normal 40 5 2 3 2 2" xfId="31300"/>
    <cellStyle name="Normal 40 5 2 3 3" xfId="23733"/>
    <cellStyle name="Normal 40 5 2 4" xfId="10620"/>
    <cellStyle name="Normal 40 5 2 4 2" xfId="27519"/>
    <cellStyle name="Normal 40 5 2 5" xfId="17818"/>
    <cellStyle name="Normal 40 5 2 6" xfId="19951"/>
    <cellStyle name="Normal 40 5 3" xfId="3583"/>
    <cellStyle name="Normal 40 5 3 2" xfId="7366"/>
    <cellStyle name="Normal 40 5 3 2 2" xfId="15425"/>
    <cellStyle name="Normal 40 5 3 2 2 2" xfId="32272"/>
    <cellStyle name="Normal 40 5 3 2 3" xfId="24705"/>
    <cellStyle name="Normal 40 5 3 3" xfId="11642"/>
    <cellStyle name="Normal 40 5 3 3 2" xfId="28491"/>
    <cellStyle name="Normal 40 5 3 4" xfId="20924"/>
    <cellStyle name="Normal 40 5 4" xfId="5482"/>
    <cellStyle name="Normal 40 5 4 2" xfId="13541"/>
    <cellStyle name="Normal 40 5 4 2 2" xfId="30388"/>
    <cellStyle name="Normal 40 5 4 3" xfId="22821"/>
    <cellStyle name="Normal 40 5 5" xfId="9667"/>
    <cellStyle name="Normal 40 5 5 2" xfId="26607"/>
    <cellStyle name="Normal 40 5 6" xfId="17817"/>
    <cellStyle name="Normal 40 5 7" xfId="19039"/>
    <cellStyle name="Normal 40 6" xfId="2063"/>
    <cellStyle name="Normal 40 6 2" xfId="4044"/>
    <cellStyle name="Normal 40 6 2 2" xfId="7827"/>
    <cellStyle name="Normal 40 6 2 2 2" xfId="15886"/>
    <cellStyle name="Normal 40 6 2 2 2 2" xfId="32733"/>
    <cellStyle name="Normal 40 6 2 2 3" xfId="25166"/>
    <cellStyle name="Normal 40 6 2 3" xfId="12103"/>
    <cellStyle name="Normal 40 6 2 3 2" xfId="28952"/>
    <cellStyle name="Normal 40 6 2 4" xfId="21385"/>
    <cellStyle name="Normal 40 6 3" xfId="5943"/>
    <cellStyle name="Normal 40 6 3 2" xfId="14002"/>
    <cellStyle name="Normal 40 6 3 2 2" xfId="30849"/>
    <cellStyle name="Normal 40 6 3 3" xfId="23282"/>
    <cellStyle name="Normal 40 6 4" xfId="10161"/>
    <cellStyle name="Normal 40 6 4 2" xfId="27068"/>
    <cellStyle name="Normal 40 6 5" xfId="17819"/>
    <cellStyle name="Normal 40 6 6" xfId="19500"/>
    <cellStyle name="Normal 40 7" xfId="3102"/>
    <cellStyle name="Normal 40 7 2" xfId="6915"/>
    <cellStyle name="Normal 40 7 2 2" xfId="14974"/>
    <cellStyle name="Normal 40 7 2 2 2" xfId="31821"/>
    <cellStyle name="Normal 40 7 2 3" xfId="24254"/>
    <cellStyle name="Normal 40 7 3" xfId="11165"/>
    <cellStyle name="Normal 40 7 3 2" xfId="28040"/>
    <cellStyle name="Normal 40 7 4" xfId="20473"/>
    <cellStyle name="Normal 40 8" xfId="5031"/>
    <cellStyle name="Normal 40 8 2" xfId="13090"/>
    <cellStyle name="Normal 40 8 2 2" xfId="29937"/>
    <cellStyle name="Normal 40 8 3" xfId="22370"/>
    <cellStyle name="Normal 40 9" xfId="9052"/>
    <cellStyle name="Normal 40 9 2" xfId="26156"/>
    <cellStyle name="Normal 41" xfId="758"/>
    <cellStyle name="Normal 41 10" xfId="17820"/>
    <cellStyle name="Normal 41 11" xfId="18588"/>
    <cellStyle name="Normal 41 12" xfId="34125"/>
    <cellStyle name="Normal 41 2" xfId="962"/>
    <cellStyle name="Normal 41 2 2" xfId="3142"/>
    <cellStyle name="Normal 41 2 3" xfId="17821"/>
    <cellStyle name="Normal 41 2 4" xfId="34126"/>
    <cellStyle name="Normal 41 3" xfId="1088"/>
    <cellStyle name="Normal 41 3 2" xfId="1349"/>
    <cellStyle name="Normal 41 3 2 2" xfId="1845"/>
    <cellStyle name="Normal 41 3 2 2 2" xfId="2844"/>
    <cellStyle name="Normal 41 3 2 2 2 2" xfId="4806"/>
    <cellStyle name="Normal 41 3 2 2 2 2 2" xfId="8589"/>
    <cellStyle name="Normal 41 3 2 2 2 2 2 2" xfId="16648"/>
    <cellStyle name="Normal 41 3 2 2 2 2 2 2 2" xfId="33495"/>
    <cellStyle name="Normal 41 3 2 2 2 2 2 3" xfId="25928"/>
    <cellStyle name="Normal 41 3 2 2 2 2 3" xfId="12865"/>
    <cellStyle name="Normal 41 3 2 2 2 2 3 2" xfId="29714"/>
    <cellStyle name="Normal 41 3 2 2 2 2 4" xfId="22147"/>
    <cellStyle name="Normal 41 3 2 2 2 3" xfId="6705"/>
    <cellStyle name="Normal 41 3 2 2 2 3 2" xfId="14764"/>
    <cellStyle name="Normal 41 3 2 2 2 3 2 2" xfId="31611"/>
    <cellStyle name="Normal 41 3 2 2 2 3 3" xfId="24044"/>
    <cellStyle name="Normal 41 3 2 2 2 4" xfId="10931"/>
    <cellStyle name="Normal 41 3 2 2 2 4 2" xfId="27830"/>
    <cellStyle name="Normal 41 3 2 2 2 5" xfId="17825"/>
    <cellStyle name="Normal 41 3 2 2 2 6" xfId="20262"/>
    <cellStyle name="Normal 41 3 2 2 3" xfId="3894"/>
    <cellStyle name="Normal 41 3 2 2 3 2" xfId="7677"/>
    <cellStyle name="Normal 41 3 2 2 3 2 2" xfId="15736"/>
    <cellStyle name="Normal 41 3 2 2 3 2 2 2" xfId="32583"/>
    <cellStyle name="Normal 41 3 2 2 3 2 3" xfId="25016"/>
    <cellStyle name="Normal 41 3 2 2 3 3" xfId="11953"/>
    <cellStyle name="Normal 41 3 2 2 3 3 2" xfId="28802"/>
    <cellStyle name="Normal 41 3 2 2 3 4" xfId="21235"/>
    <cellStyle name="Normal 41 3 2 2 4" xfId="5793"/>
    <cellStyle name="Normal 41 3 2 2 4 2" xfId="13852"/>
    <cellStyle name="Normal 41 3 2 2 4 2 2" xfId="30699"/>
    <cellStyle name="Normal 41 3 2 2 4 3" xfId="23132"/>
    <cellStyle name="Normal 41 3 2 2 5" xfId="9978"/>
    <cellStyle name="Normal 41 3 2 2 5 2" xfId="26918"/>
    <cellStyle name="Normal 41 3 2 2 6" xfId="17824"/>
    <cellStyle name="Normal 41 3 2 2 7" xfId="19350"/>
    <cellStyle name="Normal 41 3 2 3" xfId="2391"/>
    <cellStyle name="Normal 41 3 2 3 2" xfId="4355"/>
    <cellStyle name="Normal 41 3 2 3 2 2" xfId="8138"/>
    <cellStyle name="Normal 41 3 2 3 2 2 2" xfId="16197"/>
    <cellStyle name="Normal 41 3 2 3 2 2 2 2" xfId="33044"/>
    <cellStyle name="Normal 41 3 2 3 2 2 3" xfId="25477"/>
    <cellStyle name="Normal 41 3 2 3 2 3" xfId="12414"/>
    <cellStyle name="Normal 41 3 2 3 2 3 2" xfId="29263"/>
    <cellStyle name="Normal 41 3 2 3 2 4" xfId="21696"/>
    <cellStyle name="Normal 41 3 2 3 3" xfId="6254"/>
    <cellStyle name="Normal 41 3 2 3 3 2" xfId="14313"/>
    <cellStyle name="Normal 41 3 2 3 3 2 2" xfId="31160"/>
    <cellStyle name="Normal 41 3 2 3 3 3" xfId="23593"/>
    <cellStyle name="Normal 41 3 2 3 4" xfId="10479"/>
    <cellStyle name="Normal 41 3 2 3 4 2" xfId="27379"/>
    <cellStyle name="Normal 41 3 2 3 5" xfId="17826"/>
    <cellStyle name="Normal 41 3 2 3 6" xfId="19811"/>
    <cellStyle name="Normal 41 3 2 4" xfId="3443"/>
    <cellStyle name="Normal 41 3 2 4 2" xfId="7226"/>
    <cellStyle name="Normal 41 3 2 4 2 2" xfId="15285"/>
    <cellStyle name="Normal 41 3 2 4 2 2 2" xfId="32132"/>
    <cellStyle name="Normal 41 3 2 4 2 3" xfId="24565"/>
    <cellStyle name="Normal 41 3 2 4 3" xfId="11502"/>
    <cellStyle name="Normal 41 3 2 4 3 2" xfId="28351"/>
    <cellStyle name="Normal 41 3 2 4 4" xfId="20784"/>
    <cellStyle name="Normal 41 3 2 5" xfId="5342"/>
    <cellStyle name="Normal 41 3 2 5 2" xfId="13401"/>
    <cellStyle name="Normal 41 3 2 5 2 2" xfId="30248"/>
    <cellStyle name="Normal 41 3 2 5 3" xfId="22681"/>
    <cellStyle name="Normal 41 3 2 6" xfId="9503"/>
    <cellStyle name="Normal 41 3 2 6 2" xfId="26467"/>
    <cellStyle name="Normal 41 3 2 7" xfId="17823"/>
    <cellStyle name="Normal 41 3 2 8" xfId="18899"/>
    <cellStyle name="Normal 41 3 3" xfId="1627"/>
    <cellStyle name="Normal 41 3 3 2" xfId="2626"/>
    <cellStyle name="Normal 41 3 3 2 2" xfId="4588"/>
    <cellStyle name="Normal 41 3 3 2 2 2" xfId="8371"/>
    <cellStyle name="Normal 41 3 3 2 2 2 2" xfId="16430"/>
    <cellStyle name="Normal 41 3 3 2 2 2 2 2" xfId="33277"/>
    <cellStyle name="Normal 41 3 3 2 2 2 3" xfId="25710"/>
    <cellStyle name="Normal 41 3 3 2 2 3" xfId="12647"/>
    <cellStyle name="Normal 41 3 3 2 2 3 2" xfId="29496"/>
    <cellStyle name="Normal 41 3 3 2 2 4" xfId="21929"/>
    <cellStyle name="Normal 41 3 3 2 3" xfId="6487"/>
    <cellStyle name="Normal 41 3 3 2 3 2" xfId="14546"/>
    <cellStyle name="Normal 41 3 3 2 3 2 2" xfId="31393"/>
    <cellStyle name="Normal 41 3 3 2 3 3" xfId="23826"/>
    <cellStyle name="Normal 41 3 3 2 4" xfId="10713"/>
    <cellStyle name="Normal 41 3 3 2 4 2" xfId="27612"/>
    <cellStyle name="Normal 41 3 3 2 5" xfId="17828"/>
    <cellStyle name="Normal 41 3 3 2 6" xfId="20044"/>
    <cellStyle name="Normal 41 3 3 3" xfId="3676"/>
    <cellStyle name="Normal 41 3 3 3 2" xfId="7459"/>
    <cellStyle name="Normal 41 3 3 3 2 2" xfId="15518"/>
    <cellStyle name="Normal 41 3 3 3 2 2 2" xfId="32365"/>
    <cellStyle name="Normal 41 3 3 3 2 3" xfId="24798"/>
    <cellStyle name="Normal 41 3 3 3 3" xfId="11735"/>
    <cellStyle name="Normal 41 3 3 3 3 2" xfId="28584"/>
    <cellStyle name="Normal 41 3 3 3 4" xfId="21017"/>
    <cellStyle name="Normal 41 3 3 4" xfId="5575"/>
    <cellStyle name="Normal 41 3 3 4 2" xfId="13634"/>
    <cellStyle name="Normal 41 3 3 4 2 2" xfId="30481"/>
    <cellStyle name="Normal 41 3 3 4 3" xfId="22914"/>
    <cellStyle name="Normal 41 3 3 5" xfId="9760"/>
    <cellStyle name="Normal 41 3 3 5 2" xfId="26700"/>
    <cellStyle name="Normal 41 3 3 6" xfId="17827"/>
    <cellStyle name="Normal 41 3 3 7" xfId="19132"/>
    <cellStyle name="Normal 41 3 4" xfId="2173"/>
    <cellStyle name="Normal 41 3 4 2" xfId="4137"/>
    <cellStyle name="Normal 41 3 4 2 2" xfId="7920"/>
    <cellStyle name="Normal 41 3 4 2 2 2" xfId="15979"/>
    <cellStyle name="Normal 41 3 4 2 2 2 2" xfId="32826"/>
    <cellStyle name="Normal 41 3 4 2 2 3" xfId="25259"/>
    <cellStyle name="Normal 41 3 4 2 3" xfId="12196"/>
    <cellStyle name="Normal 41 3 4 2 3 2" xfId="29045"/>
    <cellStyle name="Normal 41 3 4 2 4" xfId="21478"/>
    <cellStyle name="Normal 41 3 4 3" xfId="6036"/>
    <cellStyle name="Normal 41 3 4 3 2" xfId="14095"/>
    <cellStyle name="Normal 41 3 4 3 2 2" xfId="30942"/>
    <cellStyle name="Normal 41 3 4 3 3" xfId="23375"/>
    <cellStyle name="Normal 41 3 4 4" xfId="10261"/>
    <cellStyle name="Normal 41 3 4 4 2" xfId="27161"/>
    <cellStyle name="Normal 41 3 4 5" xfId="17829"/>
    <cellStyle name="Normal 41 3 4 6" xfId="19593"/>
    <cellStyle name="Normal 41 3 5" xfId="3225"/>
    <cellStyle name="Normal 41 3 5 2" xfId="7008"/>
    <cellStyle name="Normal 41 3 5 2 2" xfId="15067"/>
    <cellStyle name="Normal 41 3 5 2 2 2" xfId="31914"/>
    <cellStyle name="Normal 41 3 5 2 3" xfId="24347"/>
    <cellStyle name="Normal 41 3 5 3" xfId="11284"/>
    <cellStyle name="Normal 41 3 5 3 2" xfId="28133"/>
    <cellStyle name="Normal 41 3 5 4" xfId="20566"/>
    <cellStyle name="Normal 41 3 6" xfId="5124"/>
    <cellStyle name="Normal 41 3 6 2" xfId="13183"/>
    <cellStyle name="Normal 41 3 6 2 2" xfId="30030"/>
    <cellStyle name="Normal 41 3 6 3" xfId="22463"/>
    <cellStyle name="Normal 41 3 7" xfId="9268"/>
    <cellStyle name="Normal 41 3 7 2" xfId="26249"/>
    <cellStyle name="Normal 41 3 8" xfId="17822"/>
    <cellStyle name="Normal 41 3 9" xfId="18681"/>
    <cellStyle name="Normal 41 4" xfId="1257"/>
    <cellStyle name="Normal 41 4 2" xfId="1753"/>
    <cellStyle name="Normal 41 4 2 2" xfId="2752"/>
    <cellStyle name="Normal 41 4 2 2 2" xfId="4714"/>
    <cellStyle name="Normal 41 4 2 2 2 2" xfId="8497"/>
    <cellStyle name="Normal 41 4 2 2 2 2 2" xfId="16556"/>
    <cellStyle name="Normal 41 4 2 2 2 2 2 2" xfId="33403"/>
    <cellStyle name="Normal 41 4 2 2 2 2 3" xfId="25836"/>
    <cellStyle name="Normal 41 4 2 2 2 3" xfId="12773"/>
    <cellStyle name="Normal 41 4 2 2 2 3 2" xfId="29622"/>
    <cellStyle name="Normal 41 4 2 2 2 4" xfId="22055"/>
    <cellStyle name="Normal 41 4 2 2 3" xfId="6613"/>
    <cellStyle name="Normal 41 4 2 2 3 2" xfId="14672"/>
    <cellStyle name="Normal 41 4 2 2 3 2 2" xfId="31519"/>
    <cellStyle name="Normal 41 4 2 2 3 3" xfId="23952"/>
    <cellStyle name="Normal 41 4 2 2 4" xfId="10839"/>
    <cellStyle name="Normal 41 4 2 2 4 2" xfId="27738"/>
    <cellStyle name="Normal 41 4 2 2 5" xfId="17832"/>
    <cellStyle name="Normal 41 4 2 2 6" xfId="20170"/>
    <cellStyle name="Normal 41 4 2 3" xfId="3802"/>
    <cellStyle name="Normal 41 4 2 3 2" xfId="7585"/>
    <cellStyle name="Normal 41 4 2 3 2 2" xfId="15644"/>
    <cellStyle name="Normal 41 4 2 3 2 2 2" xfId="32491"/>
    <cellStyle name="Normal 41 4 2 3 2 3" xfId="24924"/>
    <cellStyle name="Normal 41 4 2 3 3" xfId="11861"/>
    <cellStyle name="Normal 41 4 2 3 3 2" xfId="28710"/>
    <cellStyle name="Normal 41 4 2 3 4" xfId="21143"/>
    <cellStyle name="Normal 41 4 2 4" xfId="5701"/>
    <cellStyle name="Normal 41 4 2 4 2" xfId="13760"/>
    <cellStyle name="Normal 41 4 2 4 2 2" xfId="30607"/>
    <cellStyle name="Normal 41 4 2 4 3" xfId="23040"/>
    <cellStyle name="Normal 41 4 2 5" xfId="9886"/>
    <cellStyle name="Normal 41 4 2 5 2" xfId="26826"/>
    <cellStyle name="Normal 41 4 2 6" xfId="17831"/>
    <cellStyle name="Normal 41 4 2 7" xfId="19258"/>
    <cellStyle name="Normal 41 4 3" xfId="2299"/>
    <cellStyle name="Normal 41 4 3 2" xfId="4263"/>
    <cellStyle name="Normal 41 4 3 2 2" xfId="8046"/>
    <cellStyle name="Normal 41 4 3 2 2 2" xfId="16105"/>
    <cellStyle name="Normal 41 4 3 2 2 2 2" xfId="32952"/>
    <cellStyle name="Normal 41 4 3 2 2 3" xfId="25385"/>
    <cellStyle name="Normal 41 4 3 2 3" xfId="12322"/>
    <cellStyle name="Normal 41 4 3 2 3 2" xfId="29171"/>
    <cellStyle name="Normal 41 4 3 2 4" xfId="21604"/>
    <cellStyle name="Normal 41 4 3 3" xfId="6162"/>
    <cellStyle name="Normal 41 4 3 3 2" xfId="14221"/>
    <cellStyle name="Normal 41 4 3 3 2 2" xfId="31068"/>
    <cellStyle name="Normal 41 4 3 3 3" xfId="23501"/>
    <cellStyle name="Normal 41 4 3 4" xfId="10387"/>
    <cellStyle name="Normal 41 4 3 4 2" xfId="27287"/>
    <cellStyle name="Normal 41 4 3 5" xfId="17833"/>
    <cellStyle name="Normal 41 4 3 6" xfId="19719"/>
    <cellStyle name="Normal 41 4 4" xfId="3351"/>
    <cellStyle name="Normal 41 4 4 2" xfId="7134"/>
    <cellStyle name="Normal 41 4 4 2 2" xfId="15193"/>
    <cellStyle name="Normal 41 4 4 2 2 2" xfId="32040"/>
    <cellStyle name="Normal 41 4 4 2 3" xfId="24473"/>
    <cellStyle name="Normal 41 4 4 3" xfId="11410"/>
    <cellStyle name="Normal 41 4 4 3 2" xfId="28259"/>
    <cellStyle name="Normal 41 4 4 4" xfId="20692"/>
    <cellStyle name="Normal 41 4 5" xfId="5250"/>
    <cellStyle name="Normal 41 4 5 2" xfId="13309"/>
    <cellStyle name="Normal 41 4 5 2 2" xfId="30156"/>
    <cellStyle name="Normal 41 4 5 3" xfId="22589"/>
    <cellStyle name="Normal 41 4 6" xfId="9411"/>
    <cellStyle name="Normal 41 4 6 2" xfId="26375"/>
    <cellStyle name="Normal 41 4 7" xfId="17830"/>
    <cellStyle name="Normal 41 4 8" xfId="18807"/>
    <cellStyle name="Normal 41 5" xfId="1535"/>
    <cellStyle name="Normal 41 5 2" xfId="2534"/>
    <cellStyle name="Normal 41 5 2 2" xfId="4496"/>
    <cellStyle name="Normal 41 5 2 2 2" xfId="8279"/>
    <cellStyle name="Normal 41 5 2 2 2 2" xfId="16338"/>
    <cellStyle name="Normal 41 5 2 2 2 2 2" xfId="33185"/>
    <cellStyle name="Normal 41 5 2 2 2 3" xfId="25618"/>
    <cellStyle name="Normal 41 5 2 2 3" xfId="12555"/>
    <cellStyle name="Normal 41 5 2 2 3 2" xfId="29404"/>
    <cellStyle name="Normal 41 5 2 2 4" xfId="21837"/>
    <cellStyle name="Normal 41 5 2 3" xfId="6395"/>
    <cellStyle name="Normal 41 5 2 3 2" xfId="14454"/>
    <cellStyle name="Normal 41 5 2 3 2 2" xfId="31301"/>
    <cellStyle name="Normal 41 5 2 3 3" xfId="23734"/>
    <cellStyle name="Normal 41 5 2 4" xfId="10621"/>
    <cellStyle name="Normal 41 5 2 4 2" xfId="27520"/>
    <cellStyle name="Normal 41 5 2 5" xfId="17835"/>
    <cellStyle name="Normal 41 5 2 6" xfId="19952"/>
    <cellStyle name="Normal 41 5 3" xfId="3584"/>
    <cellStyle name="Normal 41 5 3 2" xfId="7367"/>
    <cellStyle name="Normal 41 5 3 2 2" xfId="15426"/>
    <cellStyle name="Normal 41 5 3 2 2 2" xfId="32273"/>
    <cellStyle name="Normal 41 5 3 2 3" xfId="24706"/>
    <cellStyle name="Normal 41 5 3 3" xfId="11643"/>
    <cellStyle name="Normal 41 5 3 3 2" xfId="28492"/>
    <cellStyle name="Normal 41 5 3 4" xfId="20925"/>
    <cellStyle name="Normal 41 5 4" xfId="5483"/>
    <cellStyle name="Normal 41 5 4 2" xfId="13542"/>
    <cellStyle name="Normal 41 5 4 2 2" xfId="30389"/>
    <cellStyle name="Normal 41 5 4 3" xfId="22822"/>
    <cellStyle name="Normal 41 5 5" xfId="9668"/>
    <cellStyle name="Normal 41 5 5 2" xfId="26608"/>
    <cellStyle name="Normal 41 5 6" xfId="17834"/>
    <cellStyle name="Normal 41 5 7" xfId="19040"/>
    <cellStyle name="Normal 41 6" xfId="2064"/>
    <cellStyle name="Normal 41 6 2" xfId="4045"/>
    <cellStyle name="Normal 41 6 2 2" xfId="7828"/>
    <cellStyle name="Normal 41 6 2 2 2" xfId="15887"/>
    <cellStyle name="Normal 41 6 2 2 2 2" xfId="32734"/>
    <cellStyle name="Normal 41 6 2 2 3" xfId="25167"/>
    <cellStyle name="Normal 41 6 2 3" xfId="12104"/>
    <cellStyle name="Normal 41 6 2 3 2" xfId="28953"/>
    <cellStyle name="Normal 41 6 2 4" xfId="21386"/>
    <cellStyle name="Normal 41 6 3" xfId="5944"/>
    <cellStyle name="Normal 41 6 3 2" xfId="14003"/>
    <cellStyle name="Normal 41 6 3 2 2" xfId="30850"/>
    <cellStyle name="Normal 41 6 3 3" xfId="23283"/>
    <cellStyle name="Normal 41 6 4" xfId="10162"/>
    <cellStyle name="Normal 41 6 4 2" xfId="27069"/>
    <cellStyle name="Normal 41 6 5" xfId="17836"/>
    <cellStyle name="Normal 41 6 6" xfId="19501"/>
    <cellStyle name="Normal 41 7" xfId="3103"/>
    <cellStyle name="Normal 41 7 2" xfId="6916"/>
    <cellStyle name="Normal 41 7 2 2" xfId="14975"/>
    <cellStyle name="Normal 41 7 2 2 2" xfId="31822"/>
    <cellStyle name="Normal 41 7 2 3" xfId="24255"/>
    <cellStyle name="Normal 41 7 3" xfId="11166"/>
    <cellStyle name="Normal 41 7 3 2" xfId="28041"/>
    <cellStyle name="Normal 41 7 4" xfId="20474"/>
    <cellStyle name="Normal 41 8" xfId="5032"/>
    <cellStyle name="Normal 41 8 2" xfId="13091"/>
    <cellStyle name="Normal 41 8 2 2" xfId="29938"/>
    <cellStyle name="Normal 41 8 3" xfId="22371"/>
    <cellStyle name="Normal 41 9" xfId="9053"/>
    <cellStyle name="Normal 41 9 2" xfId="26157"/>
    <cellStyle name="Normal 42" xfId="759"/>
    <cellStyle name="Normal 42 10" xfId="17837"/>
    <cellStyle name="Normal 42 11" xfId="18589"/>
    <cellStyle name="Normal 42 12" xfId="34127"/>
    <cellStyle name="Normal 42 2" xfId="963"/>
    <cellStyle name="Normal 42 2 2" xfId="3143"/>
    <cellStyle name="Normal 42 2 3" xfId="17838"/>
    <cellStyle name="Normal 42 2 4" xfId="34128"/>
    <cellStyle name="Normal 42 3" xfId="1089"/>
    <cellStyle name="Normal 42 3 2" xfId="1350"/>
    <cellStyle name="Normal 42 3 2 2" xfId="1846"/>
    <cellStyle name="Normal 42 3 2 2 2" xfId="2845"/>
    <cellStyle name="Normal 42 3 2 2 2 2" xfId="4807"/>
    <cellStyle name="Normal 42 3 2 2 2 2 2" xfId="8590"/>
    <cellStyle name="Normal 42 3 2 2 2 2 2 2" xfId="16649"/>
    <cellStyle name="Normal 42 3 2 2 2 2 2 2 2" xfId="33496"/>
    <cellStyle name="Normal 42 3 2 2 2 2 2 3" xfId="25929"/>
    <cellStyle name="Normal 42 3 2 2 2 2 3" xfId="12866"/>
    <cellStyle name="Normal 42 3 2 2 2 2 3 2" xfId="29715"/>
    <cellStyle name="Normal 42 3 2 2 2 2 4" xfId="22148"/>
    <cellStyle name="Normal 42 3 2 2 2 3" xfId="6706"/>
    <cellStyle name="Normal 42 3 2 2 2 3 2" xfId="14765"/>
    <cellStyle name="Normal 42 3 2 2 2 3 2 2" xfId="31612"/>
    <cellStyle name="Normal 42 3 2 2 2 3 3" xfId="24045"/>
    <cellStyle name="Normal 42 3 2 2 2 4" xfId="10932"/>
    <cellStyle name="Normal 42 3 2 2 2 4 2" xfId="27831"/>
    <cellStyle name="Normal 42 3 2 2 2 5" xfId="17842"/>
    <cellStyle name="Normal 42 3 2 2 2 6" xfId="20263"/>
    <cellStyle name="Normal 42 3 2 2 3" xfId="3895"/>
    <cellStyle name="Normal 42 3 2 2 3 2" xfId="7678"/>
    <cellStyle name="Normal 42 3 2 2 3 2 2" xfId="15737"/>
    <cellStyle name="Normal 42 3 2 2 3 2 2 2" xfId="32584"/>
    <cellStyle name="Normal 42 3 2 2 3 2 3" xfId="25017"/>
    <cellStyle name="Normal 42 3 2 2 3 3" xfId="11954"/>
    <cellStyle name="Normal 42 3 2 2 3 3 2" xfId="28803"/>
    <cellStyle name="Normal 42 3 2 2 3 4" xfId="21236"/>
    <cellStyle name="Normal 42 3 2 2 4" xfId="5794"/>
    <cellStyle name="Normal 42 3 2 2 4 2" xfId="13853"/>
    <cellStyle name="Normal 42 3 2 2 4 2 2" xfId="30700"/>
    <cellStyle name="Normal 42 3 2 2 4 3" xfId="23133"/>
    <cellStyle name="Normal 42 3 2 2 5" xfId="9979"/>
    <cellStyle name="Normal 42 3 2 2 5 2" xfId="26919"/>
    <cellStyle name="Normal 42 3 2 2 6" xfId="17841"/>
    <cellStyle name="Normal 42 3 2 2 7" xfId="19351"/>
    <cellStyle name="Normal 42 3 2 3" xfId="2392"/>
    <cellStyle name="Normal 42 3 2 3 2" xfId="4356"/>
    <cellStyle name="Normal 42 3 2 3 2 2" xfId="8139"/>
    <cellStyle name="Normal 42 3 2 3 2 2 2" xfId="16198"/>
    <cellStyle name="Normal 42 3 2 3 2 2 2 2" xfId="33045"/>
    <cellStyle name="Normal 42 3 2 3 2 2 3" xfId="25478"/>
    <cellStyle name="Normal 42 3 2 3 2 3" xfId="12415"/>
    <cellStyle name="Normal 42 3 2 3 2 3 2" xfId="29264"/>
    <cellStyle name="Normal 42 3 2 3 2 4" xfId="21697"/>
    <cellStyle name="Normal 42 3 2 3 3" xfId="6255"/>
    <cellStyle name="Normal 42 3 2 3 3 2" xfId="14314"/>
    <cellStyle name="Normal 42 3 2 3 3 2 2" xfId="31161"/>
    <cellStyle name="Normal 42 3 2 3 3 3" xfId="23594"/>
    <cellStyle name="Normal 42 3 2 3 4" xfId="10480"/>
    <cellStyle name="Normal 42 3 2 3 4 2" xfId="27380"/>
    <cellStyle name="Normal 42 3 2 3 5" xfId="17843"/>
    <cellStyle name="Normal 42 3 2 3 6" xfId="19812"/>
    <cellStyle name="Normal 42 3 2 4" xfId="3444"/>
    <cellStyle name="Normal 42 3 2 4 2" xfId="7227"/>
    <cellStyle name="Normal 42 3 2 4 2 2" xfId="15286"/>
    <cellStyle name="Normal 42 3 2 4 2 2 2" xfId="32133"/>
    <cellStyle name="Normal 42 3 2 4 2 3" xfId="24566"/>
    <cellStyle name="Normal 42 3 2 4 3" xfId="11503"/>
    <cellStyle name="Normal 42 3 2 4 3 2" xfId="28352"/>
    <cellStyle name="Normal 42 3 2 4 4" xfId="20785"/>
    <cellStyle name="Normal 42 3 2 5" xfId="5343"/>
    <cellStyle name="Normal 42 3 2 5 2" xfId="13402"/>
    <cellStyle name="Normal 42 3 2 5 2 2" xfId="30249"/>
    <cellStyle name="Normal 42 3 2 5 3" xfId="22682"/>
    <cellStyle name="Normal 42 3 2 6" xfId="9504"/>
    <cellStyle name="Normal 42 3 2 6 2" xfId="26468"/>
    <cellStyle name="Normal 42 3 2 7" xfId="17840"/>
    <cellStyle name="Normal 42 3 2 8" xfId="18900"/>
    <cellStyle name="Normal 42 3 3" xfId="1628"/>
    <cellStyle name="Normal 42 3 3 2" xfId="2627"/>
    <cellStyle name="Normal 42 3 3 2 2" xfId="4589"/>
    <cellStyle name="Normal 42 3 3 2 2 2" xfId="8372"/>
    <cellStyle name="Normal 42 3 3 2 2 2 2" xfId="16431"/>
    <cellStyle name="Normal 42 3 3 2 2 2 2 2" xfId="33278"/>
    <cellStyle name="Normal 42 3 3 2 2 2 3" xfId="25711"/>
    <cellStyle name="Normal 42 3 3 2 2 3" xfId="12648"/>
    <cellStyle name="Normal 42 3 3 2 2 3 2" xfId="29497"/>
    <cellStyle name="Normal 42 3 3 2 2 4" xfId="21930"/>
    <cellStyle name="Normal 42 3 3 2 3" xfId="6488"/>
    <cellStyle name="Normal 42 3 3 2 3 2" xfId="14547"/>
    <cellStyle name="Normal 42 3 3 2 3 2 2" xfId="31394"/>
    <cellStyle name="Normal 42 3 3 2 3 3" xfId="23827"/>
    <cellStyle name="Normal 42 3 3 2 4" xfId="10714"/>
    <cellStyle name="Normal 42 3 3 2 4 2" xfId="27613"/>
    <cellStyle name="Normal 42 3 3 2 5" xfId="17845"/>
    <cellStyle name="Normal 42 3 3 2 6" xfId="20045"/>
    <cellStyle name="Normal 42 3 3 3" xfId="3677"/>
    <cellStyle name="Normal 42 3 3 3 2" xfId="7460"/>
    <cellStyle name="Normal 42 3 3 3 2 2" xfId="15519"/>
    <cellStyle name="Normal 42 3 3 3 2 2 2" xfId="32366"/>
    <cellStyle name="Normal 42 3 3 3 2 3" xfId="24799"/>
    <cellStyle name="Normal 42 3 3 3 3" xfId="11736"/>
    <cellStyle name="Normal 42 3 3 3 3 2" xfId="28585"/>
    <cellStyle name="Normal 42 3 3 3 4" xfId="21018"/>
    <cellStyle name="Normal 42 3 3 4" xfId="5576"/>
    <cellStyle name="Normal 42 3 3 4 2" xfId="13635"/>
    <cellStyle name="Normal 42 3 3 4 2 2" xfId="30482"/>
    <cellStyle name="Normal 42 3 3 4 3" xfId="22915"/>
    <cellStyle name="Normal 42 3 3 5" xfId="9761"/>
    <cellStyle name="Normal 42 3 3 5 2" xfId="26701"/>
    <cellStyle name="Normal 42 3 3 6" xfId="17844"/>
    <cellStyle name="Normal 42 3 3 7" xfId="19133"/>
    <cellStyle name="Normal 42 3 4" xfId="2174"/>
    <cellStyle name="Normal 42 3 4 2" xfId="4138"/>
    <cellStyle name="Normal 42 3 4 2 2" xfId="7921"/>
    <cellStyle name="Normal 42 3 4 2 2 2" xfId="15980"/>
    <cellStyle name="Normal 42 3 4 2 2 2 2" xfId="32827"/>
    <cellStyle name="Normal 42 3 4 2 2 3" xfId="25260"/>
    <cellStyle name="Normal 42 3 4 2 3" xfId="12197"/>
    <cellStyle name="Normal 42 3 4 2 3 2" xfId="29046"/>
    <cellStyle name="Normal 42 3 4 2 4" xfId="21479"/>
    <cellStyle name="Normal 42 3 4 3" xfId="6037"/>
    <cellStyle name="Normal 42 3 4 3 2" xfId="14096"/>
    <cellStyle name="Normal 42 3 4 3 2 2" xfId="30943"/>
    <cellStyle name="Normal 42 3 4 3 3" xfId="23376"/>
    <cellStyle name="Normal 42 3 4 4" xfId="10262"/>
    <cellStyle name="Normal 42 3 4 4 2" xfId="27162"/>
    <cellStyle name="Normal 42 3 4 5" xfId="17846"/>
    <cellStyle name="Normal 42 3 4 6" xfId="19594"/>
    <cellStyle name="Normal 42 3 5" xfId="3226"/>
    <cellStyle name="Normal 42 3 5 2" xfId="7009"/>
    <cellStyle name="Normal 42 3 5 2 2" xfId="15068"/>
    <cellStyle name="Normal 42 3 5 2 2 2" xfId="31915"/>
    <cellStyle name="Normal 42 3 5 2 3" xfId="24348"/>
    <cellStyle name="Normal 42 3 5 3" xfId="11285"/>
    <cellStyle name="Normal 42 3 5 3 2" xfId="28134"/>
    <cellStyle name="Normal 42 3 5 4" xfId="20567"/>
    <cellStyle name="Normal 42 3 6" xfId="5125"/>
    <cellStyle name="Normal 42 3 6 2" xfId="13184"/>
    <cellStyle name="Normal 42 3 6 2 2" xfId="30031"/>
    <cellStyle name="Normal 42 3 6 3" xfId="22464"/>
    <cellStyle name="Normal 42 3 7" xfId="9269"/>
    <cellStyle name="Normal 42 3 7 2" xfId="26250"/>
    <cellStyle name="Normal 42 3 8" xfId="17839"/>
    <cellStyle name="Normal 42 3 9" xfId="18682"/>
    <cellStyle name="Normal 42 4" xfId="1258"/>
    <cellStyle name="Normal 42 4 2" xfId="1754"/>
    <cellStyle name="Normal 42 4 2 2" xfId="2753"/>
    <cellStyle name="Normal 42 4 2 2 2" xfId="4715"/>
    <cellStyle name="Normal 42 4 2 2 2 2" xfId="8498"/>
    <cellStyle name="Normal 42 4 2 2 2 2 2" xfId="16557"/>
    <cellStyle name="Normal 42 4 2 2 2 2 2 2" xfId="33404"/>
    <cellStyle name="Normal 42 4 2 2 2 2 3" xfId="25837"/>
    <cellStyle name="Normal 42 4 2 2 2 3" xfId="12774"/>
    <cellStyle name="Normal 42 4 2 2 2 3 2" xfId="29623"/>
    <cellStyle name="Normal 42 4 2 2 2 4" xfId="22056"/>
    <cellStyle name="Normal 42 4 2 2 3" xfId="6614"/>
    <cellStyle name="Normal 42 4 2 2 3 2" xfId="14673"/>
    <cellStyle name="Normal 42 4 2 2 3 2 2" xfId="31520"/>
    <cellStyle name="Normal 42 4 2 2 3 3" xfId="23953"/>
    <cellStyle name="Normal 42 4 2 2 4" xfId="10840"/>
    <cellStyle name="Normal 42 4 2 2 4 2" xfId="27739"/>
    <cellStyle name="Normal 42 4 2 2 5" xfId="17849"/>
    <cellStyle name="Normal 42 4 2 2 6" xfId="20171"/>
    <cellStyle name="Normal 42 4 2 3" xfId="3803"/>
    <cellStyle name="Normal 42 4 2 3 2" xfId="7586"/>
    <cellStyle name="Normal 42 4 2 3 2 2" xfId="15645"/>
    <cellStyle name="Normal 42 4 2 3 2 2 2" xfId="32492"/>
    <cellStyle name="Normal 42 4 2 3 2 3" xfId="24925"/>
    <cellStyle name="Normal 42 4 2 3 3" xfId="11862"/>
    <cellStyle name="Normal 42 4 2 3 3 2" xfId="28711"/>
    <cellStyle name="Normal 42 4 2 3 4" xfId="21144"/>
    <cellStyle name="Normal 42 4 2 4" xfId="5702"/>
    <cellStyle name="Normal 42 4 2 4 2" xfId="13761"/>
    <cellStyle name="Normal 42 4 2 4 2 2" xfId="30608"/>
    <cellStyle name="Normal 42 4 2 4 3" xfId="23041"/>
    <cellStyle name="Normal 42 4 2 5" xfId="9887"/>
    <cellStyle name="Normal 42 4 2 5 2" xfId="26827"/>
    <cellStyle name="Normal 42 4 2 6" xfId="17848"/>
    <cellStyle name="Normal 42 4 2 7" xfId="19259"/>
    <cellStyle name="Normal 42 4 3" xfId="2300"/>
    <cellStyle name="Normal 42 4 3 2" xfId="4264"/>
    <cellStyle name="Normal 42 4 3 2 2" xfId="8047"/>
    <cellStyle name="Normal 42 4 3 2 2 2" xfId="16106"/>
    <cellStyle name="Normal 42 4 3 2 2 2 2" xfId="32953"/>
    <cellStyle name="Normal 42 4 3 2 2 3" xfId="25386"/>
    <cellStyle name="Normal 42 4 3 2 3" xfId="12323"/>
    <cellStyle name="Normal 42 4 3 2 3 2" xfId="29172"/>
    <cellStyle name="Normal 42 4 3 2 4" xfId="21605"/>
    <cellStyle name="Normal 42 4 3 3" xfId="6163"/>
    <cellStyle name="Normal 42 4 3 3 2" xfId="14222"/>
    <cellStyle name="Normal 42 4 3 3 2 2" xfId="31069"/>
    <cellStyle name="Normal 42 4 3 3 3" xfId="23502"/>
    <cellStyle name="Normal 42 4 3 4" xfId="10388"/>
    <cellStyle name="Normal 42 4 3 4 2" xfId="27288"/>
    <cellStyle name="Normal 42 4 3 5" xfId="17850"/>
    <cellStyle name="Normal 42 4 3 6" xfId="19720"/>
    <cellStyle name="Normal 42 4 4" xfId="3352"/>
    <cellStyle name="Normal 42 4 4 2" xfId="7135"/>
    <cellStyle name="Normal 42 4 4 2 2" xfId="15194"/>
    <cellStyle name="Normal 42 4 4 2 2 2" xfId="32041"/>
    <cellStyle name="Normal 42 4 4 2 3" xfId="24474"/>
    <cellStyle name="Normal 42 4 4 3" xfId="11411"/>
    <cellStyle name="Normal 42 4 4 3 2" xfId="28260"/>
    <cellStyle name="Normal 42 4 4 4" xfId="20693"/>
    <cellStyle name="Normal 42 4 5" xfId="5251"/>
    <cellStyle name="Normal 42 4 5 2" xfId="13310"/>
    <cellStyle name="Normal 42 4 5 2 2" xfId="30157"/>
    <cellStyle name="Normal 42 4 5 3" xfId="22590"/>
    <cellStyle name="Normal 42 4 6" xfId="9412"/>
    <cellStyle name="Normal 42 4 6 2" xfId="26376"/>
    <cellStyle name="Normal 42 4 7" xfId="17847"/>
    <cellStyle name="Normal 42 4 8" xfId="18808"/>
    <cellStyle name="Normal 42 5" xfId="1536"/>
    <cellStyle name="Normal 42 5 2" xfId="2535"/>
    <cellStyle name="Normal 42 5 2 2" xfId="4497"/>
    <cellStyle name="Normal 42 5 2 2 2" xfId="8280"/>
    <cellStyle name="Normal 42 5 2 2 2 2" xfId="16339"/>
    <cellStyle name="Normal 42 5 2 2 2 2 2" xfId="33186"/>
    <cellStyle name="Normal 42 5 2 2 2 3" xfId="25619"/>
    <cellStyle name="Normal 42 5 2 2 3" xfId="12556"/>
    <cellStyle name="Normal 42 5 2 2 3 2" xfId="29405"/>
    <cellStyle name="Normal 42 5 2 2 4" xfId="21838"/>
    <cellStyle name="Normal 42 5 2 3" xfId="6396"/>
    <cellStyle name="Normal 42 5 2 3 2" xfId="14455"/>
    <cellStyle name="Normal 42 5 2 3 2 2" xfId="31302"/>
    <cellStyle name="Normal 42 5 2 3 3" xfId="23735"/>
    <cellStyle name="Normal 42 5 2 4" xfId="10622"/>
    <cellStyle name="Normal 42 5 2 4 2" xfId="27521"/>
    <cellStyle name="Normal 42 5 2 5" xfId="17852"/>
    <cellStyle name="Normal 42 5 2 6" xfId="19953"/>
    <cellStyle name="Normal 42 5 3" xfId="3585"/>
    <cellStyle name="Normal 42 5 3 2" xfId="7368"/>
    <cellStyle name="Normal 42 5 3 2 2" xfId="15427"/>
    <cellStyle name="Normal 42 5 3 2 2 2" xfId="32274"/>
    <cellStyle name="Normal 42 5 3 2 3" xfId="24707"/>
    <cellStyle name="Normal 42 5 3 3" xfId="11644"/>
    <cellStyle name="Normal 42 5 3 3 2" xfId="28493"/>
    <cellStyle name="Normal 42 5 3 4" xfId="20926"/>
    <cellStyle name="Normal 42 5 4" xfId="5484"/>
    <cellStyle name="Normal 42 5 4 2" xfId="13543"/>
    <cellStyle name="Normal 42 5 4 2 2" xfId="30390"/>
    <cellStyle name="Normal 42 5 4 3" xfId="22823"/>
    <cellStyle name="Normal 42 5 5" xfId="9669"/>
    <cellStyle name="Normal 42 5 5 2" xfId="26609"/>
    <cellStyle name="Normal 42 5 6" xfId="17851"/>
    <cellStyle name="Normal 42 5 7" xfId="19041"/>
    <cellStyle name="Normal 42 6" xfId="2065"/>
    <cellStyle name="Normal 42 6 2" xfId="4046"/>
    <cellStyle name="Normal 42 6 2 2" xfId="7829"/>
    <cellStyle name="Normal 42 6 2 2 2" xfId="15888"/>
    <cellStyle name="Normal 42 6 2 2 2 2" xfId="32735"/>
    <cellStyle name="Normal 42 6 2 2 3" xfId="25168"/>
    <cellStyle name="Normal 42 6 2 3" xfId="12105"/>
    <cellStyle name="Normal 42 6 2 3 2" xfId="28954"/>
    <cellStyle name="Normal 42 6 2 4" xfId="21387"/>
    <cellStyle name="Normal 42 6 3" xfId="5945"/>
    <cellStyle name="Normal 42 6 3 2" xfId="14004"/>
    <cellStyle name="Normal 42 6 3 2 2" xfId="30851"/>
    <cellStyle name="Normal 42 6 3 3" xfId="23284"/>
    <cellStyle name="Normal 42 6 4" xfId="10163"/>
    <cellStyle name="Normal 42 6 4 2" xfId="27070"/>
    <cellStyle name="Normal 42 6 5" xfId="17853"/>
    <cellStyle name="Normal 42 6 6" xfId="19502"/>
    <cellStyle name="Normal 42 7" xfId="3104"/>
    <cellStyle name="Normal 42 7 2" xfId="6917"/>
    <cellStyle name="Normal 42 7 2 2" xfId="14976"/>
    <cellStyle name="Normal 42 7 2 2 2" xfId="31823"/>
    <cellStyle name="Normal 42 7 2 3" xfId="24256"/>
    <cellStyle name="Normal 42 7 3" xfId="11167"/>
    <cellStyle name="Normal 42 7 3 2" xfId="28042"/>
    <cellStyle name="Normal 42 7 4" xfId="20475"/>
    <cellStyle name="Normal 42 8" xfId="5033"/>
    <cellStyle name="Normal 42 8 2" xfId="13092"/>
    <cellStyle name="Normal 42 8 2 2" xfId="29939"/>
    <cellStyle name="Normal 42 8 3" xfId="22372"/>
    <cellStyle name="Normal 42 9" xfId="9054"/>
    <cellStyle name="Normal 42 9 2" xfId="26158"/>
    <cellStyle name="Normal 43" xfId="761"/>
    <cellStyle name="Normal 43 10" xfId="18590"/>
    <cellStyle name="Normal 43 11" xfId="34129"/>
    <cellStyle name="Normal 43 2" xfId="1090"/>
    <cellStyle name="Normal 43 2 2" xfId="1351"/>
    <cellStyle name="Normal 43 2 2 2" xfId="1847"/>
    <cellStyle name="Normal 43 2 2 2 2" xfId="2846"/>
    <cellStyle name="Normal 43 2 2 2 2 2" xfId="4808"/>
    <cellStyle name="Normal 43 2 2 2 2 2 2" xfId="8591"/>
    <cellStyle name="Normal 43 2 2 2 2 2 2 2" xfId="16650"/>
    <cellStyle name="Normal 43 2 2 2 2 2 2 2 2" xfId="33497"/>
    <cellStyle name="Normal 43 2 2 2 2 2 2 3" xfId="25930"/>
    <cellStyle name="Normal 43 2 2 2 2 2 3" xfId="12867"/>
    <cellStyle name="Normal 43 2 2 2 2 2 3 2" xfId="29716"/>
    <cellStyle name="Normal 43 2 2 2 2 2 4" xfId="22149"/>
    <cellStyle name="Normal 43 2 2 2 2 3" xfId="6707"/>
    <cellStyle name="Normal 43 2 2 2 2 3 2" xfId="14766"/>
    <cellStyle name="Normal 43 2 2 2 2 3 2 2" xfId="31613"/>
    <cellStyle name="Normal 43 2 2 2 2 3 3" xfId="24046"/>
    <cellStyle name="Normal 43 2 2 2 2 4" xfId="10933"/>
    <cellStyle name="Normal 43 2 2 2 2 4 2" xfId="27832"/>
    <cellStyle name="Normal 43 2 2 2 2 5" xfId="17858"/>
    <cellStyle name="Normal 43 2 2 2 2 6" xfId="20264"/>
    <cellStyle name="Normal 43 2 2 2 3" xfId="3896"/>
    <cellStyle name="Normal 43 2 2 2 3 2" xfId="7679"/>
    <cellStyle name="Normal 43 2 2 2 3 2 2" xfId="15738"/>
    <cellStyle name="Normal 43 2 2 2 3 2 2 2" xfId="32585"/>
    <cellStyle name="Normal 43 2 2 2 3 2 3" xfId="25018"/>
    <cellStyle name="Normal 43 2 2 2 3 3" xfId="11955"/>
    <cellStyle name="Normal 43 2 2 2 3 3 2" xfId="28804"/>
    <cellStyle name="Normal 43 2 2 2 3 4" xfId="21237"/>
    <cellStyle name="Normal 43 2 2 2 4" xfId="5795"/>
    <cellStyle name="Normal 43 2 2 2 4 2" xfId="13854"/>
    <cellStyle name="Normal 43 2 2 2 4 2 2" xfId="30701"/>
    <cellStyle name="Normal 43 2 2 2 4 3" xfId="23134"/>
    <cellStyle name="Normal 43 2 2 2 5" xfId="9980"/>
    <cellStyle name="Normal 43 2 2 2 5 2" xfId="26920"/>
    <cellStyle name="Normal 43 2 2 2 6" xfId="17857"/>
    <cellStyle name="Normal 43 2 2 2 7" xfId="19352"/>
    <cellStyle name="Normal 43 2 2 3" xfId="2393"/>
    <cellStyle name="Normal 43 2 2 3 2" xfId="4357"/>
    <cellStyle name="Normal 43 2 2 3 2 2" xfId="8140"/>
    <cellStyle name="Normal 43 2 2 3 2 2 2" xfId="16199"/>
    <cellStyle name="Normal 43 2 2 3 2 2 2 2" xfId="33046"/>
    <cellStyle name="Normal 43 2 2 3 2 2 3" xfId="25479"/>
    <cellStyle name="Normal 43 2 2 3 2 3" xfId="12416"/>
    <cellStyle name="Normal 43 2 2 3 2 3 2" xfId="29265"/>
    <cellStyle name="Normal 43 2 2 3 2 4" xfId="21698"/>
    <cellStyle name="Normal 43 2 2 3 3" xfId="6256"/>
    <cellStyle name="Normal 43 2 2 3 3 2" xfId="14315"/>
    <cellStyle name="Normal 43 2 2 3 3 2 2" xfId="31162"/>
    <cellStyle name="Normal 43 2 2 3 3 3" xfId="23595"/>
    <cellStyle name="Normal 43 2 2 3 4" xfId="10481"/>
    <cellStyle name="Normal 43 2 2 3 4 2" xfId="27381"/>
    <cellStyle name="Normal 43 2 2 3 5" xfId="17859"/>
    <cellStyle name="Normal 43 2 2 3 6" xfId="19813"/>
    <cellStyle name="Normal 43 2 2 4" xfId="3445"/>
    <cellStyle name="Normal 43 2 2 4 2" xfId="7228"/>
    <cellStyle name="Normal 43 2 2 4 2 2" xfId="15287"/>
    <cellStyle name="Normal 43 2 2 4 2 2 2" xfId="32134"/>
    <cellStyle name="Normal 43 2 2 4 2 3" xfId="24567"/>
    <cellStyle name="Normal 43 2 2 4 3" xfId="11504"/>
    <cellStyle name="Normal 43 2 2 4 3 2" xfId="28353"/>
    <cellStyle name="Normal 43 2 2 4 4" xfId="20786"/>
    <cellStyle name="Normal 43 2 2 5" xfId="5344"/>
    <cellStyle name="Normal 43 2 2 5 2" xfId="13403"/>
    <cellStyle name="Normal 43 2 2 5 2 2" xfId="30250"/>
    <cellStyle name="Normal 43 2 2 5 3" xfId="22683"/>
    <cellStyle name="Normal 43 2 2 6" xfId="9505"/>
    <cellStyle name="Normal 43 2 2 6 2" xfId="26469"/>
    <cellStyle name="Normal 43 2 2 7" xfId="17856"/>
    <cellStyle name="Normal 43 2 2 8" xfId="18901"/>
    <cellStyle name="Normal 43 2 3" xfId="1629"/>
    <cellStyle name="Normal 43 2 3 2" xfId="2628"/>
    <cellStyle name="Normal 43 2 3 2 2" xfId="4590"/>
    <cellStyle name="Normal 43 2 3 2 2 2" xfId="8373"/>
    <cellStyle name="Normal 43 2 3 2 2 2 2" xfId="16432"/>
    <cellStyle name="Normal 43 2 3 2 2 2 2 2" xfId="33279"/>
    <cellStyle name="Normal 43 2 3 2 2 2 3" xfId="25712"/>
    <cellStyle name="Normal 43 2 3 2 2 3" xfId="12649"/>
    <cellStyle name="Normal 43 2 3 2 2 3 2" xfId="29498"/>
    <cellStyle name="Normal 43 2 3 2 2 4" xfId="21931"/>
    <cellStyle name="Normal 43 2 3 2 3" xfId="6489"/>
    <cellStyle name="Normal 43 2 3 2 3 2" xfId="14548"/>
    <cellStyle name="Normal 43 2 3 2 3 2 2" xfId="31395"/>
    <cellStyle name="Normal 43 2 3 2 3 3" xfId="23828"/>
    <cellStyle name="Normal 43 2 3 2 4" xfId="10715"/>
    <cellStyle name="Normal 43 2 3 2 4 2" xfId="27614"/>
    <cellStyle name="Normal 43 2 3 2 5" xfId="17861"/>
    <cellStyle name="Normal 43 2 3 2 6" xfId="20046"/>
    <cellStyle name="Normal 43 2 3 3" xfId="3678"/>
    <cellStyle name="Normal 43 2 3 3 2" xfId="7461"/>
    <cellStyle name="Normal 43 2 3 3 2 2" xfId="15520"/>
    <cellStyle name="Normal 43 2 3 3 2 2 2" xfId="32367"/>
    <cellStyle name="Normal 43 2 3 3 2 3" xfId="24800"/>
    <cellStyle name="Normal 43 2 3 3 3" xfId="11737"/>
    <cellStyle name="Normal 43 2 3 3 3 2" xfId="28586"/>
    <cellStyle name="Normal 43 2 3 3 4" xfId="21019"/>
    <cellStyle name="Normal 43 2 3 4" xfId="5577"/>
    <cellStyle name="Normal 43 2 3 4 2" xfId="13636"/>
    <cellStyle name="Normal 43 2 3 4 2 2" xfId="30483"/>
    <cellStyle name="Normal 43 2 3 4 3" xfId="22916"/>
    <cellStyle name="Normal 43 2 3 5" xfId="9762"/>
    <cellStyle name="Normal 43 2 3 5 2" xfId="26702"/>
    <cellStyle name="Normal 43 2 3 6" xfId="17860"/>
    <cellStyle name="Normal 43 2 3 7" xfId="19134"/>
    <cellStyle name="Normal 43 2 4" xfId="2175"/>
    <cellStyle name="Normal 43 2 4 2" xfId="4139"/>
    <cellStyle name="Normal 43 2 4 2 2" xfId="7922"/>
    <cellStyle name="Normal 43 2 4 2 2 2" xfId="15981"/>
    <cellStyle name="Normal 43 2 4 2 2 2 2" xfId="32828"/>
    <cellStyle name="Normal 43 2 4 2 2 3" xfId="25261"/>
    <cellStyle name="Normal 43 2 4 2 3" xfId="12198"/>
    <cellStyle name="Normal 43 2 4 2 3 2" xfId="29047"/>
    <cellStyle name="Normal 43 2 4 2 4" xfId="21480"/>
    <cellStyle name="Normal 43 2 4 3" xfId="6038"/>
    <cellStyle name="Normal 43 2 4 3 2" xfId="14097"/>
    <cellStyle name="Normal 43 2 4 3 2 2" xfId="30944"/>
    <cellStyle name="Normal 43 2 4 3 3" xfId="23377"/>
    <cellStyle name="Normal 43 2 4 4" xfId="10263"/>
    <cellStyle name="Normal 43 2 4 4 2" xfId="27163"/>
    <cellStyle name="Normal 43 2 4 5" xfId="17862"/>
    <cellStyle name="Normal 43 2 4 6" xfId="19595"/>
    <cellStyle name="Normal 43 2 5" xfId="3227"/>
    <cellStyle name="Normal 43 2 5 2" xfId="7010"/>
    <cellStyle name="Normal 43 2 5 2 2" xfId="15069"/>
    <cellStyle name="Normal 43 2 5 2 2 2" xfId="31916"/>
    <cellStyle name="Normal 43 2 5 2 3" xfId="24349"/>
    <cellStyle name="Normal 43 2 5 3" xfId="11286"/>
    <cellStyle name="Normal 43 2 5 3 2" xfId="28135"/>
    <cellStyle name="Normal 43 2 5 4" xfId="20568"/>
    <cellStyle name="Normal 43 2 6" xfId="5126"/>
    <cellStyle name="Normal 43 2 6 2" xfId="13185"/>
    <cellStyle name="Normal 43 2 6 2 2" xfId="30032"/>
    <cellStyle name="Normal 43 2 6 3" xfId="22465"/>
    <cellStyle name="Normal 43 2 7" xfId="9270"/>
    <cellStyle name="Normal 43 2 7 2" xfId="26251"/>
    <cellStyle name="Normal 43 2 8" xfId="17855"/>
    <cellStyle name="Normal 43 2 9" xfId="18683"/>
    <cellStyle name="Normal 43 3" xfId="1259"/>
    <cellStyle name="Normal 43 3 2" xfId="1755"/>
    <cellStyle name="Normal 43 3 2 2" xfId="2754"/>
    <cellStyle name="Normal 43 3 2 2 2" xfId="4716"/>
    <cellStyle name="Normal 43 3 2 2 2 2" xfId="8499"/>
    <cellStyle name="Normal 43 3 2 2 2 2 2" xfId="16558"/>
    <cellStyle name="Normal 43 3 2 2 2 2 2 2" xfId="33405"/>
    <cellStyle name="Normal 43 3 2 2 2 2 3" xfId="25838"/>
    <cellStyle name="Normal 43 3 2 2 2 3" xfId="12775"/>
    <cellStyle name="Normal 43 3 2 2 2 3 2" xfId="29624"/>
    <cellStyle name="Normal 43 3 2 2 2 4" xfId="22057"/>
    <cellStyle name="Normal 43 3 2 2 3" xfId="6615"/>
    <cellStyle name="Normal 43 3 2 2 3 2" xfId="14674"/>
    <cellStyle name="Normal 43 3 2 2 3 2 2" xfId="31521"/>
    <cellStyle name="Normal 43 3 2 2 3 3" xfId="23954"/>
    <cellStyle name="Normal 43 3 2 2 4" xfId="10841"/>
    <cellStyle name="Normal 43 3 2 2 4 2" xfId="27740"/>
    <cellStyle name="Normal 43 3 2 2 5" xfId="17865"/>
    <cellStyle name="Normal 43 3 2 2 6" xfId="20172"/>
    <cellStyle name="Normal 43 3 2 3" xfId="3804"/>
    <cellStyle name="Normal 43 3 2 3 2" xfId="7587"/>
    <cellStyle name="Normal 43 3 2 3 2 2" xfId="15646"/>
    <cellStyle name="Normal 43 3 2 3 2 2 2" xfId="32493"/>
    <cellStyle name="Normal 43 3 2 3 2 3" xfId="24926"/>
    <cellStyle name="Normal 43 3 2 3 3" xfId="11863"/>
    <cellStyle name="Normal 43 3 2 3 3 2" xfId="28712"/>
    <cellStyle name="Normal 43 3 2 3 4" xfId="21145"/>
    <cellStyle name="Normal 43 3 2 4" xfId="5703"/>
    <cellStyle name="Normal 43 3 2 4 2" xfId="13762"/>
    <cellStyle name="Normal 43 3 2 4 2 2" xfId="30609"/>
    <cellStyle name="Normal 43 3 2 4 3" xfId="23042"/>
    <cellStyle name="Normal 43 3 2 5" xfId="9888"/>
    <cellStyle name="Normal 43 3 2 5 2" xfId="26828"/>
    <cellStyle name="Normal 43 3 2 6" xfId="17864"/>
    <cellStyle name="Normal 43 3 2 7" xfId="19260"/>
    <cellStyle name="Normal 43 3 3" xfId="2301"/>
    <cellStyle name="Normal 43 3 3 2" xfId="4265"/>
    <cellStyle name="Normal 43 3 3 2 2" xfId="8048"/>
    <cellStyle name="Normal 43 3 3 2 2 2" xfId="16107"/>
    <cellStyle name="Normal 43 3 3 2 2 2 2" xfId="32954"/>
    <cellStyle name="Normal 43 3 3 2 2 3" xfId="25387"/>
    <cellStyle name="Normal 43 3 3 2 3" xfId="12324"/>
    <cellStyle name="Normal 43 3 3 2 3 2" xfId="29173"/>
    <cellStyle name="Normal 43 3 3 2 4" xfId="21606"/>
    <cellStyle name="Normal 43 3 3 3" xfId="6164"/>
    <cellStyle name="Normal 43 3 3 3 2" xfId="14223"/>
    <cellStyle name="Normal 43 3 3 3 2 2" xfId="31070"/>
    <cellStyle name="Normal 43 3 3 3 3" xfId="23503"/>
    <cellStyle name="Normal 43 3 3 4" xfId="10389"/>
    <cellStyle name="Normal 43 3 3 4 2" xfId="27289"/>
    <cellStyle name="Normal 43 3 3 5" xfId="17866"/>
    <cellStyle name="Normal 43 3 3 6" xfId="19721"/>
    <cellStyle name="Normal 43 3 4" xfId="3353"/>
    <cellStyle name="Normal 43 3 4 2" xfId="7136"/>
    <cellStyle name="Normal 43 3 4 2 2" xfId="15195"/>
    <cellStyle name="Normal 43 3 4 2 2 2" xfId="32042"/>
    <cellStyle name="Normal 43 3 4 2 3" xfId="24475"/>
    <cellStyle name="Normal 43 3 4 3" xfId="11412"/>
    <cellStyle name="Normal 43 3 4 3 2" xfId="28261"/>
    <cellStyle name="Normal 43 3 4 4" xfId="20694"/>
    <cellStyle name="Normal 43 3 5" xfId="5252"/>
    <cellStyle name="Normal 43 3 5 2" xfId="13311"/>
    <cellStyle name="Normal 43 3 5 2 2" xfId="30158"/>
    <cellStyle name="Normal 43 3 5 3" xfId="22591"/>
    <cellStyle name="Normal 43 3 6" xfId="9413"/>
    <cellStyle name="Normal 43 3 6 2" xfId="26377"/>
    <cellStyle name="Normal 43 3 7" xfId="17863"/>
    <cellStyle name="Normal 43 3 8" xfId="18809"/>
    <cellStyle name="Normal 43 4" xfId="1537"/>
    <cellStyle name="Normal 43 4 2" xfId="2536"/>
    <cellStyle name="Normal 43 4 2 2" xfId="4498"/>
    <cellStyle name="Normal 43 4 2 2 2" xfId="8281"/>
    <cellStyle name="Normal 43 4 2 2 2 2" xfId="16340"/>
    <cellStyle name="Normal 43 4 2 2 2 2 2" xfId="33187"/>
    <cellStyle name="Normal 43 4 2 2 2 3" xfId="25620"/>
    <cellStyle name="Normal 43 4 2 2 3" xfId="12557"/>
    <cellStyle name="Normal 43 4 2 2 3 2" xfId="29406"/>
    <cellStyle name="Normal 43 4 2 2 4" xfId="21839"/>
    <cellStyle name="Normal 43 4 2 3" xfId="6397"/>
    <cellStyle name="Normal 43 4 2 3 2" xfId="14456"/>
    <cellStyle name="Normal 43 4 2 3 2 2" xfId="31303"/>
    <cellStyle name="Normal 43 4 2 3 3" xfId="23736"/>
    <cellStyle name="Normal 43 4 2 4" xfId="10623"/>
    <cellStyle name="Normal 43 4 2 4 2" xfId="27522"/>
    <cellStyle name="Normal 43 4 2 5" xfId="17868"/>
    <cellStyle name="Normal 43 4 2 6" xfId="19954"/>
    <cellStyle name="Normal 43 4 3" xfId="3586"/>
    <cellStyle name="Normal 43 4 3 2" xfId="7369"/>
    <cellStyle name="Normal 43 4 3 2 2" xfId="15428"/>
    <cellStyle name="Normal 43 4 3 2 2 2" xfId="32275"/>
    <cellStyle name="Normal 43 4 3 2 3" xfId="24708"/>
    <cellStyle name="Normal 43 4 3 3" xfId="11645"/>
    <cellStyle name="Normal 43 4 3 3 2" xfId="28494"/>
    <cellStyle name="Normal 43 4 3 4" xfId="20927"/>
    <cellStyle name="Normal 43 4 4" xfId="5485"/>
    <cellStyle name="Normal 43 4 4 2" xfId="13544"/>
    <cellStyle name="Normal 43 4 4 2 2" xfId="30391"/>
    <cellStyle name="Normal 43 4 4 3" xfId="22824"/>
    <cellStyle name="Normal 43 4 5" xfId="9670"/>
    <cellStyle name="Normal 43 4 5 2" xfId="26610"/>
    <cellStyle name="Normal 43 4 6" xfId="17867"/>
    <cellStyle name="Normal 43 4 7" xfId="19042"/>
    <cellStyle name="Normal 43 5" xfId="2067"/>
    <cellStyle name="Normal 43 5 2" xfId="4047"/>
    <cellStyle name="Normal 43 5 2 2" xfId="7830"/>
    <cellStyle name="Normal 43 5 2 2 2" xfId="15889"/>
    <cellStyle name="Normal 43 5 2 2 2 2" xfId="32736"/>
    <cellStyle name="Normal 43 5 2 2 3" xfId="25169"/>
    <cellStyle name="Normal 43 5 2 3" xfId="12106"/>
    <cellStyle name="Normal 43 5 2 3 2" xfId="28955"/>
    <cellStyle name="Normal 43 5 2 4" xfId="21388"/>
    <cellStyle name="Normal 43 5 3" xfId="5946"/>
    <cellStyle name="Normal 43 5 3 2" xfId="14005"/>
    <cellStyle name="Normal 43 5 3 2 2" xfId="30852"/>
    <cellStyle name="Normal 43 5 3 3" xfId="23285"/>
    <cellStyle name="Normal 43 5 4" xfId="10164"/>
    <cellStyle name="Normal 43 5 4 2" xfId="27071"/>
    <cellStyle name="Normal 43 5 5" xfId="17869"/>
    <cellStyle name="Normal 43 5 6" xfId="19503"/>
    <cellStyle name="Normal 43 6" xfId="3105"/>
    <cellStyle name="Normal 43 6 2" xfId="6918"/>
    <cellStyle name="Normal 43 6 2 2" xfId="14977"/>
    <cellStyle name="Normal 43 6 2 2 2" xfId="31824"/>
    <cellStyle name="Normal 43 6 2 3" xfId="24257"/>
    <cellStyle name="Normal 43 6 3" xfId="11168"/>
    <cellStyle name="Normal 43 6 3 2" xfId="28043"/>
    <cellStyle name="Normal 43 6 4" xfId="20476"/>
    <cellStyle name="Normal 43 7" xfId="5034"/>
    <cellStyle name="Normal 43 7 2" xfId="13093"/>
    <cellStyle name="Normal 43 7 2 2" xfId="29940"/>
    <cellStyle name="Normal 43 7 3" xfId="22373"/>
    <cellStyle name="Normal 43 8" xfId="9057"/>
    <cellStyle name="Normal 43 8 2" xfId="26159"/>
    <cellStyle name="Normal 43 9" xfId="17854"/>
    <cellStyle name="Normal 44" xfId="762"/>
    <cellStyle name="Normal 44 10" xfId="18591"/>
    <cellStyle name="Normal 44 11" xfId="34130"/>
    <cellStyle name="Normal 44 2" xfId="1091"/>
    <cellStyle name="Normal 44 2 2" xfId="1352"/>
    <cellStyle name="Normal 44 2 2 2" xfId="1848"/>
    <cellStyle name="Normal 44 2 2 2 2" xfId="2847"/>
    <cellStyle name="Normal 44 2 2 2 2 2" xfId="4809"/>
    <cellStyle name="Normal 44 2 2 2 2 2 2" xfId="8592"/>
    <cellStyle name="Normal 44 2 2 2 2 2 2 2" xfId="16651"/>
    <cellStyle name="Normal 44 2 2 2 2 2 2 2 2" xfId="33498"/>
    <cellStyle name="Normal 44 2 2 2 2 2 2 3" xfId="25931"/>
    <cellStyle name="Normal 44 2 2 2 2 2 3" xfId="12868"/>
    <cellStyle name="Normal 44 2 2 2 2 2 3 2" xfId="29717"/>
    <cellStyle name="Normal 44 2 2 2 2 2 4" xfId="22150"/>
    <cellStyle name="Normal 44 2 2 2 2 3" xfId="6708"/>
    <cellStyle name="Normal 44 2 2 2 2 3 2" xfId="14767"/>
    <cellStyle name="Normal 44 2 2 2 2 3 2 2" xfId="31614"/>
    <cellStyle name="Normal 44 2 2 2 2 3 3" xfId="24047"/>
    <cellStyle name="Normal 44 2 2 2 2 4" xfId="10934"/>
    <cellStyle name="Normal 44 2 2 2 2 4 2" xfId="27833"/>
    <cellStyle name="Normal 44 2 2 2 2 5" xfId="17874"/>
    <cellStyle name="Normal 44 2 2 2 2 6" xfId="20265"/>
    <cellStyle name="Normal 44 2 2 2 3" xfId="3897"/>
    <cellStyle name="Normal 44 2 2 2 3 2" xfId="7680"/>
    <cellStyle name="Normal 44 2 2 2 3 2 2" xfId="15739"/>
    <cellStyle name="Normal 44 2 2 2 3 2 2 2" xfId="32586"/>
    <cellStyle name="Normal 44 2 2 2 3 2 3" xfId="25019"/>
    <cellStyle name="Normal 44 2 2 2 3 3" xfId="11956"/>
    <cellStyle name="Normal 44 2 2 2 3 3 2" xfId="28805"/>
    <cellStyle name="Normal 44 2 2 2 3 4" xfId="21238"/>
    <cellStyle name="Normal 44 2 2 2 4" xfId="5796"/>
    <cellStyle name="Normal 44 2 2 2 4 2" xfId="13855"/>
    <cellStyle name="Normal 44 2 2 2 4 2 2" xfId="30702"/>
    <cellStyle name="Normal 44 2 2 2 4 3" xfId="23135"/>
    <cellStyle name="Normal 44 2 2 2 5" xfId="9981"/>
    <cellStyle name="Normal 44 2 2 2 5 2" xfId="26921"/>
    <cellStyle name="Normal 44 2 2 2 6" xfId="17873"/>
    <cellStyle name="Normal 44 2 2 2 7" xfId="19353"/>
    <cellStyle name="Normal 44 2 2 3" xfId="2394"/>
    <cellStyle name="Normal 44 2 2 3 2" xfId="4358"/>
    <cellStyle name="Normal 44 2 2 3 2 2" xfId="8141"/>
    <cellStyle name="Normal 44 2 2 3 2 2 2" xfId="16200"/>
    <cellStyle name="Normal 44 2 2 3 2 2 2 2" xfId="33047"/>
    <cellStyle name="Normal 44 2 2 3 2 2 3" xfId="25480"/>
    <cellStyle name="Normal 44 2 2 3 2 3" xfId="12417"/>
    <cellStyle name="Normal 44 2 2 3 2 3 2" xfId="29266"/>
    <cellStyle name="Normal 44 2 2 3 2 4" xfId="21699"/>
    <cellStyle name="Normal 44 2 2 3 3" xfId="6257"/>
    <cellStyle name="Normal 44 2 2 3 3 2" xfId="14316"/>
    <cellStyle name="Normal 44 2 2 3 3 2 2" xfId="31163"/>
    <cellStyle name="Normal 44 2 2 3 3 3" xfId="23596"/>
    <cellStyle name="Normal 44 2 2 3 4" xfId="10482"/>
    <cellStyle name="Normal 44 2 2 3 4 2" xfId="27382"/>
    <cellStyle name="Normal 44 2 2 3 5" xfId="17875"/>
    <cellStyle name="Normal 44 2 2 3 6" xfId="19814"/>
    <cellStyle name="Normal 44 2 2 4" xfId="3446"/>
    <cellStyle name="Normal 44 2 2 4 2" xfId="7229"/>
    <cellStyle name="Normal 44 2 2 4 2 2" xfId="15288"/>
    <cellStyle name="Normal 44 2 2 4 2 2 2" xfId="32135"/>
    <cellStyle name="Normal 44 2 2 4 2 3" xfId="24568"/>
    <cellStyle name="Normal 44 2 2 4 3" xfId="11505"/>
    <cellStyle name="Normal 44 2 2 4 3 2" xfId="28354"/>
    <cellStyle name="Normal 44 2 2 4 4" xfId="20787"/>
    <cellStyle name="Normal 44 2 2 5" xfId="5345"/>
    <cellStyle name="Normal 44 2 2 5 2" xfId="13404"/>
    <cellStyle name="Normal 44 2 2 5 2 2" xfId="30251"/>
    <cellStyle name="Normal 44 2 2 5 3" xfId="22684"/>
    <cellStyle name="Normal 44 2 2 6" xfId="9506"/>
    <cellStyle name="Normal 44 2 2 6 2" xfId="26470"/>
    <cellStyle name="Normal 44 2 2 7" xfId="17872"/>
    <cellStyle name="Normal 44 2 2 8" xfId="18902"/>
    <cellStyle name="Normal 44 2 3" xfId="1630"/>
    <cellStyle name="Normal 44 2 3 2" xfId="2629"/>
    <cellStyle name="Normal 44 2 3 2 2" xfId="4591"/>
    <cellStyle name="Normal 44 2 3 2 2 2" xfId="8374"/>
    <cellStyle name="Normal 44 2 3 2 2 2 2" xfId="16433"/>
    <cellStyle name="Normal 44 2 3 2 2 2 2 2" xfId="33280"/>
    <cellStyle name="Normal 44 2 3 2 2 2 3" xfId="25713"/>
    <cellStyle name="Normal 44 2 3 2 2 3" xfId="12650"/>
    <cellStyle name="Normal 44 2 3 2 2 3 2" xfId="29499"/>
    <cellStyle name="Normal 44 2 3 2 2 4" xfId="21932"/>
    <cellStyle name="Normal 44 2 3 2 3" xfId="6490"/>
    <cellStyle name="Normal 44 2 3 2 3 2" xfId="14549"/>
    <cellStyle name="Normal 44 2 3 2 3 2 2" xfId="31396"/>
    <cellStyle name="Normal 44 2 3 2 3 3" xfId="23829"/>
    <cellStyle name="Normal 44 2 3 2 4" xfId="10716"/>
    <cellStyle name="Normal 44 2 3 2 4 2" xfId="27615"/>
    <cellStyle name="Normal 44 2 3 2 5" xfId="17877"/>
    <cellStyle name="Normal 44 2 3 2 6" xfId="20047"/>
    <cellStyle name="Normal 44 2 3 3" xfId="3679"/>
    <cellStyle name="Normal 44 2 3 3 2" xfId="7462"/>
    <cellStyle name="Normal 44 2 3 3 2 2" xfId="15521"/>
    <cellStyle name="Normal 44 2 3 3 2 2 2" xfId="32368"/>
    <cellStyle name="Normal 44 2 3 3 2 3" xfId="24801"/>
    <cellStyle name="Normal 44 2 3 3 3" xfId="11738"/>
    <cellStyle name="Normal 44 2 3 3 3 2" xfId="28587"/>
    <cellStyle name="Normal 44 2 3 3 4" xfId="21020"/>
    <cellStyle name="Normal 44 2 3 4" xfId="5578"/>
    <cellStyle name="Normal 44 2 3 4 2" xfId="13637"/>
    <cellStyle name="Normal 44 2 3 4 2 2" xfId="30484"/>
    <cellStyle name="Normal 44 2 3 4 3" xfId="22917"/>
    <cellStyle name="Normal 44 2 3 5" xfId="9763"/>
    <cellStyle name="Normal 44 2 3 5 2" xfId="26703"/>
    <cellStyle name="Normal 44 2 3 6" xfId="17876"/>
    <cellStyle name="Normal 44 2 3 7" xfId="19135"/>
    <cellStyle name="Normal 44 2 4" xfId="2176"/>
    <cellStyle name="Normal 44 2 4 2" xfId="4140"/>
    <cellStyle name="Normal 44 2 4 2 2" xfId="7923"/>
    <cellStyle name="Normal 44 2 4 2 2 2" xfId="15982"/>
    <cellStyle name="Normal 44 2 4 2 2 2 2" xfId="32829"/>
    <cellStyle name="Normal 44 2 4 2 2 3" xfId="25262"/>
    <cellStyle name="Normal 44 2 4 2 3" xfId="12199"/>
    <cellStyle name="Normal 44 2 4 2 3 2" xfId="29048"/>
    <cellStyle name="Normal 44 2 4 2 4" xfId="21481"/>
    <cellStyle name="Normal 44 2 4 3" xfId="6039"/>
    <cellStyle name="Normal 44 2 4 3 2" xfId="14098"/>
    <cellStyle name="Normal 44 2 4 3 2 2" xfId="30945"/>
    <cellStyle name="Normal 44 2 4 3 3" xfId="23378"/>
    <cellStyle name="Normal 44 2 4 4" xfId="10264"/>
    <cellStyle name="Normal 44 2 4 4 2" xfId="27164"/>
    <cellStyle name="Normal 44 2 4 5" xfId="17878"/>
    <cellStyle name="Normal 44 2 4 6" xfId="19596"/>
    <cellStyle name="Normal 44 2 5" xfId="3228"/>
    <cellStyle name="Normal 44 2 5 2" xfId="7011"/>
    <cellStyle name="Normal 44 2 5 2 2" xfId="15070"/>
    <cellStyle name="Normal 44 2 5 2 2 2" xfId="31917"/>
    <cellStyle name="Normal 44 2 5 2 3" xfId="24350"/>
    <cellStyle name="Normal 44 2 5 3" xfId="11287"/>
    <cellStyle name="Normal 44 2 5 3 2" xfId="28136"/>
    <cellStyle name="Normal 44 2 5 4" xfId="20569"/>
    <cellStyle name="Normal 44 2 6" xfId="5127"/>
    <cellStyle name="Normal 44 2 6 2" xfId="13186"/>
    <cellStyle name="Normal 44 2 6 2 2" xfId="30033"/>
    <cellStyle name="Normal 44 2 6 3" xfId="22466"/>
    <cellStyle name="Normal 44 2 7" xfId="9271"/>
    <cellStyle name="Normal 44 2 7 2" xfId="26252"/>
    <cellStyle name="Normal 44 2 8" xfId="17871"/>
    <cellStyle name="Normal 44 2 9" xfId="18684"/>
    <cellStyle name="Normal 44 3" xfId="1260"/>
    <cellStyle name="Normal 44 3 2" xfId="1756"/>
    <cellStyle name="Normal 44 3 2 2" xfId="2755"/>
    <cellStyle name="Normal 44 3 2 2 2" xfId="4717"/>
    <cellStyle name="Normal 44 3 2 2 2 2" xfId="8500"/>
    <cellStyle name="Normal 44 3 2 2 2 2 2" xfId="16559"/>
    <cellStyle name="Normal 44 3 2 2 2 2 2 2" xfId="33406"/>
    <cellStyle name="Normal 44 3 2 2 2 2 3" xfId="25839"/>
    <cellStyle name="Normal 44 3 2 2 2 3" xfId="12776"/>
    <cellStyle name="Normal 44 3 2 2 2 3 2" xfId="29625"/>
    <cellStyle name="Normal 44 3 2 2 2 4" xfId="22058"/>
    <cellStyle name="Normal 44 3 2 2 3" xfId="6616"/>
    <cellStyle name="Normal 44 3 2 2 3 2" xfId="14675"/>
    <cellStyle name="Normal 44 3 2 2 3 2 2" xfId="31522"/>
    <cellStyle name="Normal 44 3 2 2 3 3" xfId="23955"/>
    <cellStyle name="Normal 44 3 2 2 4" xfId="10842"/>
    <cellStyle name="Normal 44 3 2 2 4 2" xfId="27741"/>
    <cellStyle name="Normal 44 3 2 2 5" xfId="17881"/>
    <cellStyle name="Normal 44 3 2 2 6" xfId="20173"/>
    <cellStyle name="Normal 44 3 2 3" xfId="3805"/>
    <cellStyle name="Normal 44 3 2 3 2" xfId="7588"/>
    <cellStyle name="Normal 44 3 2 3 2 2" xfId="15647"/>
    <cellStyle name="Normal 44 3 2 3 2 2 2" xfId="32494"/>
    <cellStyle name="Normal 44 3 2 3 2 3" xfId="24927"/>
    <cellStyle name="Normal 44 3 2 3 3" xfId="11864"/>
    <cellStyle name="Normal 44 3 2 3 3 2" xfId="28713"/>
    <cellStyle name="Normal 44 3 2 3 4" xfId="21146"/>
    <cellStyle name="Normal 44 3 2 4" xfId="5704"/>
    <cellStyle name="Normal 44 3 2 4 2" xfId="13763"/>
    <cellStyle name="Normal 44 3 2 4 2 2" xfId="30610"/>
    <cellStyle name="Normal 44 3 2 4 3" xfId="23043"/>
    <cellStyle name="Normal 44 3 2 5" xfId="9889"/>
    <cellStyle name="Normal 44 3 2 5 2" xfId="26829"/>
    <cellStyle name="Normal 44 3 2 6" xfId="17880"/>
    <cellStyle name="Normal 44 3 2 7" xfId="19261"/>
    <cellStyle name="Normal 44 3 3" xfId="2302"/>
    <cellStyle name="Normal 44 3 3 2" xfId="4266"/>
    <cellStyle name="Normal 44 3 3 2 2" xfId="8049"/>
    <cellStyle name="Normal 44 3 3 2 2 2" xfId="16108"/>
    <cellStyle name="Normal 44 3 3 2 2 2 2" xfId="32955"/>
    <cellStyle name="Normal 44 3 3 2 2 3" xfId="25388"/>
    <cellStyle name="Normal 44 3 3 2 3" xfId="12325"/>
    <cellStyle name="Normal 44 3 3 2 3 2" xfId="29174"/>
    <cellStyle name="Normal 44 3 3 2 4" xfId="21607"/>
    <cellStyle name="Normal 44 3 3 3" xfId="6165"/>
    <cellStyle name="Normal 44 3 3 3 2" xfId="14224"/>
    <cellStyle name="Normal 44 3 3 3 2 2" xfId="31071"/>
    <cellStyle name="Normal 44 3 3 3 3" xfId="23504"/>
    <cellStyle name="Normal 44 3 3 4" xfId="10390"/>
    <cellStyle name="Normal 44 3 3 4 2" xfId="27290"/>
    <cellStyle name="Normal 44 3 3 5" xfId="17882"/>
    <cellStyle name="Normal 44 3 3 6" xfId="19722"/>
    <cellStyle name="Normal 44 3 4" xfId="3354"/>
    <cellStyle name="Normal 44 3 4 2" xfId="7137"/>
    <cellStyle name="Normal 44 3 4 2 2" xfId="15196"/>
    <cellStyle name="Normal 44 3 4 2 2 2" xfId="32043"/>
    <cellStyle name="Normal 44 3 4 2 3" xfId="24476"/>
    <cellStyle name="Normal 44 3 4 3" xfId="11413"/>
    <cellStyle name="Normal 44 3 4 3 2" xfId="28262"/>
    <cellStyle name="Normal 44 3 4 4" xfId="20695"/>
    <cellStyle name="Normal 44 3 5" xfId="5253"/>
    <cellStyle name="Normal 44 3 5 2" xfId="13312"/>
    <cellStyle name="Normal 44 3 5 2 2" xfId="30159"/>
    <cellStyle name="Normal 44 3 5 3" xfId="22592"/>
    <cellStyle name="Normal 44 3 6" xfId="9414"/>
    <cellStyle name="Normal 44 3 6 2" xfId="26378"/>
    <cellStyle name="Normal 44 3 7" xfId="17879"/>
    <cellStyle name="Normal 44 3 8" xfId="18810"/>
    <cellStyle name="Normal 44 4" xfId="1538"/>
    <cellStyle name="Normal 44 4 2" xfId="2537"/>
    <cellStyle name="Normal 44 4 2 2" xfId="4499"/>
    <cellStyle name="Normal 44 4 2 2 2" xfId="8282"/>
    <cellStyle name="Normal 44 4 2 2 2 2" xfId="16341"/>
    <cellStyle name="Normal 44 4 2 2 2 2 2" xfId="33188"/>
    <cellStyle name="Normal 44 4 2 2 2 3" xfId="25621"/>
    <cellStyle name="Normal 44 4 2 2 3" xfId="12558"/>
    <cellStyle name="Normal 44 4 2 2 3 2" xfId="29407"/>
    <cellStyle name="Normal 44 4 2 2 4" xfId="21840"/>
    <cellStyle name="Normal 44 4 2 3" xfId="6398"/>
    <cellStyle name="Normal 44 4 2 3 2" xfId="14457"/>
    <cellStyle name="Normal 44 4 2 3 2 2" xfId="31304"/>
    <cellStyle name="Normal 44 4 2 3 3" xfId="23737"/>
    <cellStyle name="Normal 44 4 2 4" xfId="10624"/>
    <cellStyle name="Normal 44 4 2 4 2" xfId="27523"/>
    <cellStyle name="Normal 44 4 2 5" xfId="17884"/>
    <cellStyle name="Normal 44 4 2 6" xfId="19955"/>
    <cellStyle name="Normal 44 4 3" xfId="3587"/>
    <cellStyle name="Normal 44 4 3 2" xfId="7370"/>
    <cellStyle name="Normal 44 4 3 2 2" xfId="15429"/>
    <cellStyle name="Normal 44 4 3 2 2 2" xfId="32276"/>
    <cellStyle name="Normal 44 4 3 2 3" xfId="24709"/>
    <cellStyle name="Normal 44 4 3 3" xfId="11646"/>
    <cellStyle name="Normal 44 4 3 3 2" xfId="28495"/>
    <cellStyle name="Normal 44 4 3 4" xfId="20928"/>
    <cellStyle name="Normal 44 4 4" xfId="5486"/>
    <cellStyle name="Normal 44 4 4 2" xfId="13545"/>
    <cellStyle name="Normal 44 4 4 2 2" xfId="30392"/>
    <cellStyle name="Normal 44 4 4 3" xfId="22825"/>
    <cellStyle name="Normal 44 4 5" xfId="9671"/>
    <cellStyle name="Normal 44 4 5 2" xfId="26611"/>
    <cellStyle name="Normal 44 4 6" xfId="17883"/>
    <cellStyle name="Normal 44 4 7" xfId="19043"/>
    <cellStyle name="Normal 44 5" xfId="2068"/>
    <cellStyle name="Normal 44 5 2" xfId="4048"/>
    <cellStyle name="Normal 44 5 2 2" xfId="7831"/>
    <cellStyle name="Normal 44 5 2 2 2" xfId="15890"/>
    <cellStyle name="Normal 44 5 2 2 2 2" xfId="32737"/>
    <cellStyle name="Normal 44 5 2 2 3" xfId="25170"/>
    <cellStyle name="Normal 44 5 2 3" xfId="12107"/>
    <cellStyle name="Normal 44 5 2 3 2" xfId="28956"/>
    <cellStyle name="Normal 44 5 2 4" xfId="21389"/>
    <cellStyle name="Normal 44 5 3" xfId="5947"/>
    <cellStyle name="Normal 44 5 3 2" xfId="14006"/>
    <cellStyle name="Normal 44 5 3 2 2" xfId="30853"/>
    <cellStyle name="Normal 44 5 3 3" xfId="23286"/>
    <cellStyle name="Normal 44 5 4" xfId="10165"/>
    <cellStyle name="Normal 44 5 4 2" xfId="27072"/>
    <cellStyle name="Normal 44 5 5" xfId="17885"/>
    <cellStyle name="Normal 44 5 6" xfId="19504"/>
    <cellStyle name="Normal 44 6" xfId="3106"/>
    <cellStyle name="Normal 44 6 2" xfId="6919"/>
    <cellStyle name="Normal 44 6 2 2" xfId="14978"/>
    <cellStyle name="Normal 44 6 2 2 2" xfId="31825"/>
    <cellStyle name="Normal 44 6 2 3" xfId="24258"/>
    <cellStyle name="Normal 44 6 3" xfId="11169"/>
    <cellStyle name="Normal 44 6 3 2" xfId="28044"/>
    <cellStyle name="Normal 44 6 4" xfId="20477"/>
    <cellStyle name="Normal 44 7" xfId="5035"/>
    <cellStyle name="Normal 44 7 2" xfId="13094"/>
    <cellStyle name="Normal 44 7 2 2" xfId="29941"/>
    <cellStyle name="Normal 44 7 3" xfId="22374"/>
    <cellStyle name="Normal 44 8" xfId="9058"/>
    <cellStyle name="Normal 44 8 2" xfId="26160"/>
    <cellStyle name="Normal 44 9" xfId="17870"/>
    <cellStyle name="Normal 45" xfId="763"/>
    <cellStyle name="Normal 45 10" xfId="18592"/>
    <cellStyle name="Normal 45 11" xfId="34131"/>
    <cellStyle name="Normal 45 2" xfId="1092"/>
    <cellStyle name="Normal 45 2 2" xfId="1353"/>
    <cellStyle name="Normal 45 2 2 2" xfId="1849"/>
    <cellStyle name="Normal 45 2 2 2 2" xfId="2848"/>
    <cellStyle name="Normal 45 2 2 2 2 2" xfId="4810"/>
    <cellStyle name="Normal 45 2 2 2 2 2 2" xfId="8593"/>
    <cellStyle name="Normal 45 2 2 2 2 2 2 2" xfId="16652"/>
    <cellStyle name="Normal 45 2 2 2 2 2 2 2 2" xfId="33499"/>
    <cellStyle name="Normal 45 2 2 2 2 2 2 3" xfId="25932"/>
    <cellStyle name="Normal 45 2 2 2 2 2 3" xfId="12869"/>
    <cellStyle name="Normal 45 2 2 2 2 2 3 2" xfId="29718"/>
    <cellStyle name="Normal 45 2 2 2 2 2 4" xfId="22151"/>
    <cellStyle name="Normal 45 2 2 2 2 3" xfId="6709"/>
    <cellStyle name="Normal 45 2 2 2 2 3 2" xfId="14768"/>
    <cellStyle name="Normal 45 2 2 2 2 3 2 2" xfId="31615"/>
    <cellStyle name="Normal 45 2 2 2 2 3 3" xfId="24048"/>
    <cellStyle name="Normal 45 2 2 2 2 4" xfId="10935"/>
    <cellStyle name="Normal 45 2 2 2 2 4 2" xfId="27834"/>
    <cellStyle name="Normal 45 2 2 2 2 5" xfId="17890"/>
    <cellStyle name="Normal 45 2 2 2 2 6" xfId="20266"/>
    <cellStyle name="Normal 45 2 2 2 3" xfId="3898"/>
    <cellStyle name="Normal 45 2 2 2 3 2" xfId="7681"/>
    <cellStyle name="Normal 45 2 2 2 3 2 2" xfId="15740"/>
    <cellStyle name="Normal 45 2 2 2 3 2 2 2" xfId="32587"/>
    <cellStyle name="Normal 45 2 2 2 3 2 3" xfId="25020"/>
    <cellStyle name="Normal 45 2 2 2 3 3" xfId="11957"/>
    <cellStyle name="Normal 45 2 2 2 3 3 2" xfId="28806"/>
    <cellStyle name="Normal 45 2 2 2 3 4" xfId="21239"/>
    <cellStyle name="Normal 45 2 2 2 4" xfId="5797"/>
    <cellStyle name="Normal 45 2 2 2 4 2" xfId="13856"/>
    <cellStyle name="Normal 45 2 2 2 4 2 2" xfId="30703"/>
    <cellStyle name="Normal 45 2 2 2 4 3" xfId="23136"/>
    <cellStyle name="Normal 45 2 2 2 5" xfId="9982"/>
    <cellStyle name="Normal 45 2 2 2 5 2" xfId="26922"/>
    <cellStyle name="Normal 45 2 2 2 6" xfId="17889"/>
    <cellStyle name="Normal 45 2 2 2 7" xfId="19354"/>
    <cellStyle name="Normal 45 2 2 3" xfId="2395"/>
    <cellStyle name="Normal 45 2 2 3 2" xfId="4359"/>
    <cellStyle name="Normal 45 2 2 3 2 2" xfId="8142"/>
    <cellStyle name="Normal 45 2 2 3 2 2 2" xfId="16201"/>
    <cellStyle name="Normal 45 2 2 3 2 2 2 2" xfId="33048"/>
    <cellStyle name="Normal 45 2 2 3 2 2 3" xfId="25481"/>
    <cellStyle name="Normal 45 2 2 3 2 3" xfId="12418"/>
    <cellStyle name="Normal 45 2 2 3 2 3 2" xfId="29267"/>
    <cellStyle name="Normal 45 2 2 3 2 4" xfId="21700"/>
    <cellStyle name="Normal 45 2 2 3 3" xfId="6258"/>
    <cellStyle name="Normal 45 2 2 3 3 2" xfId="14317"/>
    <cellStyle name="Normal 45 2 2 3 3 2 2" xfId="31164"/>
    <cellStyle name="Normal 45 2 2 3 3 3" xfId="23597"/>
    <cellStyle name="Normal 45 2 2 3 4" xfId="10483"/>
    <cellStyle name="Normal 45 2 2 3 4 2" xfId="27383"/>
    <cellStyle name="Normal 45 2 2 3 5" xfId="17891"/>
    <cellStyle name="Normal 45 2 2 3 6" xfId="19815"/>
    <cellStyle name="Normal 45 2 2 4" xfId="3447"/>
    <cellStyle name="Normal 45 2 2 4 2" xfId="7230"/>
    <cellStyle name="Normal 45 2 2 4 2 2" xfId="15289"/>
    <cellStyle name="Normal 45 2 2 4 2 2 2" xfId="32136"/>
    <cellStyle name="Normal 45 2 2 4 2 3" xfId="24569"/>
    <cellStyle name="Normal 45 2 2 4 3" xfId="11506"/>
    <cellStyle name="Normal 45 2 2 4 3 2" xfId="28355"/>
    <cellStyle name="Normal 45 2 2 4 4" xfId="20788"/>
    <cellStyle name="Normal 45 2 2 5" xfId="5346"/>
    <cellStyle name="Normal 45 2 2 5 2" xfId="13405"/>
    <cellStyle name="Normal 45 2 2 5 2 2" xfId="30252"/>
    <cellStyle name="Normal 45 2 2 5 3" xfId="22685"/>
    <cellStyle name="Normal 45 2 2 6" xfId="9507"/>
    <cellStyle name="Normal 45 2 2 6 2" xfId="26471"/>
    <cellStyle name="Normal 45 2 2 7" xfId="17888"/>
    <cellStyle name="Normal 45 2 2 8" xfId="18903"/>
    <cellStyle name="Normal 45 2 3" xfId="1631"/>
    <cellStyle name="Normal 45 2 3 2" xfId="2630"/>
    <cellStyle name="Normal 45 2 3 2 2" xfId="4592"/>
    <cellStyle name="Normal 45 2 3 2 2 2" xfId="8375"/>
    <cellStyle name="Normal 45 2 3 2 2 2 2" xfId="16434"/>
    <cellStyle name="Normal 45 2 3 2 2 2 2 2" xfId="33281"/>
    <cellStyle name="Normal 45 2 3 2 2 2 3" xfId="25714"/>
    <cellStyle name="Normal 45 2 3 2 2 3" xfId="12651"/>
    <cellStyle name="Normal 45 2 3 2 2 3 2" xfId="29500"/>
    <cellStyle name="Normal 45 2 3 2 2 4" xfId="21933"/>
    <cellStyle name="Normal 45 2 3 2 3" xfId="6491"/>
    <cellStyle name="Normal 45 2 3 2 3 2" xfId="14550"/>
    <cellStyle name="Normal 45 2 3 2 3 2 2" xfId="31397"/>
    <cellStyle name="Normal 45 2 3 2 3 3" xfId="23830"/>
    <cellStyle name="Normal 45 2 3 2 4" xfId="10717"/>
    <cellStyle name="Normal 45 2 3 2 4 2" xfId="27616"/>
    <cellStyle name="Normal 45 2 3 2 5" xfId="17893"/>
    <cellStyle name="Normal 45 2 3 2 6" xfId="20048"/>
    <cellStyle name="Normal 45 2 3 3" xfId="3680"/>
    <cellStyle name="Normal 45 2 3 3 2" xfId="7463"/>
    <cellStyle name="Normal 45 2 3 3 2 2" xfId="15522"/>
    <cellStyle name="Normal 45 2 3 3 2 2 2" xfId="32369"/>
    <cellStyle name="Normal 45 2 3 3 2 3" xfId="24802"/>
    <cellStyle name="Normal 45 2 3 3 3" xfId="11739"/>
    <cellStyle name="Normal 45 2 3 3 3 2" xfId="28588"/>
    <cellStyle name="Normal 45 2 3 3 4" xfId="21021"/>
    <cellStyle name="Normal 45 2 3 4" xfId="5579"/>
    <cellStyle name="Normal 45 2 3 4 2" xfId="13638"/>
    <cellStyle name="Normal 45 2 3 4 2 2" xfId="30485"/>
    <cellStyle name="Normal 45 2 3 4 3" xfId="22918"/>
    <cellStyle name="Normal 45 2 3 5" xfId="9764"/>
    <cellStyle name="Normal 45 2 3 5 2" xfId="26704"/>
    <cellStyle name="Normal 45 2 3 6" xfId="17892"/>
    <cellStyle name="Normal 45 2 3 7" xfId="19136"/>
    <cellStyle name="Normal 45 2 4" xfId="2177"/>
    <cellStyle name="Normal 45 2 4 2" xfId="4141"/>
    <cellStyle name="Normal 45 2 4 2 2" xfId="7924"/>
    <cellStyle name="Normal 45 2 4 2 2 2" xfId="15983"/>
    <cellStyle name="Normal 45 2 4 2 2 2 2" xfId="32830"/>
    <cellStyle name="Normal 45 2 4 2 2 3" xfId="25263"/>
    <cellStyle name="Normal 45 2 4 2 3" xfId="12200"/>
    <cellStyle name="Normal 45 2 4 2 3 2" xfId="29049"/>
    <cellStyle name="Normal 45 2 4 2 4" xfId="21482"/>
    <cellStyle name="Normal 45 2 4 3" xfId="6040"/>
    <cellStyle name="Normal 45 2 4 3 2" xfId="14099"/>
    <cellStyle name="Normal 45 2 4 3 2 2" xfId="30946"/>
    <cellStyle name="Normal 45 2 4 3 3" xfId="23379"/>
    <cellStyle name="Normal 45 2 4 4" xfId="10265"/>
    <cellStyle name="Normal 45 2 4 4 2" xfId="27165"/>
    <cellStyle name="Normal 45 2 4 5" xfId="17894"/>
    <cellStyle name="Normal 45 2 4 6" xfId="19597"/>
    <cellStyle name="Normal 45 2 5" xfId="3229"/>
    <cellStyle name="Normal 45 2 5 2" xfId="7012"/>
    <cellStyle name="Normal 45 2 5 2 2" xfId="15071"/>
    <cellStyle name="Normal 45 2 5 2 2 2" xfId="31918"/>
    <cellStyle name="Normal 45 2 5 2 3" xfId="24351"/>
    <cellStyle name="Normal 45 2 5 3" xfId="11288"/>
    <cellStyle name="Normal 45 2 5 3 2" xfId="28137"/>
    <cellStyle name="Normal 45 2 5 4" xfId="20570"/>
    <cellStyle name="Normal 45 2 6" xfId="5128"/>
    <cellStyle name="Normal 45 2 6 2" xfId="13187"/>
    <cellStyle name="Normal 45 2 6 2 2" xfId="30034"/>
    <cellStyle name="Normal 45 2 6 3" xfId="22467"/>
    <cellStyle name="Normal 45 2 7" xfId="9272"/>
    <cellStyle name="Normal 45 2 7 2" xfId="26253"/>
    <cellStyle name="Normal 45 2 8" xfId="17887"/>
    <cellStyle name="Normal 45 2 9" xfId="18685"/>
    <cellStyle name="Normal 45 3" xfId="1261"/>
    <cellStyle name="Normal 45 3 2" xfId="1757"/>
    <cellStyle name="Normal 45 3 2 2" xfId="2756"/>
    <cellStyle name="Normal 45 3 2 2 2" xfId="4718"/>
    <cellStyle name="Normal 45 3 2 2 2 2" xfId="8501"/>
    <cellStyle name="Normal 45 3 2 2 2 2 2" xfId="16560"/>
    <cellStyle name="Normal 45 3 2 2 2 2 2 2" xfId="33407"/>
    <cellStyle name="Normal 45 3 2 2 2 2 3" xfId="25840"/>
    <cellStyle name="Normal 45 3 2 2 2 3" xfId="12777"/>
    <cellStyle name="Normal 45 3 2 2 2 3 2" xfId="29626"/>
    <cellStyle name="Normal 45 3 2 2 2 4" xfId="22059"/>
    <cellStyle name="Normal 45 3 2 2 3" xfId="6617"/>
    <cellStyle name="Normal 45 3 2 2 3 2" xfId="14676"/>
    <cellStyle name="Normal 45 3 2 2 3 2 2" xfId="31523"/>
    <cellStyle name="Normal 45 3 2 2 3 3" xfId="23956"/>
    <cellStyle name="Normal 45 3 2 2 4" xfId="10843"/>
    <cellStyle name="Normal 45 3 2 2 4 2" xfId="27742"/>
    <cellStyle name="Normal 45 3 2 2 5" xfId="17897"/>
    <cellStyle name="Normal 45 3 2 2 6" xfId="20174"/>
    <cellStyle name="Normal 45 3 2 3" xfId="3806"/>
    <cellStyle name="Normal 45 3 2 3 2" xfId="7589"/>
    <cellStyle name="Normal 45 3 2 3 2 2" xfId="15648"/>
    <cellStyle name="Normal 45 3 2 3 2 2 2" xfId="32495"/>
    <cellStyle name="Normal 45 3 2 3 2 3" xfId="24928"/>
    <cellStyle name="Normal 45 3 2 3 3" xfId="11865"/>
    <cellStyle name="Normal 45 3 2 3 3 2" xfId="28714"/>
    <cellStyle name="Normal 45 3 2 3 4" xfId="21147"/>
    <cellStyle name="Normal 45 3 2 4" xfId="5705"/>
    <cellStyle name="Normal 45 3 2 4 2" xfId="13764"/>
    <cellStyle name="Normal 45 3 2 4 2 2" xfId="30611"/>
    <cellStyle name="Normal 45 3 2 4 3" xfId="23044"/>
    <cellStyle name="Normal 45 3 2 5" xfId="9890"/>
    <cellStyle name="Normal 45 3 2 5 2" xfId="26830"/>
    <cellStyle name="Normal 45 3 2 6" xfId="17896"/>
    <cellStyle name="Normal 45 3 2 7" xfId="19262"/>
    <cellStyle name="Normal 45 3 3" xfId="2303"/>
    <cellStyle name="Normal 45 3 3 2" xfId="4267"/>
    <cellStyle name="Normal 45 3 3 2 2" xfId="8050"/>
    <cellStyle name="Normal 45 3 3 2 2 2" xfId="16109"/>
    <cellStyle name="Normal 45 3 3 2 2 2 2" xfId="32956"/>
    <cellStyle name="Normal 45 3 3 2 2 3" xfId="25389"/>
    <cellStyle name="Normal 45 3 3 2 3" xfId="12326"/>
    <cellStyle name="Normal 45 3 3 2 3 2" xfId="29175"/>
    <cellStyle name="Normal 45 3 3 2 4" xfId="21608"/>
    <cellStyle name="Normal 45 3 3 3" xfId="6166"/>
    <cellStyle name="Normal 45 3 3 3 2" xfId="14225"/>
    <cellStyle name="Normal 45 3 3 3 2 2" xfId="31072"/>
    <cellStyle name="Normal 45 3 3 3 3" xfId="23505"/>
    <cellStyle name="Normal 45 3 3 4" xfId="10391"/>
    <cellStyle name="Normal 45 3 3 4 2" xfId="27291"/>
    <cellStyle name="Normal 45 3 3 5" xfId="17898"/>
    <cellStyle name="Normal 45 3 3 6" xfId="19723"/>
    <cellStyle name="Normal 45 3 4" xfId="3355"/>
    <cellStyle name="Normal 45 3 4 2" xfId="7138"/>
    <cellStyle name="Normal 45 3 4 2 2" xfId="15197"/>
    <cellStyle name="Normal 45 3 4 2 2 2" xfId="32044"/>
    <cellStyle name="Normal 45 3 4 2 3" xfId="24477"/>
    <cellStyle name="Normal 45 3 4 3" xfId="11414"/>
    <cellStyle name="Normal 45 3 4 3 2" xfId="28263"/>
    <cellStyle name="Normal 45 3 4 4" xfId="20696"/>
    <cellStyle name="Normal 45 3 5" xfId="5254"/>
    <cellStyle name="Normal 45 3 5 2" xfId="13313"/>
    <cellStyle name="Normal 45 3 5 2 2" xfId="30160"/>
    <cellStyle name="Normal 45 3 5 3" xfId="22593"/>
    <cellStyle name="Normal 45 3 6" xfId="9415"/>
    <cellStyle name="Normal 45 3 6 2" xfId="26379"/>
    <cellStyle name="Normal 45 3 7" xfId="17895"/>
    <cellStyle name="Normal 45 3 8" xfId="18811"/>
    <cellStyle name="Normal 45 4" xfId="1539"/>
    <cellStyle name="Normal 45 4 2" xfId="2538"/>
    <cellStyle name="Normal 45 4 2 2" xfId="4500"/>
    <cellStyle name="Normal 45 4 2 2 2" xfId="8283"/>
    <cellStyle name="Normal 45 4 2 2 2 2" xfId="16342"/>
    <cellStyle name="Normal 45 4 2 2 2 2 2" xfId="33189"/>
    <cellStyle name="Normal 45 4 2 2 2 3" xfId="25622"/>
    <cellStyle name="Normal 45 4 2 2 3" xfId="12559"/>
    <cellStyle name="Normal 45 4 2 2 3 2" xfId="29408"/>
    <cellStyle name="Normal 45 4 2 2 4" xfId="21841"/>
    <cellStyle name="Normal 45 4 2 3" xfId="6399"/>
    <cellStyle name="Normal 45 4 2 3 2" xfId="14458"/>
    <cellStyle name="Normal 45 4 2 3 2 2" xfId="31305"/>
    <cellStyle name="Normal 45 4 2 3 3" xfId="23738"/>
    <cellStyle name="Normal 45 4 2 4" xfId="10625"/>
    <cellStyle name="Normal 45 4 2 4 2" xfId="27524"/>
    <cellStyle name="Normal 45 4 2 5" xfId="17900"/>
    <cellStyle name="Normal 45 4 2 6" xfId="19956"/>
    <cellStyle name="Normal 45 4 3" xfId="3588"/>
    <cellStyle name="Normal 45 4 3 2" xfId="7371"/>
    <cellStyle name="Normal 45 4 3 2 2" xfId="15430"/>
    <cellStyle name="Normal 45 4 3 2 2 2" xfId="32277"/>
    <cellStyle name="Normal 45 4 3 2 3" xfId="24710"/>
    <cellStyle name="Normal 45 4 3 3" xfId="11647"/>
    <cellStyle name="Normal 45 4 3 3 2" xfId="28496"/>
    <cellStyle name="Normal 45 4 3 4" xfId="20929"/>
    <cellStyle name="Normal 45 4 4" xfId="5487"/>
    <cellStyle name="Normal 45 4 4 2" xfId="13546"/>
    <cellStyle name="Normal 45 4 4 2 2" xfId="30393"/>
    <cellStyle name="Normal 45 4 4 3" xfId="22826"/>
    <cellStyle name="Normal 45 4 5" xfId="9672"/>
    <cellStyle name="Normal 45 4 5 2" xfId="26612"/>
    <cellStyle name="Normal 45 4 6" xfId="17899"/>
    <cellStyle name="Normal 45 4 7" xfId="19044"/>
    <cellStyle name="Normal 45 5" xfId="2069"/>
    <cellStyle name="Normal 45 5 2" xfId="4049"/>
    <cellStyle name="Normal 45 5 2 2" xfId="7832"/>
    <cellStyle name="Normal 45 5 2 2 2" xfId="15891"/>
    <cellStyle name="Normal 45 5 2 2 2 2" xfId="32738"/>
    <cellStyle name="Normal 45 5 2 2 3" xfId="25171"/>
    <cellStyle name="Normal 45 5 2 3" xfId="12108"/>
    <cellStyle name="Normal 45 5 2 3 2" xfId="28957"/>
    <cellStyle name="Normal 45 5 2 4" xfId="21390"/>
    <cellStyle name="Normal 45 5 3" xfId="5948"/>
    <cellStyle name="Normal 45 5 3 2" xfId="14007"/>
    <cellStyle name="Normal 45 5 3 2 2" xfId="30854"/>
    <cellStyle name="Normal 45 5 3 3" xfId="23287"/>
    <cellStyle name="Normal 45 5 4" xfId="10166"/>
    <cellStyle name="Normal 45 5 4 2" xfId="27073"/>
    <cellStyle name="Normal 45 5 5" xfId="17901"/>
    <cellStyle name="Normal 45 5 6" xfId="19505"/>
    <cellStyle name="Normal 45 6" xfId="3107"/>
    <cellStyle name="Normal 45 6 2" xfId="6920"/>
    <cellStyle name="Normal 45 6 2 2" xfId="14979"/>
    <cellStyle name="Normal 45 6 2 2 2" xfId="31826"/>
    <cellStyle name="Normal 45 6 2 3" xfId="24259"/>
    <cellStyle name="Normal 45 6 3" xfId="11170"/>
    <cellStyle name="Normal 45 6 3 2" xfId="28045"/>
    <cellStyle name="Normal 45 6 4" xfId="20478"/>
    <cellStyle name="Normal 45 7" xfId="5036"/>
    <cellStyle name="Normal 45 7 2" xfId="13095"/>
    <cellStyle name="Normal 45 7 2 2" xfId="29942"/>
    <cellStyle name="Normal 45 7 3" xfId="22375"/>
    <cellStyle name="Normal 45 8" xfId="9059"/>
    <cellStyle name="Normal 45 8 2" xfId="26161"/>
    <cellStyle name="Normal 45 9" xfId="17886"/>
    <cellStyle name="Normal 46" xfId="764"/>
    <cellStyle name="Normal 46 10" xfId="18593"/>
    <cellStyle name="Normal 46 11" xfId="34132"/>
    <cellStyle name="Normal 46 2" xfId="1093"/>
    <cellStyle name="Normal 46 2 2" xfId="1354"/>
    <cellStyle name="Normal 46 2 2 2" xfId="1850"/>
    <cellStyle name="Normal 46 2 2 2 2" xfId="2849"/>
    <cellStyle name="Normal 46 2 2 2 2 2" xfId="4811"/>
    <cellStyle name="Normal 46 2 2 2 2 2 2" xfId="8594"/>
    <cellStyle name="Normal 46 2 2 2 2 2 2 2" xfId="16653"/>
    <cellStyle name="Normal 46 2 2 2 2 2 2 2 2" xfId="33500"/>
    <cellStyle name="Normal 46 2 2 2 2 2 2 3" xfId="25933"/>
    <cellStyle name="Normal 46 2 2 2 2 2 3" xfId="12870"/>
    <cellStyle name="Normal 46 2 2 2 2 2 3 2" xfId="29719"/>
    <cellStyle name="Normal 46 2 2 2 2 2 4" xfId="22152"/>
    <cellStyle name="Normal 46 2 2 2 2 3" xfId="6710"/>
    <cellStyle name="Normal 46 2 2 2 2 3 2" xfId="14769"/>
    <cellStyle name="Normal 46 2 2 2 2 3 2 2" xfId="31616"/>
    <cellStyle name="Normal 46 2 2 2 2 3 3" xfId="24049"/>
    <cellStyle name="Normal 46 2 2 2 2 4" xfId="10936"/>
    <cellStyle name="Normal 46 2 2 2 2 4 2" xfId="27835"/>
    <cellStyle name="Normal 46 2 2 2 2 5" xfId="17906"/>
    <cellStyle name="Normal 46 2 2 2 2 6" xfId="20267"/>
    <cellStyle name="Normal 46 2 2 2 3" xfId="3899"/>
    <cellStyle name="Normal 46 2 2 2 3 2" xfId="7682"/>
    <cellStyle name="Normal 46 2 2 2 3 2 2" xfId="15741"/>
    <cellStyle name="Normal 46 2 2 2 3 2 2 2" xfId="32588"/>
    <cellStyle name="Normal 46 2 2 2 3 2 3" xfId="25021"/>
    <cellStyle name="Normal 46 2 2 2 3 3" xfId="11958"/>
    <cellStyle name="Normal 46 2 2 2 3 3 2" xfId="28807"/>
    <cellStyle name="Normal 46 2 2 2 3 4" xfId="21240"/>
    <cellStyle name="Normal 46 2 2 2 4" xfId="5798"/>
    <cellStyle name="Normal 46 2 2 2 4 2" xfId="13857"/>
    <cellStyle name="Normal 46 2 2 2 4 2 2" xfId="30704"/>
    <cellStyle name="Normal 46 2 2 2 4 3" xfId="23137"/>
    <cellStyle name="Normal 46 2 2 2 5" xfId="9983"/>
    <cellStyle name="Normal 46 2 2 2 5 2" xfId="26923"/>
    <cellStyle name="Normal 46 2 2 2 6" xfId="17905"/>
    <cellStyle name="Normal 46 2 2 2 7" xfId="19355"/>
    <cellStyle name="Normal 46 2 2 3" xfId="2396"/>
    <cellStyle name="Normal 46 2 2 3 2" xfId="4360"/>
    <cellStyle name="Normal 46 2 2 3 2 2" xfId="8143"/>
    <cellStyle name="Normal 46 2 2 3 2 2 2" xfId="16202"/>
    <cellStyle name="Normal 46 2 2 3 2 2 2 2" xfId="33049"/>
    <cellStyle name="Normal 46 2 2 3 2 2 3" xfId="25482"/>
    <cellStyle name="Normal 46 2 2 3 2 3" xfId="12419"/>
    <cellStyle name="Normal 46 2 2 3 2 3 2" xfId="29268"/>
    <cellStyle name="Normal 46 2 2 3 2 4" xfId="21701"/>
    <cellStyle name="Normal 46 2 2 3 3" xfId="6259"/>
    <cellStyle name="Normal 46 2 2 3 3 2" xfId="14318"/>
    <cellStyle name="Normal 46 2 2 3 3 2 2" xfId="31165"/>
    <cellStyle name="Normal 46 2 2 3 3 3" xfId="23598"/>
    <cellStyle name="Normal 46 2 2 3 4" xfId="10484"/>
    <cellStyle name="Normal 46 2 2 3 4 2" xfId="27384"/>
    <cellStyle name="Normal 46 2 2 3 5" xfId="17907"/>
    <cellStyle name="Normal 46 2 2 3 6" xfId="19816"/>
    <cellStyle name="Normal 46 2 2 4" xfId="3448"/>
    <cellStyle name="Normal 46 2 2 4 2" xfId="7231"/>
    <cellStyle name="Normal 46 2 2 4 2 2" xfId="15290"/>
    <cellStyle name="Normal 46 2 2 4 2 2 2" xfId="32137"/>
    <cellStyle name="Normal 46 2 2 4 2 3" xfId="24570"/>
    <cellStyle name="Normal 46 2 2 4 3" xfId="11507"/>
    <cellStyle name="Normal 46 2 2 4 3 2" xfId="28356"/>
    <cellStyle name="Normal 46 2 2 4 4" xfId="20789"/>
    <cellStyle name="Normal 46 2 2 5" xfId="5347"/>
    <cellStyle name="Normal 46 2 2 5 2" xfId="13406"/>
    <cellStyle name="Normal 46 2 2 5 2 2" xfId="30253"/>
    <cellStyle name="Normal 46 2 2 5 3" xfId="22686"/>
    <cellStyle name="Normal 46 2 2 6" xfId="9508"/>
    <cellStyle name="Normal 46 2 2 6 2" xfId="26472"/>
    <cellStyle name="Normal 46 2 2 7" xfId="17904"/>
    <cellStyle name="Normal 46 2 2 8" xfId="18904"/>
    <cellStyle name="Normal 46 2 3" xfId="1632"/>
    <cellStyle name="Normal 46 2 3 2" xfId="2631"/>
    <cellStyle name="Normal 46 2 3 2 2" xfId="4593"/>
    <cellStyle name="Normal 46 2 3 2 2 2" xfId="8376"/>
    <cellStyle name="Normal 46 2 3 2 2 2 2" xfId="16435"/>
    <cellStyle name="Normal 46 2 3 2 2 2 2 2" xfId="33282"/>
    <cellStyle name="Normal 46 2 3 2 2 2 3" xfId="25715"/>
    <cellStyle name="Normal 46 2 3 2 2 3" xfId="12652"/>
    <cellStyle name="Normal 46 2 3 2 2 3 2" xfId="29501"/>
    <cellStyle name="Normal 46 2 3 2 2 4" xfId="21934"/>
    <cellStyle name="Normal 46 2 3 2 3" xfId="6492"/>
    <cellStyle name="Normal 46 2 3 2 3 2" xfId="14551"/>
    <cellStyle name="Normal 46 2 3 2 3 2 2" xfId="31398"/>
    <cellStyle name="Normal 46 2 3 2 3 3" xfId="23831"/>
    <cellStyle name="Normal 46 2 3 2 4" xfId="10718"/>
    <cellStyle name="Normal 46 2 3 2 4 2" xfId="27617"/>
    <cellStyle name="Normal 46 2 3 2 5" xfId="17909"/>
    <cellStyle name="Normal 46 2 3 2 6" xfId="20049"/>
    <cellStyle name="Normal 46 2 3 3" xfId="3681"/>
    <cellStyle name="Normal 46 2 3 3 2" xfId="7464"/>
    <cellStyle name="Normal 46 2 3 3 2 2" xfId="15523"/>
    <cellStyle name="Normal 46 2 3 3 2 2 2" xfId="32370"/>
    <cellStyle name="Normal 46 2 3 3 2 3" xfId="24803"/>
    <cellStyle name="Normal 46 2 3 3 3" xfId="11740"/>
    <cellStyle name="Normal 46 2 3 3 3 2" xfId="28589"/>
    <cellStyle name="Normal 46 2 3 3 4" xfId="21022"/>
    <cellStyle name="Normal 46 2 3 4" xfId="5580"/>
    <cellStyle name="Normal 46 2 3 4 2" xfId="13639"/>
    <cellStyle name="Normal 46 2 3 4 2 2" xfId="30486"/>
    <cellStyle name="Normal 46 2 3 4 3" xfId="22919"/>
    <cellStyle name="Normal 46 2 3 5" xfId="9765"/>
    <cellStyle name="Normal 46 2 3 5 2" xfId="26705"/>
    <cellStyle name="Normal 46 2 3 6" xfId="17908"/>
    <cellStyle name="Normal 46 2 3 7" xfId="19137"/>
    <cellStyle name="Normal 46 2 4" xfId="2178"/>
    <cellStyle name="Normal 46 2 4 2" xfId="4142"/>
    <cellStyle name="Normal 46 2 4 2 2" xfId="7925"/>
    <cellStyle name="Normal 46 2 4 2 2 2" xfId="15984"/>
    <cellStyle name="Normal 46 2 4 2 2 2 2" xfId="32831"/>
    <cellStyle name="Normal 46 2 4 2 2 3" xfId="25264"/>
    <cellStyle name="Normal 46 2 4 2 3" xfId="12201"/>
    <cellStyle name="Normal 46 2 4 2 3 2" xfId="29050"/>
    <cellStyle name="Normal 46 2 4 2 4" xfId="21483"/>
    <cellStyle name="Normal 46 2 4 3" xfId="6041"/>
    <cellStyle name="Normal 46 2 4 3 2" xfId="14100"/>
    <cellStyle name="Normal 46 2 4 3 2 2" xfId="30947"/>
    <cellStyle name="Normal 46 2 4 3 3" xfId="23380"/>
    <cellStyle name="Normal 46 2 4 4" xfId="10266"/>
    <cellStyle name="Normal 46 2 4 4 2" xfId="27166"/>
    <cellStyle name="Normal 46 2 4 5" xfId="17910"/>
    <cellStyle name="Normal 46 2 4 6" xfId="19598"/>
    <cellStyle name="Normal 46 2 5" xfId="3230"/>
    <cellStyle name="Normal 46 2 5 2" xfId="7013"/>
    <cellStyle name="Normal 46 2 5 2 2" xfId="15072"/>
    <cellStyle name="Normal 46 2 5 2 2 2" xfId="31919"/>
    <cellStyle name="Normal 46 2 5 2 3" xfId="24352"/>
    <cellStyle name="Normal 46 2 5 3" xfId="11289"/>
    <cellStyle name="Normal 46 2 5 3 2" xfId="28138"/>
    <cellStyle name="Normal 46 2 5 4" xfId="20571"/>
    <cellStyle name="Normal 46 2 6" xfId="5129"/>
    <cellStyle name="Normal 46 2 6 2" xfId="13188"/>
    <cellStyle name="Normal 46 2 6 2 2" xfId="30035"/>
    <cellStyle name="Normal 46 2 6 3" xfId="22468"/>
    <cellStyle name="Normal 46 2 7" xfId="9273"/>
    <cellStyle name="Normal 46 2 7 2" xfId="26254"/>
    <cellStyle name="Normal 46 2 8" xfId="17903"/>
    <cellStyle name="Normal 46 2 9" xfId="18686"/>
    <cellStyle name="Normal 46 3" xfId="1262"/>
    <cellStyle name="Normal 46 3 2" xfId="1758"/>
    <cellStyle name="Normal 46 3 2 2" xfId="2757"/>
    <cellStyle name="Normal 46 3 2 2 2" xfId="4719"/>
    <cellStyle name="Normal 46 3 2 2 2 2" xfId="8502"/>
    <cellStyle name="Normal 46 3 2 2 2 2 2" xfId="16561"/>
    <cellStyle name="Normal 46 3 2 2 2 2 2 2" xfId="33408"/>
    <cellStyle name="Normal 46 3 2 2 2 2 3" xfId="25841"/>
    <cellStyle name="Normal 46 3 2 2 2 3" xfId="12778"/>
    <cellStyle name="Normal 46 3 2 2 2 3 2" xfId="29627"/>
    <cellStyle name="Normal 46 3 2 2 2 4" xfId="22060"/>
    <cellStyle name="Normal 46 3 2 2 3" xfId="6618"/>
    <cellStyle name="Normal 46 3 2 2 3 2" xfId="14677"/>
    <cellStyle name="Normal 46 3 2 2 3 2 2" xfId="31524"/>
    <cellStyle name="Normal 46 3 2 2 3 3" xfId="23957"/>
    <cellStyle name="Normal 46 3 2 2 4" xfId="10844"/>
    <cellStyle name="Normal 46 3 2 2 4 2" xfId="27743"/>
    <cellStyle name="Normal 46 3 2 2 5" xfId="17913"/>
    <cellStyle name="Normal 46 3 2 2 6" xfId="20175"/>
    <cellStyle name="Normal 46 3 2 3" xfId="3807"/>
    <cellStyle name="Normal 46 3 2 3 2" xfId="7590"/>
    <cellStyle name="Normal 46 3 2 3 2 2" xfId="15649"/>
    <cellStyle name="Normal 46 3 2 3 2 2 2" xfId="32496"/>
    <cellStyle name="Normal 46 3 2 3 2 3" xfId="24929"/>
    <cellStyle name="Normal 46 3 2 3 3" xfId="11866"/>
    <cellStyle name="Normal 46 3 2 3 3 2" xfId="28715"/>
    <cellStyle name="Normal 46 3 2 3 4" xfId="21148"/>
    <cellStyle name="Normal 46 3 2 4" xfId="5706"/>
    <cellStyle name="Normal 46 3 2 4 2" xfId="13765"/>
    <cellStyle name="Normal 46 3 2 4 2 2" xfId="30612"/>
    <cellStyle name="Normal 46 3 2 4 3" xfId="23045"/>
    <cellStyle name="Normal 46 3 2 5" xfId="9891"/>
    <cellStyle name="Normal 46 3 2 5 2" xfId="26831"/>
    <cellStyle name="Normal 46 3 2 6" xfId="17912"/>
    <cellStyle name="Normal 46 3 2 7" xfId="19263"/>
    <cellStyle name="Normal 46 3 3" xfId="2304"/>
    <cellStyle name="Normal 46 3 3 2" xfId="4268"/>
    <cellStyle name="Normal 46 3 3 2 2" xfId="8051"/>
    <cellStyle name="Normal 46 3 3 2 2 2" xfId="16110"/>
    <cellStyle name="Normal 46 3 3 2 2 2 2" xfId="32957"/>
    <cellStyle name="Normal 46 3 3 2 2 3" xfId="25390"/>
    <cellStyle name="Normal 46 3 3 2 3" xfId="12327"/>
    <cellStyle name="Normal 46 3 3 2 3 2" xfId="29176"/>
    <cellStyle name="Normal 46 3 3 2 4" xfId="21609"/>
    <cellStyle name="Normal 46 3 3 3" xfId="6167"/>
    <cellStyle name="Normal 46 3 3 3 2" xfId="14226"/>
    <cellStyle name="Normal 46 3 3 3 2 2" xfId="31073"/>
    <cellStyle name="Normal 46 3 3 3 3" xfId="23506"/>
    <cellStyle name="Normal 46 3 3 4" xfId="10392"/>
    <cellStyle name="Normal 46 3 3 4 2" xfId="27292"/>
    <cellStyle name="Normal 46 3 3 5" xfId="17914"/>
    <cellStyle name="Normal 46 3 3 6" xfId="19724"/>
    <cellStyle name="Normal 46 3 4" xfId="3356"/>
    <cellStyle name="Normal 46 3 4 2" xfId="7139"/>
    <cellStyle name="Normal 46 3 4 2 2" xfId="15198"/>
    <cellStyle name="Normal 46 3 4 2 2 2" xfId="32045"/>
    <cellStyle name="Normal 46 3 4 2 3" xfId="24478"/>
    <cellStyle name="Normal 46 3 4 3" xfId="11415"/>
    <cellStyle name="Normal 46 3 4 3 2" xfId="28264"/>
    <cellStyle name="Normal 46 3 4 4" xfId="20697"/>
    <cellStyle name="Normal 46 3 5" xfId="5255"/>
    <cellStyle name="Normal 46 3 5 2" xfId="13314"/>
    <cellStyle name="Normal 46 3 5 2 2" xfId="30161"/>
    <cellStyle name="Normal 46 3 5 3" xfId="22594"/>
    <cellStyle name="Normal 46 3 6" xfId="9416"/>
    <cellStyle name="Normal 46 3 6 2" xfId="26380"/>
    <cellStyle name="Normal 46 3 7" xfId="17911"/>
    <cellStyle name="Normal 46 3 8" xfId="18812"/>
    <cellStyle name="Normal 46 4" xfId="1540"/>
    <cellStyle name="Normal 46 4 2" xfId="2539"/>
    <cellStyle name="Normal 46 4 2 2" xfId="4501"/>
    <cellStyle name="Normal 46 4 2 2 2" xfId="8284"/>
    <cellStyle name="Normal 46 4 2 2 2 2" xfId="16343"/>
    <cellStyle name="Normal 46 4 2 2 2 2 2" xfId="33190"/>
    <cellStyle name="Normal 46 4 2 2 2 3" xfId="25623"/>
    <cellStyle name="Normal 46 4 2 2 3" xfId="12560"/>
    <cellStyle name="Normal 46 4 2 2 3 2" xfId="29409"/>
    <cellStyle name="Normal 46 4 2 2 4" xfId="21842"/>
    <cellStyle name="Normal 46 4 2 3" xfId="6400"/>
    <cellStyle name="Normal 46 4 2 3 2" xfId="14459"/>
    <cellStyle name="Normal 46 4 2 3 2 2" xfId="31306"/>
    <cellStyle name="Normal 46 4 2 3 3" xfId="23739"/>
    <cellStyle name="Normal 46 4 2 4" xfId="10626"/>
    <cellStyle name="Normal 46 4 2 4 2" xfId="27525"/>
    <cellStyle name="Normal 46 4 2 5" xfId="17916"/>
    <cellStyle name="Normal 46 4 2 6" xfId="19957"/>
    <cellStyle name="Normal 46 4 3" xfId="3589"/>
    <cellStyle name="Normal 46 4 3 2" xfId="7372"/>
    <cellStyle name="Normal 46 4 3 2 2" xfId="15431"/>
    <cellStyle name="Normal 46 4 3 2 2 2" xfId="32278"/>
    <cellStyle name="Normal 46 4 3 2 3" xfId="24711"/>
    <cellStyle name="Normal 46 4 3 3" xfId="11648"/>
    <cellStyle name="Normal 46 4 3 3 2" xfId="28497"/>
    <cellStyle name="Normal 46 4 3 4" xfId="20930"/>
    <cellStyle name="Normal 46 4 4" xfId="5488"/>
    <cellStyle name="Normal 46 4 4 2" xfId="13547"/>
    <cellStyle name="Normal 46 4 4 2 2" xfId="30394"/>
    <cellStyle name="Normal 46 4 4 3" xfId="22827"/>
    <cellStyle name="Normal 46 4 5" xfId="9673"/>
    <cellStyle name="Normal 46 4 5 2" xfId="26613"/>
    <cellStyle name="Normal 46 4 6" xfId="17915"/>
    <cellStyle name="Normal 46 4 7" xfId="19045"/>
    <cellStyle name="Normal 46 5" xfId="2070"/>
    <cellStyle name="Normal 46 5 2" xfId="4050"/>
    <cellStyle name="Normal 46 5 2 2" xfId="7833"/>
    <cellStyle name="Normal 46 5 2 2 2" xfId="15892"/>
    <cellStyle name="Normal 46 5 2 2 2 2" xfId="32739"/>
    <cellStyle name="Normal 46 5 2 2 3" xfId="25172"/>
    <cellStyle name="Normal 46 5 2 3" xfId="12109"/>
    <cellStyle name="Normal 46 5 2 3 2" xfId="28958"/>
    <cellStyle name="Normal 46 5 2 4" xfId="21391"/>
    <cellStyle name="Normal 46 5 3" xfId="5949"/>
    <cellStyle name="Normal 46 5 3 2" xfId="14008"/>
    <cellStyle name="Normal 46 5 3 2 2" xfId="30855"/>
    <cellStyle name="Normal 46 5 3 3" xfId="23288"/>
    <cellStyle name="Normal 46 5 4" xfId="10167"/>
    <cellStyle name="Normal 46 5 4 2" xfId="27074"/>
    <cellStyle name="Normal 46 5 5" xfId="17917"/>
    <cellStyle name="Normal 46 5 6" xfId="19506"/>
    <cellStyle name="Normal 46 6" xfId="3108"/>
    <cellStyle name="Normal 46 6 2" xfId="6921"/>
    <cellStyle name="Normal 46 6 2 2" xfId="14980"/>
    <cellStyle name="Normal 46 6 2 2 2" xfId="31827"/>
    <cellStyle name="Normal 46 6 2 3" xfId="24260"/>
    <cellStyle name="Normal 46 6 3" xfId="11171"/>
    <cellStyle name="Normal 46 6 3 2" xfId="28046"/>
    <cellStyle name="Normal 46 6 4" xfId="20479"/>
    <cellStyle name="Normal 46 7" xfId="5037"/>
    <cellStyle name="Normal 46 7 2" xfId="13096"/>
    <cellStyle name="Normal 46 7 2 2" xfId="29943"/>
    <cellStyle name="Normal 46 7 3" xfId="22376"/>
    <cellStyle name="Normal 46 8" xfId="9060"/>
    <cellStyle name="Normal 46 8 2" xfId="26162"/>
    <cellStyle name="Normal 46 9" xfId="17902"/>
    <cellStyle name="Normal 47" xfId="765"/>
    <cellStyle name="Normal 47 10" xfId="18594"/>
    <cellStyle name="Normal 47 11" xfId="34133"/>
    <cellStyle name="Normal 47 2" xfId="1094"/>
    <cellStyle name="Normal 47 2 2" xfId="1355"/>
    <cellStyle name="Normal 47 2 2 2" xfId="1851"/>
    <cellStyle name="Normal 47 2 2 2 2" xfId="2850"/>
    <cellStyle name="Normal 47 2 2 2 2 2" xfId="4812"/>
    <cellStyle name="Normal 47 2 2 2 2 2 2" xfId="8595"/>
    <cellStyle name="Normal 47 2 2 2 2 2 2 2" xfId="16654"/>
    <cellStyle name="Normal 47 2 2 2 2 2 2 2 2" xfId="33501"/>
    <cellStyle name="Normal 47 2 2 2 2 2 2 3" xfId="25934"/>
    <cellStyle name="Normal 47 2 2 2 2 2 3" xfId="12871"/>
    <cellStyle name="Normal 47 2 2 2 2 2 3 2" xfId="29720"/>
    <cellStyle name="Normal 47 2 2 2 2 2 4" xfId="22153"/>
    <cellStyle name="Normal 47 2 2 2 2 3" xfId="6711"/>
    <cellStyle name="Normal 47 2 2 2 2 3 2" xfId="14770"/>
    <cellStyle name="Normal 47 2 2 2 2 3 2 2" xfId="31617"/>
    <cellStyle name="Normal 47 2 2 2 2 3 3" xfId="24050"/>
    <cellStyle name="Normal 47 2 2 2 2 4" xfId="10937"/>
    <cellStyle name="Normal 47 2 2 2 2 4 2" xfId="27836"/>
    <cellStyle name="Normal 47 2 2 2 2 5" xfId="17922"/>
    <cellStyle name="Normal 47 2 2 2 2 6" xfId="20268"/>
    <cellStyle name="Normal 47 2 2 2 3" xfId="3900"/>
    <cellStyle name="Normal 47 2 2 2 3 2" xfId="7683"/>
    <cellStyle name="Normal 47 2 2 2 3 2 2" xfId="15742"/>
    <cellStyle name="Normal 47 2 2 2 3 2 2 2" xfId="32589"/>
    <cellStyle name="Normal 47 2 2 2 3 2 3" xfId="25022"/>
    <cellStyle name="Normal 47 2 2 2 3 3" xfId="11959"/>
    <cellStyle name="Normal 47 2 2 2 3 3 2" xfId="28808"/>
    <cellStyle name="Normal 47 2 2 2 3 4" xfId="21241"/>
    <cellStyle name="Normal 47 2 2 2 4" xfId="5799"/>
    <cellStyle name="Normal 47 2 2 2 4 2" xfId="13858"/>
    <cellStyle name="Normal 47 2 2 2 4 2 2" xfId="30705"/>
    <cellStyle name="Normal 47 2 2 2 4 3" xfId="23138"/>
    <cellStyle name="Normal 47 2 2 2 5" xfId="9984"/>
    <cellStyle name="Normal 47 2 2 2 5 2" xfId="26924"/>
    <cellStyle name="Normal 47 2 2 2 6" xfId="17921"/>
    <cellStyle name="Normal 47 2 2 2 7" xfId="19356"/>
    <cellStyle name="Normal 47 2 2 3" xfId="2397"/>
    <cellStyle name="Normal 47 2 2 3 2" xfId="4361"/>
    <cellStyle name="Normal 47 2 2 3 2 2" xfId="8144"/>
    <cellStyle name="Normal 47 2 2 3 2 2 2" xfId="16203"/>
    <cellStyle name="Normal 47 2 2 3 2 2 2 2" xfId="33050"/>
    <cellStyle name="Normal 47 2 2 3 2 2 3" xfId="25483"/>
    <cellStyle name="Normal 47 2 2 3 2 3" xfId="12420"/>
    <cellStyle name="Normal 47 2 2 3 2 3 2" xfId="29269"/>
    <cellStyle name="Normal 47 2 2 3 2 4" xfId="21702"/>
    <cellStyle name="Normal 47 2 2 3 3" xfId="6260"/>
    <cellStyle name="Normal 47 2 2 3 3 2" xfId="14319"/>
    <cellStyle name="Normal 47 2 2 3 3 2 2" xfId="31166"/>
    <cellStyle name="Normal 47 2 2 3 3 3" xfId="23599"/>
    <cellStyle name="Normal 47 2 2 3 4" xfId="10485"/>
    <cellStyle name="Normal 47 2 2 3 4 2" xfId="27385"/>
    <cellStyle name="Normal 47 2 2 3 5" xfId="17923"/>
    <cellStyle name="Normal 47 2 2 3 6" xfId="19817"/>
    <cellStyle name="Normal 47 2 2 4" xfId="3449"/>
    <cellStyle name="Normal 47 2 2 4 2" xfId="7232"/>
    <cellStyle name="Normal 47 2 2 4 2 2" xfId="15291"/>
    <cellStyle name="Normal 47 2 2 4 2 2 2" xfId="32138"/>
    <cellStyle name="Normal 47 2 2 4 2 3" xfId="24571"/>
    <cellStyle name="Normal 47 2 2 4 3" xfId="11508"/>
    <cellStyle name="Normal 47 2 2 4 3 2" xfId="28357"/>
    <cellStyle name="Normal 47 2 2 4 4" xfId="20790"/>
    <cellStyle name="Normal 47 2 2 5" xfId="5348"/>
    <cellStyle name="Normal 47 2 2 5 2" xfId="13407"/>
    <cellStyle name="Normal 47 2 2 5 2 2" xfId="30254"/>
    <cellStyle name="Normal 47 2 2 5 3" xfId="22687"/>
    <cellStyle name="Normal 47 2 2 6" xfId="9509"/>
    <cellStyle name="Normal 47 2 2 6 2" xfId="26473"/>
    <cellStyle name="Normal 47 2 2 7" xfId="17920"/>
    <cellStyle name="Normal 47 2 2 8" xfId="18905"/>
    <cellStyle name="Normal 47 2 3" xfId="1633"/>
    <cellStyle name="Normal 47 2 3 2" xfId="2632"/>
    <cellStyle name="Normal 47 2 3 2 2" xfId="4594"/>
    <cellStyle name="Normal 47 2 3 2 2 2" xfId="8377"/>
    <cellStyle name="Normal 47 2 3 2 2 2 2" xfId="16436"/>
    <cellStyle name="Normal 47 2 3 2 2 2 2 2" xfId="33283"/>
    <cellStyle name="Normal 47 2 3 2 2 2 3" xfId="25716"/>
    <cellStyle name="Normal 47 2 3 2 2 3" xfId="12653"/>
    <cellStyle name="Normal 47 2 3 2 2 3 2" xfId="29502"/>
    <cellStyle name="Normal 47 2 3 2 2 4" xfId="21935"/>
    <cellStyle name="Normal 47 2 3 2 3" xfId="6493"/>
    <cellStyle name="Normal 47 2 3 2 3 2" xfId="14552"/>
    <cellStyle name="Normal 47 2 3 2 3 2 2" xfId="31399"/>
    <cellStyle name="Normal 47 2 3 2 3 3" xfId="23832"/>
    <cellStyle name="Normal 47 2 3 2 4" xfId="10719"/>
    <cellStyle name="Normal 47 2 3 2 4 2" xfId="27618"/>
    <cellStyle name="Normal 47 2 3 2 5" xfId="17925"/>
    <cellStyle name="Normal 47 2 3 2 6" xfId="20050"/>
    <cellStyle name="Normal 47 2 3 3" xfId="3682"/>
    <cellStyle name="Normal 47 2 3 3 2" xfId="7465"/>
    <cellStyle name="Normal 47 2 3 3 2 2" xfId="15524"/>
    <cellStyle name="Normal 47 2 3 3 2 2 2" xfId="32371"/>
    <cellStyle name="Normal 47 2 3 3 2 3" xfId="24804"/>
    <cellStyle name="Normal 47 2 3 3 3" xfId="11741"/>
    <cellStyle name="Normal 47 2 3 3 3 2" xfId="28590"/>
    <cellStyle name="Normal 47 2 3 3 4" xfId="21023"/>
    <cellStyle name="Normal 47 2 3 4" xfId="5581"/>
    <cellStyle name="Normal 47 2 3 4 2" xfId="13640"/>
    <cellStyle name="Normal 47 2 3 4 2 2" xfId="30487"/>
    <cellStyle name="Normal 47 2 3 4 3" xfId="22920"/>
    <cellStyle name="Normal 47 2 3 5" xfId="9766"/>
    <cellStyle name="Normal 47 2 3 5 2" xfId="26706"/>
    <cellStyle name="Normal 47 2 3 6" xfId="17924"/>
    <cellStyle name="Normal 47 2 3 7" xfId="19138"/>
    <cellStyle name="Normal 47 2 4" xfId="2179"/>
    <cellStyle name="Normal 47 2 4 2" xfId="4143"/>
    <cellStyle name="Normal 47 2 4 2 2" xfId="7926"/>
    <cellStyle name="Normal 47 2 4 2 2 2" xfId="15985"/>
    <cellStyle name="Normal 47 2 4 2 2 2 2" xfId="32832"/>
    <cellStyle name="Normal 47 2 4 2 2 3" xfId="25265"/>
    <cellStyle name="Normal 47 2 4 2 3" xfId="12202"/>
    <cellStyle name="Normal 47 2 4 2 3 2" xfId="29051"/>
    <cellStyle name="Normal 47 2 4 2 4" xfId="21484"/>
    <cellStyle name="Normal 47 2 4 3" xfId="6042"/>
    <cellStyle name="Normal 47 2 4 3 2" xfId="14101"/>
    <cellStyle name="Normal 47 2 4 3 2 2" xfId="30948"/>
    <cellStyle name="Normal 47 2 4 3 3" xfId="23381"/>
    <cellStyle name="Normal 47 2 4 4" xfId="10267"/>
    <cellStyle name="Normal 47 2 4 4 2" xfId="27167"/>
    <cellStyle name="Normal 47 2 4 5" xfId="17926"/>
    <cellStyle name="Normal 47 2 4 6" xfId="19599"/>
    <cellStyle name="Normal 47 2 5" xfId="3231"/>
    <cellStyle name="Normal 47 2 5 2" xfId="7014"/>
    <cellStyle name="Normal 47 2 5 2 2" xfId="15073"/>
    <cellStyle name="Normal 47 2 5 2 2 2" xfId="31920"/>
    <cellStyle name="Normal 47 2 5 2 3" xfId="24353"/>
    <cellStyle name="Normal 47 2 5 3" xfId="11290"/>
    <cellStyle name="Normal 47 2 5 3 2" xfId="28139"/>
    <cellStyle name="Normal 47 2 5 4" xfId="20572"/>
    <cellStyle name="Normal 47 2 6" xfId="5130"/>
    <cellStyle name="Normal 47 2 6 2" xfId="13189"/>
    <cellStyle name="Normal 47 2 6 2 2" xfId="30036"/>
    <cellStyle name="Normal 47 2 6 3" xfId="22469"/>
    <cellStyle name="Normal 47 2 7" xfId="9274"/>
    <cellStyle name="Normal 47 2 7 2" xfId="26255"/>
    <cellStyle name="Normal 47 2 8" xfId="17919"/>
    <cellStyle name="Normal 47 2 9" xfId="18687"/>
    <cellStyle name="Normal 47 3" xfId="1263"/>
    <cellStyle name="Normal 47 3 2" xfId="1759"/>
    <cellStyle name="Normal 47 3 2 2" xfId="2758"/>
    <cellStyle name="Normal 47 3 2 2 2" xfId="4720"/>
    <cellStyle name="Normal 47 3 2 2 2 2" xfId="8503"/>
    <cellStyle name="Normal 47 3 2 2 2 2 2" xfId="16562"/>
    <cellStyle name="Normal 47 3 2 2 2 2 2 2" xfId="33409"/>
    <cellStyle name="Normal 47 3 2 2 2 2 3" xfId="25842"/>
    <cellStyle name="Normal 47 3 2 2 2 3" xfId="12779"/>
    <cellStyle name="Normal 47 3 2 2 2 3 2" xfId="29628"/>
    <cellStyle name="Normal 47 3 2 2 2 4" xfId="22061"/>
    <cellStyle name="Normal 47 3 2 2 3" xfId="6619"/>
    <cellStyle name="Normal 47 3 2 2 3 2" xfId="14678"/>
    <cellStyle name="Normal 47 3 2 2 3 2 2" xfId="31525"/>
    <cellStyle name="Normal 47 3 2 2 3 3" xfId="23958"/>
    <cellStyle name="Normal 47 3 2 2 4" xfId="10845"/>
    <cellStyle name="Normal 47 3 2 2 4 2" xfId="27744"/>
    <cellStyle name="Normal 47 3 2 2 5" xfId="17929"/>
    <cellStyle name="Normal 47 3 2 2 6" xfId="20176"/>
    <cellStyle name="Normal 47 3 2 3" xfId="3808"/>
    <cellStyle name="Normal 47 3 2 3 2" xfId="7591"/>
    <cellStyle name="Normal 47 3 2 3 2 2" xfId="15650"/>
    <cellStyle name="Normal 47 3 2 3 2 2 2" xfId="32497"/>
    <cellStyle name="Normal 47 3 2 3 2 3" xfId="24930"/>
    <cellStyle name="Normal 47 3 2 3 3" xfId="11867"/>
    <cellStyle name="Normal 47 3 2 3 3 2" xfId="28716"/>
    <cellStyle name="Normal 47 3 2 3 4" xfId="21149"/>
    <cellStyle name="Normal 47 3 2 4" xfId="5707"/>
    <cellStyle name="Normal 47 3 2 4 2" xfId="13766"/>
    <cellStyle name="Normal 47 3 2 4 2 2" xfId="30613"/>
    <cellStyle name="Normal 47 3 2 4 3" xfId="23046"/>
    <cellStyle name="Normal 47 3 2 5" xfId="9892"/>
    <cellStyle name="Normal 47 3 2 5 2" xfId="26832"/>
    <cellStyle name="Normal 47 3 2 6" xfId="17928"/>
    <cellStyle name="Normal 47 3 2 7" xfId="19264"/>
    <cellStyle name="Normal 47 3 3" xfId="2305"/>
    <cellStyle name="Normal 47 3 3 2" xfId="4269"/>
    <cellStyle name="Normal 47 3 3 2 2" xfId="8052"/>
    <cellStyle name="Normal 47 3 3 2 2 2" xfId="16111"/>
    <cellStyle name="Normal 47 3 3 2 2 2 2" xfId="32958"/>
    <cellStyle name="Normal 47 3 3 2 2 3" xfId="25391"/>
    <cellStyle name="Normal 47 3 3 2 3" xfId="12328"/>
    <cellStyle name="Normal 47 3 3 2 3 2" xfId="29177"/>
    <cellStyle name="Normal 47 3 3 2 4" xfId="21610"/>
    <cellStyle name="Normal 47 3 3 3" xfId="6168"/>
    <cellStyle name="Normal 47 3 3 3 2" xfId="14227"/>
    <cellStyle name="Normal 47 3 3 3 2 2" xfId="31074"/>
    <cellStyle name="Normal 47 3 3 3 3" xfId="23507"/>
    <cellStyle name="Normal 47 3 3 4" xfId="10393"/>
    <cellStyle name="Normal 47 3 3 4 2" xfId="27293"/>
    <cellStyle name="Normal 47 3 3 5" xfId="17930"/>
    <cellStyle name="Normal 47 3 3 6" xfId="19725"/>
    <cellStyle name="Normal 47 3 4" xfId="3357"/>
    <cellStyle name="Normal 47 3 4 2" xfId="7140"/>
    <cellStyle name="Normal 47 3 4 2 2" xfId="15199"/>
    <cellStyle name="Normal 47 3 4 2 2 2" xfId="32046"/>
    <cellStyle name="Normal 47 3 4 2 3" xfId="24479"/>
    <cellStyle name="Normal 47 3 4 3" xfId="11416"/>
    <cellStyle name="Normal 47 3 4 3 2" xfId="28265"/>
    <cellStyle name="Normal 47 3 4 4" xfId="20698"/>
    <cellStyle name="Normal 47 3 5" xfId="5256"/>
    <cellStyle name="Normal 47 3 5 2" xfId="13315"/>
    <cellStyle name="Normal 47 3 5 2 2" xfId="30162"/>
    <cellStyle name="Normal 47 3 5 3" xfId="22595"/>
    <cellStyle name="Normal 47 3 6" xfId="9417"/>
    <cellStyle name="Normal 47 3 6 2" xfId="26381"/>
    <cellStyle name="Normal 47 3 7" xfId="17927"/>
    <cellStyle name="Normal 47 3 8" xfId="18813"/>
    <cellStyle name="Normal 47 4" xfId="1541"/>
    <cellStyle name="Normal 47 4 2" xfId="2540"/>
    <cellStyle name="Normal 47 4 2 2" xfId="4502"/>
    <cellStyle name="Normal 47 4 2 2 2" xfId="8285"/>
    <cellStyle name="Normal 47 4 2 2 2 2" xfId="16344"/>
    <cellStyle name="Normal 47 4 2 2 2 2 2" xfId="33191"/>
    <cellStyle name="Normal 47 4 2 2 2 3" xfId="25624"/>
    <cellStyle name="Normal 47 4 2 2 3" xfId="12561"/>
    <cellStyle name="Normal 47 4 2 2 3 2" xfId="29410"/>
    <cellStyle name="Normal 47 4 2 2 4" xfId="21843"/>
    <cellStyle name="Normal 47 4 2 3" xfId="6401"/>
    <cellStyle name="Normal 47 4 2 3 2" xfId="14460"/>
    <cellStyle name="Normal 47 4 2 3 2 2" xfId="31307"/>
    <cellStyle name="Normal 47 4 2 3 3" xfId="23740"/>
    <cellStyle name="Normal 47 4 2 4" xfId="10627"/>
    <cellStyle name="Normal 47 4 2 4 2" xfId="27526"/>
    <cellStyle name="Normal 47 4 2 5" xfId="17932"/>
    <cellStyle name="Normal 47 4 2 6" xfId="19958"/>
    <cellStyle name="Normal 47 4 3" xfId="3590"/>
    <cellStyle name="Normal 47 4 3 2" xfId="7373"/>
    <cellStyle name="Normal 47 4 3 2 2" xfId="15432"/>
    <cellStyle name="Normal 47 4 3 2 2 2" xfId="32279"/>
    <cellStyle name="Normal 47 4 3 2 3" xfId="24712"/>
    <cellStyle name="Normal 47 4 3 3" xfId="11649"/>
    <cellStyle name="Normal 47 4 3 3 2" xfId="28498"/>
    <cellStyle name="Normal 47 4 3 4" xfId="20931"/>
    <cellStyle name="Normal 47 4 4" xfId="5489"/>
    <cellStyle name="Normal 47 4 4 2" xfId="13548"/>
    <cellStyle name="Normal 47 4 4 2 2" xfId="30395"/>
    <cellStyle name="Normal 47 4 4 3" xfId="22828"/>
    <cellStyle name="Normal 47 4 5" xfId="9674"/>
    <cellStyle name="Normal 47 4 5 2" xfId="26614"/>
    <cellStyle name="Normal 47 4 6" xfId="17931"/>
    <cellStyle name="Normal 47 4 7" xfId="19046"/>
    <cellStyle name="Normal 47 5" xfId="2071"/>
    <cellStyle name="Normal 47 5 2" xfId="4051"/>
    <cellStyle name="Normal 47 5 2 2" xfId="7834"/>
    <cellStyle name="Normal 47 5 2 2 2" xfId="15893"/>
    <cellStyle name="Normal 47 5 2 2 2 2" xfId="32740"/>
    <cellStyle name="Normal 47 5 2 2 3" xfId="25173"/>
    <cellStyle name="Normal 47 5 2 3" xfId="12110"/>
    <cellStyle name="Normal 47 5 2 3 2" xfId="28959"/>
    <cellStyle name="Normal 47 5 2 4" xfId="21392"/>
    <cellStyle name="Normal 47 5 3" xfId="5950"/>
    <cellStyle name="Normal 47 5 3 2" xfId="14009"/>
    <cellStyle name="Normal 47 5 3 2 2" xfId="30856"/>
    <cellStyle name="Normal 47 5 3 3" xfId="23289"/>
    <cellStyle name="Normal 47 5 4" xfId="10168"/>
    <cellStyle name="Normal 47 5 4 2" xfId="27075"/>
    <cellStyle name="Normal 47 5 5" xfId="17933"/>
    <cellStyle name="Normal 47 5 6" xfId="19507"/>
    <cellStyle name="Normal 47 6" xfId="3109"/>
    <cellStyle name="Normal 47 6 2" xfId="6922"/>
    <cellStyle name="Normal 47 6 2 2" xfId="14981"/>
    <cellStyle name="Normal 47 6 2 2 2" xfId="31828"/>
    <cellStyle name="Normal 47 6 2 3" xfId="24261"/>
    <cellStyle name="Normal 47 6 3" xfId="11172"/>
    <cellStyle name="Normal 47 6 3 2" xfId="28047"/>
    <cellStyle name="Normal 47 6 4" xfId="20480"/>
    <cellStyle name="Normal 47 7" xfId="5038"/>
    <cellStyle name="Normal 47 7 2" xfId="13097"/>
    <cellStyle name="Normal 47 7 2 2" xfId="29944"/>
    <cellStyle name="Normal 47 7 3" xfId="22377"/>
    <cellStyle name="Normal 47 8" xfId="9061"/>
    <cellStyle name="Normal 47 8 2" xfId="26163"/>
    <cellStyle name="Normal 47 9" xfId="17918"/>
    <cellStyle name="Normal 48" xfId="964"/>
    <cellStyle name="Normal 48 10" xfId="18600"/>
    <cellStyle name="Normal 48 11" xfId="34134"/>
    <cellStyle name="Normal 48 2" xfId="1099"/>
    <cellStyle name="Normal 48 2 2" xfId="1360"/>
    <cellStyle name="Normal 48 2 2 2" xfId="1856"/>
    <cellStyle name="Normal 48 2 2 2 2" xfId="2855"/>
    <cellStyle name="Normal 48 2 2 2 2 2" xfId="4817"/>
    <cellStyle name="Normal 48 2 2 2 2 2 2" xfId="8600"/>
    <cellStyle name="Normal 48 2 2 2 2 2 2 2" xfId="16659"/>
    <cellStyle name="Normal 48 2 2 2 2 2 2 2 2" xfId="33506"/>
    <cellStyle name="Normal 48 2 2 2 2 2 2 3" xfId="25939"/>
    <cellStyle name="Normal 48 2 2 2 2 2 3" xfId="12876"/>
    <cellStyle name="Normal 48 2 2 2 2 2 3 2" xfId="29725"/>
    <cellStyle name="Normal 48 2 2 2 2 2 4" xfId="22158"/>
    <cellStyle name="Normal 48 2 2 2 2 3" xfId="6716"/>
    <cellStyle name="Normal 48 2 2 2 2 3 2" xfId="14775"/>
    <cellStyle name="Normal 48 2 2 2 2 3 2 2" xfId="31622"/>
    <cellStyle name="Normal 48 2 2 2 2 3 3" xfId="24055"/>
    <cellStyle name="Normal 48 2 2 2 2 4" xfId="10942"/>
    <cellStyle name="Normal 48 2 2 2 2 4 2" xfId="27841"/>
    <cellStyle name="Normal 48 2 2 2 2 5" xfId="17938"/>
    <cellStyle name="Normal 48 2 2 2 2 6" xfId="20273"/>
    <cellStyle name="Normal 48 2 2 2 3" xfId="3905"/>
    <cellStyle name="Normal 48 2 2 2 3 2" xfId="7688"/>
    <cellStyle name="Normal 48 2 2 2 3 2 2" xfId="15747"/>
    <cellStyle name="Normal 48 2 2 2 3 2 2 2" xfId="32594"/>
    <cellStyle name="Normal 48 2 2 2 3 2 3" xfId="25027"/>
    <cellStyle name="Normal 48 2 2 2 3 3" xfId="11964"/>
    <cellStyle name="Normal 48 2 2 2 3 3 2" xfId="28813"/>
    <cellStyle name="Normal 48 2 2 2 3 4" xfId="21246"/>
    <cellStyle name="Normal 48 2 2 2 4" xfId="5804"/>
    <cellStyle name="Normal 48 2 2 2 4 2" xfId="13863"/>
    <cellStyle name="Normal 48 2 2 2 4 2 2" xfId="30710"/>
    <cellStyle name="Normal 48 2 2 2 4 3" xfId="23143"/>
    <cellStyle name="Normal 48 2 2 2 5" xfId="9989"/>
    <cellStyle name="Normal 48 2 2 2 5 2" xfId="26929"/>
    <cellStyle name="Normal 48 2 2 2 6" xfId="17937"/>
    <cellStyle name="Normal 48 2 2 2 7" xfId="19361"/>
    <cellStyle name="Normal 48 2 2 3" xfId="2402"/>
    <cellStyle name="Normal 48 2 2 3 2" xfId="4366"/>
    <cellStyle name="Normal 48 2 2 3 2 2" xfId="8149"/>
    <cellStyle name="Normal 48 2 2 3 2 2 2" xfId="16208"/>
    <cellStyle name="Normal 48 2 2 3 2 2 2 2" xfId="33055"/>
    <cellStyle name="Normal 48 2 2 3 2 2 3" xfId="25488"/>
    <cellStyle name="Normal 48 2 2 3 2 3" xfId="12425"/>
    <cellStyle name="Normal 48 2 2 3 2 3 2" xfId="29274"/>
    <cellStyle name="Normal 48 2 2 3 2 4" xfId="21707"/>
    <cellStyle name="Normal 48 2 2 3 3" xfId="6265"/>
    <cellStyle name="Normal 48 2 2 3 3 2" xfId="14324"/>
    <cellStyle name="Normal 48 2 2 3 3 2 2" xfId="31171"/>
    <cellStyle name="Normal 48 2 2 3 3 3" xfId="23604"/>
    <cellStyle name="Normal 48 2 2 3 4" xfId="10490"/>
    <cellStyle name="Normal 48 2 2 3 4 2" xfId="27390"/>
    <cellStyle name="Normal 48 2 2 3 5" xfId="17939"/>
    <cellStyle name="Normal 48 2 2 3 6" xfId="19822"/>
    <cellStyle name="Normal 48 2 2 4" xfId="3454"/>
    <cellStyle name="Normal 48 2 2 4 2" xfId="7237"/>
    <cellStyle name="Normal 48 2 2 4 2 2" xfId="15296"/>
    <cellStyle name="Normal 48 2 2 4 2 2 2" xfId="32143"/>
    <cellStyle name="Normal 48 2 2 4 2 3" xfId="24576"/>
    <cellStyle name="Normal 48 2 2 4 3" xfId="11513"/>
    <cellStyle name="Normal 48 2 2 4 3 2" xfId="28362"/>
    <cellStyle name="Normal 48 2 2 4 4" xfId="20795"/>
    <cellStyle name="Normal 48 2 2 5" xfId="5353"/>
    <cellStyle name="Normal 48 2 2 5 2" xfId="13412"/>
    <cellStyle name="Normal 48 2 2 5 2 2" xfId="30259"/>
    <cellStyle name="Normal 48 2 2 5 3" xfId="22692"/>
    <cellStyle name="Normal 48 2 2 6" xfId="9514"/>
    <cellStyle name="Normal 48 2 2 6 2" xfId="26478"/>
    <cellStyle name="Normal 48 2 2 7" xfId="17936"/>
    <cellStyle name="Normal 48 2 2 8" xfId="18910"/>
    <cellStyle name="Normal 48 2 3" xfId="1638"/>
    <cellStyle name="Normal 48 2 3 2" xfId="2637"/>
    <cellStyle name="Normal 48 2 3 2 2" xfId="4599"/>
    <cellStyle name="Normal 48 2 3 2 2 2" xfId="8382"/>
    <cellStyle name="Normal 48 2 3 2 2 2 2" xfId="16441"/>
    <cellStyle name="Normal 48 2 3 2 2 2 2 2" xfId="33288"/>
    <cellStyle name="Normal 48 2 3 2 2 2 3" xfId="25721"/>
    <cellStyle name="Normal 48 2 3 2 2 3" xfId="12658"/>
    <cellStyle name="Normal 48 2 3 2 2 3 2" xfId="29507"/>
    <cellStyle name="Normal 48 2 3 2 2 4" xfId="21940"/>
    <cellStyle name="Normal 48 2 3 2 3" xfId="6498"/>
    <cellStyle name="Normal 48 2 3 2 3 2" xfId="14557"/>
    <cellStyle name="Normal 48 2 3 2 3 2 2" xfId="31404"/>
    <cellStyle name="Normal 48 2 3 2 3 3" xfId="23837"/>
    <cellStyle name="Normal 48 2 3 2 4" xfId="10724"/>
    <cellStyle name="Normal 48 2 3 2 4 2" xfId="27623"/>
    <cellStyle name="Normal 48 2 3 2 5" xfId="17941"/>
    <cellStyle name="Normal 48 2 3 2 6" xfId="20055"/>
    <cellStyle name="Normal 48 2 3 3" xfId="3687"/>
    <cellStyle name="Normal 48 2 3 3 2" xfId="7470"/>
    <cellStyle name="Normal 48 2 3 3 2 2" xfId="15529"/>
    <cellStyle name="Normal 48 2 3 3 2 2 2" xfId="32376"/>
    <cellStyle name="Normal 48 2 3 3 2 3" xfId="24809"/>
    <cellStyle name="Normal 48 2 3 3 3" xfId="11746"/>
    <cellStyle name="Normal 48 2 3 3 3 2" xfId="28595"/>
    <cellStyle name="Normal 48 2 3 3 4" xfId="21028"/>
    <cellStyle name="Normal 48 2 3 4" xfId="5586"/>
    <cellStyle name="Normal 48 2 3 4 2" xfId="13645"/>
    <cellStyle name="Normal 48 2 3 4 2 2" xfId="30492"/>
    <cellStyle name="Normal 48 2 3 4 3" xfId="22925"/>
    <cellStyle name="Normal 48 2 3 5" xfId="9771"/>
    <cellStyle name="Normal 48 2 3 5 2" xfId="26711"/>
    <cellStyle name="Normal 48 2 3 6" xfId="17940"/>
    <cellStyle name="Normal 48 2 3 7" xfId="19143"/>
    <cellStyle name="Normal 48 2 4" xfId="2184"/>
    <cellStyle name="Normal 48 2 4 2" xfId="4148"/>
    <cellStyle name="Normal 48 2 4 2 2" xfId="7931"/>
    <cellStyle name="Normal 48 2 4 2 2 2" xfId="15990"/>
    <cellStyle name="Normal 48 2 4 2 2 2 2" xfId="32837"/>
    <cellStyle name="Normal 48 2 4 2 2 3" xfId="25270"/>
    <cellStyle name="Normal 48 2 4 2 3" xfId="12207"/>
    <cellStyle name="Normal 48 2 4 2 3 2" xfId="29056"/>
    <cellStyle name="Normal 48 2 4 2 4" xfId="21489"/>
    <cellStyle name="Normal 48 2 4 3" xfId="6047"/>
    <cellStyle name="Normal 48 2 4 3 2" xfId="14106"/>
    <cellStyle name="Normal 48 2 4 3 2 2" xfId="30953"/>
    <cellStyle name="Normal 48 2 4 3 3" xfId="23386"/>
    <cellStyle name="Normal 48 2 4 4" xfId="10272"/>
    <cellStyle name="Normal 48 2 4 4 2" xfId="27172"/>
    <cellStyle name="Normal 48 2 4 5" xfId="17942"/>
    <cellStyle name="Normal 48 2 4 6" xfId="19604"/>
    <cellStyle name="Normal 48 2 5" xfId="3236"/>
    <cellStyle name="Normal 48 2 5 2" xfId="7019"/>
    <cellStyle name="Normal 48 2 5 2 2" xfId="15078"/>
    <cellStyle name="Normal 48 2 5 2 2 2" xfId="31925"/>
    <cellStyle name="Normal 48 2 5 2 3" xfId="24358"/>
    <cellStyle name="Normal 48 2 5 3" xfId="11295"/>
    <cellStyle name="Normal 48 2 5 3 2" xfId="28144"/>
    <cellStyle name="Normal 48 2 5 4" xfId="20577"/>
    <cellStyle name="Normal 48 2 6" xfId="5135"/>
    <cellStyle name="Normal 48 2 6 2" xfId="13194"/>
    <cellStyle name="Normal 48 2 6 2 2" xfId="30041"/>
    <cellStyle name="Normal 48 2 6 3" xfId="22474"/>
    <cellStyle name="Normal 48 2 7" xfId="9279"/>
    <cellStyle name="Normal 48 2 7 2" xfId="26260"/>
    <cellStyle name="Normal 48 2 8" xfId="17935"/>
    <cellStyle name="Normal 48 2 9" xfId="18692"/>
    <cellStyle name="Normal 48 3" xfId="1268"/>
    <cellStyle name="Normal 48 3 2" xfId="1764"/>
    <cellStyle name="Normal 48 3 2 2" xfId="2763"/>
    <cellStyle name="Normal 48 3 2 2 2" xfId="4725"/>
    <cellStyle name="Normal 48 3 2 2 2 2" xfId="8508"/>
    <cellStyle name="Normal 48 3 2 2 2 2 2" xfId="16567"/>
    <cellStyle name="Normal 48 3 2 2 2 2 2 2" xfId="33414"/>
    <cellStyle name="Normal 48 3 2 2 2 2 3" xfId="25847"/>
    <cellStyle name="Normal 48 3 2 2 2 3" xfId="12784"/>
    <cellStyle name="Normal 48 3 2 2 2 3 2" xfId="29633"/>
    <cellStyle name="Normal 48 3 2 2 2 4" xfId="22066"/>
    <cellStyle name="Normal 48 3 2 2 3" xfId="6624"/>
    <cellStyle name="Normal 48 3 2 2 3 2" xfId="14683"/>
    <cellStyle name="Normal 48 3 2 2 3 2 2" xfId="31530"/>
    <cellStyle name="Normal 48 3 2 2 3 3" xfId="23963"/>
    <cellStyle name="Normal 48 3 2 2 4" xfId="10850"/>
    <cellStyle name="Normal 48 3 2 2 4 2" xfId="27749"/>
    <cellStyle name="Normal 48 3 2 2 5" xfId="17945"/>
    <cellStyle name="Normal 48 3 2 2 6" xfId="20181"/>
    <cellStyle name="Normal 48 3 2 3" xfId="3813"/>
    <cellStyle name="Normal 48 3 2 3 2" xfId="7596"/>
    <cellStyle name="Normal 48 3 2 3 2 2" xfId="15655"/>
    <cellStyle name="Normal 48 3 2 3 2 2 2" xfId="32502"/>
    <cellStyle name="Normal 48 3 2 3 2 3" xfId="24935"/>
    <cellStyle name="Normal 48 3 2 3 3" xfId="11872"/>
    <cellStyle name="Normal 48 3 2 3 3 2" xfId="28721"/>
    <cellStyle name="Normal 48 3 2 3 4" xfId="21154"/>
    <cellStyle name="Normal 48 3 2 4" xfId="5712"/>
    <cellStyle name="Normal 48 3 2 4 2" xfId="13771"/>
    <cellStyle name="Normal 48 3 2 4 2 2" xfId="30618"/>
    <cellStyle name="Normal 48 3 2 4 3" xfId="23051"/>
    <cellStyle name="Normal 48 3 2 5" xfId="9897"/>
    <cellStyle name="Normal 48 3 2 5 2" xfId="26837"/>
    <cellStyle name="Normal 48 3 2 6" xfId="17944"/>
    <cellStyle name="Normal 48 3 2 7" xfId="19269"/>
    <cellStyle name="Normal 48 3 3" xfId="2310"/>
    <cellStyle name="Normal 48 3 3 2" xfId="4274"/>
    <cellStyle name="Normal 48 3 3 2 2" xfId="8057"/>
    <cellStyle name="Normal 48 3 3 2 2 2" xfId="16116"/>
    <cellStyle name="Normal 48 3 3 2 2 2 2" xfId="32963"/>
    <cellStyle name="Normal 48 3 3 2 2 3" xfId="25396"/>
    <cellStyle name="Normal 48 3 3 2 3" xfId="12333"/>
    <cellStyle name="Normal 48 3 3 2 3 2" xfId="29182"/>
    <cellStyle name="Normal 48 3 3 2 4" xfId="21615"/>
    <cellStyle name="Normal 48 3 3 3" xfId="6173"/>
    <cellStyle name="Normal 48 3 3 3 2" xfId="14232"/>
    <cellStyle name="Normal 48 3 3 3 2 2" xfId="31079"/>
    <cellStyle name="Normal 48 3 3 3 3" xfId="23512"/>
    <cellStyle name="Normal 48 3 3 4" xfId="10398"/>
    <cellStyle name="Normal 48 3 3 4 2" xfId="27298"/>
    <cellStyle name="Normal 48 3 3 5" xfId="17946"/>
    <cellStyle name="Normal 48 3 3 6" xfId="19730"/>
    <cellStyle name="Normal 48 3 4" xfId="3362"/>
    <cellStyle name="Normal 48 3 4 2" xfId="7145"/>
    <cellStyle name="Normal 48 3 4 2 2" xfId="15204"/>
    <cellStyle name="Normal 48 3 4 2 2 2" xfId="32051"/>
    <cellStyle name="Normal 48 3 4 2 3" xfId="24484"/>
    <cellStyle name="Normal 48 3 4 3" xfId="11421"/>
    <cellStyle name="Normal 48 3 4 3 2" xfId="28270"/>
    <cellStyle name="Normal 48 3 4 4" xfId="20703"/>
    <cellStyle name="Normal 48 3 5" xfId="5261"/>
    <cellStyle name="Normal 48 3 5 2" xfId="13320"/>
    <cellStyle name="Normal 48 3 5 2 2" xfId="30167"/>
    <cellStyle name="Normal 48 3 5 3" xfId="22600"/>
    <cellStyle name="Normal 48 3 6" xfId="9422"/>
    <cellStyle name="Normal 48 3 6 2" xfId="26386"/>
    <cellStyle name="Normal 48 3 7" xfId="17943"/>
    <cellStyle name="Normal 48 3 8" xfId="18818"/>
    <cellStyle name="Normal 48 4" xfId="1546"/>
    <cellStyle name="Normal 48 4 2" xfId="2545"/>
    <cellStyle name="Normal 48 4 2 2" xfId="4507"/>
    <cellStyle name="Normal 48 4 2 2 2" xfId="8290"/>
    <cellStyle name="Normal 48 4 2 2 2 2" xfId="16349"/>
    <cellStyle name="Normal 48 4 2 2 2 2 2" xfId="33196"/>
    <cellStyle name="Normal 48 4 2 2 2 3" xfId="25629"/>
    <cellStyle name="Normal 48 4 2 2 3" xfId="12566"/>
    <cellStyle name="Normal 48 4 2 2 3 2" xfId="29415"/>
    <cellStyle name="Normal 48 4 2 2 4" xfId="21848"/>
    <cellStyle name="Normal 48 4 2 3" xfId="6406"/>
    <cellStyle name="Normal 48 4 2 3 2" xfId="14465"/>
    <cellStyle name="Normal 48 4 2 3 2 2" xfId="31312"/>
    <cellStyle name="Normal 48 4 2 3 3" xfId="23745"/>
    <cellStyle name="Normal 48 4 2 4" xfId="10632"/>
    <cellStyle name="Normal 48 4 2 4 2" xfId="27531"/>
    <cellStyle name="Normal 48 4 2 5" xfId="17948"/>
    <cellStyle name="Normal 48 4 2 6" xfId="19963"/>
    <cellStyle name="Normal 48 4 3" xfId="3595"/>
    <cellStyle name="Normal 48 4 3 2" xfId="7378"/>
    <cellStyle name="Normal 48 4 3 2 2" xfId="15437"/>
    <cellStyle name="Normal 48 4 3 2 2 2" xfId="32284"/>
    <cellStyle name="Normal 48 4 3 2 3" xfId="24717"/>
    <cellStyle name="Normal 48 4 3 3" xfId="11654"/>
    <cellStyle name="Normal 48 4 3 3 2" xfId="28503"/>
    <cellStyle name="Normal 48 4 3 4" xfId="20936"/>
    <cellStyle name="Normal 48 4 4" xfId="5494"/>
    <cellStyle name="Normal 48 4 4 2" xfId="13553"/>
    <cellStyle name="Normal 48 4 4 2 2" xfId="30400"/>
    <cellStyle name="Normal 48 4 4 3" xfId="22833"/>
    <cellStyle name="Normal 48 4 5" xfId="9679"/>
    <cellStyle name="Normal 48 4 5 2" xfId="26619"/>
    <cellStyle name="Normal 48 4 6" xfId="17947"/>
    <cellStyle name="Normal 48 4 7" xfId="19051"/>
    <cellStyle name="Normal 48 5" xfId="2091"/>
    <cellStyle name="Normal 48 5 2" xfId="4056"/>
    <cellStyle name="Normal 48 5 2 2" xfId="7839"/>
    <cellStyle name="Normal 48 5 2 2 2" xfId="15898"/>
    <cellStyle name="Normal 48 5 2 2 2 2" xfId="32745"/>
    <cellStyle name="Normal 48 5 2 2 3" xfId="25178"/>
    <cellStyle name="Normal 48 5 2 3" xfId="12115"/>
    <cellStyle name="Normal 48 5 2 3 2" xfId="28964"/>
    <cellStyle name="Normal 48 5 2 4" xfId="21397"/>
    <cellStyle name="Normal 48 5 3" xfId="5955"/>
    <cellStyle name="Normal 48 5 3 2" xfId="14014"/>
    <cellStyle name="Normal 48 5 3 2 2" xfId="30861"/>
    <cellStyle name="Normal 48 5 3 3" xfId="23294"/>
    <cellStyle name="Normal 48 5 4" xfId="10180"/>
    <cellStyle name="Normal 48 5 4 2" xfId="27080"/>
    <cellStyle name="Normal 48 5 5" xfId="17949"/>
    <cellStyle name="Normal 48 5 6" xfId="19512"/>
    <cellStyle name="Normal 48 6" xfId="3144"/>
    <cellStyle name="Normal 48 6 2" xfId="6927"/>
    <cellStyle name="Normal 48 6 2 2" xfId="14986"/>
    <cellStyle name="Normal 48 6 2 2 2" xfId="31833"/>
    <cellStyle name="Normal 48 6 2 3" xfId="24266"/>
    <cellStyle name="Normal 48 6 3" xfId="11203"/>
    <cellStyle name="Normal 48 6 3 2" xfId="28052"/>
    <cellStyle name="Normal 48 6 4" xfId="20485"/>
    <cellStyle name="Normal 48 7" xfId="5043"/>
    <cellStyle name="Normal 48 7 2" xfId="13102"/>
    <cellStyle name="Normal 48 7 2 2" xfId="29949"/>
    <cellStyle name="Normal 48 7 3" xfId="22382"/>
    <cellStyle name="Normal 48 8" xfId="9163"/>
    <cellStyle name="Normal 48 8 2" xfId="26168"/>
    <cellStyle name="Normal 48 9" xfId="17934"/>
    <cellStyle name="Normal 49" xfId="965"/>
    <cellStyle name="Normal 49 10" xfId="18601"/>
    <cellStyle name="Normal 49 11" xfId="34135"/>
    <cellStyle name="Normal 49 2" xfId="1100"/>
    <cellStyle name="Normal 49 2 2" xfId="1361"/>
    <cellStyle name="Normal 49 2 2 2" xfId="1857"/>
    <cellStyle name="Normal 49 2 2 2 2" xfId="2856"/>
    <cellStyle name="Normal 49 2 2 2 2 2" xfId="4818"/>
    <cellStyle name="Normal 49 2 2 2 2 2 2" xfId="8601"/>
    <cellStyle name="Normal 49 2 2 2 2 2 2 2" xfId="16660"/>
    <cellStyle name="Normal 49 2 2 2 2 2 2 2 2" xfId="33507"/>
    <cellStyle name="Normal 49 2 2 2 2 2 2 3" xfId="25940"/>
    <cellStyle name="Normal 49 2 2 2 2 2 3" xfId="12877"/>
    <cellStyle name="Normal 49 2 2 2 2 2 3 2" xfId="29726"/>
    <cellStyle name="Normal 49 2 2 2 2 2 4" xfId="22159"/>
    <cellStyle name="Normal 49 2 2 2 2 3" xfId="6717"/>
    <cellStyle name="Normal 49 2 2 2 2 3 2" xfId="14776"/>
    <cellStyle name="Normal 49 2 2 2 2 3 2 2" xfId="31623"/>
    <cellStyle name="Normal 49 2 2 2 2 3 3" xfId="24056"/>
    <cellStyle name="Normal 49 2 2 2 2 4" xfId="10943"/>
    <cellStyle name="Normal 49 2 2 2 2 4 2" xfId="27842"/>
    <cellStyle name="Normal 49 2 2 2 2 5" xfId="17954"/>
    <cellStyle name="Normal 49 2 2 2 2 6" xfId="20274"/>
    <cellStyle name="Normal 49 2 2 2 3" xfId="3906"/>
    <cellStyle name="Normal 49 2 2 2 3 2" xfId="7689"/>
    <cellStyle name="Normal 49 2 2 2 3 2 2" xfId="15748"/>
    <cellStyle name="Normal 49 2 2 2 3 2 2 2" xfId="32595"/>
    <cellStyle name="Normal 49 2 2 2 3 2 3" xfId="25028"/>
    <cellStyle name="Normal 49 2 2 2 3 3" xfId="11965"/>
    <cellStyle name="Normal 49 2 2 2 3 3 2" xfId="28814"/>
    <cellStyle name="Normal 49 2 2 2 3 4" xfId="21247"/>
    <cellStyle name="Normal 49 2 2 2 4" xfId="5805"/>
    <cellStyle name="Normal 49 2 2 2 4 2" xfId="13864"/>
    <cellStyle name="Normal 49 2 2 2 4 2 2" xfId="30711"/>
    <cellStyle name="Normal 49 2 2 2 4 3" xfId="23144"/>
    <cellStyle name="Normal 49 2 2 2 5" xfId="9990"/>
    <cellStyle name="Normal 49 2 2 2 5 2" xfId="26930"/>
    <cellStyle name="Normal 49 2 2 2 6" xfId="17953"/>
    <cellStyle name="Normal 49 2 2 2 7" xfId="19362"/>
    <cellStyle name="Normal 49 2 2 3" xfId="2403"/>
    <cellStyle name="Normal 49 2 2 3 2" xfId="4367"/>
    <cellStyle name="Normal 49 2 2 3 2 2" xfId="8150"/>
    <cellStyle name="Normal 49 2 2 3 2 2 2" xfId="16209"/>
    <cellStyle name="Normal 49 2 2 3 2 2 2 2" xfId="33056"/>
    <cellStyle name="Normal 49 2 2 3 2 2 3" xfId="25489"/>
    <cellStyle name="Normal 49 2 2 3 2 3" xfId="12426"/>
    <cellStyle name="Normal 49 2 2 3 2 3 2" xfId="29275"/>
    <cellStyle name="Normal 49 2 2 3 2 4" xfId="21708"/>
    <cellStyle name="Normal 49 2 2 3 3" xfId="6266"/>
    <cellStyle name="Normal 49 2 2 3 3 2" xfId="14325"/>
    <cellStyle name="Normal 49 2 2 3 3 2 2" xfId="31172"/>
    <cellStyle name="Normal 49 2 2 3 3 3" xfId="23605"/>
    <cellStyle name="Normal 49 2 2 3 4" xfId="10491"/>
    <cellStyle name="Normal 49 2 2 3 4 2" xfId="27391"/>
    <cellStyle name="Normal 49 2 2 3 5" xfId="17955"/>
    <cellStyle name="Normal 49 2 2 3 6" xfId="19823"/>
    <cellStyle name="Normal 49 2 2 4" xfId="3455"/>
    <cellStyle name="Normal 49 2 2 4 2" xfId="7238"/>
    <cellStyle name="Normal 49 2 2 4 2 2" xfId="15297"/>
    <cellStyle name="Normal 49 2 2 4 2 2 2" xfId="32144"/>
    <cellStyle name="Normal 49 2 2 4 2 3" xfId="24577"/>
    <cellStyle name="Normal 49 2 2 4 3" xfId="11514"/>
    <cellStyle name="Normal 49 2 2 4 3 2" xfId="28363"/>
    <cellStyle name="Normal 49 2 2 4 4" xfId="20796"/>
    <cellStyle name="Normal 49 2 2 5" xfId="5354"/>
    <cellStyle name="Normal 49 2 2 5 2" xfId="13413"/>
    <cellStyle name="Normal 49 2 2 5 2 2" xfId="30260"/>
    <cellStyle name="Normal 49 2 2 5 3" xfId="22693"/>
    <cellStyle name="Normal 49 2 2 6" xfId="9515"/>
    <cellStyle name="Normal 49 2 2 6 2" xfId="26479"/>
    <cellStyle name="Normal 49 2 2 7" xfId="17952"/>
    <cellStyle name="Normal 49 2 2 8" xfId="18911"/>
    <cellStyle name="Normal 49 2 3" xfId="1639"/>
    <cellStyle name="Normal 49 2 3 2" xfId="2638"/>
    <cellStyle name="Normal 49 2 3 2 2" xfId="4600"/>
    <cellStyle name="Normal 49 2 3 2 2 2" xfId="8383"/>
    <cellStyle name="Normal 49 2 3 2 2 2 2" xfId="16442"/>
    <cellStyle name="Normal 49 2 3 2 2 2 2 2" xfId="33289"/>
    <cellStyle name="Normal 49 2 3 2 2 2 3" xfId="25722"/>
    <cellStyle name="Normal 49 2 3 2 2 3" xfId="12659"/>
    <cellStyle name="Normal 49 2 3 2 2 3 2" xfId="29508"/>
    <cellStyle name="Normal 49 2 3 2 2 4" xfId="21941"/>
    <cellStyle name="Normal 49 2 3 2 3" xfId="6499"/>
    <cellStyle name="Normal 49 2 3 2 3 2" xfId="14558"/>
    <cellStyle name="Normal 49 2 3 2 3 2 2" xfId="31405"/>
    <cellStyle name="Normal 49 2 3 2 3 3" xfId="23838"/>
    <cellStyle name="Normal 49 2 3 2 4" xfId="10725"/>
    <cellStyle name="Normal 49 2 3 2 4 2" xfId="27624"/>
    <cellStyle name="Normal 49 2 3 2 5" xfId="17957"/>
    <cellStyle name="Normal 49 2 3 2 6" xfId="20056"/>
    <cellStyle name="Normal 49 2 3 3" xfId="3688"/>
    <cellStyle name="Normal 49 2 3 3 2" xfId="7471"/>
    <cellStyle name="Normal 49 2 3 3 2 2" xfId="15530"/>
    <cellStyle name="Normal 49 2 3 3 2 2 2" xfId="32377"/>
    <cellStyle name="Normal 49 2 3 3 2 3" xfId="24810"/>
    <cellStyle name="Normal 49 2 3 3 3" xfId="11747"/>
    <cellStyle name="Normal 49 2 3 3 3 2" xfId="28596"/>
    <cellStyle name="Normal 49 2 3 3 4" xfId="21029"/>
    <cellStyle name="Normal 49 2 3 4" xfId="5587"/>
    <cellStyle name="Normal 49 2 3 4 2" xfId="13646"/>
    <cellStyle name="Normal 49 2 3 4 2 2" xfId="30493"/>
    <cellStyle name="Normal 49 2 3 4 3" xfId="22926"/>
    <cellStyle name="Normal 49 2 3 5" xfId="9772"/>
    <cellStyle name="Normal 49 2 3 5 2" xfId="26712"/>
    <cellStyle name="Normal 49 2 3 6" xfId="17956"/>
    <cellStyle name="Normal 49 2 3 7" xfId="19144"/>
    <cellStyle name="Normal 49 2 4" xfId="2185"/>
    <cellStyle name="Normal 49 2 4 2" xfId="4149"/>
    <cellStyle name="Normal 49 2 4 2 2" xfId="7932"/>
    <cellStyle name="Normal 49 2 4 2 2 2" xfId="15991"/>
    <cellStyle name="Normal 49 2 4 2 2 2 2" xfId="32838"/>
    <cellStyle name="Normal 49 2 4 2 2 3" xfId="25271"/>
    <cellStyle name="Normal 49 2 4 2 3" xfId="12208"/>
    <cellStyle name="Normal 49 2 4 2 3 2" xfId="29057"/>
    <cellStyle name="Normal 49 2 4 2 4" xfId="21490"/>
    <cellStyle name="Normal 49 2 4 3" xfId="6048"/>
    <cellStyle name="Normal 49 2 4 3 2" xfId="14107"/>
    <cellStyle name="Normal 49 2 4 3 2 2" xfId="30954"/>
    <cellStyle name="Normal 49 2 4 3 3" xfId="23387"/>
    <cellStyle name="Normal 49 2 4 4" xfId="10273"/>
    <cellStyle name="Normal 49 2 4 4 2" xfId="27173"/>
    <cellStyle name="Normal 49 2 4 5" xfId="17958"/>
    <cellStyle name="Normal 49 2 4 6" xfId="19605"/>
    <cellStyle name="Normal 49 2 5" xfId="3237"/>
    <cellStyle name="Normal 49 2 5 2" xfId="7020"/>
    <cellStyle name="Normal 49 2 5 2 2" xfId="15079"/>
    <cellStyle name="Normal 49 2 5 2 2 2" xfId="31926"/>
    <cellStyle name="Normal 49 2 5 2 3" xfId="24359"/>
    <cellStyle name="Normal 49 2 5 3" xfId="11296"/>
    <cellStyle name="Normal 49 2 5 3 2" xfId="28145"/>
    <cellStyle name="Normal 49 2 5 4" xfId="20578"/>
    <cellStyle name="Normal 49 2 6" xfId="5136"/>
    <cellStyle name="Normal 49 2 6 2" xfId="13195"/>
    <cellStyle name="Normal 49 2 6 2 2" xfId="30042"/>
    <cellStyle name="Normal 49 2 6 3" xfId="22475"/>
    <cellStyle name="Normal 49 2 7" xfId="9280"/>
    <cellStyle name="Normal 49 2 7 2" xfId="26261"/>
    <cellStyle name="Normal 49 2 8" xfId="17951"/>
    <cellStyle name="Normal 49 2 9" xfId="18693"/>
    <cellStyle name="Normal 49 3" xfId="1269"/>
    <cellStyle name="Normal 49 3 2" xfId="1765"/>
    <cellStyle name="Normal 49 3 2 2" xfId="2764"/>
    <cellStyle name="Normal 49 3 2 2 2" xfId="4726"/>
    <cellStyle name="Normal 49 3 2 2 2 2" xfId="8509"/>
    <cellStyle name="Normal 49 3 2 2 2 2 2" xfId="16568"/>
    <cellStyle name="Normal 49 3 2 2 2 2 2 2" xfId="33415"/>
    <cellStyle name="Normal 49 3 2 2 2 2 3" xfId="25848"/>
    <cellStyle name="Normal 49 3 2 2 2 3" xfId="12785"/>
    <cellStyle name="Normal 49 3 2 2 2 3 2" xfId="29634"/>
    <cellStyle name="Normal 49 3 2 2 2 4" xfId="22067"/>
    <cellStyle name="Normal 49 3 2 2 3" xfId="6625"/>
    <cellStyle name="Normal 49 3 2 2 3 2" xfId="14684"/>
    <cellStyle name="Normal 49 3 2 2 3 2 2" xfId="31531"/>
    <cellStyle name="Normal 49 3 2 2 3 3" xfId="23964"/>
    <cellStyle name="Normal 49 3 2 2 4" xfId="10851"/>
    <cellStyle name="Normal 49 3 2 2 4 2" xfId="27750"/>
    <cellStyle name="Normal 49 3 2 2 5" xfId="17961"/>
    <cellStyle name="Normal 49 3 2 2 6" xfId="20182"/>
    <cellStyle name="Normal 49 3 2 3" xfId="3814"/>
    <cellStyle name="Normal 49 3 2 3 2" xfId="7597"/>
    <cellStyle name="Normal 49 3 2 3 2 2" xfId="15656"/>
    <cellStyle name="Normal 49 3 2 3 2 2 2" xfId="32503"/>
    <cellStyle name="Normal 49 3 2 3 2 3" xfId="24936"/>
    <cellStyle name="Normal 49 3 2 3 3" xfId="11873"/>
    <cellStyle name="Normal 49 3 2 3 3 2" xfId="28722"/>
    <cellStyle name="Normal 49 3 2 3 4" xfId="21155"/>
    <cellStyle name="Normal 49 3 2 4" xfId="5713"/>
    <cellStyle name="Normal 49 3 2 4 2" xfId="13772"/>
    <cellStyle name="Normal 49 3 2 4 2 2" xfId="30619"/>
    <cellStyle name="Normal 49 3 2 4 3" xfId="23052"/>
    <cellStyle name="Normal 49 3 2 5" xfId="9898"/>
    <cellStyle name="Normal 49 3 2 5 2" xfId="26838"/>
    <cellStyle name="Normal 49 3 2 6" xfId="17960"/>
    <cellStyle name="Normal 49 3 2 7" xfId="19270"/>
    <cellStyle name="Normal 49 3 3" xfId="2311"/>
    <cellStyle name="Normal 49 3 3 2" xfId="4275"/>
    <cellStyle name="Normal 49 3 3 2 2" xfId="8058"/>
    <cellStyle name="Normal 49 3 3 2 2 2" xfId="16117"/>
    <cellStyle name="Normal 49 3 3 2 2 2 2" xfId="32964"/>
    <cellStyle name="Normal 49 3 3 2 2 3" xfId="25397"/>
    <cellStyle name="Normal 49 3 3 2 3" xfId="12334"/>
    <cellStyle name="Normal 49 3 3 2 3 2" xfId="29183"/>
    <cellStyle name="Normal 49 3 3 2 4" xfId="21616"/>
    <cellStyle name="Normal 49 3 3 3" xfId="6174"/>
    <cellStyle name="Normal 49 3 3 3 2" xfId="14233"/>
    <cellStyle name="Normal 49 3 3 3 2 2" xfId="31080"/>
    <cellStyle name="Normal 49 3 3 3 3" xfId="23513"/>
    <cellStyle name="Normal 49 3 3 4" xfId="10399"/>
    <cellStyle name="Normal 49 3 3 4 2" xfId="27299"/>
    <cellStyle name="Normal 49 3 3 5" xfId="17962"/>
    <cellStyle name="Normal 49 3 3 6" xfId="19731"/>
    <cellStyle name="Normal 49 3 4" xfId="3363"/>
    <cellStyle name="Normal 49 3 4 2" xfId="7146"/>
    <cellStyle name="Normal 49 3 4 2 2" xfId="15205"/>
    <cellStyle name="Normal 49 3 4 2 2 2" xfId="32052"/>
    <cellStyle name="Normal 49 3 4 2 3" xfId="24485"/>
    <cellStyle name="Normal 49 3 4 3" xfId="11422"/>
    <cellStyle name="Normal 49 3 4 3 2" xfId="28271"/>
    <cellStyle name="Normal 49 3 4 4" xfId="20704"/>
    <cellStyle name="Normal 49 3 5" xfId="5262"/>
    <cellStyle name="Normal 49 3 5 2" xfId="13321"/>
    <cellStyle name="Normal 49 3 5 2 2" xfId="30168"/>
    <cellStyle name="Normal 49 3 5 3" xfId="22601"/>
    <cellStyle name="Normal 49 3 6" xfId="9423"/>
    <cellStyle name="Normal 49 3 6 2" xfId="26387"/>
    <cellStyle name="Normal 49 3 7" xfId="17959"/>
    <cellStyle name="Normal 49 3 8" xfId="18819"/>
    <cellStyle name="Normal 49 4" xfId="1547"/>
    <cellStyle name="Normal 49 4 2" xfId="2546"/>
    <cellStyle name="Normal 49 4 2 2" xfId="4508"/>
    <cellStyle name="Normal 49 4 2 2 2" xfId="8291"/>
    <cellStyle name="Normal 49 4 2 2 2 2" xfId="16350"/>
    <cellStyle name="Normal 49 4 2 2 2 2 2" xfId="33197"/>
    <cellStyle name="Normal 49 4 2 2 2 3" xfId="25630"/>
    <cellStyle name="Normal 49 4 2 2 3" xfId="12567"/>
    <cellStyle name="Normal 49 4 2 2 3 2" xfId="29416"/>
    <cellStyle name="Normal 49 4 2 2 4" xfId="21849"/>
    <cellStyle name="Normal 49 4 2 3" xfId="6407"/>
    <cellStyle name="Normal 49 4 2 3 2" xfId="14466"/>
    <cellStyle name="Normal 49 4 2 3 2 2" xfId="31313"/>
    <cellStyle name="Normal 49 4 2 3 3" xfId="23746"/>
    <cellStyle name="Normal 49 4 2 4" xfId="10633"/>
    <cellStyle name="Normal 49 4 2 4 2" xfId="27532"/>
    <cellStyle name="Normal 49 4 2 5" xfId="17964"/>
    <cellStyle name="Normal 49 4 2 6" xfId="19964"/>
    <cellStyle name="Normal 49 4 3" xfId="3596"/>
    <cellStyle name="Normal 49 4 3 2" xfId="7379"/>
    <cellStyle name="Normal 49 4 3 2 2" xfId="15438"/>
    <cellStyle name="Normal 49 4 3 2 2 2" xfId="32285"/>
    <cellStyle name="Normal 49 4 3 2 3" xfId="24718"/>
    <cellStyle name="Normal 49 4 3 3" xfId="11655"/>
    <cellStyle name="Normal 49 4 3 3 2" xfId="28504"/>
    <cellStyle name="Normal 49 4 3 4" xfId="20937"/>
    <cellStyle name="Normal 49 4 4" xfId="5495"/>
    <cellStyle name="Normal 49 4 4 2" xfId="13554"/>
    <cellStyle name="Normal 49 4 4 2 2" xfId="30401"/>
    <cellStyle name="Normal 49 4 4 3" xfId="22834"/>
    <cellStyle name="Normal 49 4 5" xfId="9680"/>
    <cellStyle name="Normal 49 4 5 2" xfId="26620"/>
    <cellStyle name="Normal 49 4 6" xfId="17963"/>
    <cellStyle name="Normal 49 4 7" xfId="19052"/>
    <cellStyle name="Normal 49 5" xfId="2092"/>
    <cellStyle name="Normal 49 5 2" xfId="4057"/>
    <cellStyle name="Normal 49 5 2 2" xfId="7840"/>
    <cellStyle name="Normal 49 5 2 2 2" xfId="15899"/>
    <cellStyle name="Normal 49 5 2 2 2 2" xfId="32746"/>
    <cellStyle name="Normal 49 5 2 2 3" xfId="25179"/>
    <cellStyle name="Normal 49 5 2 3" xfId="12116"/>
    <cellStyle name="Normal 49 5 2 3 2" xfId="28965"/>
    <cellStyle name="Normal 49 5 2 4" xfId="21398"/>
    <cellStyle name="Normal 49 5 3" xfId="5956"/>
    <cellStyle name="Normal 49 5 3 2" xfId="14015"/>
    <cellStyle name="Normal 49 5 3 2 2" xfId="30862"/>
    <cellStyle name="Normal 49 5 3 3" xfId="23295"/>
    <cellStyle name="Normal 49 5 4" xfId="10181"/>
    <cellStyle name="Normal 49 5 4 2" xfId="27081"/>
    <cellStyle name="Normal 49 5 5" xfId="17965"/>
    <cellStyle name="Normal 49 5 6" xfId="19513"/>
    <cellStyle name="Normal 49 6" xfId="3145"/>
    <cellStyle name="Normal 49 6 2" xfId="6928"/>
    <cellStyle name="Normal 49 6 2 2" xfId="14987"/>
    <cellStyle name="Normal 49 6 2 2 2" xfId="31834"/>
    <cellStyle name="Normal 49 6 2 3" xfId="24267"/>
    <cellStyle name="Normal 49 6 3" xfId="11204"/>
    <cellStyle name="Normal 49 6 3 2" xfId="28053"/>
    <cellStyle name="Normal 49 6 4" xfId="20486"/>
    <cellStyle name="Normal 49 7" xfId="5044"/>
    <cellStyle name="Normal 49 7 2" xfId="13103"/>
    <cellStyle name="Normal 49 7 2 2" xfId="29950"/>
    <cellStyle name="Normal 49 7 3" xfId="22383"/>
    <cellStyle name="Normal 49 8" xfId="9164"/>
    <cellStyle name="Normal 49 8 2" xfId="26169"/>
    <cellStyle name="Normal 49 9" xfId="17950"/>
    <cellStyle name="Normal 5" xfId="181"/>
    <cellStyle name="Normal 5 2" xfId="449"/>
    <cellStyle name="Normal 5 2 2" xfId="2980"/>
    <cellStyle name="Normal 5 2 2 2" xfId="6837"/>
    <cellStyle name="Normal 5 2 2 2 2" xfId="14896"/>
    <cellStyle name="Normal 5 2 2 2 2 2" xfId="31743"/>
    <cellStyle name="Normal 5 2 2 2 3" xfId="24176"/>
    <cellStyle name="Normal 5 2 2 3" xfId="11065"/>
    <cellStyle name="Normal 5 2 2 3 2" xfId="27962"/>
    <cellStyle name="Normal 5 2 2 4" xfId="20394"/>
    <cellStyle name="Normal 5 2 3" xfId="17967"/>
    <cellStyle name="Normal 5 3" xfId="850"/>
    <cellStyle name="Normal 5 4" xfId="2970"/>
    <cellStyle name="Normal 5 4 2" xfId="6828"/>
    <cellStyle name="Normal 5 4 2 2" xfId="14887"/>
    <cellStyle name="Normal 5 4 2 2 2" xfId="31734"/>
    <cellStyle name="Normal 5 4 2 3" xfId="24167"/>
    <cellStyle name="Normal 5 4 3" xfId="11056"/>
    <cellStyle name="Normal 5 4 3 2" xfId="27953"/>
    <cellStyle name="Normal 5 4 4" xfId="20385"/>
    <cellStyle name="Normal 5 5" xfId="17966"/>
    <cellStyle name="Normal 5 6" xfId="448"/>
    <cellStyle name="Normal 5_Energía" xfId="17968"/>
    <cellStyle name="Normal 50" xfId="966"/>
    <cellStyle name="Normal 50 10" xfId="18602"/>
    <cellStyle name="Normal 50 2" xfId="1101"/>
    <cellStyle name="Normal 50 2 2" xfId="1362"/>
    <cellStyle name="Normal 50 2 2 2" xfId="1858"/>
    <cellStyle name="Normal 50 2 2 2 2" xfId="2857"/>
    <cellStyle name="Normal 50 2 2 2 2 2" xfId="4819"/>
    <cellStyle name="Normal 50 2 2 2 2 2 2" xfId="8602"/>
    <cellStyle name="Normal 50 2 2 2 2 2 2 2" xfId="16661"/>
    <cellStyle name="Normal 50 2 2 2 2 2 2 2 2" xfId="33508"/>
    <cellStyle name="Normal 50 2 2 2 2 2 2 3" xfId="25941"/>
    <cellStyle name="Normal 50 2 2 2 2 2 3" xfId="12878"/>
    <cellStyle name="Normal 50 2 2 2 2 2 3 2" xfId="29727"/>
    <cellStyle name="Normal 50 2 2 2 2 2 4" xfId="22160"/>
    <cellStyle name="Normal 50 2 2 2 2 3" xfId="6718"/>
    <cellStyle name="Normal 50 2 2 2 2 3 2" xfId="14777"/>
    <cellStyle name="Normal 50 2 2 2 2 3 2 2" xfId="31624"/>
    <cellStyle name="Normal 50 2 2 2 2 3 3" xfId="24057"/>
    <cellStyle name="Normal 50 2 2 2 2 4" xfId="10944"/>
    <cellStyle name="Normal 50 2 2 2 2 4 2" xfId="27843"/>
    <cellStyle name="Normal 50 2 2 2 2 5" xfId="17973"/>
    <cellStyle name="Normal 50 2 2 2 2 6" xfId="20275"/>
    <cellStyle name="Normal 50 2 2 2 3" xfId="3907"/>
    <cellStyle name="Normal 50 2 2 2 3 2" xfId="7690"/>
    <cellStyle name="Normal 50 2 2 2 3 2 2" xfId="15749"/>
    <cellStyle name="Normal 50 2 2 2 3 2 2 2" xfId="32596"/>
    <cellStyle name="Normal 50 2 2 2 3 2 3" xfId="25029"/>
    <cellStyle name="Normal 50 2 2 2 3 3" xfId="11966"/>
    <cellStyle name="Normal 50 2 2 2 3 3 2" xfId="28815"/>
    <cellStyle name="Normal 50 2 2 2 3 4" xfId="21248"/>
    <cellStyle name="Normal 50 2 2 2 4" xfId="5806"/>
    <cellStyle name="Normal 50 2 2 2 4 2" xfId="13865"/>
    <cellStyle name="Normal 50 2 2 2 4 2 2" xfId="30712"/>
    <cellStyle name="Normal 50 2 2 2 4 3" xfId="23145"/>
    <cellStyle name="Normal 50 2 2 2 5" xfId="9991"/>
    <cellStyle name="Normal 50 2 2 2 5 2" xfId="26931"/>
    <cellStyle name="Normal 50 2 2 2 6" xfId="17972"/>
    <cellStyle name="Normal 50 2 2 2 7" xfId="19363"/>
    <cellStyle name="Normal 50 2 2 3" xfId="2404"/>
    <cellStyle name="Normal 50 2 2 3 2" xfId="4368"/>
    <cellStyle name="Normal 50 2 2 3 2 2" xfId="8151"/>
    <cellStyle name="Normal 50 2 2 3 2 2 2" xfId="16210"/>
    <cellStyle name="Normal 50 2 2 3 2 2 2 2" xfId="33057"/>
    <cellStyle name="Normal 50 2 2 3 2 2 3" xfId="25490"/>
    <cellStyle name="Normal 50 2 2 3 2 3" xfId="12427"/>
    <cellStyle name="Normal 50 2 2 3 2 3 2" xfId="29276"/>
    <cellStyle name="Normal 50 2 2 3 2 4" xfId="21709"/>
    <cellStyle name="Normal 50 2 2 3 3" xfId="6267"/>
    <cellStyle name="Normal 50 2 2 3 3 2" xfId="14326"/>
    <cellStyle name="Normal 50 2 2 3 3 2 2" xfId="31173"/>
    <cellStyle name="Normal 50 2 2 3 3 3" xfId="23606"/>
    <cellStyle name="Normal 50 2 2 3 4" xfId="10492"/>
    <cellStyle name="Normal 50 2 2 3 4 2" xfId="27392"/>
    <cellStyle name="Normal 50 2 2 3 5" xfId="17974"/>
    <cellStyle name="Normal 50 2 2 3 6" xfId="19824"/>
    <cellStyle name="Normal 50 2 2 4" xfId="3456"/>
    <cellStyle name="Normal 50 2 2 4 2" xfId="7239"/>
    <cellStyle name="Normal 50 2 2 4 2 2" xfId="15298"/>
    <cellStyle name="Normal 50 2 2 4 2 2 2" xfId="32145"/>
    <cellStyle name="Normal 50 2 2 4 2 3" xfId="24578"/>
    <cellStyle name="Normal 50 2 2 4 3" xfId="11515"/>
    <cellStyle name="Normal 50 2 2 4 3 2" xfId="28364"/>
    <cellStyle name="Normal 50 2 2 4 4" xfId="20797"/>
    <cellStyle name="Normal 50 2 2 5" xfId="5355"/>
    <cellStyle name="Normal 50 2 2 5 2" xfId="13414"/>
    <cellStyle name="Normal 50 2 2 5 2 2" xfId="30261"/>
    <cellStyle name="Normal 50 2 2 5 3" xfId="22694"/>
    <cellStyle name="Normal 50 2 2 6" xfId="9516"/>
    <cellStyle name="Normal 50 2 2 6 2" xfId="26480"/>
    <cellStyle name="Normal 50 2 2 7" xfId="17971"/>
    <cellStyle name="Normal 50 2 2 8" xfId="18912"/>
    <cellStyle name="Normal 50 2 3" xfId="1640"/>
    <cellStyle name="Normal 50 2 3 2" xfId="2639"/>
    <cellStyle name="Normal 50 2 3 2 2" xfId="4601"/>
    <cellStyle name="Normal 50 2 3 2 2 2" xfId="8384"/>
    <cellStyle name="Normal 50 2 3 2 2 2 2" xfId="16443"/>
    <cellStyle name="Normal 50 2 3 2 2 2 2 2" xfId="33290"/>
    <cellStyle name="Normal 50 2 3 2 2 2 3" xfId="25723"/>
    <cellStyle name="Normal 50 2 3 2 2 3" xfId="12660"/>
    <cellStyle name="Normal 50 2 3 2 2 3 2" xfId="29509"/>
    <cellStyle name="Normal 50 2 3 2 2 4" xfId="21942"/>
    <cellStyle name="Normal 50 2 3 2 3" xfId="6500"/>
    <cellStyle name="Normal 50 2 3 2 3 2" xfId="14559"/>
    <cellStyle name="Normal 50 2 3 2 3 2 2" xfId="31406"/>
    <cellStyle name="Normal 50 2 3 2 3 3" xfId="23839"/>
    <cellStyle name="Normal 50 2 3 2 4" xfId="10726"/>
    <cellStyle name="Normal 50 2 3 2 4 2" xfId="27625"/>
    <cellStyle name="Normal 50 2 3 2 5" xfId="17976"/>
    <cellStyle name="Normal 50 2 3 2 6" xfId="20057"/>
    <cellStyle name="Normal 50 2 3 3" xfId="3689"/>
    <cellStyle name="Normal 50 2 3 3 2" xfId="7472"/>
    <cellStyle name="Normal 50 2 3 3 2 2" xfId="15531"/>
    <cellStyle name="Normal 50 2 3 3 2 2 2" xfId="32378"/>
    <cellStyle name="Normal 50 2 3 3 2 3" xfId="24811"/>
    <cellStyle name="Normal 50 2 3 3 3" xfId="11748"/>
    <cellStyle name="Normal 50 2 3 3 3 2" xfId="28597"/>
    <cellStyle name="Normal 50 2 3 3 4" xfId="21030"/>
    <cellStyle name="Normal 50 2 3 4" xfId="5588"/>
    <cellStyle name="Normal 50 2 3 4 2" xfId="13647"/>
    <cellStyle name="Normal 50 2 3 4 2 2" xfId="30494"/>
    <cellStyle name="Normal 50 2 3 4 3" xfId="22927"/>
    <cellStyle name="Normal 50 2 3 5" xfId="9773"/>
    <cellStyle name="Normal 50 2 3 5 2" xfId="26713"/>
    <cellStyle name="Normal 50 2 3 6" xfId="17975"/>
    <cellStyle name="Normal 50 2 3 7" xfId="19145"/>
    <cellStyle name="Normal 50 2 4" xfId="2186"/>
    <cellStyle name="Normal 50 2 4 2" xfId="4150"/>
    <cellStyle name="Normal 50 2 4 2 2" xfId="7933"/>
    <cellStyle name="Normal 50 2 4 2 2 2" xfId="15992"/>
    <cellStyle name="Normal 50 2 4 2 2 2 2" xfId="32839"/>
    <cellStyle name="Normal 50 2 4 2 2 3" xfId="25272"/>
    <cellStyle name="Normal 50 2 4 2 3" xfId="12209"/>
    <cellStyle name="Normal 50 2 4 2 3 2" xfId="29058"/>
    <cellStyle name="Normal 50 2 4 2 4" xfId="21491"/>
    <cellStyle name="Normal 50 2 4 3" xfId="6049"/>
    <cellStyle name="Normal 50 2 4 3 2" xfId="14108"/>
    <cellStyle name="Normal 50 2 4 3 2 2" xfId="30955"/>
    <cellStyle name="Normal 50 2 4 3 3" xfId="23388"/>
    <cellStyle name="Normal 50 2 4 4" xfId="10274"/>
    <cellStyle name="Normal 50 2 4 4 2" xfId="27174"/>
    <cellStyle name="Normal 50 2 4 5" xfId="17977"/>
    <cellStyle name="Normal 50 2 4 6" xfId="19606"/>
    <cellStyle name="Normal 50 2 5" xfId="3238"/>
    <cellStyle name="Normal 50 2 5 2" xfId="7021"/>
    <cellStyle name="Normal 50 2 5 2 2" xfId="15080"/>
    <cellStyle name="Normal 50 2 5 2 2 2" xfId="31927"/>
    <cellStyle name="Normal 50 2 5 2 3" xfId="24360"/>
    <cellStyle name="Normal 50 2 5 3" xfId="11297"/>
    <cellStyle name="Normal 50 2 5 3 2" xfId="28146"/>
    <cellStyle name="Normal 50 2 5 4" xfId="20579"/>
    <cellStyle name="Normal 50 2 6" xfId="5137"/>
    <cellStyle name="Normal 50 2 6 2" xfId="13196"/>
    <cellStyle name="Normal 50 2 6 2 2" xfId="30043"/>
    <cellStyle name="Normal 50 2 6 3" xfId="22476"/>
    <cellStyle name="Normal 50 2 7" xfId="9281"/>
    <cellStyle name="Normal 50 2 7 2" xfId="26262"/>
    <cellStyle name="Normal 50 2 8" xfId="17970"/>
    <cellStyle name="Normal 50 2 9" xfId="18694"/>
    <cellStyle name="Normal 50 3" xfId="1270"/>
    <cellStyle name="Normal 50 3 2" xfId="1766"/>
    <cellStyle name="Normal 50 3 2 2" xfId="2765"/>
    <cellStyle name="Normal 50 3 2 2 2" xfId="4727"/>
    <cellStyle name="Normal 50 3 2 2 2 2" xfId="8510"/>
    <cellStyle name="Normal 50 3 2 2 2 2 2" xfId="16569"/>
    <cellStyle name="Normal 50 3 2 2 2 2 2 2" xfId="33416"/>
    <cellStyle name="Normal 50 3 2 2 2 2 3" xfId="25849"/>
    <cellStyle name="Normal 50 3 2 2 2 3" xfId="12786"/>
    <cellStyle name="Normal 50 3 2 2 2 3 2" xfId="29635"/>
    <cellStyle name="Normal 50 3 2 2 2 4" xfId="22068"/>
    <cellStyle name="Normal 50 3 2 2 3" xfId="6626"/>
    <cellStyle name="Normal 50 3 2 2 3 2" xfId="14685"/>
    <cellStyle name="Normal 50 3 2 2 3 2 2" xfId="31532"/>
    <cellStyle name="Normal 50 3 2 2 3 3" xfId="23965"/>
    <cellStyle name="Normal 50 3 2 2 4" xfId="10852"/>
    <cellStyle name="Normal 50 3 2 2 4 2" xfId="27751"/>
    <cellStyle name="Normal 50 3 2 2 5" xfId="17980"/>
    <cellStyle name="Normal 50 3 2 2 6" xfId="20183"/>
    <cellStyle name="Normal 50 3 2 3" xfId="3815"/>
    <cellStyle name="Normal 50 3 2 3 2" xfId="7598"/>
    <cellStyle name="Normal 50 3 2 3 2 2" xfId="15657"/>
    <cellStyle name="Normal 50 3 2 3 2 2 2" xfId="32504"/>
    <cellStyle name="Normal 50 3 2 3 2 3" xfId="24937"/>
    <cellStyle name="Normal 50 3 2 3 3" xfId="11874"/>
    <cellStyle name="Normal 50 3 2 3 3 2" xfId="28723"/>
    <cellStyle name="Normal 50 3 2 3 4" xfId="21156"/>
    <cellStyle name="Normal 50 3 2 4" xfId="5714"/>
    <cellStyle name="Normal 50 3 2 4 2" xfId="13773"/>
    <cellStyle name="Normal 50 3 2 4 2 2" xfId="30620"/>
    <cellStyle name="Normal 50 3 2 4 3" xfId="23053"/>
    <cellStyle name="Normal 50 3 2 5" xfId="9899"/>
    <cellStyle name="Normal 50 3 2 5 2" xfId="26839"/>
    <cellStyle name="Normal 50 3 2 6" xfId="17979"/>
    <cellStyle name="Normal 50 3 2 7" xfId="19271"/>
    <cellStyle name="Normal 50 3 3" xfId="2312"/>
    <cellStyle name="Normal 50 3 3 2" xfId="4276"/>
    <cellStyle name="Normal 50 3 3 2 2" xfId="8059"/>
    <cellStyle name="Normal 50 3 3 2 2 2" xfId="16118"/>
    <cellStyle name="Normal 50 3 3 2 2 2 2" xfId="32965"/>
    <cellStyle name="Normal 50 3 3 2 2 3" xfId="25398"/>
    <cellStyle name="Normal 50 3 3 2 3" xfId="12335"/>
    <cellStyle name="Normal 50 3 3 2 3 2" xfId="29184"/>
    <cellStyle name="Normal 50 3 3 2 4" xfId="21617"/>
    <cellStyle name="Normal 50 3 3 3" xfId="6175"/>
    <cellStyle name="Normal 50 3 3 3 2" xfId="14234"/>
    <cellStyle name="Normal 50 3 3 3 2 2" xfId="31081"/>
    <cellStyle name="Normal 50 3 3 3 3" xfId="23514"/>
    <cellStyle name="Normal 50 3 3 4" xfId="10400"/>
    <cellStyle name="Normal 50 3 3 4 2" xfId="27300"/>
    <cellStyle name="Normal 50 3 3 5" xfId="17981"/>
    <cellStyle name="Normal 50 3 3 6" xfId="19732"/>
    <cellStyle name="Normal 50 3 4" xfId="3364"/>
    <cellStyle name="Normal 50 3 4 2" xfId="7147"/>
    <cellStyle name="Normal 50 3 4 2 2" xfId="15206"/>
    <cellStyle name="Normal 50 3 4 2 2 2" xfId="32053"/>
    <cellStyle name="Normal 50 3 4 2 3" xfId="24486"/>
    <cellStyle name="Normal 50 3 4 3" xfId="11423"/>
    <cellStyle name="Normal 50 3 4 3 2" xfId="28272"/>
    <cellStyle name="Normal 50 3 4 4" xfId="20705"/>
    <cellStyle name="Normal 50 3 5" xfId="5263"/>
    <cellStyle name="Normal 50 3 5 2" xfId="13322"/>
    <cellStyle name="Normal 50 3 5 2 2" xfId="30169"/>
    <cellStyle name="Normal 50 3 5 3" xfId="22602"/>
    <cellStyle name="Normal 50 3 6" xfId="9424"/>
    <cellStyle name="Normal 50 3 6 2" xfId="26388"/>
    <cellStyle name="Normal 50 3 7" xfId="17978"/>
    <cellStyle name="Normal 50 3 8" xfId="18820"/>
    <cellStyle name="Normal 50 4" xfId="1548"/>
    <cellStyle name="Normal 50 4 2" xfId="2547"/>
    <cellStyle name="Normal 50 4 2 2" xfId="4509"/>
    <cellStyle name="Normal 50 4 2 2 2" xfId="8292"/>
    <cellStyle name="Normal 50 4 2 2 2 2" xfId="16351"/>
    <cellStyle name="Normal 50 4 2 2 2 2 2" xfId="33198"/>
    <cellStyle name="Normal 50 4 2 2 2 3" xfId="25631"/>
    <cellStyle name="Normal 50 4 2 2 3" xfId="12568"/>
    <cellStyle name="Normal 50 4 2 2 3 2" xfId="29417"/>
    <cellStyle name="Normal 50 4 2 2 4" xfId="21850"/>
    <cellStyle name="Normal 50 4 2 3" xfId="6408"/>
    <cellStyle name="Normal 50 4 2 3 2" xfId="14467"/>
    <cellStyle name="Normal 50 4 2 3 2 2" xfId="31314"/>
    <cellStyle name="Normal 50 4 2 3 3" xfId="23747"/>
    <cellStyle name="Normal 50 4 2 4" xfId="10634"/>
    <cellStyle name="Normal 50 4 2 4 2" xfId="27533"/>
    <cellStyle name="Normal 50 4 2 5" xfId="17983"/>
    <cellStyle name="Normal 50 4 2 6" xfId="19965"/>
    <cellStyle name="Normal 50 4 3" xfId="3597"/>
    <cellStyle name="Normal 50 4 3 2" xfId="7380"/>
    <cellStyle name="Normal 50 4 3 2 2" xfId="15439"/>
    <cellStyle name="Normal 50 4 3 2 2 2" xfId="32286"/>
    <cellStyle name="Normal 50 4 3 2 3" xfId="24719"/>
    <cellStyle name="Normal 50 4 3 3" xfId="11656"/>
    <cellStyle name="Normal 50 4 3 3 2" xfId="28505"/>
    <cellStyle name="Normal 50 4 3 4" xfId="20938"/>
    <cellStyle name="Normal 50 4 4" xfId="5496"/>
    <cellStyle name="Normal 50 4 4 2" xfId="13555"/>
    <cellStyle name="Normal 50 4 4 2 2" xfId="30402"/>
    <cellStyle name="Normal 50 4 4 3" xfId="22835"/>
    <cellStyle name="Normal 50 4 5" xfId="9681"/>
    <cellStyle name="Normal 50 4 5 2" xfId="26621"/>
    <cellStyle name="Normal 50 4 6" xfId="17982"/>
    <cellStyle name="Normal 50 4 7" xfId="19053"/>
    <cellStyle name="Normal 50 5" xfId="2093"/>
    <cellStyle name="Normal 50 5 2" xfId="4058"/>
    <cellStyle name="Normal 50 5 2 2" xfId="7841"/>
    <cellStyle name="Normal 50 5 2 2 2" xfId="15900"/>
    <cellStyle name="Normal 50 5 2 2 2 2" xfId="32747"/>
    <cellStyle name="Normal 50 5 2 2 3" xfId="25180"/>
    <cellStyle name="Normal 50 5 2 3" xfId="12117"/>
    <cellStyle name="Normal 50 5 2 3 2" xfId="28966"/>
    <cellStyle name="Normal 50 5 2 4" xfId="21399"/>
    <cellStyle name="Normal 50 5 3" xfId="5957"/>
    <cellStyle name="Normal 50 5 3 2" xfId="14016"/>
    <cellStyle name="Normal 50 5 3 2 2" xfId="30863"/>
    <cellStyle name="Normal 50 5 3 3" xfId="23296"/>
    <cellStyle name="Normal 50 5 4" xfId="10182"/>
    <cellStyle name="Normal 50 5 4 2" xfId="27082"/>
    <cellStyle name="Normal 50 5 5" xfId="17984"/>
    <cellStyle name="Normal 50 5 6" xfId="19514"/>
    <cellStyle name="Normal 50 6" xfId="3146"/>
    <cellStyle name="Normal 50 6 2" xfId="6929"/>
    <cellStyle name="Normal 50 6 2 2" xfId="14988"/>
    <cellStyle name="Normal 50 6 2 2 2" xfId="31835"/>
    <cellStyle name="Normal 50 6 2 3" xfId="24268"/>
    <cellStyle name="Normal 50 6 3" xfId="11205"/>
    <cellStyle name="Normal 50 6 3 2" xfId="28054"/>
    <cellStyle name="Normal 50 6 4" xfId="20487"/>
    <cellStyle name="Normal 50 7" xfId="5045"/>
    <cellStyle name="Normal 50 7 2" xfId="13104"/>
    <cellStyle name="Normal 50 7 2 2" xfId="29951"/>
    <cellStyle name="Normal 50 7 3" xfId="22384"/>
    <cellStyle name="Normal 50 8" xfId="9165"/>
    <cellStyle name="Normal 50 8 2" xfId="26170"/>
    <cellStyle name="Normal 50 9" xfId="17969"/>
    <cellStyle name="Normal 51" xfId="967"/>
    <cellStyle name="Normal 51 10" xfId="18603"/>
    <cellStyle name="Normal 51 2" xfId="1102"/>
    <cellStyle name="Normal 51 2 2" xfId="1363"/>
    <cellStyle name="Normal 51 2 2 2" xfId="1859"/>
    <cellStyle name="Normal 51 2 2 2 2" xfId="2858"/>
    <cellStyle name="Normal 51 2 2 2 2 2" xfId="4820"/>
    <cellStyle name="Normal 51 2 2 2 2 2 2" xfId="8603"/>
    <cellStyle name="Normal 51 2 2 2 2 2 2 2" xfId="16662"/>
    <cellStyle name="Normal 51 2 2 2 2 2 2 2 2" xfId="33509"/>
    <cellStyle name="Normal 51 2 2 2 2 2 2 3" xfId="25942"/>
    <cellStyle name="Normal 51 2 2 2 2 2 3" xfId="12879"/>
    <cellStyle name="Normal 51 2 2 2 2 2 3 2" xfId="29728"/>
    <cellStyle name="Normal 51 2 2 2 2 2 4" xfId="22161"/>
    <cellStyle name="Normal 51 2 2 2 2 3" xfId="6719"/>
    <cellStyle name="Normal 51 2 2 2 2 3 2" xfId="14778"/>
    <cellStyle name="Normal 51 2 2 2 2 3 2 2" xfId="31625"/>
    <cellStyle name="Normal 51 2 2 2 2 3 3" xfId="24058"/>
    <cellStyle name="Normal 51 2 2 2 2 4" xfId="10945"/>
    <cellStyle name="Normal 51 2 2 2 2 4 2" xfId="27844"/>
    <cellStyle name="Normal 51 2 2 2 2 5" xfId="17989"/>
    <cellStyle name="Normal 51 2 2 2 2 6" xfId="20276"/>
    <cellStyle name="Normal 51 2 2 2 3" xfId="3908"/>
    <cellStyle name="Normal 51 2 2 2 3 2" xfId="7691"/>
    <cellStyle name="Normal 51 2 2 2 3 2 2" xfId="15750"/>
    <cellStyle name="Normal 51 2 2 2 3 2 2 2" xfId="32597"/>
    <cellStyle name="Normal 51 2 2 2 3 2 3" xfId="25030"/>
    <cellStyle name="Normal 51 2 2 2 3 3" xfId="11967"/>
    <cellStyle name="Normal 51 2 2 2 3 3 2" xfId="28816"/>
    <cellStyle name="Normal 51 2 2 2 3 4" xfId="21249"/>
    <cellStyle name="Normal 51 2 2 2 4" xfId="5807"/>
    <cellStyle name="Normal 51 2 2 2 4 2" xfId="13866"/>
    <cellStyle name="Normal 51 2 2 2 4 2 2" xfId="30713"/>
    <cellStyle name="Normal 51 2 2 2 4 3" xfId="23146"/>
    <cellStyle name="Normal 51 2 2 2 5" xfId="9992"/>
    <cellStyle name="Normal 51 2 2 2 5 2" xfId="26932"/>
    <cellStyle name="Normal 51 2 2 2 6" xfId="17988"/>
    <cellStyle name="Normal 51 2 2 2 7" xfId="19364"/>
    <cellStyle name="Normal 51 2 2 3" xfId="2405"/>
    <cellStyle name="Normal 51 2 2 3 2" xfId="4369"/>
    <cellStyle name="Normal 51 2 2 3 2 2" xfId="8152"/>
    <cellStyle name="Normal 51 2 2 3 2 2 2" xfId="16211"/>
    <cellStyle name="Normal 51 2 2 3 2 2 2 2" xfId="33058"/>
    <cellStyle name="Normal 51 2 2 3 2 2 3" xfId="25491"/>
    <cellStyle name="Normal 51 2 2 3 2 3" xfId="12428"/>
    <cellStyle name="Normal 51 2 2 3 2 3 2" xfId="29277"/>
    <cellStyle name="Normal 51 2 2 3 2 4" xfId="21710"/>
    <cellStyle name="Normal 51 2 2 3 3" xfId="6268"/>
    <cellStyle name="Normal 51 2 2 3 3 2" xfId="14327"/>
    <cellStyle name="Normal 51 2 2 3 3 2 2" xfId="31174"/>
    <cellStyle name="Normal 51 2 2 3 3 3" xfId="23607"/>
    <cellStyle name="Normal 51 2 2 3 4" xfId="10493"/>
    <cellStyle name="Normal 51 2 2 3 4 2" xfId="27393"/>
    <cellStyle name="Normal 51 2 2 3 5" xfId="17990"/>
    <cellStyle name="Normal 51 2 2 3 6" xfId="19825"/>
    <cellStyle name="Normal 51 2 2 4" xfId="3457"/>
    <cellStyle name="Normal 51 2 2 4 2" xfId="7240"/>
    <cellStyle name="Normal 51 2 2 4 2 2" xfId="15299"/>
    <cellStyle name="Normal 51 2 2 4 2 2 2" xfId="32146"/>
    <cellStyle name="Normal 51 2 2 4 2 3" xfId="24579"/>
    <cellStyle name="Normal 51 2 2 4 3" xfId="11516"/>
    <cellStyle name="Normal 51 2 2 4 3 2" xfId="28365"/>
    <cellStyle name="Normal 51 2 2 4 4" xfId="20798"/>
    <cellStyle name="Normal 51 2 2 5" xfId="5356"/>
    <cellStyle name="Normal 51 2 2 5 2" xfId="13415"/>
    <cellStyle name="Normal 51 2 2 5 2 2" xfId="30262"/>
    <cellStyle name="Normal 51 2 2 5 3" xfId="22695"/>
    <cellStyle name="Normal 51 2 2 6" xfId="9517"/>
    <cellStyle name="Normal 51 2 2 6 2" xfId="26481"/>
    <cellStyle name="Normal 51 2 2 7" xfId="17987"/>
    <cellStyle name="Normal 51 2 2 8" xfId="18913"/>
    <cellStyle name="Normal 51 2 3" xfId="1641"/>
    <cellStyle name="Normal 51 2 3 2" xfId="2640"/>
    <cellStyle name="Normal 51 2 3 2 2" xfId="4602"/>
    <cellStyle name="Normal 51 2 3 2 2 2" xfId="8385"/>
    <cellStyle name="Normal 51 2 3 2 2 2 2" xfId="16444"/>
    <cellStyle name="Normal 51 2 3 2 2 2 2 2" xfId="33291"/>
    <cellStyle name="Normal 51 2 3 2 2 2 3" xfId="25724"/>
    <cellStyle name="Normal 51 2 3 2 2 3" xfId="12661"/>
    <cellStyle name="Normal 51 2 3 2 2 3 2" xfId="29510"/>
    <cellStyle name="Normal 51 2 3 2 2 4" xfId="21943"/>
    <cellStyle name="Normal 51 2 3 2 3" xfId="6501"/>
    <cellStyle name="Normal 51 2 3 2 3 2" xfId="14560"/>
    <cellStyle name="Normal 51 2 3 2 3 2 2" xfId="31407"/>
    <cellStyle name="Normal 51 2 3 2 3 3" xfId="23840"/>
    <cellStyle name="Normal 51 2 3 2 4" xfId="10727"/>
    <cellStyle name="Normal 51 2 3 2 4 2" xfId="27626"/>
    <cellStyle name="Normal 51 2 3 2 5" xfId="17992"/>
    <cellStyle name="Normal 51 2 3 2 6" xfId="20058"/>
    <cellStyle name="Normal 51 2 3 3" xfId="3690"/>
    <cellStyle name="Normal 51 2 3 3 2" xfId="7473"/>
    <cellStyle name="Normal 51 2 3 3 2 2" xfId="15532"/>
    <cellStyle name="Normal 51 2 3 3 2 2 2" xfId="32379"/>
    <cellStyle name="Normal 51 2 3 3 2 3" xfId="24812"/>
    <cellStyle name="Normal 51 2 3 3 3" xfId="11749"/>
    <cellStyle name="Normal 51 2 3 3 3 2" xfId="28598"/>
    <cellStyle name="Normal 51 2 3 3 4" xfId="21031"/>
    <cellStyle name="Normal 51 2 3 4" xfId="5589"/>
    <cellStyle name="Normal 51 2 3 4 2" xfId="13648"/>
    <cellStyle name="Normal 51 2 3 4 2 2" xfId="30495"/>
    <cellStyle name="Normal 51 2 3 4 3" xfId="22928"/>
    <cellStyle name="Normal 51 2 3 5" xfId="9774"/>
    <cellStyle name="Normal 51 2 3 5 2" xfId="26714"/>
    <cellStyle name="Normal 51 2 3 6" xfId="17991"/>
    <cellStyle name="Normal 51 2 3 7" xfId="19146"/>
    <cellStyle name="Normal 51 2 4" xfId="2187"/>
    <cellStyle name="Normal 51 2 4 2" xfId="4151"/>
    <cellStyle name="Normal 51 2 4 2 2" xfId="7934"/>
    <cellStyle name="Normal 51 2 4 2 2 2" xfId="15993"/>
    <cellStyle name="Normal 51 2 4 2 2 2 2" xfId="32840"/>
    <cellStyle name="Normal 51 2 4 2 2 3" xfId="25273"/>
    <cellStyle name="Normal 51 2 4 2 3" xfId="12210"/>
    <cellStyle name="Normal 51 2 4 2 3 2" xfId="29059"/>
    <cellStyle name="Normal 51 2 4 2 4" xfId="21492"/>
    <cellStyle name="Normal 51 2 4 3" xfId="6050"/>
    <cellStyle name="Normal 51 2 4 3 2" xfId="14109"/>
    <cellStyle name="Normal 51 2 4 3 2 2" xfId="30956"/>
    <cellStyle name="Normal 51 2 4 3 3" xfId="23389"/>
    <cellStyle name="Normal 51 2 4 4" xfId="10275"/>
    <cellStyle name="Normal 51 2 4 4 2" xfId="27175"/>
    <cellStyle name="Normal 51 2 4 5" xfId="17993"/>
    <cellStyle name="Normal 51 2 4 6" xfId="19607"/>
    <cellStyle name="Normal 51 2 5" xfId="3239"/>
    <cellStyle name="Normal 51 2 5 2" xfId="7022"/>
    <cellStyle name="Normal 51 2 5 2 2" xfId="15081"/>
    <cellStyle name="Normal 51 2 5 2 2 2" xfId="31928"/>
    <cellStyle name="Normal 51 2 5 2 3" xfId="24361"/>
    <cellStyle name="Normal 51 2 5 3" xfId="11298"/>
    <cellStyle name="Normal 51 2 5 3 2" xfId="28147"/>
    <cellStyle name="Normal 51 2 5 4" xfId="20580"/>
    <cellStyle name="Normal 51 2 6" xfId="5138"/>
    <cellStyle name="Normal 51 2 6 2" xfId="13197"/>
    <cellStyle name="Normal 51 2 6 2 2" xfId="30044"/>
    <cellStyle name="Normal 51 2 6 3" xfId="22477"/>
    <cellStyle name="Normal 51 2 7" xfId="9282"/>
    <cellStyle name="Normal 51 2 7 2" xfId="26263"/>
    <cellStyle name="Normal 51 2 8" xfId="17986"/>
    <cellStyle name="Normal 51 2 9" xfId="18695"/>
    <cellStyle name="Normal 51 3" xfId="1271"/>
    <cellStyle name="Normal 51 3 2" xfId="1767"/>
    <cellStyle name="Normal 51 3 2 2" xfId="2766"/>
    <cellStyle name="Normal 51 3 2 2 2" xfId="4728"/>
    <cellStyle name="Normal 51 3 2 2 2 2" xfId="8511"/>
    <cellStyle name="Normal 51 3 2 2 2 2 2" xfId="16570"/>
    <cellStyle name="Normal 51 3 2 2 2 2 2 2" xfId="33417"/>
    <cellStyle name="Normal 51 3 2 2 2 2 3" xfId="25850"/>
    <cellStyle name="Normal 51 3 2 2 2 3" xfId="12787"/>
    <cellStyle name="Normal 51 3 2 2 2 3 2" xfId="29636"/>
    <cellStyle name="Normal 51 3 2 2 2 4" xfId="22069"/>
    <cellStyle name="Normal 51 3 2 2 3" xfId="6627"/>
    <cellStyle name="Normal 51 3 2 2 3 2" xfId="14686"/>
    <cellStyle name="Normal 51 3 2 2 3 2 2" xfId="31533"/>
    <cellStyle name="Normal 51 3 2 2 3 3" xfId="23966"/>
    <cellStyle name="Normal 51 3 2 2 4" xfId="10853"/>
    <cellStyle name="Normal 51 3 2 2 4 2" xfId="27752"/>
    <cellStyle name="Normal 51 3 2 2 5" xfId="17996"/>
    <cellStyle name="Normal 51 3 2 2 6" xfId="20184"/>
    <cellStyle name="Normal 51 3 2 3" xfId="3816"/>
    <cellStyle name="Normal 51 3 2 3 2" xfId="7599"/>
    <cellStyle name="Normal 51 3 2 3 2 2" xfId="15658"/>
    <cellStyle name="Normal 51 3 2 3 2 2 2" xfId="32505"/>
    <cellStyle name="Normal 51 3 2 3 2 3" xfId="24938"/>
    <cellStyle name="Normal 51 3 2 3 3" xfId="11875"/>
    <cellStyle name="Normal 51 3 2 3 3 2" xfId="28724"/>
    <cellStyle name="Normal 51 3 2 3 4" xfId="21157"/>
    <cellStyle name="Normal 51 3 2 4" xfId="5715"/>
    <cellStyle name="Normal 51 3 2 4 2" xfId="13774"/>
    <cellStyle name="Normal 51 3 2 4 2 2" xfId="30621"/>
    <cellStyle name="Normal 51 3 2 4 3" xfId="23054"/>
    <cellStyle name="Normal 51 3 2 5" xfId="9900"/>
    <cellStyle name="Normal 51 3 2 5 2" xfId="26840"/>
    <cellStyle name="Normal 51 3 2 6" xfId="17995"/>
    <cellStyle name="Normal 51 3 2 7" xfId="19272"/>
    <cellStyle name="Normal 51 3 3" xfId="2313"/>
    <cellStyle name="Normal 51 3 3 2" xfId="4277"/>
    <cellStyle name="Normal 51 3 3 2 2" xfId="8060"/>
    <cellStyle name="Normal 51 3 3 2 2 2" xfId="16119"/>
    <cellStyle name="Normal 51 3 3 2 2 2 2" xfId="32966"/>
    <cellStyle name="Normal 51 3 3 2 2 3" xfId="25399"/>
    <cellStyle name="Normal 51 3 3 2 3" xfId="12336"/>
    <cellStyle name="Normal 51 3 3 2 3 2" xfId="29185"/>
    <cellStyle name="Normal 51 3 3 2 4" xfId="21618"/>
    <cellStyle name="Normal 51 3 3 3" xfId="6176"/>
    <cellStyle name="Normal 51 3 3 3 2" xfId="14235"/>
    <cellStyle name="Normal 51 3 3 3 2 2" xfId="31082"/>
    <cellStyle name="Normal 51 3 3 3 3" xfId="23515"/>
    <cellStyle name="Normal 51 3 3 4" xfId="10401"/>
    <cellStyle name="Normal 51 3 3 4 2" xfId="27301"/>
    <cellStyle name="Normal 51 3 3 5" xfId="17997"/>
    <cellStyle name="Normal 51 3 3 6" xfId="19733"/>
    <cellStyle name="Normal 51 3 4" xfId="3365"/>
    <cellStyle name="Normal 51 3 4 2" xfId="7148"/>
    <cellStyle name="Normal 51 3 4 2 2" xfId="15207"/>
    <cellStyle name="Normal 51 3 4 2 2 2" xfId="32054"/>
    <cellStyle name="Normal 51 3 4 2 3" xfId="24487"/>
    <cellStyle name="Normal 51 3 4 3" xfId="11424"/>
    <cellStyle name="Normal 51 3 4 3 2" xfId="28273"/>
    <cellStyle name="Normal 51 3 4 4" xfId="20706"/>
    <cellStyle name="Normal 51 3 5" xfId="5264"/>
    <cellStyle name="Normal 51 3 5 2" xfId="13323"/>
    <cellStyle name="Normal 51 3 5 2 2" xfId="30170"/>
    <cellStyle name="Normal 51 3 5 3" xfId="22603"/>
    <cellStyle name="Normal 51 3 6" xfId="9425"/>
    <cellStyle name="Normal 51 3 6 2" xfId="26389"/>
    <cellStyle name="Normal 51 3 7" xfId="17994"/>
    <cellStyle name="Normal 51 3 8" xfId="18821"/>
    <cellStyle name="Normal 51 4" xfId="1549"/>
    <cellStyle name="Normal 51 4 2" xfId="2548"/>
    <cellStyle name="Normal 51 4 2 2" xfId="4510"/>
    <cellStyle name="Normal 51 4 2 2 2" xfId="8293"/>
    <cellStyle name="Normal 51 4 2 2 2 2" xfId="16352"/>
    <cellStyle name="Normal 51 4 2 2 2 2 2" xfId="33199"/>
    <cellStyle name="Normal 51 4 2 2 2 3" xfId="25632"/>
    <cellStyle name="Normal 51 4 2 2 3" xfId="12569"/>
    <cellStyle name="Normal 51 4 2 2 3 2" xfId="29418"/>
    <cellStyle name="Normal 51 4 2 2 4" xfId="21851"/>
    <cellStyle name="Normal 51 4 2 3" xfId="6409"/>
    <cellStyle name="Normal 51 4 2 3 2" xfId="14468"/>
    <cellStyle name="Normal 51 4 2 3 2 2" xfId="31315"/>
    <cellStyle name="Normal 51 4 2 3 3" xfId="23748"/>
    <cellStyle name="Normal 51 4 2 4" xfId="10635"/>
    <cellStyle name="Normal 51 4 2 4 2" xfId="27534"/>
    <cellStyle name="Normal 51 4 2 5" xfId="17999"/>
    <cellStyle name="Normal 51 4 2 6" xfId="19966"/>
    <cellStyle name="Normal 51 4 3" xfId="3598"/>
    <cellStyle name="Normal 51 4 3 2" xfId="7381"/>
    <cellStyle name="Normal 51 4 3 2 2" xfId="15440"/>
    <cellStyle name="Normal 51 4 3 2 2 2" xfId="32287"/>
    <cellStyle name="Normal 51 4 3 2 3" xfId="24720"/>
    <cellStyle name="Normal 51 4 3 3" xfId="11657"/>
    <cellStyle name="Normal 51 4 3 3 2" xfId="28506"/>
    <cellStyle name="Normal 51 4 3 4" xfId="20939"/>
    <cellStyle name="Normal 51 4 4" xfId="5497"/>
    <cellStyle name="Normal 51 4 4 2" xfId="13556"/>
    <cellStyle name="Normal 51 4 4 2 2" xfId="30403"/>
    <cellStyle name="Normal 51 4 4 3" xfId="22836"/>
    <cellStyle name="Normal 51 4 5" xfId="9682"/>
    <cellStyle name="Normal 51 4 5 2" xfId="26622"/>
    <cellStyle name="Normal 51 4 6" xfId="17998"/>
    <cellStyle name="Normal 51 4 7" xfId="19054"/>
    <cellStyle name="Normal 51 5" xfId="2094"/>
    <cellStyle name="Normal 51 5 2" xfId="4059"/>
    <cellStyle name="Normal 51 5 2 2" xfId="7842"/>
    <cellStyle name="Normal 51 5 2 2 2" xfId="15901"/>
    <cellStyle name="Normal 51 5 2 2 2 2" xfId="32748"/>
    <cellStyle name="Normal 51 5 2 2 3" xfId="25181"/>
    <cellStyle name="Normal 51 5 2 3" xfId="12118"/>
    <cellStyle name="Normal 51 5 2 3 2" xfId="28967"/>
    <cellStyle name="Normal 51 5 2 4" xfId="21400"/>
    <cellStyle name="Normal 51 5 3" xfId="5958"/>
    <cellStyle name="Normal 51 5 3 2" xfId="14017"/>
    <cellStyle name="Normal 51 5 3 2 2" xfId="30864"/>
    <cellStyle name="Normal 51 5 3 3" xfId="23297"/>
    <cellStyle name="Normal 51 5 4" xfId="10183"/>
    <cellStyle name="Normal 51 5 4 2" xfId="27083"/>
    <cellStyle name="Normal 51 5 5" xfId="18000"/>
    <cellStyle name="Normal 51 5 6" xfId="19515"/>
    <cellStyle name="Normal 51 6" xfId="3147"/>
    <cellStyle name="Normal 51 6 2" xfId="6930"/>
    <cellStyle name="Normal 51 6 2 2" xfId="14989"/>
    <cellStyle name="Normal 51 6 2 2 2" xfId="31836"/>
    <cellStyle name="Normal 51 6 2 3" xfId="24269"/>
    <cellStyle name="Normal 51 6 3" xfId="11206"/>
    <cellStyle name="Normal 51 6 3 2" xfId="28055"/>
    <cellStyle name="Normal 51 6 4" xfId="20488"/>
    <cellStyle name="Normal 51 7" xfId="5046"/>
    <cellStyle name="Normal 51 7 2" xfId="13105"/>
    <cellStyle name="Normal 51 7 2 2" xfId="29952"/>
    <cellStyle name="Normal 51 7 3" xfId="22385"/>
    <cellStyle name="Normal 51 8" xfId="9166"/>
    <cellStyle name="Normal 51 8 2" xfId="26171"/>
    <cellStyle name="Normal 51 9" xfId="17985"/>
    <cellStyle name="Normal 52" xfId="968"/>
    <cellStyle name="Normal 52 2" xfId="1272"/>
    <cellStyle name="Normal 52 2 2" xfId="1768"/>
    <cellStyle name="Normal 52 2 2 2" xfId="2767"/>
    <cellStyle name="Normal 52 2 2 2 2" xfId="4729"/>
    <cellStyle name="Normal 52 2 2 2 2 2" xfId="8512"/>
    <cellStyle name="Normal 52 2 2 2 2 2 2" xfId="16571"/>
    <cellStyle name="Normal 52 2 2 2 2 2 2 2" xfId="33418"/>
    <cellStyle name="Normal 52 2 2 2 2 2 3" xfId="25851"/>
    <cellStyle name="Normal 52 2 2 2 2 3" xfId="12788"/>
    <cellStyle name="Normal 52 2 2 2 2 3 2" xfId="29637"/>
    <cellStyle name="Normal 52 2 2 2 2 4" xfId="22070"/>
    <cellStyle name="Normal 52 2 2 2 3" xfId="6628"/>
    <cellStyle name="Normal 52 2 2 2 3 2" xfId="14687"/>
    <cellStyle name="Normal 52 2 2 2 3 2 2" xfId="31534"/>
    <cellStyle name="Normal 52 2 2 2 3 3" xfId="23967"/>
    <cellStyle name="Normal 52 2 2 2 4" xfId="10854"/>
    <cellStyle name="Normal 52 2 2 2 4 2" xfId="27753"/>
    <cellStyle name="Normal 52 2 2 2 5" xfId="18004"/>
    <cellStyle name="Normal 52 2 2 2 6" xfId="20185"/>
    <cellStyle name="Normal 52 2 2 3" xfId="3817"/>
    <cellStyle name="Normal 52 2 2 3 2" xfId="7600"/>
    <cellStyle name="Normal 52 2 2 3 2 2" xfId="15659"/>
    <cellStyle name="Normal 52 2 2 3 2 2 2" xfId="32506"/>
    <cellStyle name="Normal 52 2 2 3 2 3" xfId="24939"/>
    <cellStyle name="Normal 52 2 2 3 3" xfId="11876"/>
    <cellStyle name="Normal 52 2 2 3 3 2" xfId="28725"/>
    <cellStyle name="Normal 52 2 2 3 4" xfId="21158"/>
    <cellStyle name="Normal 52 2 2 4" xfId="5716"/>
    <cellStyle name="Normal 52 2 2 4 2" xfId="13775"/>
    <cellStyle name="Normal 52 2 2 4 2 2" xfId="30622"/>
    <cellStyle name="Normal 52 2 2 4 3" xfId="23055"/>
    <cellStyle name="Normal 52 2 2 5" xfId="9901"/>
    <cellStyle name="Normal 52 2 2 5 2" xfId="26841"/>
    <cellStyle name="Normal 52 2 2 6" xfId="18003"/>
    <cellStyle name="Normal 52 2 2 7" xfId="19273"/>
    <cellStyle name="Normal 52 2 3" xfId="2314"/>
    <cellStyle name="Normal 52 2 3 2" xfId="4278"/>
    <cellStyle name="Normal 52 2 3 2 2" xfId="8061"/>
    <cellStyle name="Normal 52 2 3 2 2 2" xfId="16120"/>
    <cellStyle name="Normal 52 2 3 2 2 2 2" xfId="32967"/>
    <cellStyle name="Normal 52 2 3 2 2 3" xfId="25400"/>
    <cellStyle name="Normal 52 2 3 2 3" xfId="12337"/>
    <cellStyle name="Normal 52 2 3 2 3 2" xfId="29186"/>
    <cellStyle name="Normal 52 2 3 2 4" xfId="21619"/>
    <cellStyle name="Normal 52 2 3 3" xfId="6177"/>
    <cellStyle name="Normal 52 2 3 3 2" xfId="14236"/>
    <cellStyle name="Normal 52 2 3 3 2 2" xfId="31083"/>
    <cellStyle name="Normal 52 2 3 3 3" xfId="23516"/>
    <cellStyle name="Normal 52 2 3 4" xfId="10402"/>
    <cellStyle name="Normal 52 2 3 4 2" xfId="27302"/>
    <cellStyle name="Normal 52 2 3 5" xfId="18005"/>
    <cellStyle name="Normal 52 2 3 6" xfId="19734"/>
    <cellStyle name="Normal 52 2 4" xfId="3366"/>
    <cellStyle name="Normal 52 2 4 2" xfId="7149"/>
    <cellStyle name="Normal 52 2 4 2 2" xfId="15208"/>
    <cellStyle name="Normal 52 2 4 2 2 2" xfId="32055"/>
    <cellStyle name="Normal 52 2 4 2 3" xfId="24488"/>
    <cellStyle name="Normal 52 2 4 3" xfId="11425"/>
    <cellStyle name="Normal 52 2 4 3 2" xfId="28274"/>
    <cellStyle name="Normal 52 2 4 4" xfId="20707"/>
    <cellStyle name="Normal 52 2 5" xfId="5265"/>
    <cellStyle name="Normal 52 2 5 2" xfId="13324"/>
    <cellStyle name="Normal 52 2 5 2 2" xfId="30171"/>
    <cellStyle name="Normal 52 2 5 3" xfId="22604"/>
    <cellStyle name="Normal 52 2 6" xfId="9426"/>
    <cellStyle name="Normal 52 2 6 2" xfId="26390"/>
    <cellStyle name="Normal 52 2 7" xfId="18002"/>
    <cellStyle name="Normal 52 2 8" xfId="18822"/>
    <cellStyle name="Normal 52 3" xfId="1550"/>
    <cellStyle name="Normal 52 3 2" xfId="2549"/>
    <cellStyle name="Normal 52 3 2 2" xfId="4511"/>
    <cellStyle name="Normal 52 3 2 2 2" xfId="8294"/>
    <cellStyle name="Normal 52 3 2 2 2 2" xfId="16353"/>
    <cellStyle name="Normal 52 3 2 2 2 2 2" xfId="33200"/>
    <cellStyle name="Normal 52 3 2 2 2 3" xfId="25633"/>
    <cellStyle name="Normal 52 3 2 2 3" xfId="12570"/>
    <cellStyle name="Normal 52 3 2 2 3 2" xfId="29419"/>
    <cellStyle name="Normal 52 3 2 2 4" xfId="21852"/>
    <cellStyle name="Normal 52 3 2 3" xfId="6410"/>
    <cellStyle name="Normal 52 3 2 3 2" xfId="14469"/>
    <cellStyle name="Normal 52 3 2 3 2 2" xfId="31316"/>
    <cellStyle name="Normal 52 3 2 3 3" xfId="23749"/>
    <cellStyle name="Normal 52 3 2 4" xfId="10636"/>
    <cellStyle name="Normal 52 3 2 4 2" xfId="27535"/>
    <cellStyle name="Normal 52 3 2 5" xfId="18007"/>
    <cellStyle name="Normal 52 3 2 6" xfId="19967"/>
    <cellStyle name="Normal 52 3 3" xfId="3599"/>
    <cellStyle name="Normal 52 3 3 2" xfId="7382"/>
    <cellStyle name="Normal 52 3 3 2 2" xfId="15441"/>
    <cellStyle name="Normal 52 3 3 2 2 2" xfId="32288"/>
    <cellStyle name="Normal 52 3 3 2 3" xfId="24721"/>
    <cellStyle name="Normal 52 3 3 3" xfId="11658"/>
    <cellStyle name="Normal 52 3 3 3 2" xfId="28507"/>
    <cellStyle name="Normal 52 3 3 4" xfId="20940"/>
    <cellStyle name="Normal 52 3 4" xfId="5498"/>
    <cellStyle name="Normal 52 3 4 2" xfId="13557"/>
    <cellStyle name="Normal 52 3 4 2 2" xfId="30404"/>
    <cellStyle name="Normal 52 3 4 3" xfId="22837"/>
    <cellStyle name="Normal 52 3 5" xfId="9683"/>
    <cellStyle name="Normal 52 3 5 2" xfId="26623"/>
    <cellStyle name="Normal 52 3 6" xfId="18006"/>
    <cellStyle name="Normal 52 3 7" xfId="19055"/>
    <cellStyle name="Normal 52 4" xfId="2095"/>
    <cellStyle name="Normal 52 4 2" xfId="4060"/>
    <cellStyle name="Normal 52 4 2 2" xfId="7843"/>
    <cellStyle name="Normal 52 4 2 2 2" xfId="15902"/>
    <cellStyle name="Normal 52 4 2 2 2 2" xfId="32749"/>
    <cellStyle name="Normal 52 4 2 2 3" xfId="25182"/>
    <cellStyle name="Normal 52 4 2 3" xfId="12119"/>
    <cellStyle name="Normal 52 4 2 3 2" xfId="28968"/>
    <cellStyle name="Normal 52 4 2 4" xfId="21401"/>
    <cellStyle name="Normal 52 4 3" xfId="5959"/>
    <cellStyle name="Normal 52 4 3 2" xfId="14018"/>
    <cellStyle name="Normal 52 4 3 2 2" xfId="30865"/>
    <cellStyle name="Normal 52 4 3 3" xfId="23298"/>
    <cellStyle name="Normal 52 4 4" xfId="10184"/>
    <cellStyle name="Normal 52 4 4 2" xfId="27084"/>
    <cellStyle name="Normal 52 4 5" xfId="18008"/>
    <cellStyle name="Normal 52 4 6" xfId="19516"/>
    <cellStyle name="Normal 52 5" xfId="3148"/>
    <cellStyle name="Normal 52 5 2" xfId="6931"/>
    <cellStyle name="Normal 52 5 2 2" xfId="14990"/>
    <cellStyle name="Normal 52 5 2 2 2" xfId="31837"/>
    <cellStyle name="Normal 52 5 2 3" xfId="24270"/>
    <cellStyle name="Normal 52 5 3" xfId="11207"/>
    <cellStyle name="Normal 52 5 3 2" xfId="28056"/>
    <cellStyle name="Normal 52 5 4" xfId="20489"/>
    <cellStyle name="Normal 52 6" xfId="5047"/>
    <cellStyle name="Normal 52 6 2" xfId="13106"/>
    <cellStyle name="Normal 52 6 2 2" xfId="29953"/>
    <cellStyle name="Normal 52 6 3" xfId="22386"/>
    <cellStyle name="Normal 52 7" xfId="9167"/>
    <cellStyle name="Normal 52 7 2" xfId="26172"/>
    <cellStyle name="Normal 52 8" xfId="18001"/>
    <cellStyle name="Normal 52 9" xfId="18604"/>
    <cellStyle name="Normal 53" xfId="969"/>
    <cellStyle name="Normal 53 2" xfId="1273"/>
    <cellStyle name="Normal 53 2 2" xfId="1769"/>
    <cellStyle name="Normal 53 2 2 2" xfId="2768"/>
    <cellStyle name="Normal 53 2 2 2 2" xfId="4730"/>
    <cellStyle name="Normal 53 2 2 2 2 2" xfId="8513"/>
    <cellStyle name="Normal 53 2 2 2 2 2 2" xfId="16572"/>
    <cellStyle name="Normal 53 2 2 2 2 2 2 2" xfId="33419"/>
    <cellStyle name="Normal 53 2 2 2 2 2 3" xfId="25852"/>
    <cellStyle name="Normal 53 2 2 2 2 3" xfId="12789"/>
    <cellStyle name="Normal 53 2 2 2 2 3 2" xfId="29638"/>
    <cellStyle name="Normal 53 2 2 2 2 4" xfId="22071"/>
    <cellStyle name="Normal 53 2 2 2 3" xfId="6629"/>
    <cellStyle name="Normal 53 2 2 2 3 2" xfId="14688"/>
    <cellStyle name="Normal 53 2 2 2 3 2 2" xfId="31535"/>
    <cellStyle name="Normal 53 2 2 2 3 3" xfId="23968"/>
    <cellStyle name="Normal 53 2 2 2 4" xfId="10855"/>
    <cellStyle name="Normal 53 2 2 2 4 2" xfId="27754"/>
    <cellStyle name="Normal 53 2 2 2 5" xfId="18012"/>
    <cellStyle name="Normal 53 2 2 2 6" xfId="20186"/>
    <cellStyle name="Normal 53 2 2 3" xfId="3818"/>
    <cellStyle name="Normal 53 2 2 3 2" xfId="7601"/>
    <cellStyle name="Normal 53 2 2 3 2 2" xfId="15660"/>
    <cellStyle name="Normal 53 2 2 3 2 2 2" xfId="32507"/>
    <cellStyle name="Normal 53 2 2 3 2 3" xfId="24940"/>
    <cellStyle name="Normal 53 2 2 3 3" xfId="11877"/>
    <cellStyle name="Normal 53 2 2 3 3 2" xfId="28726"/>
    <cellStyle name="Normal 53 2 2 3 4" xfId="21159"/>
    <cellStyle name="Normal 53 2 2 4" xfId="5717"/>
    <cellStyle name="Normal 53 2 2 4 2" xfId="13776"/>
    <cellStyle name="Normal 53 2 2 4 2 2" xfId="30623"/>
    <cellStyle name="Normal 53 2 2 4 3" xfId="23056"/>
    <cellStyle name="Normal 53 2 2 5" xfId="9902"/>
    <cellStyle name="Normal 53 2 2 5 2" xfId="26842"/>
    <cellStyle name="Normal 53 2 2 6" xfId="18011"/>
    <cellStyle name="Normal 53 2 2 7" xfId="19274"/>
    <cellStyle name="Normal 53 2 3" xfId="2315"/>
    <cellStyle name="Normal 53 2 3 2" xfId="4279"/>
    <cellStyle name="Normal 53 2 3 2 2" xfId="8062"/>
    <cellStyle name="Normal 53 2 3 2 2 2" xfId="16121"/>
    <cellStyle name="Normal 53 2 3 2 2 2 2" xfId="32968"/>
    <cellStyle name="Normal 53 2 3 2 2 3" xfId="25401"/>
    <cellStyle name="Normal 53 2 3 2 3" xfId="12338"/>
    <cellStyle name="Normal 53 2 3 2 3 2" xfId="29187"/>
    <cellStyle name="Normal 53 2 3 2 4" xfId="21620"/>
    <cellStyle name="Normal 53 2 3 3" xfId="6178"/>
    <cellStyle name="Normal 53 2 3 3 2" xfId="14237"/>
    <cellStyle name="Normal 53 2 3 3 2 2" xfId="31084"/>
    <cellStyle name="Normal 53 2 3 3 3" xfId="23517"/>
    <cellStyle name="Normal 53 2 3 4" xfId="10403"/>
    <cellStyle name="Normal 53 2 3 4 2" xfId="27303"/>
    <cellStyle name="Normal 53 2 3 5" xfId="18013"/>
    <cellStyle name="Normal 53 2 3 6" xfId="19735"/>
    <cellStyle name="Normal 53 2 4" xfId="3367"/>
    <cellStyle name="Normal 53 2 4 2" xfId="7150"/>
    <cellStyle name="Normal 53 2 4 2 2" xfId="15209"/>
    <cellStyle name="Normal 53 2 4 2 2 2" xfId="32056"/>
    <cellStyle name="Normal 53 2 4 2 3" xfId="24489"/>
    <cellStyle name="Normal 53 2 4 3" xfId="11426"/>
    <cellStyle name="Normal 53 2 4 3 2" xfId="28275"/>
    <cellStyle name="Normal 53 2 4 4" xfId="20708"/>
    <cellStyle name="Normal 53 2 5" xfId="5266"/>
    <cellStyle name="Normal 53 2 5 2" xfId="13325"/>
    <cellStyle name="Normal 53 2 5 2 2" xfId="30172"/>
    <cellStyle name="Normal 53 2 5 3" xfId="22605"/>
    <cellStyle name="Normal 53 2 6" xfId="9427"/>
    <cellStyle name="Normal 53 2 6 2" xfId="26391"/>
    <cellStyle name="Normal 53 2 7" xfId="18010"/>
    <cellStyle name="Normal 53 2 8" xfId="18823"/>
    <cellStyle name="Normal 53 3" xfId="1551"/>
    <cellStyle name="Normal 53 3 2" xfId="2550"/>
    <cellStyle name="Normal 53 3 2 2" xfId="4512"/>
    <cellStyle name="Normal 53 3 2 2 2" xfId="8295"/>
    <cellStyle name="Normal 53 3 2 2 2 2" xfId="16354"/>
    <cellStyle name="Normal 53 3 2 2 2 2 2" xfId="33201"/>
    <cellStyle name="Normal 53 3 2 2 2 3" xfId="25634"/>
    <cellStyle name="Normal 53 3 2 2 3" xfId="12571"/>
    <cellStyle name="Normal 53 3 2 2 3 2" xfId="29420"/>
    <cellStyle name="Normal 53 3 2 2 4" xfId="21853"/>
    <cellStyle name="Normal 53 3 2 3" xfId="6411"/>
    <cellStyle name="Normal 53 3 2 3 2" xfId="14470"/>
    <cellStyle name="Normal 53 3 2 3 2 2" xfId="31317"/>
    <cellStyle name="Normal 53 3 2 3 3" xfId="23750"/>
    <cellStyle name="Normal 53 3 2 4" xfId="10637"/>
    <cellStyle name="Normal 53 3 2 4 2" xfId="27536"/>
    <cellStyle name="Normal 53 3 2 5" xfId="18015"/>
    <cellStyle name="Normal 53 3 2 6" xfId="19968"/>
    <cellStyle name="Normal 53 3 3" xfId="3600"/>
    <cellStyle name="Normal 53 3 3 2" xfId="7383"/>
    <cellStyle name="Normal 53 3 3 2 2" xfId="15442"/>
    <cellStyle name="Normal 53 3 3 2 2 2" xfId="32289"/>
    <cellStyle name="Normal 53 3 3 2 3" xfId="24722"/>
    <cellStyle name="Normal 53 3 3 3" xfId="11659"/>
    <cellStyle name="Normal 53 3 3 3 2" xfId="28508"/>
    <cellStyle name="Normal 53 3 3 4" xfId="20941"/>
    <cellStyle name="Normal 53 3 4" xfId="5499"/>
    <cellStyle name="Normal 53 3 4 2" xfId="13558"/>
    <cellStyle name="Normal 53 3 4 2 2" xfId="30405"/>
    <cellStyle name="Normal 53 3 4 3" xfId="22838"/>
    <cellStyle name="Normal 53 3 5" xfId="9684"/>
    <cellStyle name="Normal 53 3 5 2" xfId="26624"/>
    <cellStyle name="Normal 53 3 6" xfId="18014"/>
    <cellStyle name="Normal 53 3 7" xfId="19056"/>
    <cellStyle name="Normal 53 4" xfId="2096"/>
    <cellStyle name="Normal 53 4 2" xfId="4061"/>
    <cellStyle name="Normal 53 4 2 2" xfId="7844"/>
    <cellStyle name="Normal 53 4 2 2 2" xfId="15903"/>
    <cellStyle name="Normal 53 4 2 2 2 2" xfId="32750"/>
    <cellStyle name="Normal 53 4 2 2 3" xfId="25183"/>
    <cellStyle name="Normal 53 4 2 3" xfId="12120"/>
    <cellStyle name="Normal 53 4 2 3 2" xfId="28969"/>
    <cellStyle name="Normal 53 4 2 4" xfId="21402"/>
    <cellStyle name="Normal 53 4 3" xfId="5960"/>
    <cellStyle name="Normal 53 4 3 2" xfId="14019"/>
    <cellStyle name="Normal 53 4 3 2 2" xfId="30866"/>
    <cellStyle name="Normal 53 4 3 3" xfId="23299"/>
    <cellStyle name="Normal 53 4 4" xfId="10185"/>
    <cellStyle name="Normal 53 4 4 2" xfId="27085"/>
    <cellStyle name="Normal 53 4 5" xfId="18016"/>
    <cellStyle name="Normal 53 4 6" xfId="19517"/>
    <cellStyle name="Normal 53 5" xfId="3149"/>
    <cellStyle name="Normal 53 5 2" xfId="6932"/>
    <cellStyle name="Normal 53 5 2 2" xfId="14991"/>
    <cellStyle name="Normal 53 5 2 2 2" xfId="31838"/>
    <cellStyle name="Normal 53 5 2 3" xfId="24271"/>
    <cellStyle name="Normal 53 5 3" xfId="11208"/>
    <cellStyle name="Normal 53 5 3 2" xfId="28057"/>
    <cellStyle name="Normal 53 5 4" xfId="20490"/>
    <cellStyle name="Normal 53 6" xfId="5048"/>
    <cellStyle name="Normal 53 6 2" xfId="13107"/>
    <cellStyle name="Normal 53 6 2 2" xfId="29954"/>
    <cellStyle name="Normal 53 6 3" xfId="22387"/>
    <cellStyle name="Normal 53 7" xfId="9168"/>
    <cellStyle name="Normal 53 7 2" xfId="26173"/>
    <cellStyle name="Normal 53 8" xfId="18009"/>
    <cellStyle name="Normal 53 9" xfId="18605"/>
    <cellStyle name="Normal 54" xfId="970"/>
    <cellStyle name="Normal 54 2" xfId="1274"/>
    <cellStyle name="Normal 54 2 2" xfId="1770"/>
    <cellStyle name="Normal 54 2 2 2" xfId="2769"/>
    <cellStyle name="Normal 54 2 2 2 2" xfId="4731"/>
    <cellStyle name="Normal 54 2 2 2 2 2" xfId="8514"/>
    <cellStyle name="Normal 54 2 2 2 2 2 2" xfId="16573"/>
    <cellStyle name="Normal 54 2 2 2 2 2 2 2" xfId="33420"/>
    <cellStyle name="Normal 54 2 2 2 2 2 3" xfId="25853"/>
    <cellStyle name="Normal 54 2 2 2 2 3" xfId="12790"/>
    <cellStyle name="Normal 54 2 2 2 2 3 2" xfId="29639"/>
    <cellStyle name="Normal 54 2 2 2 2 4" xfId="22072"/>
    <cellStyle name="Normal 54 2 2 2 3" xfId="6630"/>
    <cellStyle name="Normal 54 2 2 2 3 2" xfId="14689"/>
    <cellStyle name="Normal 54 2 2 2 3 2 2" xfId="31536"/>
    <cellStyle name="Normal 54 2 2 2 3 3" xfId="23969"/>
    <cellStyle name="Normal 54 2 2 2 4" xfId="10856"/>
    <cellStyle name="Normal 54 2 2 2 4 2" xfId="27755"/>
    <cellStyle name="Normal 54 2 2 2 5" xfId="18020"/>
    <cellStyle name="Normal 54 2 2 2 6" xfId="20187"/>
    <cellStyle name="Normal 54 2 2 3" xfId="3819"/>
    <cellStyle name="Normal 54 2 2 3 2" xfId="7602"/>
    <cellStyle name="Normal 54 2 2 3 2 2" xfId="15661"/>
    <cellStyle name="Normal 54 2 2 3 2 2 2" xfId="32508"/>
    <cellStyle name="Normal 54 2 2 3 2 3" xfId="24941"/>
    <cellStyle name="Normal 54 2 2 3 3" xfId="11878"/>
    <cellStyle name="Normal 54 2 2 3 3 2" xfId="28727"/>
    <cellStyle name="Normal 54 2 2 3 4" xfId="21160"/>
    <cellStyle name="Normal 54 2 2 4" xfId="5718"/>
    <cellStyle name="Normal 54 2 2 4 2" xfId="13777"/>
    <cellStyle name="Normal 54 2 2 4 2 2" xfId="30624"/>
    <cellStyle name="Normal 54 2 2 4 3" xfId="23057"/>
    <cellStyle name="Normal 54 2 2 5" xfId="9903"/>
    <cellStyle name="Normal 54 2 2 5 2" xfId="26843"/>
    <cellStyle name="Normal 54 2 2 6" xfId="18019"/>
    <cellStyle name="Normal 54 2 2 7" xfId="19275"/>
    <cellStyle name="Normal 54 2 3" xfId="2316"/>
    <cellStyle name="Normal 54 2 3 2" xfId="4280"/>
    <cellStyle name="Normal 54 2 3 2 2" xfId="8063"/>
    <cellStyle name="Normal 54 2 3 2 2 2" xfId="16122"/>
    <cellStyle name="Normal 54 2 3 2 2 2 2" xfId="32969"/>
    <cellStyle name="Normal 54 2 3 2 2 3" xfId="25402"/>
    <cellStyle name="Normal 54 2 3 2 3" xfId="12339"/>
    <cellStyle name="Normal 54 2 3 2 3 2" xfId="29188"/>
    <cellStyle name="Normal 54 2 3 2 4" xfId="21621"/>
    <cellStyle name="Normal 54 2 3 3" xfId="6179"/>
    <cellStyle name="Normal 54 2 3 3 2" xfId="14238"/>
    <cellStyle name="Normal 54 2 3 3 2 2" xfId="31085"/>
    <cellStyle name="Normal 54 2 3 3 3" xfId="23518"/>
    <cellStyle name="Normal 54 2 3 4" xfId="10404"/>
    <cellStyle name="Normal 54 2 3 4 2" xfId="27304"/>
    <cellStyle name="Normal 54 2 3 5" xfId="18021"/>
    <cellStyle name="Normal 54 2 3 6" xfId="19736"/>
    <cellStyle name="Normal 54 2 4" xfId="3368"/>
    <cellStyle name="Normal 54 2 4 2" xfId="7151"/>
    <cellStyle name="Normal 54 2 4 2 2" xfId="15210"/>
    <cellStyle name="Normal 54 2 4 2 2 2" xfId="32057"/>
    <cellStyle name="Normal 54 2 4 2 3" xfId="24490"/>
    <cellStyle name="Normal 54 2 4 3" xfId="11427"/>
    <cellStyle name="Normal 54 2 4 3 2" xfId="28276"/>
    <cellStyle name="Normal 54 2 4 4" xfId="20709"/>
    <cellStyle name="Normal 54 2 5" xfId="5267"/>
    <cellStyle name="Normal 54 2 5 2" xfId="13326"/>
    <cellStyle name="Normal 54 2 5 2 2" xfId="30173"/>
    <cellStyle name="Normal 54 2 5 3" xfId="22606"/>
    <cellStyle name="Normal 54 2 6" xfId="9428"/>
    <cellStyle name="Normal 54 2 6 2" xfId="26392"/>
    <cellStyle name="Normal 54 2 7" xfId="18018"/>
    <cellStyle name="Normal 54 2 8" xfId="18824"/>
    <cellStyle name="Normal 54 3" xfId="1552"/>
    <cellStyle name="Normal 54 3 2" xfId="2551"/>
    <cellStyle name="Normal 54 3 2 2" xfId="4513"/>
    <cellStyle name="Normal 54 3 2 2 2" xfId="8296"/>
    <cellStyle name="Normal 54 3 2 2 2 2" xfId="16355"/>
    <cellStyle name="Normal 54 3 2 2 2 2 2" xfId="33202"/>
    <cellStyle name="Normal 54 3 2 2 2 3" xfId="25635"/>
    <cellStyle name="Normal 54 3 2 2 3" xfId="12572"/>
    <cellStyle name="Normal 54 3 2 2 3 2" xfId="29421"/>
    <cellStyle name="Normal 54 3 2 2 4" xfId="21854"/>
    <cellStyle name="Normal 54 3 2 3" xfId="6412"/>
    <cellStyle name="Normal 54 3 2 3 2" xfId="14471"/>
    <cellStyle name="Normal 54 3 2 3 2 2" xfId="31318"/>
    <cellStyle name="Normal 54 3 2 3 3" xfId="23751"/>
    <cellStyle name="Normal 54 3 2 4" xfId="10638"/>
    <cellStyle name="Normal 54 3 2 4 2" xfId="27537"/>
    <cellStyle name="Normal 54 3 2 5" xfId="18023"/>
    <cellStyle name="Normal 54 3 2 6" xfId="19969"/>
    <cellStyle name="Normal 54 3 3" xfId="3601"/>
    <cellStyle name="Normal 54 3 3 2" xfId="7384"/>
    <cellStyle name="Normal 54 3 3 2 2" xfId="15443"/>
    <cellStyle name="Normal 54 3 3 2 2 2" xfId="32290"/>
    <cellStyle name="Normal 54 3 3 2 3" xfId="24723"/>
    <cellStyle name="Normal 54 3 3 3" xfId="11660"/>
    <cellStyle name="Normal 54 3 3 3 2" xfId="28509"/>
    <cellStyle name="Normal 54 3 3 4" xfId="20942"/>
    <cellStyle name="Normal 54 3 4" xfId="5500"/>
    <cellStyle name="Normal 54 3 4 2" xfId="13559"/>
    <cellStyle name="Normal 54 3 4 2 2" xfId="30406"/>
    <cellStyle name="Normal 54 3 4 3" xfId="22839"/>
    <cellStyle name="Normal 54 3 5" xfId="9685"/>
    <cellStyle name="Normal 54 3 5 2" xfId="26625"/>
    <cellStyle name="Normal 54 3 6" xfId="18022"/>
    <cellStyle name="Normal 54 3 7" xfId="19057"/>
    <cellStyle name="Normal 54 4" xfId="2097"/>
    <cellStyle name="Normal 54 4 2" xfId="4062"/>
    <cellStyle name="Normal 54 4 2 2" xfId="7845"/>
    <cellStyle name="Normal 54 4 2 2 2" xfId="15904"/>
    <cellStyle name="Normal 54 4 2 2 2 2" xfId="32751"/>
    <cellStyle name="Normal 54 4 2 2 3" xfId="25184"/>
    <cellStyle name="Normal 54 4 2 3" xfId="12121"/>
    <cellStyle name="Normal 54 4 2 3 2" xfId="28970"/>
    <cellStyle name="Normal 54 4 2 4" xfId="21403"/>
    <cellStyle name="Normal 54 4 3" xfId="5961"/>
    <cellStyle name="Normal 54 4 3 2" xfId="14020"/>
    <cellStyle name="Normal 54 4 3 2 2" xfId="30867"/>
    <cellStyle name="Normal 54 4 3 3" xfId="23300"/>
    <cellStyle name="Normal 54 4 4" xfId="10186"/>
    <cellStyle name="Normal 54 4 4 2" xfId="27086"/>
    <cellStyle name="Normal 54 4 5" xfId="18024"/>
    <cellStyle name="Normal 54 4 6" xfId="19518"/>
    <cellStyle name="Normal 54 5" xfId="3150"/>
    <cellStyle name="Normal 54 5 2" xfId="6933"/>
    <cellStyle name="Normal 54 5 2 2" xfId="14992"/>
    <cellStyle name="Normal 54 5 2 2 2" xfId="31839"/>
    <cellStyle name="Normal 54 5 2 3" xfId="24272"/>
    <cellStyle name="Normal 54 5 3" xfId="11209"/>
    <cellStyle name="Normal 54 5 3 2" xfId="28058"/>
    <cellStyle name="Normal 54 5 4" xfId="20491"/>
    <cellStyle name="Normal 54 6" xfId="5049"/>
    <cellStyle name="Normal 54 6 2" xfId="13108"/>
    <cellStyle name="Normal 54 6 2 2" xfId="29955"/>
    <cellStyle name="Normal 54 6 3" xfId="22388"/>
    <cellStyle name="Normal 54 7" xfId="9169"/>
    <cellStyle name="Normal 54 7 2" xfId="26174"/>
    <cellStyle name="Normal 54 8" xfId="18017"/>
    <cellStyle name="Normal 54 9" xfId="18606"/>
    <cellStyle name="Normal 55" xfId="971"/>
    <cellStyle name="Normal 55 2" xfId="1275"/>
    <cellStyle name="Normal 55 2 2" xfId="1771"/>
    <cellStyle name="Normal 55 2 2 2" xfId="2770"/>
    <cellStyle name="Normal 55 2 2 2 2" xfId="4732"/>
    <cellStyle name="Normal 55 2 2 2 2 2" xfId="8515"/>
    <cellStyle name="Normal 55 2 2 2 2 2 2" xfId="16574"/>
    <cellStyle name="Normal 55 2 2 2 2 2 2 2" xfId="33421"/>
    <cellStyle name="Normal 55 2 2 2 2 2 3" xfId="25854"/>
    <cellStyle name="Normal 55 2 2 2 2 3" xfId="12791"/>
    <cellStyle name="Normal 55 2 2 2 2 3 2" xfId="29640"/>
    <cellStyle name="Normal 55 2 2 2 2 4" xfId="22073"/>
    <cellStyle name="Normal 55 2 2 2 3" xfId="6631"/>
    <cellStyle name="Normal 55 2 2 2 3 2" xfId="14690"/>
    <cellStyle name="Normal 55 2 2 2 3 2 2" xfId="31537"/>
    <cellStyle name="Normal 55 2 2 2 3 3" xfId="23970"/>
    <cellStyle name="Normal 55 2 2 2 4" xfId="10857"/>
    <cellStyle name="Normal 55 2 2 2 4 2" xfId="27756"/>
    <cellStyle name="Normal 55 2 2 2 5" xfId="18028"/>
    <cellStyle name="Normal 55 2 2 2 6" xfId="20188"/>
    <cellStyle name="Normal 55 2 2 3" xfId="3820"/>
    <cellStyle name="Normal 55 2 2 3 2" xfId="7603"/>
    <cellStyle name="Normal 55 2 2 3 2 2" xfId="15662"/>
    <cellStyle name="Normal 55 2 2 3 2 2 2" xfId="32509"/>
    <cellStyle name="Normal 55 2 2 3 2 3" xfId="24942"/>
    <cellStyle name="Normal 55 2 2 3 3" xfId="11879"/>
    <cellStyle name="Normal 55 2 2 3 3 2" xfId="28728"/>
    <cellStyle name="Normal 55 2 2 3 4" xfId="21161"/>
    <cellStyle name="Normal 55 2 2 4" xfId="5719"/>
    <cellStyle name="Normal 55 2 2 4 2" xfId="13778"/>
    <cellStyle name="Normal 55 2 2 4 2 2" xfId="30625"/>
    <cellStyle name="Normal 55 2 2 4 3" xfId="23058"/>
    <cellStyle name="Normal 55 2 2 5" xfId="9904"/>
    <cellStyle name="Normal 55 2 2 5 2" xfId="26844"/>
    <cellStyle name="Normal 55 2 2 6" xfId="18027"/>
    <cellStyle name="Normal 55 2 2 7" xfId="19276"/>
    <cellStyle name="Normal 55 2 3" xfId="2317"/>
    <cellStyle name="Normal 55 2 3 2" xfId="4281"/>
    <cellStyle name="Normal 55 2 3 2 2" xfId="8064"/>
    <cellStyle name="Normal 55 2 3 2 2 2" xfId="16123"/>
    <cellStyle name="Normal 55 2 3 2 2 2 2" xfId="32970"/>
    <cellStyle name="Normal 55 2 3 2 2 3" xfId="25403"/>
    <cellStyle name="Normal 55 2 3 2 3" xfId="12340"/>
    <cellStyle name="Normal 55 2 3 2 3 2" xfId="29189"/>
    <cellStyle name="Normal 55 2 3 2 4" xfId="21622"/>
    <cellStyle name="Normal 55 2 3 3" xfId="6180"/>
    <cellStyle name="Normal 55 2 3 3 2" xfId="14239"/>
    <cellStyle name="Normal 55 2 3 3 2 2" xfId="31086"/>
    <cellStyle name="Normal 55 2 3 3 3" xfId="23519"/>
    <cellStyle name="Normal 55 2 3 4" xfId="10405"/>
    <cellStyle name="Normal 55 2 3 4 2" xfId="27305"/>
    <cellStyle name="Normal 55 2 3 5" xfId="18029"/>
    <cellStyle name="Normal 55 2 3 6" xfId="19737"/>
    <cellStyle name="Normal 55 2 4" xfId="3369"/>
    <cellStyle name="Normal 55 2 4 2" xfId="7152"/>
    <cellStyle name="Normal 55 2 4 2 2" xfId="15211"/>
    <cellStyle name="Normal 55 2 4 2 2 2" xfId="32058"/>
    <cellStyle name="Normal 55 2 4 2 3" xfId="24491"/>
    <cellStyle name="Normal 55 2 4 3" xfId="11428"/>
    <cellStyle name="Normal 55 2 4 3 2" xfId="28277"/>
    <cellStyle name="Normal 55 2 4 4" xfId="20710"/>
    <cellStyle name="Normal 55 2 5" xfId="5268"/>
    <cellStyle name="Normal 55 2 5 2" xfId="13327"/>
    <cellStyle name="Normal 55 2 5 2 2" xfId="30174"/>
    <cellStyle name="Normal 55 2 5 3" xfId="22607"/>
    <cellStyle name="Normal 55 2 6" xfId="9429"/>
    <cellStyle name="Normal 55 2 6 2" xfId="26393"/>
    <cellStyle name="Normal 55 2 7" xfId="18026"/>
    <cellStyle name="Normal 55 2 8" xfId="18825"/>
    <cellStyle name="Normal 55 3" xfId="1553"/>
    <cellStyle name="Normal 55 3 2" xfId="2552"/>
    <cellStyle name="Normal 55 3 2 2" xfId="4514"/>
    <cellStyle name="Normal 55 3 2 2 2" xfId="8297"/>
    <cellStyle name="Normal 55 3 2 2 2 2" xfId="16356"/>
    <cellStyle name="Normal 55 3 2 2 2 2 2" xfId="33203"/>
    <cellStyle name="Normal 55 3 2 2 2 3" xfId="25636"/>
    <cellStyle name="Normal 55 3 2 2 3" xfId="12573"/>
    <cellStyle name="Normal 55 3 2 2 3 2" xfId="29422"/>
    <cellStyle name="Normal 55 3 2 2 4" xfId="21855"/>
    <cellStyle name="Normal 55 3 2 3" xfId="6413"/>
    <cellStyle name="Normal 55 3 2 3 2" xfId="14472"/>
    <cellStyle name="Normal 55 3 2 3 2 2" xfId="31319"/>
    <cellStyle name="Normal 55 3 2 3 3" xfId="23752"/>
    <cellStyle name="Normal 55 3 2 4" xfId="10639"/>
    <cellStyle name="Normal 55 3 2 4 2" xfId="27538"/>
    <cellStyle name="Normal 55 3 2 5" xfId="18031"/>
    <cellStyle name="Normal 55 3 2 6" xfId="19970"/>
    <cellStyle name="Normal 55 3 3" xfId="3602"/>
    <cellStyle name="Normal 55 3 3 2" xfId="7385"/>
    <cellStyle name="Normal 55 3 3 2 2" xfId="15444"/>
    <cellStyle name="Normal 55 3 3 2 2 2" xfId="32291"/>
    <cellStyle name="Normal 55 3 3 2 3" xfId="24724"/>
    <cellStyle name="Normal 55 3 3 3" xfId="11661"/>
    <cellStyle name="Normal 55 3 3 3 2" xfId="28510"/>
    <cellStyle name="Normal 55 3 3 4" xfId="20943"/>
    <cellStyle name="Normal 55 3 4" xfId="5501"/>
    <cellStyle name="Normal 55 3 4 2" xfId="13560"/>
    <cellStyle name="Normal 55 3 4 2 2" xfId="30407"/>
    <cellStyle name="Normal 55 3 4 3" xfId="22840"/>
    <cellStyle name="Normal 55 3 5" xfId="9686"/>
    <cellStyle name="Normal 55 3 5 2" xfId="26626"/>
    <cellStyle name="Normal 55 3 6" xfId="18030"/>
    <cellStyle name="Normal 55 3 7" xfId="19058"/>
    <cellStyle name="Normal 55 4" xfId="2098"/>
    <cellStyle name="Normal 55 4 2" xfId="4063"/>
    <cellStyle name="Normal 55 4 2 2" xfId="7846"/>
    <cellStyle name="Normal 55 4 2 2 2" xfId="15905"/>
    <cellStyle name="Normal 55 4 2 2 2 2" xfId="32752"/>
    <cellStyle name="Normal 55 4 2 2 3" xfId="25185"/>
    <cellStyle name="Normal 55 4 2 3" xfId="12122"/>
    <cellStyle name="Normal 55 4 2 3 2" xfId="28971"/>
    <cellStyle name="Normal 55 4 2 4" xfId="21404"/>
    <cellStyle name="Normal 55 4 3" xfId="5962"/>
    <cellStyle name="Normal 55 4 3 2" xfId="14021"/>
    <cellStyle name="Normal 55 4 3 2 2" xfId="30868"/>
    <cellStyle name="Normal 55 4 3 3" xfId="23301"/>
    <cellStyle name="Normal 55 4 4" xfId="10187"/>
    <cellStyle name="Normal 55 4 4 2" xfId="27087"/>
    <cellStyle name="Normal 55 4 5" xfId="18032"/>
    <cellStyle name="Normal 55 4 6" xfId="19519"/>
    <cellStyle name="Normal 55 5" xfId="3151"/>
    <cellStyle name="Normal 55 5 2" xfId="6934"/>
    <cellStyle name="Normal 55 5 2 2" xfId="14993"/>
    <cellStyle name="Normal 55 5 2 2 2" xfId="31840"/>
    <cellStyle name="Normal 55 5 2 3" xfId="24273"/>
    <cellStyle name="Normal 55 5 3" xfId="11210"/>
    <cellStyle name="Normal 55 5 3 2" xfId="28059"/>
    <cellStyle name="Normal 55 5 4" xfId="20492"/>
    <cellStyle name="Normal 55 6" xfId="5050"/>
    <cellStyle name="Normal 55 6 2" xfId="13109"/>
    <cellStyle name="Normal 55 6 2 2" xfId="29956"/>
    <cellStyle name="Normal 55 6 3" xfId="22389"/>
    <cellStyle name="Normal 55 7" xfId="9170"/>
    <cellStyle name="Normal 55 7 2" xfId="26175"/>
    <cellStyle name="Normal 55 8" xfId="18025"/>
    <cellStyle name="Normal 55 9" xfId="18607"/>
    <cellStyle name="Normal 56" xfId="973"/>
    <cellStyle name="Normal 57" xfId="972"/>
    <cellStyle name="Normal 57 2" xfId="1276"/>
    <cellStyle name="Normal 57 2 2" xfId="1772"/>
    <cellStyle name="Normal 57 2 2 2" xfId="2771"/>
    <cellStyle name="Normal 57 2 2 2 2" xfId="4733"/>
    <cellStyle name="Normal 57 2 2 2 2 2" xfId="8516"/>
    <cellStyle name="Normal 57 2 2 2 2 2 2" xfId="16575"/>
    <cellStyle name="Normal 57 2 2 2 2 2 2 2" xfId="33422"/>
    <cellStyle name="Normal 57 2 2 2 2 2 3" xfId="25855"/>
    <cellStyle name="Normal 57 2 2 2 2 3" xfId="12792"/>
    <cellStyle name="Normal 57 2 2 2 2 3 2" xfId="29641"/>
    <cellStyle name="Normal 57 2 2 2 2 4" xfId="22074"/>
    <cellStyle name="Normal 57 2 2 2 3" xfId="6632"/>
    <cellStyle name="Normal 57 2 2 2 3 2" xfId="14691"/>
    <cellStyle name="Normal 57 2 2 2 3 2 2" xfId="31538"/>
    <cellStyle name="Normal 57 2 2 2 3 3" xfId="23971"/>
    <cellStyle name="Normal 57 2 2 2 4" xfId="10858"/>
    <cellStyle name="Normal 57 2 2 2 4 2" xfId="27757"/>
    <cellStyle name="Normal 57 2 2 2 5" xfId="18036"/>
    <cellStyle name="Normal 57 2 2 2 6" xfId="20189"/>
    <cellStyle name="Normal 57 2 2 3" xfId="3821"/>
    <cellStyle name="Normal 57 2 2 3 2" xfId="7604"/>
    <cellStyle name="Normal 57 2 2 3 2 2" xfId="15663"/>
    <cellStyle name="Normal 57 2 2 3 2 2 2" xfId="32510"/>
    <cellStyle name="Normal 57 2 2 3 2 3" xfId="24943"/>
    <cellStyle name="Normal 57 2 2 3 3" xfId="11880"/>
    <cellStyle name="Normal 57 2 2 3 3 2" xfId="28729"/>
    <cellStyle name="Normal 57 2 2 3 4" xfId="21162"/>
    <cellStyle name="Normal 57 2 2 4" xfId="5720"/>
    <cellStyle name="Normal 57 2 2 4 2" xfId="13779"/>
    <cellStyle name="Normal 57 2 2 4 2 2" xfId="30626"/>
    <cellStyle name="Normal 57 2 2 4 3" xfId="23059"/>
    <cellStyle name="Normal 57 2 2 5" xfId="9905"/>
    <cellStyle name="Normal 57 2 2 5 2" xfId="26845"/>
    <cellStyle name="Normal 57 2 2 6" xfId="18035"/>
    <cellStyle name="Normal 57 2 2 7" xfId="19277"/>
    <cellStyle name="Normal 57 2 3" xfId="2318"/>
    <cellStyle name="Normal 57 2 3 2" xfId="4282"/>
    <cellStyle name="Normal 57 2 3 2 2" xfId="8065"/>
    <cellStyle name="Normal 57 2 3 2 2 2" xfId="16124"/>
    <cellStyle name="Normal 57 2 3 2 2 2 2" xfId="32971"/>
    <cellStyle name="Normal 57 2 3 2 2 3" xfId="25404"/>
    <cellStyle name="Normal 57 2 3 2 3" xfId="12341"/>
    <cellStyle name="Normal 57 2 3 2 3 2" xfId="29190"/>
    <cellStyle name="Normal 57 2 3 2 4" xfId="21623"/>
    <cellStyle name="Normal 57 2 3 3" xfId="6181"/>
    <cellStyle name="Normal 57 2 3 3 2" xfId="14240"/>
    <cellStyle name="Normal 57 2 3 3 2 2" xfId="31087"/>
    <cellStyle name="Normal 57 2 3 3 3" xfId="23520"/>
    <cellStyle name="Normal 57 2 3 4" xfId="10406"/>
    <cellStyle name="Normal 57 2 3 4 2" xfId="27306"/>
    <cellStyle name="Normal 57 2 3 5" xfId="18037"/>
    <cellStyle name="Normal 57 2 3 6" xfId="19738"/>
    <cellStyle name="Normal 57 2 4" xfId="3370"/>
    <cellStyle name="Normal 57 2 4 2" xfId="7153"/>
    <cellStyle name="Normal 57 2 4 2 2" xfId="15212"/>
    <cellStyle name="Normal 57 2 4 2 2 2" xfId="32059"/>
    <cellStyle name="Normal 57 2 4 2 3" xfId="24492"/>
    <cellStyle name="Normal 57 2 4 3" xfId="11429"/>
    <cellStyle name="Normal 57 2 4 3 2" xfId="28278"/>
    <cellStyle name="Normal 57 2 4 4" xfId="20711"/>
    <cellStyle name="Normal 57 2 5" xfId="5269"/>
    <cellStyle name="Normal 57 2 5 2" xfId="13328"/>
    <cellStyle name="Normal 57 2 5 2 2" xfId="30175"/>
    <cellStyle name="Normal 57 2 5 3" xfId="22608"/>
    <cellStyle name="Normal 57 2 6" xfId="9430"/>
    <cellStyle name="Normal 57 2 6 2" xfId="26394"/>
    <cellStyle name="Normal 57 2 7" xfId="18034"/>
    <cellStyle name="Normal 57 2 8" xfId="18826"/>
    <cellStyle name="Normal 57 3" xfId="1554"/>
    <cellStyle name="Normal 57 3 2" xfId="2553"/>
    <cellStyle name="Normal 57 3 2 2" xfId="4515"/>
    <cellStyle name="Normal 57 3 2 2 2" xfId="8298"/>
    <cellStyle name="Normal 57 3 2 2 2 2" xfId="16357"/>
    <cellStyle name="Normal 57 3 2 2 2 2 2" xfId="33204"/>
    <cellStyle name="Normal 57 3 2 2 2 3" xfId="25637"/>
    <cellStyle name="Normal 57 3 2 2 3" xfId="12574"/>
    <cellStyle name="Normal 57 3 2 2 3 2" xfId="29423"/>
    <cellStyle name="Normal 57 3 2 2 4" xfId="21856"/>
    <cellStyle name="Normal 57 3 2 3" xfId="6414"/>
    <cellStyle name="Normal 57 3 2 3 2" xfId="14473"/>
    <cellStyle name="Normal 57 3 2 3 2 2" xfId="31320"/>
    <cellStyle name="Normal 57 3 2 3 3" xfId="23753"/>
    <cellStyle name="Normal 57 3 2 4" xfId="10640"/>
    <cellStyle name="Normal 57 3 2 4 2" xfId="27539"/>
    <cellStyle name="Normal 57 3 2 5" xfId="18039"/>
    <cellStyle name="Normal 57 3 2 6" xfId="19971"/>
    <cellStyle name="Normal 57 3 3" xfId="3603"/>
    <cellStyle name="Normal 57 3 3 2" xfId="7386"/>
    <cellStyle name="Normal 57 3 3 2 2" xfId="15445"/>
    <cellStyle name="Normal 57 3 3 2 2 2" xfId="32292"/>
    <cellStyle name="Normal 57 3 3 2 3" xfId="24725"/>
    <cellStyle name="Normal 57 3 3 3" xfId="11662"/>
    <cellStyle name="Normal 57 3 3 3 2" xfId="28511"/>
    <cellStyle name="Normal 57 3 3 4" xfId="20944"/>
    <cellStyle name="Normal 57 3 4" xfId="5502"/>
    <cellStyle name="Normal 57 3 4 2" xfId="13561"/>
    <cellStyle name="Normal 57 3 4 2 2" xfId="30408"/>
    <cellStyle name="Normal 57 3 4 3" xfId="22841"/>
    <cellStyle name="Normal 57 3 5" xfId="9687"/>
    <cellStyle name="Normal 57 3 5 2" xfId="26627"/>
    <cellStyle name="Normal 57 3 6" xfId="18038"/>
    <cellStyle name="Normal 57 3 7" xfId="19059"/>
    <cellStyle name="Normal 57 4" xfId="2099"/>
    <cellStyle name="Normal 57 4 2" xfId="4064"/>
    <cellStyle name="Normal 57 4 2 2" xfId="7847"/>
    <cellStyle name="Normal 57 4 2 2 2" xfId="15906"/>
    <cellStyle name="Normal 57 4 2 2 2 2" xfId="32753"/>
    <cellStyle name="Normal 57 4 2 2 3" xfId="25186"/>
    <cellStyle name="Normal 57 4 2 3" xfId="12123"/>
    <cellStyle name="Normal 57 4 2 3 2" xfId="28972"/>
    <cellStyle name="Normal 57 4 2 4" xfId="21405"/>
    <cellStyle name="Normal 57 4 3" xfId="5963"/>
    <cellStyle name="Normal 57 4 3 2" xfId="14022"/>
    <cellStyle name="Normal 57 4 3 2 2" xfId="30869"/>
    <cellStyle name="Normal 57 4 3 3" xfId="23302"/>
    <cellStyle name="Normal 57 4 4" xfId="10188"/>
    <cellStyle name="Normal 57 4 4 2" xfId="27088"/>
    <cellStyle name="Normal 57 4 5" xfId="18040"/>
    <cellStyle name="Normal 57 4 6" xfId="19520"/>
    <cellStyle name="Normal 57 5" xfId="3152"/>
    <cellStyle name="Normal 57 5 2" xfId="6935"/>
    <cellStyle name="Normal 57 5 2 2" xfId="14994"/>
    <cellStyle name="Normal 57 5 2 2 2" xfId="31841"/>
    <cellStyle name="Normal 57 5 2 3" xfId="24274"/>
    <cellStyle name="Normal 57 5 3" xfId="11211"/>
    <cellStyle name="Normal 57 5 3 2" xfId="28060"/>
    <cellStyle name="Normal 57 5 4" xfId="20493"/>
    <cellStyle name="Normal 57 6" xfId="5051"/>
    <cellStyle name="Normal 57 6 2" xfId="13110"/>
    <cellStyle name="Normal 57 6 2 2" xfId="29957"/>
    <cellStyle name="Normal 57 6 3" xfId="22390"/>
    <cellStyle name="Normal 57 7" xfId="9171"/>
    <cellStyle name="Normal 57 7 2" xfId="26176"/>
    <cellStyle name="Normal 57 8" xfId="18033"/>
    <cellStyle name="Normal 57 9" xfId="18608"/>
    <cellStyle name="Normal 58" xfId="1103"/>
    <cellStyle name="Normal 58 2" xfId="1364"/>
    <cellStyle name="Normal 58 2 2" xfId="1860"/>
    <cellStyle name="Normal 58 2 2 2" xfId="2859"/>
    <cellStyle name="Normal 58 2 2 2 2" xfId="4821"/>
    <cellStyle name="Normal 58 2 2 2 2 2" xfId="8604"/>
    <cellStyle name="Normal 58 2 2 2 2 2 2" xfId="16663"/>
    <cellStyle name="Normal 58 2 2 2 2 2 2 2" xfId="33510"/>
    <cellStyle name="Normal 58 2 2 2 2 2 3" xfId="25943"/>
    <cellStyle name="Normal 58 2 2 2 2 3" xfId="12880"/>
    <cellStyle name="Normal 58 2 2 2 2 3 2" xfId="29729"/>
    <cellStyle name="Normal 58 2 2 2 2 4" xfId="22162"/>
    <cellStyle name="Normal 58 2 2 2 3" xfId="6720"/>
    <cellStyle name="Normal 58 2 2 2 3 2" xfId="14779"/>
    <cellStyle name="Normal 58 2 2 2 3 2 2" xfId="31626"/>
    <cellStyle name="Normal 58 2 2 2 3 3" xfId="24059"/>
    <cellStyle name="Normal 58 2 2 2 4" xfId="10946"/>
    <cellStyle name="Normal 58 2 2 2 4 2" xfId="27845"/>
    <cellStyle name="Normal 58 2 2 2 5" xfId="18044"/>
    <cellStyle name="Normal 58 2 2 2 6" xfId="20277"/>
    <cellStyle name="Normal 58 2 2 3" xfId="3909"/>
    <cellStyle name="Normal 58 2 2 3 2" xfId="7692"/>
    <cellStyle name="Normal 58 2 2 3 2 2" xfId="15751"/>
    <cellStyle name="Normal 58 2 2 3 2 2 2" xfId="32598"/>
    <cellStyle name="Normal 58 2 2 3 2 3" xfId="25031"/>
    <cellStyle name="Normal 58 2 2 3 3" xfId="11968"/>
    <cellStyle name="Normal 58 2 2 3 3 2" xfId="28817"/>
    <cellStyle name="Normal 58 2 2 3 4" xfId="21250"/>
    <cellStyle name="Normal 58 2 2 4" xfId="5808"/>
    <cellStyle name="Normal 58 2 2 4 2" xfId="13867"/>
    <cellStyle name="Normal 58 2 2 4 2 2" xfId="30714"/>
    <cellStyle name="Normal 58 2 2 4 3" xfId="23147"/>
    <cellStyle name="Normal 58 2 2 5" xfId="9993"/>
    <cellStyle name="Normal 58 2 2 5 2" xfId="26933"/>
    <cellStyle name="Normal 58 2 2 6" xfId="18043"/>
    <cellStyle name="Normal 58 2 2 7" xfId="19365"/>
    <cellStyle name="Normal 58 2 3" xfId="2406"/>
    <cellStyle name="Normal 58 2 3 2" xfId="4370"/>
    <cellStyle name="Normal 58 2 3 2 2" xfId="8153"/>
    <cellStyle name="Normal 58 2 3 2 2 2" xfId="16212"/>
    <cellStyle name="Normal 58 2 3 2 2 2 2" xfId="33059"/>
    <cellStyle name="Normal 58 2 3 2 2 3" xfId="25492"/>
    <cellStyle name="Normal 58 2 3 2 3" xfId="12429"/>
    <cellStyle name="Normal 58 2 3 2 3 2" xfId="29278"/>
    <cellStyle name="Normal 58 2 3 2 4" xfId="21711"/>
    <cellStyle name="Normal 58 2 3 3" xfId="6269"/>
    <cellStyle name="Normal 58 2 3 3 2" xfId="14328"/>
    <cellStyle name="Normal 58 2 3 3 2 2" xfId="31175"/>
    <cellStyle name="Normal 58 2 3 3 3" xfId="23608"/>
    <cellStyle name="Normal 58 2 3 4" xfId="10494"/>
    <cellStyle name="Normal 58 2 3 4 2" xfId="27394"/>
    <cellStyle name="Normal 58 2 3 5" xfId="18045"/>
    <cellStyle name="Normal 58 2 3 6" xfId="19826"/>
    <cellStyle name="Normal 58 2 4" xfId="3458"/>
    <cellStyle name="Normal 58 2 4 2" xfId="7241"/>
    <cellStyle name="Normal 58 2 4 2 2" xfId="15300"/>
    <cellStyle name="Normal 58 2 4 2 2 2" xfId="32147"/>
    <cellStyle name="Normal 58 2 4 2 3" xfId="24580"/>
    <cellStyle name="Normal 58 2 4 3" xfId="11517"/>
    <cellStyle name="Normal 58 2 4 3 2" xfId="28366"/>
    <cellStyle name="Normal 58 2 4 4" xfId="20799"/>
    <cellStyle name="Normal 58 2 5" xfId="5357"/>
    <cellStyle name="Normal 58 2 5 2" xfId="13416"/>
    <cellStyle name="Normal 58 2 5 2 2" xfId="30263"/>
    <cellStyle name="Normal 58 2 5 3" xfId="22696"/>
    <cellStyle name="Normal 58 2 6" xfId="9518"/>
    <cellStyle name="Normal 58 2 6 2" xfId="26482"/>
    <cellStyle name="Normal 58 2 7" xfId="18042"/>
    <cellStyle name="Normal 58 2 8" xfId="18914"/>
    <cellStyle name="Normal 58 3" xfId="1642"/>
    <cellStyle name="Normal 58 3 2" xfId="2641"/>
    <cellStyle name="Normal 58 3 2 2" xfId="4603"/>
    <cellStyle name="Normal 58 3 2 2 2" xfId="8386"/>
    <cellStyle name="Normal 58 3 2 2 2 2" xfId="16445"/>
    <cellStyle name="Normal 58 3 2 2 2 2 2" xfId="33292"/>
    <cellStyle name="Normal 58 3 2 2 2 3" xfId="25725"/>
    <cellStyle name="Normal 58 3 2 2 3" xfId="12662"/>
    <cellStyle name="Normal 58 3 2 2 3 2" xfId="29511"/>
    <cellStyle name="Normal 58 3 2 2 4" xfId="21944"/>
    <cellStyle name="Normal 58 3 2 3" xfId="6502"/>
    <cellStyle name="Normal 58 3 2 3 2" xfId="14561"/>
    <cellStyle name="Normal 58 3 2 3 2 2" xfId="31408"/>
    <cellStyle name="Normal 58 3 2 3 3" xfId="23841"/>
    <cellStyle name="Normal 58 3 2 4" xfId="10728"/>
    <cellStyle name="Normal 58 3 2 4 2" xfId="27627"/>
    <cellStyle name="Normal 58 3 2 5" xfId="18047"/>
    <cellStyle name="Normal 58 3 2 6" xfId="20059"/>
    <cellStyle name="Normal 58 3 3" xfId="3691"/>
    <cellStyle name="Normal 58 3 3 2" xfId="7474"/>
    <cellStyle name="Normal 58 3 3 2 2" xfId="15533"/>
    <cellStyle name="Normal 58 3 3 2 2 2" xfId="32380"/>
    <cellStyle name="Normal 58 3 3 2 3" xfId="24813"/>
    <cellStyle name="Normal 58 3 3 3" xfId="11750"/>
    <cellStyle name="Normal 58 3 3 3 2" xfId="28599"/>
    <cellStyle name="Normal 58 3 3 4" xfId="21032"/>
    <cellStyle name="Normal 58 3 4" xfId="5590"/>
    <cellStyle name="Normal 58 3 4 2" xfId="13649"/>
    <cellStyle name="Normal 58 3 4 2 2" xfId="30496"/>
    <cellStyle name="Normal 58 3 4 3" xfId="22929"/>
    <cellStyle name="Normal 58 3 5" xfId="9775"/>
    <cellStyle name="Normal 58 3 5 2" xfId="26715"/>
    <cellStyle name="Normal 58 3 6" xfId="18046"/>
    <cellStyle name="Normal 58 3 7" xfId="19147"/>
    <cellStyle name="Normal 58 4" xfId="2188"/>
    <cellStyle name="Normal 58 4 2" xfId="4152"/>
    <cellStyle name="Normal 58 4 2 2" xfId="7935"/>
    <cellStyle name="Normal 58 4 2 2 2" xfId="15994"/>
    <cellStyle name="Normal 58 4 2 2 2 2" xfId="32841"/>
    <cellStyle name="Normal 58 4 2 2 3" xfId="25274"/>
    <cellStyle name="Normal 58 4 2 3" xfId="12211"/>
    <cellStyle name="Normal 58 4 2 3 2" xfId="29060"/>
    <cellStyle name="Normal 58 4 2 4" xfId="21493"/>
    <cellStyle name="Normal 58 4 3" xfId="6051"/>
    <cellStyle name="Normal 58 4 3 2" xfId="14110"/>
    <cellStyle name="Normal 58 4 3 2 2" xfId="30957"/>
    <cellStyle name="Normal 58 4 3 3" xfId="23390"/>
    <cellStyle name="Normal 58 4 4" xfId="10276"/>
    <cellStyle name="Normal 58 4 4 2" xfId="27176"/>
    <cellStyle name="Normal 58 4 5" xfId="18048"/>
    <cellStyle name="Normal 58 4 6" xfId="19608"/>
    <cellStyle name="Normal 58 5" xfId="3240"/>
    <cellStyle name="Normal 58 5 2" xfId="7023"/>
    <cellStyle name="Normal 58 5 2 2" xfId="15082"/>
    <cellStyle name="Normal 58 5 2 2 2" xfId="31929"/>
    <cellStyle name="Normal 58 5 2 3" xfId="24362"/>
    <cellStyle name="Normal 58 5 3" xfId="11299"/>
    <cellStyle name="Normal 58 5 3 2" xfId="28148"/>
    <cellStyle name="Normal 58 5 4" xfId="20581"/>
    <cellStyle name="Normal 58 6" xfId="5139"/>
    <cellStyle name="Normal 58 6 2" xfId="13198"/>
    <cellStyle name="Normal 58 6 2 2" xfId="30045"/>
    <cellStyle name="Normal 58 6 3" xfId="22478"/>
    <cellStyle name="Normal 58 7" xfId="9283"/>
    <cellStyle name="Normal 58 7 2" xfId="26264"/>
    <cellStyle name="Normal 58 8" xfId="18041"/>
    <cellStyle name="Normal 58 9" xfId="18696"/>
    <cellStyle name="Normal 59" xfId="1104"/>
    <cellStyle name="Normal 59 2" xfId="1365"/>
    <cellStyle name="Normal 59 2 2" xfId="1861"/>
    <cellStyle name="Normal 59 2 2 2" xfId="2860"/>
    <cellStyle name="Normal 59 2 2 2 2" xfId="4822"/>
    <cellStyle name="Normal 59 2 2 2 2 2" xfId="8605"/>
    <cellStyle name="Normal 59 2 2 2 2 2 2" xfId="16664"/>
    <cellStyle name="Normal 59 2 2 2 2 2 2 2" xfId="33511"/>
    <cellStyle name="Normal 59 2 2 2 2 2 3" xfId="25944"/>
    <cellStyle name="Normal 59 2 2 2 2 3" xfId="12881"/>
    <cellStyle name="Normal 59 2 2 2 2 3 2" xfId="29730"/>
    <cellStyle name="Normal 59 2 2 2 2 4" xfId="22163"/>
    <cellStyle name="Normal 59 2 2 2 3" xfId="6721"/>
    <cellStyle name="Normal 59 2 2 2 3 2" xfId="14780"/>
    <cellStyle name="Normal 59 2 2 2 3 2 2" xfId="31627"/>
    <cellStyle name="Normal 59 2 2 2 3 3" xfId="24060"/>
    <cellStyle name="Normal 59 2 2 2 4" xfId="10947"/>
    <cellStyle name="Normal 59 2 2 2 4 2" xfId="27846"/>
    <cellStyle name="Normal 59 2 2 2 5" xfId="18052"/>
    <cellStyle name="Normal 59 2 2 2 6" xfId="20278"/>
    <cellStyle name="Normal 59 2 2 3" xfId="3910"/>
    <cellStyle name="Normal 59 2 2 3 2" xfId="7693"/>
    <cellStyle name="Normal 59 2 2 3 2 2" xfId="15752"/>
    <cellStyle name="Normal 59 2 2 3 2 2 2" xfId="32599"/>
    <cellStyle name="Normal 59 2 2 3 2 3" xfId="25032"/>
    <cellStyle name="Normal 59 2 2 3 3" xfId="11969"/>
    <cellStyle name="Normal 59 2 2 3 3 2" xfId="28818"/>
    <cellStyle name="Normal 59 2 2 3 4" xfId="21251"/>
    <cellStyle name="Normal 59 2 2 4" xfId="5809"/>
    <cellStyle name="Normal 59 2 2 4 2" xfId="13868"/>
    <cellStyle name="Normal 59 2 2 4 2 2" xfId="30715"/>
    <cellStyle name="Normal 59 2 2 4 3" xfId="23148"/>
    <cellStyle name="Normal 59 2 2 5" xfId="9994"/>
    <cellStyle name="Normal 59 2 2 5 2" xfId="26934"/>
    <cellStyle name="Normal 59 2 2 6" xfId="18051"/>
    <cellStyle name="Normal 59 2 2 7" xfId="19366"/>
    <cellStyle name="Normal 59 2 3" xfId="2407"/>
    <cellStyle name="Normal 59 2 3 2" xfId="4371"/>
    <cellStyle name="Normal 59 2 3 2 2" xfId="8154"/>
    <cellStyle name="Normal 59 2 3 2 2 2" xfId="16213"/>
    <cellStyle name="Normal 59 2 3 2 2 2 2" xfId="33060"/>
    <cellStyle name="Normal 59 2 3 2 2 3" xfId="25493"/>
    <cellStyle name="Normal 59 2 3 2 3" xfId="12430"/>
    <cellStyle name="Normal 59 2 3 2 3 2" xfId="29279"/>
    <cellStyle name="Normal 59 2 3 2 4" xfId="21712"/>
    <cellStyle name="Normal 59 2 3 3" xfId="6270"/>
    <cellStyle name="Normal 59 2 3 3 2" xfId="14329"/>
    <cellStyle name="Normal 59 2 3 3 2 2" xfId="31176"/>
    <cellStyle name="Normal 59 2 3 3 3" xfId="23609"/>
    <cellStyle name="Normal 59 2 3 4" xfId="10495"/>
    <cellStyle name="Normal 59 2 3 4 2" xfId="27395"/>
    <cellStyle name="Normal 59 2 3 5" xfId="18053"/>
    <cellStyle name="Normal 59 2 3 6" xfId="19827"/>
    <cellStyle name="Normal 59 2 4" xfId="3459"/>
    <cellStyle name="Normal 59 2 4 2" xfId="7242"/>
    <cellStyle name="Normal 59 2 4 2 2" xfId="15301"/>
    <cellStyle name="Normal 59 2 4 2 2 2" xfId="32148"/>
    <cellStyle name="Normal 59 2 4 2 3" xfId="24581"/>
    <cellStyle name="Normal 59 2 4 3" xfId="11518"/>
    <cellStyle name="Normal 59 2 4 3 2" xfId="28367"/>
    <cellStyle name="Normal 59 2 4 4" xfId="20800"/>
    <cellStyle name="Normal 59 2 5" xfId="5358"/>
    <cellStyle name="Normal 59 2 5 2" xfId="13417"/>
    <cellStyle name="Normal 59 2 5 2 2" xfId="30264"/>
    <cellStyle name="Normal 59 2 5 3" xfId="22697"/>
    <cellStyle name="Normal 59 2 6" xfId="9519"/>
    <cellStyle name="Normal 59 2 6 2" xfId="26483"/>
    <cellStyle name="Normal 59 2 7" xfId="18050"/>
    <cellStyle name="Normal 59 2 8" xfId="18915"/>
    <cellStyle name="Normal 59 3" xfId="1643"/>
    <cellStyle name="Normal 59 3 2" xfId="2642"/>
    <cellStyle name="Normal 59 3 2 2" xfId="4604"/>
    <cellStyle name="Normal 59 3 2 2 2" xfId="8387"/>
    <cellStyle name="Normal 59 3 2 2 2 2" xfId="16446"/>
    <cellStyle name="Normal 59 3 2 2 2 2 2" xfId="33293"/>
    <cellStyle name="Normal 59 3 2 2 2 3" xfId="25726"/>
    <cellStyle name="Normal 59 3 2 2 3" xfId="12663"/>
    <cellStyle name="Normal 59 3 2 2 3 2" xfId="29512"/>
    <cellStyle name="Normal 59 3 2 2 4" xfId="21945"/>
    <cellStyle name="Normal 59 3 2 3" xfId="6503"/>
    <cellStyle name="Normal 59 3 2 3 2" xfId="14562"/>
    <cellStyle name="Normal 59 3 2 3 2 2" xfId="31409"/>
    <cellStyle name="Normal 59 3 2 3 3" xfId="23842"/>
    <cellStyle name="Normal 59 3 2 4" xfId="10729"/>
    <cellStyle name="Normal 59 3 2 4 2" xfId="27628"/>
    <cellStyle name="Normal 59 3 2 5" xfId="18055"/>
    <cellStyle name="Normal 59 3 2 6" xfId="20060"/>
    <cellStyle name="Normal 59 3 3" xfId="3692"/>
    <cellStyle name="Normal 59 3 3 2" xfId="7475"/>
    <cellStyle name="Normal 59 3 3 2 2" xfId="15534"/>
    <cellStyle name="Normal 59 3 3 2 2 2" xfId="32381"/>
    <cellStyle name="Normal 59 3 3 2 3" xfId="24814"/>
    <cellStyle name="Normal 59 3 3 3" xfId="11751"/>
    <cellStyle name="Normal 59 3 3 3 2" xfId="28600"/>
    <cellStyle name="Normal 59 3 3 4" xfId="21033"/>
    <cellStyle name="Normal 59 3 4" xfId="5591"/>
    <cellStyle name="Normal 59 3 4 2" xfId="13650"/>
    <cellStyle name="Normal 59 3 4 2 2" xfId="30497"/>
    <cellStyle name="Normal 59 3 4 3" xfId="22930"/>
    <cellStyle name="Normal 59 3 5" xfId="9776"/>
    <cellStyle name="Normal 59 3 5 2" xfId="26716"/>
    <cellStyle name="Normal 59 3 6" xfId="18054"/>
    <cellStyle name="Normal 59 3 7" xfId="19148"/>
    <cellStyle name="Normal 59 4" xfId="2189"/>
    <cellStyle name="Normal 59 4 2" xfId="4153"/>
    <cellStyle name="Normal 59 4 2 2" xfId="7936"/>
    <cellStyle name="Normal 59 4 2 2 2" xfId="15995"/>
    <cellStyle name="Normal 59 4 2 2 2 2" xfId="32842"/>
    <cellStyle name="Normal 59 4 2 2 3" xfId="25275"/>
    <cellStyle name="Normal 59 4 2 3" xfId="12212"/>
    <cellStyle name="Normal 59 4 2 3 2" xfId="29061"/>
    <cellStyle name="Normal 59 4 2 4" xfId="21494"/>
    <cellStyle name="Normal 59 4 3" xfId="6052"/>
    <cellStyle name="Normal 59 4 3 2" xfId="14111"/>
    <cellStyle name="Normal 59 4 3 2 2" xfId="30958"/>
    <cellStyle name="Normal 59 4 3 3" xfId="23391"/>
    <cellStyle name="Normal 59 4 4" xfId="10277"/>
    <cellStyle name="Normal 59 4 4 2" xfId="27177"/>
    <cellStyle name="Normal 59 4 5" xfId="18056"/>
    <cellStyle name="Normal 59 4 6" xfId="19609"/>
    <cellStyle name="Normal 59 5" xfId="3241"/>
    <cellStyle name="Normal 59 5 2" xfId="7024"/>
    <cellStyle name="Normal 59 5 2 2" xfId="15083"/>
    <cellStyle name="Normal 59 5 2 2 2" xfId="31930"/>
    <cellStyle name="Normal 59 5 2 3" xfId="24363"/>
    <cellStyle name="Normal 59 5 3" xfId="11300"/>
    <cellStyle name="Normal 59 5 3 2" xfId="28149"/>
    <cellStyle name="Normal 59 5 4" xfId="20582"/>
    <cellStyle name="Normal 59 6" xfId="5140"/>
    <cellStyle name="Normal 59 6 2" xfId="13199"/>
    <cellStyle name="Normal 59 6 2 2" xfId="30046"/>
    <cellStyle name="Normal 59 6 3" xfId="22479"/>
    <cellStyle name="Normal 59 7" xfId="9284"/>
    <cellStyle name="Normal 59 7 2" xfId="26265"/>
    <cellStyle name="Normal 59 8" xfId="18049"/>
    <cellStyle name="Normal 59 9" xfId="18697"/>
    <cellStyle name="Normal 6" xfId="182"/>
    <cellStyle name="Normal 6 2" xfId="451"/>
    <cellStyle name="Normal 6 2 2" xfId="2981"/>
    <cellStyle name="Normal 6 2 2 2" xfId="6838"/>
    <cellStyle name="Normal 6 2 2 2 2" xfId="14897"/>
    <cellStyle name="Normal 6 2 2 2 2 2" xfId="31744"/>
    <cellStyle name="Normal 6 2 2 2 3" xfId="24177"/>
    <cellStyle name="Normal 6 2 2 3" xfId="11066"/>
    <cellStyle name="Normal 6 2 2 3 2" xfId="27963"/>
    <cellStyle name="Normal 6 2 2 4" xfId="20395"/>
    <cellStyle name="Normal 6 2 3" xfId="18058"/>
    <cellStyle name="Normal 6 3" xfId="851"/>
    <cellStyle name="Normal 6 3 2" xfId="18059"/>
    <cellStyle name="Normal 6 4" xfId="2971"/>
    <cellStyle name="Normal 6 4 2" xfId="6829"/>
    <cellStyle name="Normal 6 4 2 2" xfId="14888"/>
    <cellStyle name="Normal 6 4 2 2 2" xfId="31735"/>
    <cellStyle name="Normal 6 4 2 3" xfId="24168"/>
    <cellStyle name="Normal 6 4 3" xfId="11057"/>
    <cellStyle name="Normal 6 4 3 2" xfId="27954"/>
    <cellStyle name="Normal 6 4 4" xfId="20386"/>
    <cellStyle name="Normal 6 5" xfId="18057"/>
    <cellStyle name="Normal 6 6" xfId="450"/>
    <cellStyle name="Normal 6_Energía" xfId="18060"/>
    <cellStyle name="Normal 60" xfId="1105"/>
    <cellStyle name="Normal 60 2" xfId="1366"/>
    <cellStyle name="Normal 60 2 2" xfId="1862"/>
    <cellStyle name="Normal 60 2 2 2" xfId="2861"/>
    <cellStyle name="Normal 60 2 2 2 2" xfId="4823"/>
    <cellStyle name="Normal 60 2 2 2 2 2" xfId="8606"/>
    <cellStyle name="Normal 60 2 2 2 2 2 2" xfId="16665"/>
    <cellStyle name="Normal 60 2 2 2 2 2 2 2" xfId="33512"/>
    <cellStyle name="Normal 60 2 2 2 2 2 3" xfId="25945"/>
    <cellStyle name="Normal 60 2 2 2 2 3" xfId="12882"/>
    <cellStyle name="Normal 60 2 2 2 2 3 2" xfId="29731"/>
    <cellStyle name="Normal 60 2 2 2 2 4" xfId="22164"/>
    <cellStyle name="Normal 60 2 2 2 3" xfId="6722"/>
    <cellStyle name="Normal 60 2 2 2 3 2" xfId="14781"/>
    <cellStyle name="Normal 60 2 2 2 3 2 2" xfId="31628"/>
    <cellStyle name="Normal 60 2 2 2 3 3" xfId="24061"/>
    <cellStyle name="Normal 60 2 2 2 4" xfId="10948"/>
    <cellStyle name="Normal 60 2 2 2 4 2" xfId="27847"/>
    <cellStyle name="Normal 60 2 2 2 5" xfId="18064"/>
    <cellStyle name="Normal 60 2 2 2 6" xfId="20279"/>
    <cellStyle name="Normal 60 2 2 3" xfId="3911"/>
    <cellStyle name="Normal 60 2 2 3 2" xfId="7694"/>
    <cellStyle name="Normal 60 2 2 3 2 2" xfId="15753"/>
    <cellStyle name="Normal 60 2 2 3 2 2 2" xfId="32600"/>
    <cellStyle name="Normal 60 2 2 3 2 3" xfId="25033"/>
    <cellStyle name="Normal 60 2 2 3 3" xfId="11970"/>
    <cellStyle name="Normal 60 2 2 3 3 2" xfId="28819"/>
    <cellStyle name="Normal 60 2 2 3 4" xfId="21252"/>
    <cellStyle name="Normal 60 2 2 4" xfId="5810"/>
    <cellStyle name="Normal 60 2 2 4 2" xfId="13869"/>
    <cellStyle name="Normal 60 2 2 4 2 2" xfId="30716"/>
    <cellStyle name="Normal 60 2 2 4 3" xfId="23149"/>
    <cellStyle name="Normal 60 2 2 5" xfId="9995"/>
    <cellStyle name="Normal 60 2 2 5 2" xfId="26935"/>
    <cellStyle name="Normal 60 2 2 6" xfId="18063"/>
    <cellStyle name="Normal 60 2 2 7" xfId="19367"/>
    <cellStyle name="Normal 60 2 3" xfId="2408"/>
    <cellStyle name="Normal 60 2 3 2" xfId="4372"/>
    <cellStyle name="Normal 60 2 3 2 2" xfId="8155"/>
    <cellStyle name="Normal 60 2 3 2 2 2" xfId="16214"/>
    <cellStyle name="Normal 60 2 3 2 2 2 2" xfId="33061"/>
    <cellStyle name="Normal 60 2 3 2 2 3" xfId="25494"/>
    <cellStyle name="Normal 60 2 3 2 3" xfId="12431"/>
    <cellStyle name="Normal 60 2 3 2 3 2" xfId="29280"/>
    <cellStyle name="Normal 60 2 3 2 4" xfId="21713"/>
    <cellStyle name="Normal 60 2 3 3" xfId="6271"/>
    <cellStyle name="Normal 60 2 3 3 2" xfId="14330"/>
    <cellStyle name="Normal 60 2 3 3 2 2" xfId="31177"/>
    <cellStyle name="Normal 60 2 3 3 3" xfId="23610"/>
    <cellStyle name="Normal 60 2 3 4" xfId="10496"/>
    <cellStyle name="Normal 60 2 3 4 2" xfId="27396"/>
    <cellStyle name="Normal 60 2 3 5" xfId="18065"/>
    <cellStyle name="Normal 60 2 3 6" xfId="19828"/>
    <cellStyle name="Normal 60 2 4" xfId="3460"/>
    <cellStyle name="Normal 60 2 4 2" xfId="7243"/>
    <cellStyle name="Normal 60 2 4 2 2" xfId="15302"/>
    <cellStyle name="Normal 60 2 4 2 2 2" xfId="32149"/>
    <cellStyle name="Normal 60 2 4 2 3" xfId="24582"/>
    <cellStyle name="Normal 60 2 4 3" xfId="11519"/>
    <cellStyle name="Normal 60 2 4 3 2" xfId="28368"/>
    <cellStyle name="Normal 60 2 4 4" xfId="20801"/>
    <cellStyle name="Normal 60 2 5" xfId="5359"/>
    <cellStyle name="Normal 60 2 5 2" xfId="13418"/>
    <cellStyle name="Normal 60 2 5 2 2" xfId="30265"/>
    <cellStyle name="Normal 60 2 5 3" xfId="22698"/>
    <cellStyle name="Normal 60 2 6" xfId="9520"/>
    <cellStyle name="Normal 60 2 6 2" xfId="26484"/>
    <cellStyle name="Normal 60 2 7" xfId="18062"/>
    <cellStyle name="Normal 60 2 8" xfId="18916"/>
    <cellStyle name="Normal 60 3" xfId="1644"/>
    <cellStyle name="Normal 60 3 2" xfId="2643"/>
    <cellStyle name="Normal 60 3 2 2" xfId="4605"/>
    <cellStyle name="Normal 60 3 2 2 2" xfId="8388"/>
    <cellStyle name="Normal 60 3 2 2 2 2" xfId="16447"/>
    <cellStyle name="Normal 60 3 2 2 2 2 2" xfId="33294"/>
    <cellStyle name="Normal 60 3 2 2 2 3" xfId="25727"/>
    <cellStyle name="Normal 60 3 2 2 3" xfId="12664"/>
    <cellStyle name="Normal 60 3 2 2 3 2" xfId="29513"/>
    <cellStyle name="Normal 60 3 2 2 4" xfId="21946"/>
    <cellStyle name="Normal 60 3 2 3" xfId="6504"/>
    <cellStyle name="Normal 60 3 2 3 2" xfId="14563"/>
    <cellStyle name="Normal 60 3 2 3 2 2" xfId="31410"/>
    <cellStyle name="Normal 60 3 2 3 3" xfId="23843"/>
    <cellStyle name="Normal 60 3 2 4" xfId="10730"/>
    <cellStyle name="Normal 60 3 2 4 2" xfId="27629"/>
    <cellStyle name="Normal 60 3 2 5" xfId="18067"/>
    <cellStyle name="Normal 60 3 2 6" xfId="20061"/>
    <cellStyle name="Normal 60 3 3" xfId="3693"/>
    <cellStyle name="Normal 60 3 3 2" xfId="7476"/>
    <cellStyle name="Normal 60 3 3 2 2" xfId="15535"/>
    <cellStyle name="Normal 60 3 3 2 2 2" xfId="32382"/>
    <cellStyle name="Normal 60 3 3 2 3" xfId="24815"/>
    <cellStyle name="Normal 60 3 3 3" xfId="11752"/>
    <cellStyle name="Normal 60 3 3 3 2" xfId="28601"/>
    <cellStyle name="Normal 60 3 3 4" xfId="21034"/>
    <cellStyle name="Normal 60 3 4" xfId="5592"/>
    <cellStyle name="Normal 60 3 4 2" xfId="13651"/>
    <cellStyle name="Normal 60 3 4 2 2" xfId="30498"/>
    <cellStyle name="Normal 60 3 4 3" xfId="22931"/>
    <cellStyle name="Normal 60 3 5" xfId="9777"/>
    <cellStyle name="Normal 60 3 5 2" xfId="26717"/>
    <cellStyle name="Normal 60 3 6" xfId="18066"/>
    <cellStyle name="Normal 60 3 7" xfId="19149"/>
    <cellStyle name="Normal 60 4" xfId="2190"/>
    <cellStyle name="Normal 60 4 2" xfId="4154"/>
    <cellStyle name="Normal 60 4 2 2" xfId="7937"/>
    <cellStyle name="Normal 60 4 2 2 2" xfId="15996"/>
    <cellStyle name="Normal 60 4 2 2 2 2" xfId="32843"/>
    <cellStyle name="Normal 60 4 2 2 3" xfId="25276"/>
    <cellStyle name="Normal 60 4 2 3" xfId="12213"/>
    <cellStyle name="Normal 60 4 2 3 2" xfId="29062"/>
    <cellStyle name="Normal 60 4 2 4" xfId="21495"/>
    <cellStyle name="Normal 60 4 3" xfId="6053"/>
    <cellStyle name="Normal 60 4 3 2" xfId="14112"/>
    <cellStyle name="Normal 60 4 3 2 2" xfId="30959"/>
    <cellStyle name="Normal 60 4 3 3" xfId="23392"/>
    <cellStyle name="Normal 60 4 4" xfId="10278"/>
    <cellStyle name="Normal 60 4 4 2" xfId="27178"/>
    <cellStyle name="Normal 60 4 5" xfId="18068"/>
    <cellStyle name="Normal 60 4 6" xfId="19610"/>
    <cellStyle name="Normal 60 5" xfId="3242"/>
    <cellStyle name="Normal 60 5 2" xfId="7025"/>
    <cellStyle name="Normal 60 5 2 2" xfId="15084"/>
    <cellStyle name="Normal 60 5 2 2 2" xfId="31931"/>
    <cellStyle name="Normal 60 5 2 3" xfId="24364"/>
    <cellStyle name="Normal 60 5 3" xfId="11301"/>
    <cellStyle name="Normal 60 5 3 2" xfId="28150"/>
    <cellStyle name="Normal 60 5 4" xfId="20583"/>
    <cellStyle name="Normal 60 6" xfId="5141"/>
    <cellStyle name="Normal 60 6 2" xfId="13200"/>
    <cellStyle name="Normal 60 6 2 2" xfId="30047"/>
    <cellStyle name="Normal 60 6 3" xfId="22480"/>
    <cellStyle name="Normal 60 7" xfId="9285"/>
    <cellStyle name="Normal 60 7 2" xfId="26266"/>
    <cellStyle name="Normal 60 8" xfId="18061"/>
    <cellStyle name="Normal 60 9" xfId="18698"/>
    <cellStyle name="Normal 61" xfId="1106"/>
    <cellStyle name="Normal 61 2" xfId="1367"/>
    <cellStyle name="Normal 61 2 2" xfId="1863"/>
    <cellStyle name="Normal 61 2 2 2" xfId="2862"/>
    <cellStyle name="Normal 61 2 2 2 2" xfId="4824"/>
    <cellStyle name="Normal 61 2 2 2 2 2" xfId="8607"/>
    <cellStyle name="Normal 61 2 2 2 2 2 2" xfId="16666"/>
    <cellStyle name="Normal 61 2 2 2 2 2 2 2" xfId="33513"/>
    <cellStyle name="Normal 61 2 2 2 2 2 3" xfId="25946"/>
    <cellStyle name="Normal 61 2 2 2 2 3" xfId="12883"/>
    <cellStyle name="Normal 61 2 2 2 2 3 2" xfId="29732"/>
    <cellStyle name="Normal 61 2 2 2 2 4" xfId="22165"/>
    <cellStyle name="Normal 61 2 2 2 3" xfId="6723"/>
    <cellStyle name="Normal 61 2 2 2 3 2" xfId="14782"/>
    <cellStyle name="Normal 61 2 2 2 3 2 2" xfId="31629"/>
    <cellStyle name="Normal 61 2 2 2 3 3" xfId="24062"/>
    <cellStyle name="Normal 61 2 2 2 4" xfId="10949"/>
    <cellStyle name="Normal 61 2 2 2 4 2" xfId="27848"/>
    <cellStyle name="Normal 61 2 2 2 5" xfId="18072"/>
    <cellStyle name="Normal 61 2 2 2 6" xfId="20280"/>
    <cellStyle name="Normal 61 2 2 3" xfId="3912"/>
    <cellStyle name="Normal 61 2 2 3 2" xfId="7695"/>
    <cellStyle name="Normal 61 2 2 3 2 2" xfId="15754"/>
    <cellStyle name="Normal 61 2 2 3 2 2 2" xfId="32601"/>
    <cellStyle name="Normal 61 2 2 3 2 3" xfId="25034"/>
    <cellStyle name="Normal 61 2 2 3 3" xfId="11971"/>
    <cellStyle name="Normal 61 2 2 3 3 2" xfId="28820"/>
    <cellStyle name="Normal 61 2 2 3 4" xfId="21253"/>
    <cellStyle name="Normal 61 2 2 4" xfId="5811"/>
    <cellStyle name="Normal 61 2 2 4 2" xfId="13870"/>
    <cellStyle name="Normal 61 2 2 4 2 2" xfId="30717"/>
    <cellStyle name="Normal 61 2 2 4 3" xfId="23150"/>
    <cellStyle name="Normal 61 2 2 5" xfId="9996"/>
    <cellStyle name="Normal 61 2 2 5 2" xfId="26936"/>
    <cellStyle name="Normal 61 2 2 6" xfId="18071"/>
    <cellStyle name="Normal 61 2 2 7" xfId="19368"/>
    <cellStyle name="Normal 61 2 3" xfId="2409"/>
    <cellStyle name="Normal 61 2 3 2" xfId="4373"/>
    <cellStyle name="Normal 61 2 3 2 2" xfId="8156"/>
    <cellStyle name="Normal 61 2 3 2 2 2" xfId="16215"/>
    <cellStyle name="Normal 61 2 3 2 2 2 2" xfId="33062"/>
    <cellStyle name="Normal 61 2 3 2 2 3" xfId="25495"/>
    <cellStyle name="Normal 61 2 3 2 3" xfId="12432"/>
    <cellStyle name="Normal 61 2 3 2 3 2" xfId="29281"/>
    <cellStyle name="Normal 61 2 3 2 4" xfId="21714"/>
    <cellStyle name="Normal 61 2 3 3" xfId="6272"/>
    <cellStyle name="Normal 61 2 3 3 2" xfId="14331"/>
    <cellStyle name="Normal 61 2 3 3 2 2" xfId="31178"/>
    <cellStyle name="Normal 61 2 3 3 3" xfId="23611"/>
    <cellStyle name="Normal 61 2 3 4" xfId="10497"/>
    <cellStyle name="Normal 61 2 3 4 2" xfId="27397"/>
    <cellStyle name="Normal 61 2 3 5" xfId="18073"/>
    <cellStyle name="Normal 61 2 3 6" xfId="19829"/>
    <cellStyle name="Normal 61 2 4" xfId="3461"/>
    <cellStyle name="Normal 61 2 4 2" xfId="7244"/>
    <cellStyle name="Normal 61 2 4 2 2" xfId="15303"/>
    <cellStyle name="Normal 61 2 4 2 2 2" xfId="32150"/>
    <cellStyle name="Normal 61 2 4 2 3" xfId="24583"/>
    <cellStyle name="Normal 61 2 4 3" xfId="11520"/>
    <cellStyle name="Normal 61 2 4 3 2" xfId="28369"/>
    <cellStyle name="Normal 61 2 4 4" xfId="20802"/>
    <cellStyle name="Normal 61 2 5" xfId="5360"/>
    <cellStyle name="Normal 61 2 5 2" xfId="13419"/>
    <cellStyle name="Normal 61 2 5 2 2" xfId="30266"/>
    <cellStyle name="Normal 61 2 5 3" xfId="22699"/>
    <cellStyle name="Normal 61 2 6" xfId="9521"/>
    <cellStyle name="Normal 61 2 6 2" xfId="26485"/>
    <cellStyle name="Normal 61 2 7" xfId="18070"/>
    <cellStyle name="Normal 61 2 8" xfId="18917"/>
    <cellStyle name="Normal 61 3" xfId="1645"/>
    <cellStyle name="Normal 61 3 2" xfId="2644"/>
    <cellStyle name="Normal 61 3 2 2" xfId="4606"/>
    <cellStyle name="Normal 61 3 2 2 2" xfId="8389"/>
    <cellStyle name="Normal 61 3 2 2 2 2" xfId="16448"/>
    <cellStyle name="Normal 61 3 2 2 2 2 2" xfId="33295"/>
    <cellStyle name="Normal 61 3 2 2 2 3" xfId="25728"/>
    <cellStyle name="Normal 61 3 2 2 3" xfId="12665"/>
    <cellStyle name="Normal 61 3 2 2 3 2" xfId="29514"/>
    <cellStyle name="Normal 61 3 2 2 4" xfId="21947"/>
    <cellStyle name="Normal 61 3 2 3" xfId="6505"/>
    <cellStyle name="Normal 61 3 2 3 2" xfId="14564"/>
    <cellStyle name="Normal 61 3 2 3 2 2" xfId="31411"/>
    <cellStyle name="Normal 61 3 2 3 3" xfId="23844"/>
    <cellStyle name="Normal 61 3 2 4" xfId="10731"/>
    <cellStyle name="Normal 61 3 2 4 2" xfId="27630"/>
    <cellStyle name="Normal 61 3 2 5" xfId="18075"/>
    <cellStyle name="Normal 61 3 2 6" xfId="20062"/>
    <cellStyle name="Normal 61 3 3" xfId="3694"/>
    <cellStyle name="Normal 61 3 3 2" xfId="7477"/>
    <cellStyle name="Normal 61 3 3 2 2" xfId="15536"/>
    <cellStyle name="Normal 61 3 3 2 2 2" xfId="32383"/>
    <cellStyle name="Normal 61 3 3 2 3" xfId="24816"/>
    <cellStyle name="Normal 61 3 3 3" xfId="11753"/>
    <cellStyle name="Normal 61 3 3 3 2" xfId="28602"/>
    <cellStyle name="Normal 61 3 3 4" xfId="21035"/>
    <cellStyle name="Normal 61 3 4" xfId="5593"/>
    <cellStyle name="Normal 61 3 4 2" xfId="13652"/>
    <cellStyle name="Normal 61 3 4 2 2" xfId="30499"/>
    <cellStyle name="Normal 61 3 4 3" xfId="22932"/>
    <cellStyle name="Normal 61 3 5" xfId="9778"/>
    <cellStyle name="Normal 61 3 5 2" xfId="26718"/>
    <cellStyle name="Normal 61 3 6" xfId="18074"/>
    <cellStyle name="Normal 61 3 7" xfId="19150"/>
    <cellStyle name="Normal 61 4" xfId="2191"/>
    <cellStyle name="Normal 61 4 2" xfId="4155"/>
    <cellStyle name="Normal 61 4 2 2" xfId="7938"/>
    <cellStyle name="Normal 61 4 2 2 2" xfId="15997"/>
    <cellStyle name="Normal 61 4 2 2 2 2" xfId="32844"/>
    <cellStyle name="Normal 61 4 2 2 3" xfId="25277"/>
    <cellStyle name="Normal 61 4 2 3" xfId="12214"/>
    <cellStyle name="Normal 61 4 2 3 2" xfId="29063"/>
    <cellStyle name="Normal 61 4 2 4" xfId="21496"/>
    <cellStyle name="Normal 61 4 3" xfId="6054"/>
    <cellStyle name="Normal 61 4 3 2" xfId="14113"/>
    <cellStyle name="Normal 61 4 3 2 2" xfId="30960"/>
    <cellStyle name="Normal 61 4 3 3" xfId="23393"/>
    <cellStyle name="Normal 61 4 4" xfId="10279"/>
    <cellStyle name="Normal 61 4 4 2" xfId="27179"/>
    <cellStyle name="Normal 61 4 5" xfId="18076"/>
    <cellStyle name="Normal 61 4 6" xfId="19611"/>
    <cellStyle name="Normal 61 5" xfId="3243"/>
    <cellStyle name="Normal 61 5 2" xfId="7026"/>
    <cellStyle name="Normal 61 5 2 2" xfId="15085"/>
    <cellStyle name="Normal 61 5 2 2 2" xfId="31932"/>
    <cellStyle name="Normal 61 5 2 3" xfId="24365"/>
    <cellStyle name="Normal 61 5 3" xfId="11302"/>
    <cellStyle name="Normal 61 5 3 2" xfId="28151"/>
    <cellStyle name="Normal 61 5 4" xfId="20584"/>
    <cellStyle name="Normal 61 6" xfId="5142"/>
    <cellStyle name="Normal 61 6 2" xfId="13201"/>
    <cellStyle name="Normal 61 6 2 2" xfId="30048"/>
    <cellStyle name="Normal 61 6 3" xfId="22481"/>
    <cellStyle name="Normal 61 7" xfId="9286"/>
    <cellStyle name="Normal 61 7 2" xfId="26267"/>
    <cellStyle name="Normal 61 8" xfId="18069"/>
    <cellStyle name="Normal 61 9" xfId="18699"/>
    <cellStyle name="Normal 62" xfId="1107"/>
    <cellStyle name="Normal 62 2" xfId="1368"/>
    <cellStyle name="Normal 62 2 2" xfId="1864"/>
    <cellStyle name="Normal 62 2 2 2" xfId="2863"/>
    <cellStyle name="Normal 62 2 2 2 2" xfId="4825"/>
    <cellStyle name="Normal 62 2 2 2 2 2" xfId="8608"/>
    <cellStyle name="Normal 62 2 2 2 2 2 2" xfId="16667"/>
    <cellStyle name="Normal 62 2 2 2 2 2 2 2" xfId="33514"/>
    <cellStyle name="Normal 62 2 2 2 2 2 3" xfId="25947"/>
    <cellStyle name="Normal 62 2 2 2 2 3" xfId="12884"/>
    <cellStyle name="Normal 62 2 2 2 2 3 2" xfId="29733"/>
    <cellStyle name="Normal 62 2 2 2 2 4" xfId="22166"/>
    <cellStyle name="Normal 62 2 2 2 3" xfId="6724"/>
    <cellStyle name="Normal 62 2 2 2 3 2" xfId="14783"/>
    <cellStyle name="Normal 62 2 2 2 3 2 2" xfId="31630"/>
    <cellStyle name="Normal 62 2 2 2 3 3" xfId="24063"/>
    <cellStyle name="Normal 62 2 2 2 4" xfId="10950"/>
    <cellStyle name="Normal 62 2 2 2 4 2" xfId="27849"/>
    <cellStyle name="Normal 62 2 2 2 5" xfId="18080"/>
    <cellStyle name="Normal 62 2 2 2 6" xfId="20281"/>
    <cellStyle name="Normal 62 2 2 3" xfId="3913"/>
    <cellStyle name="Normal 62 2 2 3 2" xfId="7696"/>
    <cellStyle name="Normal 62 2 2 3 2 2" xfId="15755"/>
    <cellStyle name="Normal 62 2 2 3 2 2 2" xfId="32602"/>
    <cellStyle name="Normal 62 2 2 3 2 3" xfId="25035"/>
    <cellStyle name="Normal 62 2 2 3 3" xfId="11972"/>
    <cellStyle name="Normal 62 2 2 3 3 2" xfId="28821"/>
    <cellStyle name="Normal 62 2 2 3 4" xfId="21254"/>
    <cellStyle name="Normal 62 2 2 4" xfId="5812"/>
    <cellStyle name="Normal 62 2 2 4 2" xfId="13871"/>
    <cellStyle name="Normal 62 2 2 4 2 2" xfId="30718"/>
    <cellStyle name="Normal 62 2 2 4 3" xfId="23151"/>
    <cellStyle name="Normal 62 2 2 5" xfId="9997"/>
    <cellStyle name="Normal 62 2 2 5 2" xfId="26937"/>
    <cellStyle name="Normal 62 2 2 6" xfId="18079"/>
    <cellStyle name="Normal 62 2 2 7" xfId="19369"/>
    <cellStyle name="Normal 62 2 3" xfId="2410"/>
    <cellStyle name="Normal 62 2 3 2" xfId="4374"/>
    <cellStyle name="Normal 62 2 3 2 2" xfId="8157"/>
    <cellStyle name="Normal 62 2 3 2 2 2" xfId="16216"/>
    <cellStyle name="Normal 62 2 3 2 2 2 2" xfId="33063"/>
    <cellStyle name="Normal 62 2 3 2 2 3" xfId="25496"/>
    <cellStyle name="Normal 62 2 3 2 3" xfId="12433"/>
    <cellStyle name="Normal 62 2 3 2 3 2" xfId="29282"/>
    <cellStyle name="Normal 62 2 3 2 4" xfId="21715"/>
    <cellStyle name="Normal 62 2 3 3" xfId="6273"/>
    <cellStyle name="Normal 62 2 3 3 2" xfId="14332"/>
    <cellStyle name="Normal 62 2 3 3 2 2" xfId="31179"/>
    <cellStyle name="Normal 62 2 3 3 3" xfId="23612"/>
    <cellStyle name="Normal 62 2 3 4" xfId="10498"/>
    <cellStyle name="Normal 62 2 3 4 2" xfId="27398"/>
    <cellStyle name="Normal 62 2 3 5" xfId="18081"/>
    <cellStyle name="Normal 62 2 3 6" xfId="19830"/>
    <cellStyle name="Normal 62 2 4" xfId="3462"/>
    <cellStyle name="Normal 62 2 4 2" xfId="7245"/>
    <cellStyle name="Normal 62 2 4 2 2" xfId="15304"/>
    <cellStyle name="Normal 62 2 4 2 2 2" xfId="32151"/>
    <cellStyle name="Normal 62 2 4 2 3" xfId="24584"/>
    <cellStyle name="Normal 62 2 4 3" xfId="11521"/>
    <cellStyle name="Normal 62 2 4 3 2" xfId="28370"/>
    <cellStyle name="Normal 62 2 4 4" xfId="20803"/>
    <cellStyle name="Normal 62 2 5" xfId="5361"/>
    <cellStyle name="Normal 62 2 5 2" xfId="13420"/>
    <cellStyle name="Normal 62 2 5 2 2" xfId="30267"/>
    <cellStyle name="Normal 62 2 5 3" xfId="22700"/>
    <cellStyle name="Normal 62 2 6" xfId="9522"/>
    <cellStyle name="Normal 62 2 6 2" xfId="26486"/>
    <cellStyle name="Normal 62 2 7" xfId="18078"/>
    <cellStyle name="Normal 62 2 8" xfId="18918"/>
    <cellStyle name="Normal 62 3" xfId="1646"/>
    <cellStyle name="Normal 62 3 2" xfId="2645"/>
    <cellStyle name="Normal 62 3 2 2" xfId="4607"/>
    <cellStyle name="Normal 62 3 2 2 2" xfId="8390"/>
    <cellStyle name="Normal 62 3 2 2 2 2" xfId="16449"/>
    <cellStyle name="Normal 62 3 2 2 2 2 2" xfId="33296"/>
    <cellStyle name="Normal 62 3 2 2 2 3" xfId="25729"/>
    <cellStyle name="Normal 62 3 2 2 3" xfId="12666"/>
    <cellStyle name="Normal 62 3 2 2 3 2" xfId="29515"/>
    <cellStyle name="Normal 62 3 2 2 4" xfId="21948"/>
    <cellStyle name="Normal 62 3 2 3" xfId="6506"/>
    <cellStyle name="Normal 62 3 2 3 2" xfId="14565"/>
    <cellStyle name="Normal 62 3 2 3 2 2" xfId="31412"/>
    <cellStyle name="Normal 62 3 2 3 3" xfId="23845"/>
    <cellStyle name="Normal 62 3 2 4" xfId="10732"/>
    <cellStyle name="Normal 62 3 2 4 2" xfId="27631"/>
    <cellStyle name="Normal 62 3 2 5" xfId="18083"/>
    <cellStyle name="Normal 62 3 2 6" xfId="20063"/>
    <cellStyle name="Normal 62 3 3" xfId="3695"/>
    <cellStyle name="Normal 62 3 3 2" xfId="7478"/>
    <cellStyle name="Normal 62 3 3 2 2" xfId="15537"/>
    <cellStyle name="Normal 62 3 3 2 2 2" xfId="32384"/>
    <cellStyle name="Normal 62 3 3 2 3" xfId="24817"/>
    <cellStyle name="Normal 62 3 3 3" xfId="11754"/>
    <cellStyle name="Normal 62 3 3 3 2" xfId="28603"/>
    <cellStyle name="Normal 62 3 3 4" xfId="21036"/>
    <cellStyle name="Normal 62 3 4" xfId="5594"/>
    <cellStyle name="Normal 62 3 4 2" xfId="13653"/>
    <cellStyle name="Normal 62 3 4 2 2" xfId="30500"/>
    <cellStyle name="Normal 62 3 4 3" xfId="22933"/>
    <cellStyle name="Normal 62 3 5" xfId="9779"/>
    <cellStyle name="Normal 62 3 5 2" xfId="26719"/>
    <cellStyle name="Normal 62 3 6" xfId="18082"/>
    <cellStyle name="Normal 62 3 7" xfId="19151"/>
    <cellStyle name="Normal 62 4" xfId="2192"/>
    <cellStyle name="Normal 62 4 2" xfId="4156"/>
    <cellStyle name="Normal 62 4 2 2" xfId="7939"/>
    <cellStyle name="Normal 62 4 2 2 2" xfId="15998"/>
    <cellStyle name="Normal 62 4 2 2 2 2" xfId="32845"/>
    <cellStyle name="Normal 62 4 2 2 3" xfId="25278"/>
    <cellStyle name="Normal 62 4 2 3" xfId="12215"/>
    <cellStyle name="Normal 62 4 2 3 2" xfId="29064"/>
    <cellStyle name="Normal 62 4 2 4" xfId="21497"/>
    <cellStyle name="Normal 62 4 3" xfId="6055"/>
    <cellStyle name="Normal 62 4 3 2" xfId="14114"/>
    <cellStyle name="Normal 62 4 3 2 2" xfId="30961"/>
    <cellStyle name="Normal 62 4 3 3" xfId="23394"/>
    <cellStyle name="Normal 62 4 4" xfId="10280"/>
    <cellStyle name="Normal 62 4 4 2" xfId="27180"/>
    <cellStyle name="Normal 62 4 5" xfId="18084"/>
    <cellStyle name="Normal 62 4 6" xfId="19612"/>
    <cellStyle name="Normal 62 5" xfId="3244"/>
    <cellStyle name="Normal 62 5 2" xfId="7027"/>
    <cellStyle name="Normal 62 5 2 2" xfId="15086"/>
    <cellStyle name="Normal 62 5 2 2 2" xfId="31933"/>
    <cellStyle name="Normal 62 5 2 3" xfId="24366"/>
    <cellStyle name="Normal 62 5 3" xfId="11303"/>
    <cellStyle name="Normal 62 5 3 2" xfId="28152"/>
    <cellStyle name="Normal 62 5 4" xfId="20585"/>
    <cellStyle name="Normal 62 6" xfId="5143"/>
    <cellStyle name="Normal 62 6 2" xfId="13202"/>
    <cellStyle name="Normal 62 6 2 2" xfId="30049"/>
    <cellStyle name="Normal 62 6 3" xfId="22482"/>
    <cellStyle name="Normal 62 7" xfId="9287"/>
    <cellStyle name="Normal 62 7 2" xfId="26268"/>
    <cellStyle name="Normal 62 8" xfId="18077"/>
    <cellStyle name="Normal 62 9" xfId="18700"/>
    <cellStyle name="Normal 63" xfId="1108"/>
    <cellStyle name="Normal 63 2" xfId="1369"/>
    <cellStyle name="Normal 63 2 2" xfId="1865"/>
    <cellStyle name="Normal 63 2 2 2" xfId="2864"/>
    <cellStyle name="Normal 63 2 2 2 2" xfId="4826"/>
    <cellStyle name="Normal 63 2 2 2 2 2" xfId="8609"/>
    <cellStyle name="Normal 63 2 2 2 2 2 2" xfId="16668"/>
    <cellStyle name="Normal 63 2 2 2 2 2 2 2" xfId="33515"/>
    <cellStyle name="Normal 63 2 2 2 2 2 3" xfId="25948"/>
    <cellStyle name="Normal 63 2 2 2 2 3" xfId="12885"/>
    <cellStyle name="Normal 63 2 2 2 2 3 2" xfId="29734"/>
    <cellStyle name="Normal 63 2 2 2 2 4" xfId="22167"/>
    <cellStyle name="Normal 63 2 2 2 3" xfId="6725"/>
    <cellStyle name="Normal 63 2 2 2 3 2" xfId="14784"/>
    <cellStyle name="Normal 63 2 2 2 3 2 2" xfId="31631"/>
    <cellStyle name="Normal 63 2 2 2 3 3" xfId="24064"/>
    <cellStyle name="Normal 63 2 2 2 4" xfId="10951"/>
    <cellStyle name="Normal 63 2 2 2 4 2" xfId="27850"/>
    <cellStyle name="Normal 63 2 2 2 5" xfId="18088"/>
    <cellStyle name="Normal 63 2 2 2 6" xfId="20282"/>
    <cellStyle name="Normal 63 2 2 3" xfId="3914"/>
    <cellStyle name="Normal 63 2 2 3 2" xfId="7697"/>
    <cellStyle name="Normal 63 2 2 3 2 2" xfId="15756"/>
    <cellStyle name="Normal 63 2 2 3 2 2 2" xfId="32603"/>
    <cellStyle name="Normal 63 2 2 3 2 3" xfId="25036"/>
    <cellStyle name="Normal 63 2 2 3 3" xfId="11973"/>
    <cellStyle name="Normal 63 2 2 3 3 2" xfId="28822"/>
    <cellStyle name="Normal 63 2 2 3 4" xfId="21255"/>
    <cellStyle name="Normal 63 2 2 4" xfId="5813"/>
    <cellStyle name="Normal 63 2 2 4 2" xfId="13872"/>
    <cellStyle name="Normal 63 2 2 4 2 2" xfId="30719"/>
    <cellStyle name="Normal 63 2 2 4 3" xfId="23152"/>
    <cellStyle name="Normal 63 2 2 5" xfId="9998"/>
    <cellStyle name="Normal 63 2 2 5 2" xfId="26938"/>
    <cellStyle name="Normal 63 2 2 6" xfId="18087"/>
    <cellStyle name="Normal 63 2 2 7" xfId="19370"/>
    <cellStyle name="Normal 63 2 3" xfId="2411"/>
    <cellStyle name="Normal 63 2 3 2" xfId="4375"/>
    <cellStyle name="Normal 63 2 3 2 2" xfId="8158"/>
    <cellStyle name="Normal 63 2 3 2 2 2" xfId="16217"/>
    <cellStyle name="Normal 63 2 3 2 2 2 2" xfId="33064"/>
    <cellStyle name="Normal 63 2 3 2 2 3" xfId="25497"/>
    <cellStyle name="Normal 63 2 3 2 3" xfId="12434"/>
    <cellStyle name="Normal 63 2 3 2 3 2" xfId="29283"/>
    <cellStyle name="Normal 63 2 3 2 4" xfId="21716"/>
    <cellStyle name="Normal 63 2 3 3" xfId="6274"/>
    <cellStyle name="Normal 63 2 3 3 2" xfId="14333"/>
    <cellStyle name="Normal 63 2 3 3 2 2" xfId="31180"/>
    <cellStyle name="Normal 63 2 3 3 3" xfId="23613"/>
    <cellStyle name="Normal 63 2 3 4" xfId="10499"/>
    <cellStyle name="Normal 63 2 3 4 2" xfId="27399"/>
    <cellStyle name="Normal 63 2 3 5" xfId="18089"/>
    <cellStyle name="Normal 63 2 3 6" xfId="19831"/>
    <cellStyle name="Normal 63 2 4" xfId="3463"/>
    <cellStyle name="Normal 63 2 4 2" xfId="7246"/>
    <cellStyle name="Normal 63 2 4 2 2" xfId="15305"/>
    <cellStyle name="Normal 63 2 4 2 2 2" xfId="32152"/>
    <cellStyle name="Normal 63 2 4 2 3" xfId="24585"/>
    <cellStyle name="Normal 63 2 4 3" xfId="11522"/>
    <cellStyle name="Normal 63 2 4 3 2" xfId="28371"/>
    <cellStyle name="Normal 63 2 4 4" xfId="20804"/>
    <cellStyle name="Normal 63 2 5" xfId="5362"/>
    <cellStyle name="Normal 63 2 5 2" xfId="13421"/>
    <cellStyle name="Normal 63 2 5 2 2" xfId="30268"/>
    <cellStyle name="Normal 63 2 5 3" xfId="22701"/>
    <cellStyle name="Normal 63 2 6" xfId="9523"/>
    <cellStyle name="Normal 63 2 6 2" xfId="26487"/>
    <cellStyle name="Normal 63 2 7" xfId="18086"/>
    <cellStyle name="Normal 63 2 8" xfId="18919"/>
    <cellStyle name="Normal 63 3" xfId="1647"/>
    <cellStyle name="Normal 63 3 2" xfId="2646"/>
    <cellStyle name="Normal 63 3 2 2" xfId="4608"/>
    <cellStyle name="Normal 63 3 2 2 2" xfId="8391"/>
    <cellStyle name="Normal 63 3 2 2 2 2" xfId="16450"/>
    <cellStyle name="Normal 63 3 2 2 2 2 2" xfId="33297"/>
    <cellStyle name="Normal 63 3 2 2 2 3" xfId="25730"/>
    <cellStyle name="Normal 63 3 2 2 3" xfId="12667"/>
    <cellStyle name="Normal 63 3 2 2 3 2" xfId="29516"/>
    <cellStyle name="Normal 63 3 2 2 4" xfId="21949"/>
    <cellStyle name="Normal 63 3 2 3" xfId="6507"/>
    <cellStyle name="Normal 63 3 2 3 2" xfId="14566"/>
    <cellStyle name="Normal 63 3 2 3 2 2" xfId="31413"/>
    <cellStyle name="Normal 63 3 2 3 3" xfId="23846"/>
    <cellStyle name="Normal 63 3 2 4" xfId="10733"/>
    <cellStyle name="Normal 63 3 2 4 2" xfId="27632"/>
    <cellStyle name="Normal 63 3 2 5" xfId="18091"/>
    <cellStyle name="Normal 63 3 2 6" xfId="20064"/>
    <cellStyle name="Normal 63 3 3" xfId="3696"/>
    <cellStyle name="Normal 63 3 3 2" xfId="7479"/>
    <cellStyle name="Normal 63 3 3 2 2" xfId="15538"/>
    <cellStyle name="Normal 63 3 3 2 2 2" xfId="32385"/>
    <cellStyle name="Normal 63 3 3 2 3" xfId="24818"/>
    <cellStyle name="Normal 63 3 3 3" xfId="11755"/>
    <cellStyle name="Normal 63 3 3 3 2" xfId="28604"/>
    <cellStyle name="Normal 63 3 3 4" xfId="21037"/>
    <cellStyle name="Normal 63 3 4" xfId="5595"/>
    <cellStyle name="Normal 63 3 4 2" xfId="13654"/>
    <cellStyle name="Normal 63 3 4 2 2" xfId="30501"/>
    <cellStyle name="Normal 63 3 4 3" xfId="22934"/>
    <cellStyle name="Normal 63 3 5" xfId="9780"/>
    <cellStyle name="Normal 63 3 5 2" xfId="26720"/>
    <cellStyle name="Normal 63 3 6" xfId="18090"/>
    <cellStyle name="Normal 63 3 7" xfId="19152"/>
    <cellStyle name="Normal 63 4" xfId="2193"/>
    <cellStyle name="Normal 63 4 2" xfId="4157"/>
    <cellStyle name="Normal 63 4 2 2" xfId="7940"/>
    <cellStyle name="Normal 63 4 2 2 2" xfId="15999"/>
    <cellStyle name="Normal 63 4 2 2 2 2" xfId="32846"/>
    <cellStyle name="Normal 63 4 2 2 3" xfId="25279"/>
    <cellStyle name="Normal 63 4 2 3" xfId="12216"/>
    <cellStyle name="Normal 63 4 2 3 2" xfId="29065"/>
    <cellStyle name="Normal 63 4 2 4" xfId="21498"/>
    <cellStyle name="Normal 63 4 3" xfId="6056"/>
    <cellStyle name="Normal 63 4 3 2" xfId="14115"/>
    <cellStyle name="Normal 63 4 3 2 2" xfId="30962"/>
    <cellStyle name="Normal 63 4 3 3" xfId="23395"/>
    <cellStyle name="Normal 63 4 4" xfId="10281"/>
    <cellStyle name="Normal 63 4 4 2" xfId="27181"/>
    <cellStyle name="Normal 63 4 5" xfId="18092"/>
    <cellStyle name="Normal 63 4 6" xfId="19613"/>
    <cellStyle name="Normal 63 5" xfId="3245"/>
    <cellStyle name="Normal 63 5 2" xfId="7028"/>
    <cellStyle name="Normal 63 5 2 2" xfId="15087"/>
    <cellStyle name="Normal 63 5 2 2 2" xfId="31934"/>
    <cellStyle name="Normal 63 5 2 3" xfId="24367"/>
    <cellStyle name="Normal 63 5 3" xfId="11304"/>
    <cellStyle name="Normal 63 5 3 2" xfId="28153"/>
    <cellStyle name="Normal 63 5 4" xfId="20586"/>
    <cellStyle name="Normal 63 6" xfId="5144"/>
    <cellStyle name="Normal 63 6 2" xfId="13203"/>
    <cellStyle name="Normal 63 6 2 2" xfId="30050"/>
    <cellStyle name="Normal 63 6 3" xfId="22483"/>
    <cellStyle name="Normal 63 7" xfId="9288"/>
    <cellStyle name="Normal 63 7 2" xfId="26269"/>
    <cellStyle name="Normal 63 8" xfId="18085"/>
    <cellStyle name="Normal 63 9" xfId="18701"/>
    <cellStyle name="Normal 64" xfId="1109"/>
    <cellStyle name="Normal 64 2" xfId="1370"/>
    <cellStyle name="Normal 64 2 2" xfId="1866"/>
    <cellStyle name="Normal 64 2 2 2" xfId="2865"/>
    <cellStyle name="Normal 64 2 2 2 2" xfId="4827"/>
    <cellStyle name="Normal 64 2 2 2 2 2" xfId="8610"/>
    <cellStyle name="Normal 64 2 2 2 2 2 2" xfId="16669"/>
    <cellStyle name="Normal 64 2 2 2 2 2 2 2" xfId="33516"/>
    <cellStyle name="Normal 64 2 2 2 2 2 3" xfId="25949"/>
    <cellStyle name="Normal 64 2 2 2 2 3" xfId="12886"/>
    <cellStyle name="Normal 64 2 2 2 2 3 2" xfId="29735"/>
    <cellStyle name="Normal 64 2 2 2 2 4" xfId="22168"/>
    <cellStyle name="Normal 64 2 2 2 3" xfId="6726"/>
    <cellStyle name="Normal 64 2 2 2 3 2" xfId="14785"/>
    <cellStyle name="Normal 64 2 2 2 3 2 2" xfId="31632"/>
    <cellStyle name="Normal 64 2 2 2 3 3" xfId="24065"/>
    <cellStyle name="Normal 64 2 2 2 4" xfId="10952"/>
    <cellStyle name="Normal 64 2 2 2 4 2" xfId="27851"/>
    <cellStyle name="Normal 64 2 2 2 5" xfId="18096"/>
    <cellStyle name="Normal 64 2 2 2 6" xfId="20283"/>
    <cellStyle name="Normal 64 2 2 3" xfId="3915"/>
    <cellStyle name="Normal 64 2 2 3 2" xfId="7698"/>
    <cellStyle name="Normal 64 2 2 3 2 2" xfId="15757"/>
    <cellStyle name="Normal 64 2 2 3 2 2 2" xfId="32604"/>
    <cellStyle name="Normal 64 2 2 3 2 3" xfId="25037"/>
    <cellStyle name="Normal 64 2 2 3 3" xfId="11974"/>
    <cellStyle name="Normal 64 2 2 3 3 2" xfId="28823"/>
    <cellStyle name="Normal 64 2 2 3 4" xfId="21256"/>
    <cellStyle name="Normal 64 2 2 4" xfId="5814"/>
    <cellStyle name="Normal 64 2 2 4 2" xfId="13873"/>
    <cellStyle name="Normal 64 2 2 4 2 2" xfId="30720"/>
    <cellStyle name="Normal 64 2 2 4 3" xfId="23153"/>
    <cellStyle name="Normal 64 2 2 5" xfId="9999"/>
    <cellStyle name="Normal 64 2 2 5 2" xfId="26939"/>
    <cellStyle name="Normal 64 2 2 6" xfId="18095"/>
    <cellStyle name="Normal 64 2 2 7" xfId="19371"/>
    <cellStyle name="Normal 64 2 3" xfId="2412"/>
    <cellStyle name="Normal 64 2 3 2" xfId="4376"/>
    <cellStyle name="Normal 64 2 3 2 2" xfId="8159"/>
    <cellStyle name="Normal 64 2 3 2 2 2" xfId="16218"/>
    <cellStyle name="Normal 64 2 3 2 2 2 2" xfId="33065"/>
    <cellStyle name="Normal 64 2 3 2 2 3" xfId="25498"/>
    <cellStyle name="Normal 64 2 3 2 3" xfId="12435"/>
    <cellStyle name="Normal 64 2 3 2 3 2" xfId="29284"/>
    <cellStyle name="Normal 64 2 3 2 4" xfId="21717"/>
    <cellStyle name="Normal 64 2 3 3" xfId="6275"/>
    <cellStyle name="Normal 64 2 3 3 2" xfId="14334"/>
    <cellStyle name="Normal 64 2 3 3 2 2" xfId="31181"/>
    <cellStyle name="Normal 64 2 3 3 3" xfId="23614"/>
    <cellStyle name="Normal 64 2 3 4" xfId="10500"/>
    <cellStyle name="Normal 64 2 3 4 2" xfId="27400"/>
    <cellStyle name="Normal 64 2 3 5" xfId="18097"/>
    <cellStyle name="Normal 64 2 3 6" xfId="19832"/>
    <cellStyle name="Normal 64 2 4" xfId="3464"/>
    <cellStyle name="Normal 64 2 4 2" xfId="7247"/>
    <cellStyle name="Normal 64 2 4 2 2" xfId="15306"/>
    <cellStyle name="Normal 64 2 4 2 2 2" xfId="32153"/>
    <cellStyle name="Normal 64 2 4 2 3" xfId="24586"/>
    <cellStyle name="Normal 64 2 4 3" xfId="11523"/>
    <cellStyle name="Normal 64 2 4 3 2" xfId="28372"/>
    <cellStyle name="Normal 64 2 4 4" xfId="20805"/>
    <cellStyle name="Normal 64 2 5" xfId="5363"/>
    <cellStyle name="Normal 64 2 5 2" xfId="13422"/>
    <cellStyle name="Normal 64 2 5 2 2" xfId="30269"/>
    <cellStyle name="Normal 64 2 5 3" xfId="22702"/>
    <cellStyle name="Normal 64 2 6" xfId="9524"/>
    <cellStyle name="Normal 64 2 6 2" xfId="26488"/>
    <cellStyle name="Normal 64 2 7" xfId="18094"/>
    <cellStyle name="Normal 64 2 8" xfId="18920"/>
    <cellStyle name="Normal 64 3" xfId="1648"/>
    <cellStyle name="Normal 64 3 2" xfId="2647"/>
    <cellStyle name="Normal 64 3 2 2" xfId="4609"/>
    <cellStyle name="Normal 64 3 2 2 2" xfId="8392"/>
    <cellStyle name="Normal 64 3 2 2 2 2" xfId="16451"/>
    <cellStyle name="Normal 64 3 2 2 2 2 2" xfId="33298"/>
    <cellStyle name="Normal 64 3 2 2 2 3" xfId="25731"/>
    <cellStyle name="Normal 64 3 2 2 3" xfId="12668"/>
    <cellStyle name="Normal 64 3 2 2 3 2" xfId="29517"/>
    <cellStyle name="Normal 64 3 2 2 4" xfId="21950"/>
    <cellStyle name="Normal 64 3 2 3" xfId="6508"/>
    <cellStyle name="Normal 64 3 2 3 2" xfId="14567"/>
    <cellStyle name="Normal 64 3 2 3 2 2" xfId="31414"/>
    <cellStyle name="Normal 64 3 2 3 3" xfId="23847"/>
    <cellStyle name="Normal 64 3 2 4" xfId="10734"/>
    <cellStyle name="Normal 64 3 2 4 2" xfId="27633"/>
    <cellStyle name="Normal 64 3 2 5" xfId="18099"/>
    <cellStyle name="Normal 64 3 2 6" xfId="20065"/>
    <cellStyle name="Normal 64 3 3" xfId="3697"/>
    <cellStyle name="Normal 64 3 3 2" xfId="7480"/>
    <cellStyle name="Normal 64 3 3 2 2" xfId="15539"/>
    <cellStyle name="Normal 64 3 3 2 2 2" xfId="32386"/>
    <cellStyle name="Normal 64 3 3 2 3" xfId="24819"/>
    <cellStyle name="Normal 64 3 3 3" xfId="11756"/>
    <cellStyle name="Normal 64 3 3 3 2" xfId="28605"/>
    <cellStyle name="Normal 64 3 3 4" xfId="21038"/>
    <cellStyle name="Normal 64 3 4" xfId="5596"/>
    <cellStyle name="Normal 64 3 4 2" xfId="13655"/>
    <cellStyle name="Normal 64 3 4 2 2" xfId="30502"/>
    <cellStyle name="Normal 64 3 4 3" xfId="22935"/>
    <cellStyle name="Normal 64 3 5" xfId="9781"/>
    <cellStyle name="Normal 64 3 5 2" xfId="26721"/>
    <cellStyle name="Normal 64 3 6" xfId="18098"/>
    <cellStyle name="Normal 64 3 7" xfId="19153"/>
    <cellStyle name="Normal 64 4" xfId="2194"/>
    <cellStyle name="Normal 64 4 2" xfId="4158"/>
    <cellStyle name="Normal 64 4 2 2" xfId="7941"/>
    <cellStyle name="Normal 64 4 2 2 2" xfId="16000"/>
    <cellStyle name="Normal 64 4 2 2 2 2" xfId="32847"/>
    <cellStyle name="Normal 64 4 2 2 3" xfId="25280"/>
    <cellStyle name="Normal 64 4 2 3" xfId="12217"/>
    <cellStyle name="Normal 64 4 2 3 2" xfId="29066"/>
    <cellStyle name="Normal 64 4 2 4" xfId="21499"/>
    <cellStyle name="Normal 64 4 3" xfId="6057"/>
    <cellStyle name="Normal 64 4 3 2" xfId="14116"/>
    <cellStyle name="Normal 64 4 3 2 2" xfId="30963"/>
    <cellStyle name="Normal 64 4 3 3" xfId="23396"/>
    <cellStyle name="Normal 64 4 4" xfId="10282"/>
    <cellStyle name="Normal 64 4 4 2" xfId="27182"/>
    <cellStyle name="Normal 64 4 5" xfId="18100"/>
    <cellStyle name="Normal 64 4 6" xfId="19614"/>
    <cellStyle name="Normal 64 5" xfId="3246"/>
    <cellStyle name="Normal 64 5 2" xfId="7029"/>
    <cellStyle name="Normal 64 5 2 2" xfId="15088"/>
    <cellStyle name="Normal 64 5 2 2 2" xfId="31935"/>
    <cellStyle name="Normal 64 5 2 3" xfId="24368"/>
    <cellStyle name="Normal 64 5 3" xfId="11305"/>
    <cellStyle name="Normal 64 5 3 2" xfId="28154"/>
    <cellStyle name="Normal 64 5 4" xfId="20587"/>
    <cellStyle name="Normal 64 6" xfId="5145"/>
    <cellStyle name="Normal 64 6 2" xfId="13204"/>
    <cellStyle name="Normal 64 6 2 2" xfId="30051"/>
    <cellStyle name="Normal 64 6 3" xfId="22484"/>
    <cellStyle name="Normal 64 7" xfId="9289"/>
    <cellStyle name="Normal 64 7 2" xfId="26270"/>
    <cellStyle name="Normal 64 8" xfId="18093"/>
    <cellStyle name="Normal 64 9" xfId="18702"/>
    <cellStyle name="Normal 65" xfId="1110"/>
    <cellStyle name="Normal 65 2" xfId="1371"/>
    <cellStyle name="Normal 65 2 2" xfId="1867"/>
    <cellStyle name="Normal 65 2 2 2" xfId="2866"/>
    <cellStyle name="Normal 65 2 2 2 2" xfId="4828"/>
    <cellStyle name="Normal 65 2 2 2 2 2" xfId="8611"/>
    <cellStyle name="Normal 65 2 2 2 2 2 2" xfId="16670"/>
    <cellStyle name="Normal 65 2 2 2 2 2 2 2" xfId="33517"/>
    <cellStyle name="Normal 65 2 2 2 2 2 3" xfId="25950"/>
    <cellStyle name="Normal 65 2 2 2 2 3" xfId="12887"/>
    <cellStyle name="Normal 65 2 2 2 2 3 2" xfId="29736"/>
    <cellStyle name="Normal 65 2 2 2 2 4" xfId="22169"/>
    <cellStyle name="Normal 65 2 2 2 3" xfId="6727"/>
    <cellStyle name="Normal 65 2 2 2 3 2" xfId="14786"/>
    <cellStyle name="Normal 65 2 2 2 3 2 2" xfId="31633"/>
    <cellStyle name="Normal 65 2 2 2 3 3" xfId="24066"/>
    <cellStyle name="Normal 65 2 2 2 4" xfId="10953"/>
    <cellStyle name="Normal 65 2 2 2 4 2" xfId="27852"/>
    <cellStyle name="Normal 65 2 2 2 5" xfId="18104"/>
    <cellStyle name="Normal 65 2 2 2 6" xfId="20284"/>
    <cellStyle name="Normal 65 2 2 3" xfId="3916"/>
    <cellStyle name="Normal 65 2 2 3 2" xfId="7699"/>
    <cellStyle name="Normal 65 2 2 3 2 2" xfId="15758"/>
    <cellStyle name="Normal 65 2 2 3 2 2 2" xfId="32605"/>
    <cellStyle name="Normal 65 2 2 3 2 3" xfId="25038"/>
    <cellStyle name="Normal 65 2 2 3 3" xfId="11975"/>
    <cellStyle name="Normal 65 2 2 3 3 2" xfId="28824"/>
    <cellStyle name="Normal 65 2 2 3 4" xfId="21257"/>
    <cellStyle name="Normal 65 2 2 4" xfId="5815"/>
    <cellStyle name="Normal 65 2 2 4 2" xfId="13874"/>
    <cellStyle name="Normal 65 2 2 4 2 2" xfId="30721"/>
    <cellStyle name="Normal 65 2 2 4 3" xfId="23154"/>
    <cellStyle name="Normal 65 2 2 5" xfId="10000"/>
    <cellStyle name="Normal 65 2 2 5 2" xfId="26940"/>
    <cellStyle name="Normal 65 2 2 6" xfId="18103"/>
    <cellStyle name="Normal 65 2 2 7" xfId="19372"/>
    <cellStyle name="Normal 65 2 3" xfId="2413"/>
    <cellStyle name="Normal 65 2 3 2" xfId="4377"/>
    <cellStyle name="Normal 65 2 3 2 2" xfId="8160"/>
    <cellStyle name="Normal 65 2 3 2 2 2" xfId="16219"/>
    <cellStyle name="Normal 65 2 3 2 2 2 2" xfId="33066"/>
    <cellStyle name="Normal 65 2 3 2 2 3" xfId="25499"/>
    <cellStyle name="Normal 65 2 3 2 3" xfId="12436"/>
    <cellStyle name="Normal 65 2 3 2 3 2" xfId="29285"/>
    <cellStyle name="Normal 65 2 3 2 4" xfId="21718"/>
    <cellStyle name="Normal 65 2 3 3" xfId="6276"/>
    <cellStyle name="Normal 65 2 3 3 2" xfId="14335"/>
    <cellStyle name="Normal 65 2 3 3 2 2" xfId="31182"/>
    <cellStyle name="Normal 65 2 3 3 3" xfId="23615"/>
    <cellStyle name="Normal 65 2 3 4" xfId="10501"/>
    <cellStyle name="Normal 65 2 3 4 2" xfId="27401"/>
    <cellStyle name="Normal 65 2 3 5" xfId="18105"/>
    <cellStyle name="Normal 65 2 3 6" xfId="19833"/>
    <cellStyle name="Normal 65 2 4" xfId="3465"/>
    <cellStyle name="Normal 65 2 4 2" xfId="7248"/>
    <cellStyle name="Normal 65 2 4 2 2" xfId="15307"/>
    <cellStyle name="Normal 65 2 4 2 2 2" xfId="32154"/>
    <cellStyle name="Normal 65 2 4 2 3" xfId="24587"/>
    <cellStyle name="Normal 65 2 4 3" xfId="11524"/>
    <cellStyle name="Normal 65 2 4 3 2" xfId="28373"/>
    <cellStyle name="Normal 65 2 4 4" xfId="20806"/>
    <cellStyle name="Normal 65 2 5" xfId="5364"/>
    <cellStyle name="Normal 65 2 5 2" xfId="13423"/>
    <cellStyle name="Normal 65 2 5 2 2" xfId="30270"/>
    <cellStyle name="Normal 65 2 5 3" xfId="22703"/>
    <cellStyle name="Normal 65 2 6" xfId="9525"/>
    <cellStyle name="Normal 65 2 6 2" xfId="26489"/>
    <cellStyle name="Normal 65 2 7" xfId="18102"/>
    <cellStyle name="Normal 65 2 8" xfId="18921"/>
    <cellStyle name="Normal 65 3" xfId="1649"/>
    <cellStyle name="Normal 65 3 2" xfId="2648"/>
    <cellStyle name="Normal 65 3 2 2" xfId="4610"/>
    <cellStyle name="Normal 65 3 2 2 2" xfId="8393"/>
    <cellStyle name="Normal 65 3 2 2 2 2" xfId="16452"/>
    <cellStyle name="Normal 65 3 2 2 2 2 2" xfId="33299"/>
    <cellStyle name="Normal 65 3 2 2 2 3" xfId="25732"/>
    <cellStyle name="Normal 65 3 2 2 3" xfId="12669"/>
    <cellStyle name="Normal 65 3 2 2 3 2" xfId="29518"/>
    <cellStyle name="Normal 65 3 2 2 4" xfId="21951"/>
    <cellStyle name="Normal 65 3 2 3" xfId="6509"/>
    <cellStyle name="Normal 65 3 2 3 2" xfId="14568"/>
    <cellStyle name="Normal 65 3 2 3 2 2" xfId="31415"/>
    <cellStyle name="Normal 65 3 2 3 3" xfId="23848"/>
    <cellStyle name="Normal 65 3 2 4" xfId="10735"/>
    <cellStyle name="Normal 65 3 2 4 2" xfId="27634"/>
    <cellStyle name="Normal 65 3 2 5" xfId="18107"/>
    <cellStyle name="Normal 65 3 2 6" xfId="20066"/>
    <cellStyle name="Normal 65 3 3" xfId="3698"/>
    <cellStyle name="Normal 65 3 3 2" xfId="7481"/>
    <cellStyle name="Normal 65 3 3 2 2" xfId="15540"/>
    <cellStyle name="Normal 65 3 3 2 2 2" xfId="32387"/>
    <cellStyle name="Normal 65 3 3 2 3" xfId="24820"/>
    <cellStyle name="Normal 65 3 3 3" xfId="11757"/>
    <cellStyle name="Normal 65 3 3 3 2" xfId="28606"/>
    <cellStyle name="Normal 65 3 3 4" xfId="21039"/>
    <cellStyle name="Normal 65 3 4" xfId="5597"/>
    <cellStyle name="Normal 65 3 4 2" xfId="13656"/>
    <cellStyle name="Normal 65 3 4 2 2" xfId="30503"/>
    <cellStyle name="Normal 65 3 4 3" xfId="22936"/>
    <cellStyle name="Normal 65 3 5" xfId="9782"/>
    <cellStyle name="Normal 65 3 5 2" xfId="26722"/>
    <cellStyle name="Normal 65 3 6" xfId="18106"/>
    <cellStyle name="Normal 65 3 7" xfId="19154"/>
    <cellStyle name="Normal 65 4" xfId="2195"/>
    <cellStyle name="Normal 65 4 2" xfId="4159"/>
    <cellStyle name="Normal 65 4 2 2" xfId="7942"/>
    <cellStyle name="Normal 65 4 2 2 2" xfId="16001"/>
    <cellStyle name="Normal 65 4 2 2 2 2" xfId="32848"/>
    <cellStyle name="Normal 65 4 2 2 3" xfId="25281"/>
    <cellStyle name="Normal 65 4 2 3" xfId="12218"/>
    <cellStyle name="Normal 65 4 2 3 2" xfId="29067"/>
    <cellStyle name="Normal 65 4 2 4" xfId="21500"/>
    <cellStyle name="Normal 65 4 3" xfId="6058"/>
    <cellStyle name="Normal 65 4 3 2" xfId="14117"/>
    <cellStyle name="Normal 65 4 3 2 2" xfId="30964"/>
    <cellStyle name="Normal 65 4 3 3" xfId="23397"/>
    <cellStyle name="Normal 65 4 4" xfId="10283"/>
    <cellStyle name="Normal 65 4 4 2" xfId="27183"/>
    <cellStyle name="Normal 65 4 5" xfId="18108"/>
    <cellStyle name="Normal 65 4 6" xfId="19615"/>
    <cellStyle name="Normal 65 5" xfId="3247"/>
    <cellStyle name="Normal 65 5 2" xfId="7030"/>
    <cellStyle name="Normal 65 5 2 2" xfId="15089"/>
    <cellStyle name="Normal 65 5 2 2 2" xfId="31936"/>
    <cellStyle name="Normal 65 5 2 3" xfId="24369"/>
    <cellStyle name="Normal 65 5 3" xfId="11306"/>
    <cellStyle name="Normal 65 5 3 2" xfId="28155"/>
    <cellStyle name="Normal 65 5 4" xfId="20588"/>
    <cellStyle name="Normal 65 6" xfId="5146"/>
    <cellStyle name="Normal 65 6 2" xfId="13205"/>
    <cellStyle name="Normal 65 6 2 2" xfId="30052"/>
    <cellStyle name="Normal 65 6 3" xfId="22485"/>
    <cellStyle name="Normal 65 7" xfId="9290"/>
    <cellStyle name="Normal 65 7 2" xfId="26271"/>
    <cellStyle name="Normal 65 8" xfId="18101"/>
    <cellStyle name="Normal 65 9" xfId="18703"/>
    <cellStyle name="Normal 66" xfId="1111"/>
    <cellStyle name="Normal 66 2" xfId="1372"/>
    <cellStyle name="Normal 66 2 2" xfId="1868"/>
    <cellStyle name="Normal 66 2 2 2" xfId="2867"/>
    <cellStyle name="Normal 66 2 2 2 2" xfId="4829"/>
    <cellStyle name="Normal 66 2 2 2 2 2" xfId="8612"/>
    <cellStyle name="Normal 66 2 2 2 2 2 2" xfId="16671"/>
    <cellStyle name="Normal 66 2 2 2 2 2 2 2" xfId="33518"/>
    <cellStyle name="Normal 66 2 2 2 2 2 3" xfId="25951"/>
    <cellStyle name="Normal 66 2 2 2 2 3" xfId="12888"/>
    <cellStyle name="Normal 66 2 2 2 2 3 2" xfId="29737"/>
    <cellStyle name="Normal 66 2 2 2 2 4" xfId="22170"/>
    <cellStyle name="Normal 66 2 2 2 3" xfId="6728"/>
    <cellStyle name="Normal 66 2 2 2 3 2" xfId="14787"/>
    <cellStyle name="Normal 66 2 2 2 3 2 2" xfId="31634"/>
    <cellStyle name="Normal 66 2 2 2 3 3" xfId="24067"/>
    <cellStyle name="Normal 66 2 2 2 4" xfId="10954"/>
    <cellStyle name="Normal 66 2 2 2 4 2" xfId="27853"/>
    <cellStyle name="Normal 66 2 2 2 5" xfId="18112"/>
    <cellStyle name="Normal 66 2 2 2 6" xfId="20285"/>
    <cellStyle name="Normal 66 2 2 3" xfId="3917"/>
    <cellStyle name="Normal 66 2 2 3 2" xfId="7700"/>
    <cellStyle name="Normal 66 2 2 3 2 2" xfId="15759"/>
    <cellStyle name="Normal 66 2 2 3 2 2 2" xfId="32606"/>
    <cellStyle name="Normal 66 2 2 3 2 3" xfId="25039"/>
    <cellStyle name="Normal 66 2 2 3 3" xfId="11976"/>
    <cellStyle name="Normal 66 2 2 3 3 2" xfId="28825"/>
    <cellStyle name="Normal 66 2 2 3 4" xfId="21258"/>
    <cellStyle name="Normal 66 2 2 4" xfId="5816"/>
    <cellStyle name="Normal 66 2 2 4 2" xfId="13875"/>
    <cellStyle name="Normal 66 2 2 4 2 2" xfId="30722"/>
    <cellStyle name="Normal 66 2 2 4 3" xfId="23155"/>
    <cellStyle name="Normal 66 2 2 5" xfId="10001"/>
    <cellStyle name="Normal 66 2 2 5 2" xfId="26941"/>
    <cellStyle name="Normal 66 2 2 6" xfId="18111"/>
    <cellStyle name="Normal 66 2 2 7" xfId="19373"/>
    <cellStyle name="Normal 66 2 3" xfId="2414"/>
    <cellStyle name="Normal 66 2 3 2" xfId="4378"/>
    <cellStyle name="Normal 66 2 3 2 2" xfId="8161"/>
    <cellStyle name="Normal 66 2 3 2 2 2" xfId="16220"/>
    <cellStyle name="Normal 66 2 3 2 2 2 2" xfId="33067"/>
    <cellStyle name="Normal 66 2 3 2 2 3" xfId="25500"/>
    <cellStyle name="Normal 66 2 3 2 3" xfId="12437"/>
    <cellStyle name="Normal 66 2 3 2 3 2" xfId="29286"/>
    <cellStyle name="Normal 66 2 3 2 4" xfId="21719"/>
    <cellStyle name="Normal 66 2 3 3" xfId="6277"/>
    <cellStyle name="Normal 66 2 3 3 2" xfId="14336"/>
    <cellStyle name="Normal 66 2 3 3 2 2" xfId="31183"/>
    <cellStyle name="Normal 66 2 3 3 3" xfId="23616"/>
    <cellStyle name="Normal 66 2 3 4" xfId="10502"/>
    <cellStyle name="Normal 66 2 3 4 2" xfId="27402"/>
    <cellStyle name="Normal 66 2 3 5" xfId="18113"/>
    <cellStyle name="Normal 66 2 3 6" xfId="19834"/>
    <cellStyle name="Normal 66 2 4" xfId="3466"/>
    <cellStyle name="Normal 66 2 4 2" xfId="7249"/>
    <cellStyle name="Normal 66 2 4 2 2" xfId="15308"/>
    <cellStyle name="Normal 66 2 4 2 2 2" xfId="32155"/>
    <cellStyle name="Normal 66 2 4 2 3" xfId="24588"/>
    <cellStyle name="Normal 66 2 4 3" xfId="11525"/>
    <cellStyle name="Normal 66 2 4 3 2" xfId="28374"/>
    <cellStyle name="Normal 66 2 4 4" xfId="20807"/>
    <cellStyle name="Normal 66 2 5" xfId="5365"/>
    <cellStyle name="Normal 66 2 5 2" xfId="13424"/>
    <cellStyle name="Normal 66 2 5 2 2" xfId="30271"/>
    <cellStyle name="Normal 66 2 5 3" xfId="22704"/>
    <cellStyle name="Normal 66 2 6" xfId="9526"/>
    <cellStyle name="Normal 66 2 6 2" xfId="26490"/>
    <cellStyle name="Normal 66 2 7" xfId="18110"/>
    <cellStyle name="Normal 66 2 8" xfId="18922"/>
    <cellStyle name="Normal 66 3" xfId="1650"/>
    <cellStyle name="Normal 66 3 2" xfId="2649"/>
    <cellStyle name="Normal 66 3 2 2" xfId="4611"/>
    <cellStyle name="Normal 66 3 2 2 2" xfId="8394"/>
    <cellStyle name="Normal 66 3 2 2 2 2" xfId="16453"/>
    <cellStyle name="Normal 66 3 2 2 2 2 2" xfId="33300"/>
    <cellStyle name="Normal 66 3 2 2 2 3" xfId="25733"/>
    <cellStyle name="Normal 66 3 2 2 3" xfId="12670"/>
    <cellStyle name="Normal 66 3 2 2 3 2" xfId="29519"/>
    <cellStyle name="Normal 66 3 2 2 4" xfId="21952"/>
    <cellStyle name="Normal 66 3 2 3" xfId="6510"/>
    <cellStyle name="Normal 66 3 2 3 2" xfId="14569"/>
    <cellStyle name="Normal 66 3 2 3 2 2" xfId="31416"/>
    <cellStyle name="Normal 66 3 2 3 3" xfId="23849"/>
    <cellStyle name="Normal 66 3 2 4" xfId="10736"/>
    <cellStyle name="Normal 66 3 2 4 2" xfId="27635"/>
    <cellStyle name="Normal 66 3 2 5" xfId="18115"/>
    <cellStyle name="Normal 66 3 2 6" xfId="20067"/>
    <cellStyle name="Normal 66 3 3" xfId="3699"/>
    <cellStyle name="Normal 66 3 3 2" xfId="7482"/>
    <cellStyle name="Normal 66 3 3 2 2" xfId="15541"/>
    <cellStyle name="Normal 66 3 3 2 2 2" xfId="32388"/>
    <cellStyle name="Normal 66 3 3 2 3" xfId="24821"/>
    <cellStyle name="Normal 66 3 3 3" xfId="11758"/>
    <cellStyle name="Normal 66 3 3 3 2" xfId="28607"/>
    <cellStyle name="Normal 66 3 3 4" xfId="21040"/>
    <cellStyle name="Normal 66 3 4" xfId="5598"/>
    <cellStyle name="Normal 66 3 4 2" xfId="13657"/>
    <cellStyle name="Normal 66 3 4 2 2" xfId="30504"/>
    <cellStyle name="Normal 66 3 4 3" xfId="22937"/>
    <cellStyle name="Normal 66 3 5" xfId="9783"/>
    <cellStyle name="Normal 66 3 5 2" xfId="26723"/>
    <cellStyle name="Normal 66 3 6" xfId="18114"/>
    <cellStyle name="Normal 66 3 7" xfId="19155"/>
    <cellStyle name="Normal 66 4" xfId="2196"/>
    <cellStyle name="Normal 66 4 2" xfId="4160"/>
    <cellStyle name="Normal 66 4 2 2" xfId="7943"/>
    <cellStyle name="Normal 66 4 2 2 2" xfId="16002"/>
    <cellStyle name="Normal 66 4 2 2 2 2" xfId="32849"/>
    <cellStyle name="Normal 66 4 2 2 3" xfId="25282"/>
    <cellStyle name="Normal 66 4 2 3" xfId="12219"/>
    <cellStyle name="Normal 66 4 2 3 2" xfId="29068"/>
    <cellStyle name="Normal 66 4 2 4" xfId="21501"/>
    <cellStyle name="Normal 66 4 3" xfId="6059"/>
    <cellStyle name="Normal 66 4 3 2" xfId="14118"/>
    <cellStyle name="Normal 66 4 3 2 2" xfId="30965"/>
    <cellStyle name="Normal 66 4 3 3" xfId="23398"/>
    <cellStyle name="Normal 66 4 4" xfId="10284"/>
    <cellStyle name="Normal 66 4 4 2" xfId="27184"/>
    <cellStyle name="Normal 66 4 5" xfId="18116"/>
    <cellStyle name="Normal 66 4 6" xfId="19616"/>
    <cellStyle name="Normal 66 5" xfId="3248"/>
    <cellStyle name="Normal 66 5 2" xfId="7031"/>
    <cellStyle name="Normal 66 5 2 2" xfId="15090"/>
    <cellStyle name="Normal 66 5 2 2 2" xfId="31937"/>
    <cellStyle name="Normal 66 5 2 3" xfId="24370"/>
    <cellStyle name="Normal 66 5 3" xfId="11307"/>
    <cellStyle name="Normal 66 5 3 2" xfId="28156"/>
    <cellStyle name="Normal 66 5 4" xfId="20589"/>
    <cellStyle name="Normal 66 6" xfId="5147"/>
    <cellStyle name="Normal 66 6 2" xfId="13206"/>
    <cellStyle name="Normal 66 6 2 2" xfId="30053"/>
    <cellStyle name="Normal 66 6 3" xfId="22486"/>
    <cellStyle name="Normal 66 7" xfId="9291"/>
    <cellStyle name="Normal 66 7 2" xfId="26272"/>
    <cellStyle name="Normal 66 8" xfId="18109"/>
    <cellStyle name="Normal 66 9" xfId="18704"/>
    <cellStyle name="Normal 67" xfId="1112"/>
    <cellStyle name="Normal 67 2" xfId="1373"/>
    <cellStyle name="Normal 67 2 2" xfId="1869"/>
    <cellStyle name="Normal 67 2 2 2" xfId="2868"/>
    <cellStyle name="Normal 67 2 2 2 2" xfId="4830"/>
    <cellStyle name="Normal 67 2 2 2 2 2" xfId="8613"/>
    <cellStyle name="Normal 67 2 2 2 2 2 2" xfId="16672"/>
    <cellStyle name="Normal 67 2 2 2 2 2 2 2" xfId="33519"/>
    <cellStyle name="Normal 67 2 2 2 2 2 3" xfId="25952"/>
    <cellStyle name="Normal 67 2 2 2 2 3" xfId="12889"/>
    <cellStyle name="Normal 67 2 2 2 2 3 2" xfId="29738"/>
    <cellStyle name="Normal 67 2 2 2 2 4" xfId="22171"/>
    <cellStyle name="Normal 67 2 2 2 3" xfId="6729"/>
    <cellStyle name="Normal 67 2 2 2 3 2" xfId="14788"/>
    <cellStyle name="Normal 67 2 2 2 3 2 2" xfId="31635"/>
    <cellStyle name="Normal 67 2 2 2 3 3" xfId="24068"/>
    <cellStyle name="Normal 67 2 2 2 4" xfId="10955"/>
    <cellStyle name="Normal 67 2 2 2 4 2" xfId="27854"/>
    <cellStyle name="Normal 67 2 2 2 5" xfId="18120"/>
    <cellStyle name="Normal 67 2 2 2 6" xfId="20286"/>
    <cellStyle name="Normal 67 2 2 3" xfId="3918"/>
    <cellStyle name="Normal 67 2 2 3 2" xfId="7701"/>
    <cellStyle name="Normal 67 2 2 3 2 2" xfId="15760"/>
    <cellStyle name="Normal 67 2 2 3 2 2 2" xfId="32607"/>
    <cellStyle name="Normal 67 2 2 3 2 3" xfId="25040"/>
    <cellStyle name="Normal 67 2 2 3 3" xfId="11977"/>
    <cellStyle name="Normal 67 2 2 3 3 2" xfId="28826"/>
    <cellStyle name="Normal 67 2 2 3 4" xfId="21259"/>
    <cellStyle name="Normal 67 2 2 4" xfId="5817"/>
    <cellStyle name="Normal 67 2 2 4 2" xfId="13876"/>
    <cellStyle name="Normal 67 2 2 4 2 2" xfId="30723"/>
    <cellStyle name="Normal 67 2 2 4 3" xfId="23156"/>
    <cellStyle name="Normal 67 2 2 5" xfId="10002"/>
    <cellStyle name="Normal 67 2 2 5 2" xfId="26942"/>
    <cellStyle name="Normal 67 2 2 6" xfId="18119"/>
    <cellStyle name="Normal 67 2 2 7" xfId="19374"/>
    <cellStyle name="Normal 67 2 3" xfId="2415"/>
    <cellStyle name="Normal 67 2 3 2" xfId="4379"/>
    <cellStyle name="Normal 67 2 3 2 2" xfId="8162"/>
    <cellStyle name="Normal 67 2 3 2 2 2" xfId="16221"/>
    <cellStyle name="Normal 67 2 3 2 2 2 2" xfId="33068"/>
    <cellStyle name="Normal 67 2 3 2 2 3" xfId="25501"/>
    <cellStyle name="Normal 67 2 3 2 3" xfId="12438"/>
    <cellStyle name="Normal 67 2 3 2 3 2" xfId="29287"/>
    <cellStyle name="Normal 67 2 3 2 4" xfId="21720"/>
    <cellStyle name="Normal 67 2 3 3" xfId="6278"/>
    <cellStyle name="Normal 67 2 3 3 2" xfId="14337"/>
    <cellStyle name="Normal 67 2 3 3 2 2" xfId="31184"/>
    <cellStyle name="Normal 67 2 3 3 3" xfId="23617"/>
    <cellStyle name="Normal 67 2 3 4" xfId="10503"/>
    <cellStyle name="Normal 67 2 3 4 2" xfId="27403"/>
    <cellStyle name="Normal 67 2 3 5" xfId="18121"/>
    <cellStyle name="Normal 67 2 3 6" xfId="19835"/>
    <cellStyle name="Normal 67 2 4" xfId="3467"/>
    <cellStyle name="Normal 67 2 4 2" xfId="7250"/>
    <cellStyle name="Normal 67 2 4 2 2" xfId="15309"/>
    <cellStyle name="Normal 67 2 4 2 2 2" xfId="32156"/>
    <cellStyle name="Normal 67 2 4 2 3" xfId="24589"/>
    <cellStyle name="Normal 67 2 4 3" xfId="11526"/>
    <cellStyle name="Normal 67 2 4 3 2" xfId="28375"/>
    <cellStyle name="Normal 67 2 4 4" xfId="20808"/>
    <cellStyle name="Normal 67 2 5" xfId="5366"/>
    <cellStyle name="Normal 67 2 5 2" xfId="13425"/>
    <cellStyle name="Normal 67 2 5 2 2" xfId="30272"/>
    <cellStyle name="Normal 67 2 5 3" xfId="22705"/>
    <cellStyle name="Normal 67 2 6" xfId="9527"/>
    <cellStyle name="Normal 67 2 6 2" xfId="26491"/>
    <cellStyle name="Normal 67 2 7" xfId="18118"/>
    <cellStyle name="Normal 67 2 8" xfId="18923"/>
    <cellStyle name="Normal 67 3" xfId="1651"/>
    <cellStyle name="Normal 67 3 2" xfId="2650"/>
    <cellStyle name="Normal 67 3 2 2" xfId="4612"/>
    <cellStyle name="Normal 67 3 2 2 2" xfId="8395"/>
    <cellStyle name="Normal 67 3 2 2 2 2" xfId="16454"/>
    <cellStyle name="Normal 67 3 2 2 2 2 2" xfId="33301"/>
    <cellStyle name="Normal 67 3 2 2 2 3" xfId="25734"/>
    <cellStyle name="Normal 67 3 2 2 3" xfId="12671"/>
    <cellStyle name="Normal 67 3 2 2 3 2" xfId="29520"/>
    <cellStyle name="Normal 67 3 2 2 4" xfId="21953"/>
    <cellStyle name="Normal 67 3 2 3" xfId="6511"/>
    <cellStyle name="Normal 67 3 2 3 2" xfId="14570"/>
    <cellStyle name="Normal 67 3 2 3 2 2" xfId="31417"/>
    <cellStyle name="Normal 67 3 2 3 3" xfId="23850"/>
    <cellStyle name="Normal 67 3 2 4" xfId="10737"/>
    <cellStyle name="Normal 67 3 2 4 2" xfId="27636"/>
    <cellStyle name="Normal 67 3 2 5" xfId="18123"/>
    <cellStyle name="Normal 67 3 2 6" xfId="20068"/>
    <cellStyle name="Normal 67 3 3" xfId="3700"/>
    <cellStyle name="Normal 67 3 3 2" xfId="7483"/>
    <cellStyle name="Normal 67 3 3 2 2" xfId="15542"/>
    <cellStyle name="Normal 67 3 3 2 2 2" xfId="32389"/>
    <cellStyle name="Normal 67 3 3 2 3" xfId="24822"/>
    <cellStyle name="Normal 67 3 3 3" xfId="11759"/>
    <cellStyle name="Normal 67 3 3 3 2" xfId="28608"/>
    <cellStyle name="Normal 67 3 3 4" xfId="21041"/>
    <cellStyle name="Normal 67 3 4" xfId="5599"/>
    <cellStyle name="Normal 67 3 4 2" xfId="13658"/>
    <cellStyle name="Normal 67 3 4 2 2" xfId="30505"/>
    <cellStyle name="Normal 67 3 4 3" xfId="22938"/>
    <cellStyle name="Normal 67 3 5" xfId="9784"/>
    <cellStyle name="Normal 67 3 5 2" xfId="26724"/>
    <cellStyle name="Normal 67 3 6" xfId="18122"/>
    <cellStyle name="Normal 67 3 7" xfId="19156"/>
    <cellStyle name="Normal 67 4" xfId="2197"/>
    <cellStyle name="Normal 67 4 2" xfId="4161"/>
    <cellStyle name="Normal 67 4 2 2" xfId="7944"/>
    <cellStyle name="Normal 67 4 2 2 2" xfId="16003"/>
    <cellStyle name="Normal 67 4 2 2 2 2" xfId="32850"/>
    <cellStyle name="Normal 67 4 2 2 3" xfId="25283"/>
    <cellStyle name="Normal 67 4 2 3" xfId="12220"/>
    <cellStyle name="Normal 67 4 2 3 2" xfId="29069"/>
    <cellStyle name="Normal 67 4 2 4" xfId="21502"/>
    <cellStyle name="Normal 67 4 3" xfId="6060"/>
    <cellStyle name="Normal 67 4 3 2" xfId="14119"/>
    <cellStyle name="Normal 67 4 3 2 2" xfId="30966"/>
    <cellStyle name="Normal 67 4 3 3" xfId="23399"/>
    <cellStyle name="Normal 67 4 4" xfId="10285"/>
    <cellStyle name="Normal 67 4 4 2" xfId="27185"/>
    <cellStyle name="Normal 67 4 5" xfId="18124"/>
    <cellStyle name="Normal 67 4 6" xfId="19617"/>
    <cellStyle name="Normal 67 5" xfId="3249"/>
    <cellStyle name="Normal 67 5 2" xfId="7032"/>
    <cellStyle name="Normal 67 5 2 2" xfId="15091"/>
    <cellStyle name="Normal 67 5 2 2 2" xfId="31938"/>
    <cellStyle name="Normal 67 5 2 3" xfId="24371"/>
    <cellStyle name="Normal 67 5 3" xfId="11308"/>
    <cellStyle name="Normal 67 5 3 2" xfId="28157"/>
    <cellStyle name="Normal 67 5 4" xfId="20590"/>
    <cellStyle name="Normal 67 6" xfId="5148"/>
    <cellStyle name="Normal 67 6 2" xfId="13207"/>
    <cellStyle name="Normal 67 6 2 2" xfId="30054"/>
    <cellStyle name="Normal 67 6 3" xfId="22487"/>
    <cellStyle name="Normal 67 7" xfId="9292"/>
    <cellStyle name="Normal 67 7 2" xfId="26273"/>
    <cellStyle name="Normal 67 8" xfId="18117"/>
    <cellStyle name="Normal 67 9" xfId="18705"/>
    <cellStyle name="Normal 68" xfId="1113"/>
    <cellStyle name="Normal 68 2" xfId="1374"/>
    <cellStyle name="Normal 68 2 2" xfId="1870"/>
    <cellStyle name="Normal 68 2 2 2" xfId="2869"/>
    <cellStyle name="Normal 68 2 2 2 2" xfId="4831"/>
    <cellStyle name="Normal 68 2 2 2 2 2" xfId="8614"/>
    <cellStyle name="Normal 68 2 2 2 2 2 2" xfId="16673"/>
    <cellStyle name="Normal 68 2 2 2 2 2 2 2" xfId="33520"/>
    <cellStyle name="Normal 68 2 2 2 2 2 3" xfId="25953"/>
    <cellStyle name="Normal 68 2 2 2 2 3" xfId="12890"/>
    <cellStyle name="Normal 68 2 2 2 2 3 2" xfId="29739"/>
    <cellStyle name="Normal 68 2 2 2 2 4" xfId="22172"/>
    <cellStyle name="Normal 68 2 2 2 3" xfId="6730"/>
    <cellStyle name="Normal 68 2 2 2 3 2" xfId="14789"/>
    <cellStyle name="Normal 68 2 2 2 3 2 2" xfId="31636"/>
    <cellStyle name="Normal 68 2 2 2 3 3" xfId="24069"/>
    <cellStyle name="Normal 68 2 2 2 4" xfId="10956"/>
    <cellStyle name="Normal 68 2 2 2 4 2" xfId="27855"/>
    <cellStyle name="Normal 68 2 2 2 5" xfId="18128"/>
    <cellStyle name="Normal 68 2 2 2 6" xfId="20287"/>
    <cellStyle name="Normal 68 2 2 3" xfId="3919"/>
    <cellStyle name="Normal 68 2 2 3 2" xfId="7702"/>
    <cellStyle name="Normal 68 2 2 3 2 2" xfId="15761"/>
    <cellStyle name="Normal 68 2 2 3 2 2 2" xfId="32608"/>
    <cellStyle name="Normal 68 2 2 3 2 3" xfId="25041"/>
    <cellStyle name="Normal 68 2 2 3 3" xfId="11978"/>
    <cellStyle name="Normal 68 2 2 3 3 2" xfId="28827"/>
    <cellStyle name="Normal 68 2 2 3 4" xfId="21260"/>
    <cellStyle name="Normal 68 2 2 4" xfId="5818"/>
    <cellStyle name="Normal 68 2 2 4 2" xfId="13877"/>
    <cellStyle name="Normal 68 2 2 4 2 2" xfId="30724"/>
    <cellStyle name="Normal 68 2 2 4 3" xfId="23157"/>
    <cellStyle name="Normal 68 2 2 5" xfId="10003"/>
    <cellStyle name="Normal 68 2 2 5 2" xfId="26943"/>
    <cellStyle name="Normal 68 2 2 6" xfId="18127"/>
    <cellStyle name="Normal 68 2 2 7" xfId="19375"/>
    <cellStyle name="Normal 68 2 3" xfId="2416"/>
    <cellStyle name="Normal 68 2 3 2" xfId="4380"/>
    <cellStyle name="Normal 68 2 3 2 2" xfId="8163"/>
    <cellStyle name="Normal 68 2 3 2 2 2" xfId="16222"/>
    <cellStyle name="Normal 68 2 3 2 2 2 2" xfId="33069"/>
    <cellStyle name="Normal 68 2 3 2 2 3" xfId="25502"/>
    <cellStyle name="Normal 68 2 3 2 3" xfId="12439"/>
    <cellStyle name="Normal 68 2 3 2 3 2" xfId="29288"/>
    <cellStyle name="Normal 68 2 3 2 4" xfId="21721"/>
    <cellStyle name="Normal 68 2 3 3" xfId="6279"/>
    <cellStyle name="Normal 68 2 3 3 2" xfId="14338"/>
    <cellStyle name="Normal 68 2 3 3 2 2" xfId="31185"/>
    <cellStyle name="Normal 68 2 3 3 3" xfId="23618"/>
    <cellStyle name="Normal 68 2 3 4" xfId="10504"/>
    <cellStyle name="Normal 68 2 3 4 2" xfId="27404"/>
    <cellStyle name="Normal 68 2 3 5" xfId="18129"/>
    <cellStyle name="Normal 68 2 3 6" xfId="19836"/>
    <cellStyle name="Normal 68 2 4" xfId="3468"/>
    <cellStyle name="Normal 68 2 4 2" xfId="7251"/>
    <cellStyle name="Normal 68 2 4 2 2" xfId="15310"/>
    <cellStyle name="Normal 68 2 4 2 2 2" xfId="32157"/>
    <cellStyle name="Normal 68 2 4 2 3" xfId="24590"/>
    <cellStyle name="Normal 68 2 4 3" xfId="11527"/>
    <cellStyle name="Normal 68 2 4 3 2" xfId="28376"/>
    <cellStyle name="Normal 68 2 4 4" xfId="20809"/>
    <cellStyle name="Normal 68 2 5" xfId="5367"/>
    <cellStyle name="Normal 68 2 5 2" xfId="13426"/>
    <cellStyle name="Normal 68 2 5 2 2" xfId="30273"/>
    <cellStyle name="Normal 68 2 5 3" xfId="22706"/>
    <cellStyle name="Normal 68 2 6" xfId="9528"/>
    <cellStyle name="Normal 68 2 6 2" xfId="26492"/>
    <cellStyle name="Normal 68 2 7" xfId="18126"/>
    <cellStyle name="Normal 68 2 8" xfId="18924"/>
    <cellStyle name="Normal 68 3" xfId="1652"/>
    <cellStyle name="Normal 68 3 2" xfId="2651"/>
    <cellStyle name="Normal 68 3 2 2" xfId="4613"/>
    <cellStyle name="Normal 68 3 2 2 2" xfId="8396"/>
    <cellStyle name="Normal 68 3 2 2 2 2" xfId="16455"/>
    <cellStyle name="Normal 68 3 2 2 2 2 2" xfId="33302"/>
    <cellStyle name="Normal 68 3 2 2 2 3" xfId="25735"/>
    <cellStyle name="Normal 68 3 2 2 3" xfId="12672"/>
    <cellStyle name="Normal 68 3 2 2 3 2" xfId="29521"/>
    <cellStyle name="Normal 68 3 2 2 4" xfId="21954"/>
    <cellStyle name="Normal 68 3 2 3" xfId="6512"/>
    <cellStyle name="Normal 68 3 2 3 2" xfId="14571"/>
    <cellStyle name="Normal 68 3 2 3 2 2" xfId="31418"/>
    <cellStyle name="Normal 68 3 2 3 3" xfId="23851"/>
    <cellStyle name="Normal 68 3 2 4" xfId="10738"/>
    <cellStyle name="Normal 68 3 2 4 2" xfId="27637"/>
    <cellStyle name="Normal 68 3 2 5" xfId="18131"/>
    <cellStyle name="Normal 68 3 2 6" xfId="20069"/>
    <cellStyle name="Normal 68 3 3" xfId="3701"/>
    <cellStyle name="Normal 68 3 3 2" xfId="7484"/>
    <cellStyle name="Normal 68 3 3 2 2" xfId="15543"/>
    <cellStyle name="Normal 68 3 3 2 2 2" xfId="32390"/>
    <cellStyle name="Normal 68 3 3 2 3" xfId="24823"/>
    <cellStyle name="Normal 68 3 3 3" xfId="11760"/>
    <cellStyle name="Normal 68 3 3 3 2" xfId="28609"/>
    <cellStyle name="Normal 68 3 3 4" xfId="21042"/>
    <cellStyle name="Normal 68 3 4" xfId="5600"/>
    <cellStyle name="Normal 68 3 4 2" xfId="13659"/>
    <cellStyle name="Normal 68 3 4 2 2" xfId="30506"/>
    <cellStyle name="Normal 68 3 4 3" xfId="22939"/>
    <cellStyle name="Normal 68 3 5" xfId="9785"/>
    <cellStyle name="Normal 68 3 5 2" xfId="26725"/>
    <cellStyle name="Normal 68 3 6" xfId="18130"/>
    <cellStyle name="Normal 68 3 7" xfId="19157"/>
    <cellStyle name="Normal 68 4" xfId="2198"/>
    <cellStyle name="Normal 68 4 2" xfId="4162"/>
    <cellStyle name="Normal 68 4 2 2" xfId="7945"/>
    <cellStyle name="Normal 68 4 2 2 2" xfId="16004"/>
    <cellStyle name="Normal 68 4 2 2 2 2" xfId="32851"/>
    <cellStyle name="Normal 68 4 2 2 3" xfId="25284"/>
    <cellStyle name="Normal 68 4 2 3" xfId="12221"/>
    <cellStyle name="Normal 68 4 2 3 2" xfId="29070"/>
    <cellStyle name="Normal 68 4 2 4" xfId="21503"/>
    <cellStyle name="Normal 68 4 3" xfId="6061"/>
    <cellStyle name="Normal 68 4 3 2" xfId="14120"/>
    <cellStyle name="Normal 68 4 3 2 2" xfId="30967"/>
    <cellStyle name="Normal 68 4 3 3" xfId="23400"/>
    <cellStyle name="Normal 68 4 4" xfId="10286"/>
    <cellStyle name="Normal 68 4 4 2" xfId="27186"/>
    <cellStyle name="Normal 68 4 5" xfId="18132"/>
    <cellStyle name="Normal 68 4 6" xfId="19618"/>
    <cellStyle name="Normal 68 5" xfId="3250"/>
    <cellStyle name="Normal 68 5 2" xfId="7033"/>
    <cellStyle name="Normal 68 5 2 2" xfId="15092"/>
    <cellStyle name="Normal 68 5 2 2 2" xfId="31939"/>
    <cellStyle name="Normal 68 5 2 3" xfId="24372"/>
    <cellStyle name="Normal 68 5 3" xfId="11309"/>
    <cellStyle name="Normal 68 5 3 2" xfId="28158"/>
    <cellStyle name="Normal 68 5 4" xfId="20591"/>
    <cellStyle name="Normal 68 6" xfId="5149"/>
    <cellStyle name="Normal 68 6 2" xfId="13208"/>
    <cellStyle name="Normal 68 6 2 2" xfId="30055"/>
    <cellStyle name="Normal 68 6 3" xfId="22488"/>
    <cellStyle name="Normal 68 7" xfId="9293"/>
    <cellStyle name="Normal 68 7 2" xfId="26274"/>
    <cellStyle name="Normal 68 8" xfId="18125"/>
    <cellStyle name="Normal 68 9" xfId="18706"/>
    <cellStyle name="Normal 69" xfId="1114"/>
    <cellStyle name="Normal 69 2" xfId="1375"/>
    <cellStyle name="Normal 69 2 2" xfId="1871"/>
    <cellStyle name="Normal 69 2 2 2" xfId="2870"/>
    <cellStyle name="Normal 69 2 2 2 2" xfId="4832"/>
    <cellStyle name="Normal 69 2 2 2 2 2" xfId="8615"/>
    <cellStyle name="Normal 69 2 2 2 2 2 2" xfId="16674"/>
    <cellStyle name="Normal 69 2 2 2 2 2 2 2" xfId="33521"/>
    <cellStyle name="Normal 69 2 2 2 2 2 3" xfId="25954"/>
    <cellStyle name="Normal 69 2 2 2 2 3" xfId="12891"/>
    <cellStyle name="Normal 69 2 2 2 2 3 2" xfId="29740"/>
    <cellStyle name="Normal 69 2 2 2 2 4" xfId="22173"/>
    <cellStyle name="Normal 69 2 2 2 3" xfId="6731"/>
    <cellStyle name="Normal 69 2 2 2 3 2" xfId="14790"/>
    <cellStyle name="Normal 69 2 2 2 3 2 2" xfId="31637"/>
    <cellStyle name="Normal 69 2 2 2 3 3" xfId="24070"/>
    <cellStyle name="Normal 69 2 2 2 4" xfId="10957"/>
    <cellStyle name="Normal 69 2 2 2 4 2" xfId="27856"/>
    <cellStyle name="Normal 69 2 2 2 5" xfId="18136"/>
    <cellStyle name="Normal 69 2 2 2 6" xfId="20288"/>
    <cellStyle name="Normal 69 2 2 3" xfId="3920"/>
    <cellStyle name="Normal 69 2 2 3 2" xfId="7703"/>
    <cellStyle name="Normal 69 2 2 3 2 2" xfId="15762"/>
    <cellStyle name="Normal 69 2 2 3 2 2 2" xfId="32609"/>
    <cellStyle name="Normal 69 2 2 3 2 3" xfId="25042"/>
    <cellStyle name="Normal 69 2 2 3 3" xfId="11979"/>
    <cellStyle name="Normal 69 2 2 3 3 2" xfId="28828"/>
    <cellStyle name="Normal 69 2 2 3 4" xfId="21261"/>
    <cellStyle name="Normal 69 2 2 4" xfId="5819"/>
    <cellStyle name="Normal 69 2 2 4 2" xfId="13878"/>
    <cellStyle name="Normal 69 2 2 4 2 2" xfId="30725"/>
    <cellStyle name="Normal 69 2 2 4 3" xfId="23158"/>
    <cellStyle name="Normal 69 2 2 5" xfId="10004"/>
    <cellStyle name="Normal 69 2 2 5 2" xfId="26944"/>
    <cellStyle name="Normal 69 2 2 6" xfId="18135"/>
    <cellStyle name="Normal 69 2 2 7" xfId="19376"/>
    <cellStyle name="Normal 69 2 3" xfId="2417"/>
    <cellStyle name="Normal 69 2 3 2" xfId="4381"/>
    <cellStyle name="Normal 69 2 3 2 2" xfId="8164"/>
    <cellStyle name="Normal 69 2 3 2 2 2" xfId="16223"/>
    <cellStyle name="Normal 69 2 3 2 2 2 2" xfId="33070"/>
    <cellStyle name="Normal 69 2 3 2 2 3" xfId="25503"/>
    <cellStyle name="Normal 69 2 3 2 3" xfId="12440"/>
    <cellStyle name="Normal 69 2 3 2 3 2" xfId="29289"/>
    <cellStyle name="Normal 69 2 3 2 4" xfId="21722"/>
    <cellStyle name="Normal 69 2 3 3" xfId="6280"/>
    <cellStyle name="Normal 69 2 3 3 2" xfId="14339"/>
    <cellStyle name="Normal 69 2 3 3 2 2" xfId="31186"/>
    <cellStyle name="Normal 69 2 3 3 3" xfId="23619"/>
    <cellStyle name="Normal 69 2 3 4" xfId="10505"/>
    <cellStyle name="Normal 69 2 3 4 2" xfId="27405"/>
    <cellStyle name="Normal 69 2 3 5" xfId="18137"/>
    <cellStyle name="Normal 69 2 3 6" xfId="19837"/>
    <cellStyle name="Normal 69 2 4" xfId="3469"/>
    <cellStyle name="Normal 69 2 4 2" xfId="7252"/>
    <cellStyle name="Normal 69 2 4 2 2" xfId="15311"/>
    <cellStyle name="Normal 69 2 4 2 2 2" xfId="32158"/>
    <cellStyle name="Normal 69 2 4 2 3" xfId="24591"/>
    <cellStyle name="Normal 69 2 4 3" xfId="11528"/>
    <cellStyle name="Normal 69 2 4 3 2" xfId="28377"/>
    <cellStyle name="Normal 69 2 4 4" xfId="20810"/>
    <cellStyle name="Normal 69 2 5" xfId="5368"/>
    <cellStyle name="Normal 69 2 5 2" xfId="13427"/>
    <cellStyle name="Normal 69 2 5 2 2" xfId="30274"/>
    <cellStyle name="Normal 69 2 5 3" xfId="22707"/>
    <cellStyle name="Normal 69 2 6" xfId="9529"/>
    <cellStyle name="Normal 69 2 6 2" xfId="26493"/>
    <cellStyle name="Normal 69 2 7" xfId="18134"/>
    <cellStyle name="Normal 69 2 8" xfId="18925"/>
    <cellStyle name="Normal 69 3" xfId="1653"/>
    <cellStyle name="Normal 69 3 2" xfId="2652"/>
    <cellStyle name="Normal 69 3 2 2" xfId="4614"/>
    <cellStyle name="Normal 69 3 2 2 2" xfId="8397"/>
    <cellStyle name="Normal 69 3 2 2 2 2" xfId="16456"/>
    <cellStyle name="Normal 69 3 2 2 2 2 2" xfId="33303"/>
    <cellStyle name="Normal 69 3 2 2 2 3" xfId="25736"/>
    <cellStyle name="Normal 69 3 2 2 3" xfId="12673"/>
    <cellStyle name="Normal 69 3 2 2 3 2" xfId="29522"/>
    <cellStyle name="Normal 69 3 2 2 4" xfId="21955"/>
    <cellStyle name="Normal 69 3 2 3" xfId="6513"/>
    <cellStyle name="Normal 69 3 2 3 2" xfId="14572"/>
    <cellStyle name="Normal 69 3 2 3 2 2" xfId="31419"/>
    <cellStyle name="Normal 69 3 2 3 3" xfId="23852"/>
    <cellStyle name="Normal 69 3 2 4" xfId="10739"/>
    <cellStyle name="Normal 69 3 2 4 2" xfId="27638"/>
    <cellStyle name="Normal 69 3 2 5" xfId="18139"/>
    <cellStyle name="Normal 69 3 2 6" xfId="20070"/>
    <cellStyle name="Normal 69 3 3" xfId="3702"/>
    <cellStyle name="Normal 69 3 3 2" xfId="7485"/>
    <cellStyle name="Normal 69 3 3 2 2" xfId="15544"/>
    <cellStyle name="Normal 69 3 3 2 2 2" xfId="32391"/>
    <cellStyle name="Normal 69 3 3 2 3" xfId="24824"/>
    <cellStyle name="Normal 69 3 3 3" xfId="11761"/>
    <cellStyle name="Normal 69 3 3 3 2" xfId="28610"/>
    <cellStyle name="Normal 69 3 3 4" xfId="21043"/>
    <cellStyle name="Normal 69 3 4" xfId="5601"/>
    <cellStyle name="Normal 69 3 4 2" xfId="13660"/>
    <cellStyle name="Normal 69 3 4 2 2" xfId="30507"/>
    <cellStyle name="Normal 69 3 4 3" xfId="22940"/>
    <cellStyle name="Normal 69 3 5" xfId="9786"/>
    <cellStyle name="Normal 69 3 5 2" xfId="26726"/>
    <cellStyle name="Normal 69 3 6" xfId="18138"/>
    <cellStyle name="Normal 69 3 7" xfId="19158"/>
    <cellStyle name="Normal 69 4" xfId="2199"/>
    <cellStyle name="Normal 69 4 2" xfId="4163"/>
    <cellStyle name="Normal 69 4 2 2" xfId="7946"/>
    <cellStyle name="Normal 69 4 2 2 2" xfId="16005"/>
    <cellStyle name="Normal 69 4 2 2 2 2" xfId="32852"/>
    <cellStyle name="Normal 69 4 2 2 3" xfId="25285"/>
    <cellStyle name="Normal 69 4 2 3" xfId="12222"/>
    <cellStyle name="Normal 69 4 2 3 2" xfId="29071"/>
    <cellStyle name="Normal 69 4 2 4" xfId="21504"/>
    <cellStyle name="Normal 69 4 3" xfId="6062"/>
    <cellStyle name="Normal 69 4 3 2" xfId="14121"/>
    <cellStyle name="Normal 69 4 3 2 2" xfId="30968"/>
    <cellStyle name="Normal 69 4 3 3" xfId="23401"/>
    <cellStyle name="Normal 69 4 4" xfId="10287"/>
    <cellStyle name="Normal 69 4 4 2" xfId="27187"/>
    <cellStyle name="Normal 69 4 5" xfId="18140"/>
    <cellStyle name="Normal 69 4 6" xfId="19619"/>
    <cellStyle name="Normal 69 5" xfId="3251"/>
    <cellStyle name="Normal 69 5 2" xfId="7034"/>
    <cellStyle name="Normal 69 5 2 2" xfId="15093"/>
    <cellStyle name="Normal 69 5 2 2 2" xfId="31940"/>
    <cellStyle name="Normal 69 5 2 3" xfId="24373"/>
    <cellStyle name="Normal 69 5 3" xfId="11310"/>
    <cellStyle name="Normal 69 5 3 2" xfId="28159"/>
    <cellStyle name="Normal 69 5 4" xfId="20592"/>
    <cellStyle name="Normal 69 6" xfId="5150"/>
    <cellStyle name="Normal 69 6 2" xfId="13209"/>
    <cellStyle name="Normal 69 6 2 2" xfId="30056"/>
    <cellStyle name="Normal 69 6 3" xfId="22489"/>
    <cellStyle name="Normal 69 7" xfId="9294"/>
    <cellStyle name="Normal 69 7 2" xfId="26275"/>
    <cellStyle name="Normal 69 8" xfId="18133"/>
    <cellStyle name="Normal 69 9" xfId="18707"/>
    <cellStyle name="Normal 7" xfId="452"/>
    <cellStyle name="Normal 7 2" xfId="453"/>
    <cellStyle name="Normal 7 2 2" xfId="2982"/>
    <cellStyle name="Normal 7 2 2 2" xfId="6839"/>
    <cellStyle name="Normal 7 2 2 2 2" xfId="14898"/>
    <cellStyle name="Normal 7 2 2 2 2 2" xfId="31745"/>
    <cellStyle name="Normal 7 2 2 2 3" xfId="24178"/>
    <cellStyle name="Normal 7 2 2 3" xfId="11067"/>
    <cellStyle name="Normal 7 2 2 3 2" xfId="27964"/>
    <cellStyle name="Normal 7 2 2 4" xfId="20396"/>
    <cellStyle name="Normal 7 2 3" xfId="18141"/>
    <cellStyle name="Normal 7 3" xfId="454"/>
    <cellStyle name="Normal 7 3 2" xfId="18142"/>
    <cellStyle name="Normal 7 4" xfId="852"/>
    <cellStyle name="Normal 7 5" xfId="2972"/>
    <cellStyle name="Normal 7 5 2" xfId="6830"/>
    <cellStyle name="Normal 7 5 2 2" xfId="14889"/>
    <cellStyle name="Normal 7 5 2 2 2" xfId="31736"/>
    <cellStyle name="Normal 7 5 2 3" xfId="24169"/>
    <cellStyle name="Normal 7 5 3" xfId="11058"/>
    <cellStyle name="Normal 7 5 3 2" xfId="27955"/>
    <cellStyle name="Normal 7 5 4" xfId="20387"/>
    <cellStyle name="Normal 7 6" xfId="33831"/>
    <cellStyle name="Normal 7_Energía" xfId="18143"/>
    <cellStyle name="Normal 70" xfId="1115"/>
    <cellStyle name="Normal 70 2" xfId="1376"/>
    <cellStyle name="Normal 70 2 2" xfId="1872"/>
    <cellStyle name="Normal 70 2 2 2" xfId="2871"/>
    <cellStyle name="Normal 70 2 2 2 2" xfId="4833"/>
    <cellStyle name="Normal 70 2 2 2 2 2" xfId="8616"/>
    <cellStyle name="Normal 70 2 2 2 2 2 2" xfId="16675"/>
    <cellStyle name="Normal 70 2 2 2 2 2 2 2" xfId="33522"/>
    <cellStyle name="Normal 70 2 2 2 2 2 3" xfId="25955"/>
    <cellStyle name="Normal 70 2 2 2 2 3" xfId="12892"/>
    <cellStyle name="Normal 70 2 2 2 2 3 2" xfId="29741"/>
    <cellStyle name="Normal 70 2 2 2 2 4" xfId="22174"/>
    <cellStyle name="Normal 70 2 2 2 3" xfId="6732"/>
    <cellStyle name="Normal 70 2 2 2 3 2" xfId="14791"/>
    <cellStyle name="Normal 70 2 2 2 3 2 2" xfId="31638"/>
    <cellStyle name="Normal 70 2 2 2 3 3" xfId="24071"/>
    <cellStyle name="Normal 70 2 2 2 4" xfId="10958"/>
    <cellStyle name="Normal 70 2 2 2 4 2" xfId="27857"/>
    <cellStyle name="Normal 70 2 2 2 5" xfId="18147"/>
    <cellStyle name="Normal 70 2 2 2 6" xfId="20289"/>
    <cellStyle name="Normal 70 2 2 3" xfId="3921"/>
    <cellStyle name="Normal 70 2 2 3 2" xfId="7704"/>
    <cellStyle name="Normal 70 2 2 3 2 2" xfId="15763"/>
    <cellStyle name="Normal 70 2 2 3 2 2 2" xfId="32610"/>
    <cellStyle name="Normal 70 2 2 3 2 3" xfId="25043"/>
    <cellStyle name="Normal 70 2 2 3 3" xfId="11980"/>
    <cellStyle name="Normal 70 2 2 3 3 2" xfId="28829"/>
    <cellStyle name="Normal 70 2 2 3 4" xfId="21262"/>
    <cellStyle name="Normal 70 2 2 4" xfId="5820"/>
    <cellStyle name="Normal 70 2 2 4 2" xfId="13879"/>
    <cellStyle name="Normal 70 2 2 4 2 2" xfId="30726"/>
    <cellStyle name="Normal 70 2 2 4 3" xfId="23159"/>
    <cellStyle name="Normal 70 2 2 5" xfId="10005"/>
    <cellStyle name="Normal 70 2 2 5 2" xfId="26945"/>
    <cellStyle name="Normal 70 2 2 6" xfId="18146"/>
    <cellStyle name="Normal 70 2 2 7" xfId="19377"/>
    <cellStyle name="Normal 70 2 3" xfId="2418"/>
    <cellStyle name="Normal 70 2 3 2" xfId="4382"/>
    <cellStyle name="Normal 70 2 3 2 2" xfId="8165"/>
    <cellStyle name="Normal 70 2 3 2 2 2" xfId="16224"/>
    <cellStyle name="Normal 70 2 3 2 2 2 2" xfId="33071"/>
    <cellStyle name="Normal 70 2 3 2 2 3" xfId="25504"/>
    <cellStyle name="Normal 70 2 3 2 3" xfId="12441"/>
    <cellStyle name="Normal 70 2 3 2 3 2" xfId="29290"/>
    <cellStyle name="Normal 70 2 3 2 4" xfId="21723"/>
    <cellStyle name="Normal 70 2 3 3" xfId="6281"/>
    <cellStyle name="Normal 70 2 3 3 2" xfId="14340"/>
    <cellStyle name="Normal 70 2 3 3 2 2" xfId="31187"/>
    <cellStyle name="Normal 70 2 3 3 3" xfId="23620"/>
    <cellStyle name="Normal 70 2 3 4" xfId="10506"/>
    <cellStyle name="Normal 70 2 3 4 2" xfId="27406"/>
    <cellStyle name="Normal 70 2 3 5" xfId="18148"/>
    <cellStyle name="Normal 70 2 3 6" xfId="19838"/>
    <cellStyle name="Normal 70 2 4" xfId="3470"/>
    <cellStyle name="Normal 70 2 4 2" xfId="7253"/>
    <cellStyle name="Normal 70 2 4 2 2" xfId="15312"/>
    <cellStyle name="Normal 70 2 4 2 2 2" xfId="32159"/>
    <cellStyle name="Normal 70 2 4 2 3" xfId="24592"/>
    <cellStyle name="Normal 70 2 4 3" xfId="11529"/>
    <cellStyle name="Normal 70 2 4 3 2" xfId="28378"/>
    <cellStyle name="Normal 70 2 4 4" xfId="20811"/>
    <cellStyle name="Normal 70 2 5" xfId="5369"/>
    <cellStyle name="Normal 70 2 5 2" xfId="13428"/>
    <cellStyle name="Normal 70 2 5 2 2" xfId="30275"/>
    <cellStyle name="Normal 70 2 5 3" xfId="22708"/>
    <cellStyle name="Normal 70 2 6" xfId="9530"/>
    <cellStyle name="Normal 70 2 6 2" xfId="26494"/>
    <cellStyle name="Normal 70 2 7" xfId="18145"/>
    <cellStyle name="Normal 70 2 8" xfId="18926"/>
    <cellStyle name="Normal 70 3" xfId="1654"/>
    <cellStyle name="Normal 70 3 2" xfId="2653"/>
    <cellStyle name="Normal 70 3 2 2" xfId="4615"/>
    <cellStyle name="Normal 70 3 2 2 2" xfId="8398"/>
    <cellStyle name="Normal 70 3 2 2 2 2" xfId="16457"/>
    <cellStyle name="Normal 70 3 2 2 2 2 2" xfId="33304"/>
    <cellStyle name="Normal 70 3 2 2 2 3" xfId="25737"/>
    <cellStyle name="Normal 70 3 2 2 3" xfId="12674"/>
    <cellStyle name="Normal 70 3 2 2 3 2" xfId="29523"/>
    <cellStyle name="Normal 70 3 2 2 4" xfId="21956"/>
    <cellStyle name="Normal 70 3 2 3" xfId="6514"/>
    <cellStyle name="Normal 70 3 2 3 2" xfId="14573"/>
    <cellStyle name="Normal 70 3 2 3 2 2" xfId="31420"/>
    <cellStyle name="Normal 70 3 2 3 3" xfId="23853"/>
    <cellStyle name="Normal 70 3 2 4" xfId="10740"/>
    <cellStyle name="Normal 70 3 2 4 2" xfId="27639"/>
    <cellStyle name="Normal 70 3 2 5" xfId="18150"/>
    <cellStyle name="Normal 70 3 2 6" xfId="20071"/>
    <cellStyle name="Normal 70 3 3" xfId="3703"/>
    <cellStyle name="Normal 70 3 3 2" xfId="7486"/>
    <cellStyle name="Normal 70 3 3 2 2" xfId="15545"/>
    <cellStyle name="Normal 70 3 3 2 2 2" xfId="32392"/>
    <cellStyle name="Normal 70 3 3 2 3" xfId="24825"/>
    <cellStyle name="Normal 70 3 3 3" xfId="11762"/>
    <cellStyle name="Normal 70 3 3 3 2" xfId="28611"/>
    <cellStyle name="Normal 70 3 3 4" xfId="21044"/>
    <cellStyle name="Normal 70 3 4" xfId="5602"/>
    <cellStyle name="Normal 70 3 4 2" xfId="13661"/>
    <cellStyle name="Normal 70 3 4 2 2" xfId="30508"/>
    <cellStyle name="Normal 70 3 4 3" xfId="22941"/>
    <cellStyle name="Normal 70 3 5" xfId="9787"/>
    <cellStyle name="Normal 70 3 5 2" xfId="26727"/>
    <cellStyle name="Normal 70 3 6" xfId="18149"/>
    <cellStyle name="Normal 70 3 7" xfId="19159"/>
    <cellStyle name="Normal 70 4" xfId="2200"/>
    <cellStyle name="Normal 70 4 2" xfId="4164"/>
    <cellStyle name="Normal 70 4 2 2" xfId="7947"/>
    <cellStyle name="Normal 70 4 2 2 2" xfId="16006"/>
    <cellStyle name="Normal 70 4 2 2 2 2" xfId="32853"/>
    <cellStyle name="Normal 70 4 2 2 3" xfId="25286"/>
    <cellStyle name="Normal 70 4 2 3" xfId="12223"/>
    <cellStyle name="Normal 70 4 2 3 2" xfId="29072"/>
    <cellStyle name="Normal 70 4 2 4" xfId="21505"/>
    <cellStyle name="Normal 70 4 3" xfId="6063"/>
    <cellStyle name="Normal 70 4 3 2" xfId="14122"/>
    <cellStyle name="Normal 70 4 3 2 2" xfId="30969"/>
    <cellStyle name="Normal 70 4 3 3" xfId="23402"/>
    <cellStyle name="Normal 70 4 4" xfId="10288"/>
    <cellStyle name="Normal 70 4 4 2" xfId="27188"/>
    <cellStyle name="Normal 70 4 5" xfId="18151"/>
    <cellStyle name="Normal 70 4 6" xfId="19620"/>
    <cellStyle name="Normal 70 5" xfId="3252"/>
    <cellStyle name="Normal 70 5 2" xfId="7035"/>
    <cellStyle name="Normal 70 5 2 2" xfId="15094"/>
    <cellStyle name="Normal 70 5 2 2 2" xfId="31941"/>
    <cellStyle name="Normal 70 5 2 3" xfId="24374"/>
    <cellStyle name="Normal 70 5 3" xfId="11311"/>
    <cellStyle name="Normal 70 5 3 2" xfId="28160"/>
    <cellStyle name="Normal 70 5 4" xfId="20593"/>
    <cellStyle name="Normal 70 6" xfId="5151"/>
    <cellStyle name="Normal 70 6 2" xfId="13210"/>
    <cellStyle name="Normal 70 6 2 2" xfId="30057"/>
    <cellStyle name="Normal 70 6 3" xfId="22490"/>
    <cellStyle name="Normal 70 7" xfId="9295"/>
    <cellStyle name="Normal 70 7 2" xfId="26276"/>
    <cellStyle name="Normal 70 8" xfId="18144"/>
    <cellStyle name="Normal 70 9" xfId="18708"/>
    <cellStyle name="Normal 71" xfId="1116"/>
    <cellStyle name="Normal 71 2" xfId="1377"/>
    <cellStyle name="Normal 71 2 2" xfId="1873"/>
    <cellStyle name="Normal 71 2 2 2" xfId="2872"/>
    <cellStyle name="Normal 71 2 2 2 2" xfId="4834"/>
    <cellStyle name="Normal 71 2 2 2 2 2" xfId="8617"/>
    <cellStyle name="Normal 71 2 2 2 2 2 2" xfId="16676"/>
    <cellStyle name="Normal 71 2 2 2 2 2 2 2" xfId="33523"/>
    <cellStyle name="Normal 71 2 2 2 2 2 3" xfId="25956"/>
    <cellStyle name="Normal 71 2 2 2 2 3" xfId="12893"/>
    <cellStyle name="Normal 71 2 2 2 2 3 2" xfId="29742"/>
    <cellStyle name="Normal 71 2 2 2 2 4" xfId="22175"/>
    <cellStyle name="Normal 71 2 2 2 3" xfId="6733"/>
    <cellStyle name="Normal 71 2 2 2 3 2" xfId="14792"/>
    <cellStyle name="Normal 71 2 2 2 3 2 2" xfId="31639"/>
    <cellStyle name="Normal 71 2 2 2 3 3" xfId="24072"/>
    <cellStyle name="Normal 71 2 2 2 4" xfId="10959"/>
    <cellStyle name="Normal 71 2 2 2 4 2" xfId="27858"/>
    <cellStyle name="Normal 71 2 2 2 5" xfId="18155"/>
    <cellStyle name="Normal 71 2 2 2 6" xfId="20290"/>
    <cellStyle name="Normal 71 2 2 3" xfId="3922"/>
    <cellStyle name="Normal 71 2 2 3 2" xfId="7705"/>
    <cellStyle name="Normal 71 2 2 3 2 2" xfId="15764"/>
    <cellStyle name="Normal 71 2 2 3 2 2 2" xfId="32611"/>
    <cellStyle name="Normal 71 2 2 3 2 3" xfId="25044"/>
    <cellStyle name="Normal 71 2 2 3 3" xfId="11981"/>
    <cellStyle name="Normal 71 2 2 3 3 2" xfId="28830"/>
    <cellStyle name="Normal 71 2 2 3 4" xfId="21263"/>
    <cellStyle name="Normal 71 2 2 4" xfId="5821"/>
    <cellStyle name="Normal 71 2 2 4 2" xfId="13880"/>
    <cellStyle name="Normal 71 2 2 4 2 2" xfId="30727"/>
    <cellStyle name="Normal 71 2 2 4 3" xfId="23160"/>
    <cellStyle name="Normal 71 2 2 5" xfId="10006"/>
    <cellStyle name="Normal 71 2 2 5 2" xfId="26946"/>
    <cellStyle name="Normal 71 2 2 6" xfId="18154"/>
    <cellStyle name="Normal 71 2 2 7" xfId="19378"/>
    <cellStyle name="Normal 71 2 3" xfId="2419"/>
    <cellStyle name="Normal 71 2 3 2" xfId="4383"/>
    <cellStyle name="Normal 71 2 3 2 2" xfId="8166"/>
    <cellStyle name="Normal 71 2 3 2 2 2" xfId="16225"/>
    <cellStyle name="Normal 71 2 3 2 2 2 2" xfId="33072"/>
    <cellStyle name="Normal 71 2 3 2 2 3" xfId="25505"/>
    <cellStyle name="Normal 71 2 3 2 3" xfId="12442"/>
    <cellStyle name="Normal 71 2 3 2 3 2" xfId="29291"/>
    <cellStyle name="Normal 71 2 3 2 4" xfId="21724"/>
    <cellStyle name="Normal 71 2 3 3" xfId="6282"/>
    <cellStyle name="Normal 71 2 3 3 2" xfId="14341"/>
    <cellStyle name="Normal 71 2 3 3 2 2" xfId="31188"/>
    <cellStyle name="Normal 71 2 3 3 3" xfId="23621"/>
    <cellStyle name="Normal 71 2 3 4" xfId="10507"/>
    <cellStyle name="Normal 71 2 3 4 2" xfId="27407"/>
    <cellStyle name="Normal 71 2 3 5" xfId="18156"/>
    <cellStyle name="Normal 71 2 3 6" xfId="19839"/>
    <cellStyle name="Normal 71 2 4" xfId="3471"/>
    <cellStyle name="Normal 71 2 4 2" xfId="7254"/>
    <cellStyle name="Normal 71 2 4 2 2" xfId="15313"/>
    <cellStyle name="Normal 71 2 4 2 2 2" xfId="32160"/>
    <cellStyle name="Normal 71 2 4 2 3" xfId="24593"/>
    <cellStyle name="Normal 71 2 4 3" xfId="11530"/>
    <cellStyle name="Normal 71 2 4 3 2" xfId="28379"/>
    <cellStyle name="Normal 71 2 4 4" xfId="20812"/>
    <cellStyle name="Normal 71 2 5" xfId="5370"/>
    <cellStyle name="Normal 71 2 5 2" xfId="13429"/>
    <cellStyle name="Normal 71 2 5 2 2" xfId="30276"/>
    <cellStyle name="Normal 71 2 5 3" xfId="22709"/>
    <cellStyle name="Normal 71 2 6" xfId="9531"/>
    <cellStyle name="Normal 71 2 6 2" xfId="26495"/>
    <cellStyle name="Normal 71 2 7" xfId="18153"/>
    <cellStyle name="Normal 71 2 8" xfId="18927"/>
    <cellStyle name="Normal 71 3" xfId="1655"/>
    <cellStyle name="Normal 71 3 2" xfId="2654"/>
    <cellStyle name="Normal 71 3 2 2" xfId="4616"/>
    <cellStyle name="Normal 71 3 2 2 2" xfId="8399"/>
    <cellStyle name="Normal 71 3 2 2 2 2" xfId="16458"/>
    <cellStyle name="Normal 71 3 2 2 2 2 2" xfId="33305"/>
    <cellStyle name="Normal 71 3 2 2 2 3" xfId="25738"/>
    <cellStyle name="Normal 71 3 2 2 3" xfId="12675"/>
    <cellStyle name="Normal 71 3 2 2 3 2" xfId="29524"/>
    <cellStyle name="Normal 71 3 2 2 4" xfId="21957"/>
    <cellStyle name="Normal 71 3 2 3" xfId="6515"/>
    <cellStyle name="Normal 71 3 2 3 2" xfId="14574"/>
    <cellStyle name="Normal 71 3 2 3 2 2" xfId="31421"/>
    <cellStyle name="Normal 71 3 2 3 3" xfId="23854"/>
    <cellStyle name="Normal 71 3 2 4" xfId="10741"/>
    <cellStyle name="Normal 71 3 2 4 2" xfId="27640"/>
    <cellStyle name="Normal 71 3 2 5" xfId="18158"/>
    <cellStyle name="Normal 71 3 2 6" xfId="20072"/>
    <cellStyle name="Normal 71 3 3" xfId="3704"/>
    <cellStyle name="Normal 71 3 3 2" xfId="7487"/>
    <cellStyle name="Normal 71 3 3 2 2" xfId="15546"/>
    <cellStyle name="Normal 71 3 3 2 2 2" xfId="32393"/>
    <cellStyle name="Normal 71 3 3 2 3" xfId="24826"/>
    <cellStyle name="Normal 71 3 3 3" xfId="11763"/>
    <cellStyle name="Normal 71 3 3 3 2" xfId="28612"/>
    <cellStyle name="Normal 71 3 3 4" xfId="21045"/>
    <cellStyle name="Normal 71 3 4" xfId="5603"/>
    <cellStyle name="Normal 71 3 4 2" xfId="13662"/>
    <cellStyle name="Normal 71 3 4 2 2" xfId="30509"/>
    <cellStyle name="Normal 71 3 4 3" xfId="22942"/>
    <cellStyle name="Normal 71 3 5" xfId="9788"/>
    <cellStyle name="Normal 71 3 5 2" xfId="26728"/>
    <cellStyle name="Normal 71 3 6" xfId="18157"/>
    <cellStyle name="Normal 71 3 7" xfId="19160"/>
    <cellStyle name="Normal 71 4" xfId="2201"/>
    <cellStyle name="Normal 71 4 2" xfId="4165"/>
    <cellStyle name="Normal 71 4 2 2" xfId="7948"/>
    <cellStyle name="Normal 71 4 2 2 2" xfId="16007"/>
    <cellStyle name="Normal 71 4 2 2 2 2" xfId="32854"/>
    <cellStyle name="Normal 71 4 2 2 3" xfId="25287"/>
    <cellStyle name="Normal 71 4 2 3" xfId="12224"/>
    <cellStyle name="Normal 71 4 2 3 2" xfId="29073"/>
    <cellStyle name="Normal 71 4 2 4" xfId="21506"/>
    <cellStyle name="Normal 71 4 3" xfId="6064"/>
    <cellStyle name="Normal 71 4 3 2" xfId="14123"/>
    <cellStyle name="Normal 71 4 3 2 2" xfId="30970"/>
    <cellStyle name="Normal 71 4 3 3" xfId="23403"/>
    <cellStyle name="Normal 71 4 4" xfId="10289"/>
    <cellStyle name="Normal 71 4 4 2" xfId="27189"/>
    <cellStyle name="Normal 71 4 5" xfId="18159"/>
    <cellStyle name="Normal 71 4 6" xfId="19621"/>
    <cellStyle name="Normal 71 5" xfId="3253"/>
    <cellStyle name="Normal 71 5 2" xfId="7036"/>
    <cellStyle name="Normal 71 5 2 2" xfId="15095"/>
    <cellStyle name="Normal 71 5 2 2 2" xfId="31942"/>
    <cellStyle name="Normal 71 5 2 3" xfId="24375"/>
    <cellStyle name="Normal 71 5 3" xfId="11312"/>
    <cellStyle name="Normal 71 5 3 2" xfId="28161"/>
    <cellStyle name="Normal 71 5 4" xfId="20594"/>
    <cellStyle name="Normal 71 6" xfId="5152"/>
    <cellStyle name="Normal 71 6 2" xfId="13211"/>
    <cellStyle name="Normal 71 6 2 2" xfId="30058"/>
    <cellStyle name="Normal 71 6 3" xfId="22491"/>
    <cellStyle name="Normal 71 7" xfId="9296"/>
    <cellStyle name="Normal 71 7 2" xfId="26277"/>
    <cellStyle name="Normal 71 8" xfId="18152"/>
    <cellStyle name="Normal 71 9" xfId="18709"/>
    <cellStyle name="Normal 72" xfId="1117"/>
    <cellStyle name="Normal 72 2" xfId="1378"/>
    <cellStyle name="Normal 72 2 2" xfId="1874"/>
    <cellStyle name="Normal 72 2 2 2" xfId="2873"/>
    <cellStyle name="Normal 72 2 2 2 2" xfId="4835"/>
    <cellStyle name="Normal 72 2 2 2 2 2" xfId="8618"/>
    <cellStyle name="Normal 72 2 2 2 2 2 2" xfId="16677"/>
    <cellStyle name="Normal 72 2 2 2 2 2 2 2" xfId="33524"/>
    <cellStyle name="Normal 72 2 2 2 2 2 3" xfId="25957"/>
    <cellStyle name="Normal 72 2 2 2 2 3" xfId="12894"/>
    <cellStyle name="Normal 72 2 2 2 2 3 2" xfId="29743"/>
    <cellStyle name="Normal 72 2 2 2 2 4" xfId="22176"/>
    <cellStyle name="Normal 72 2 2 2 3" xfId="6734"/>
    <cellStyle name="Normal 72 2 2 2 3 2" xfId="14793"/>
    <cellStyle name="Normal 72 2 2 2 3 2 2" xfId="31640"/>
    <cellStyle name="Normal 72 2 2 2 3 3" xfId="24073"/>
    <cellStyle name="Normal 72 2 2 2 4" xfId="10960"/>
    <cellStyle name="Normal 72 2 2 2 4 2" xfId="27859"/>
    <cellStyle name="Normal 72 2 2 2 5" xfId="18163"/>
    <cellStyle name="Normal 72 2 2 2 6" xfId="20291"/>
    <cellStyle name="Normal 72 2 2 3" xfId="3923"/>
    <cellStyle name="Normal 72 2 2 3 2" xfId="7706"/>
    <cellStyle name="Normal 72 2 2 3 2 2" xfId="15765"/>
    <cellStyle name="Normal 72 2 2 3 2 2 2" xfId="32612"/>
    <cellStyle name="Normal 72 2 2 3 2 3" xfId="25045"/>
    <cellStyle name="Normal 72 2 2 3 3" xfId="11982"/>
    <cellStyle name="Normal 72 2 2 3 3 2" xfId="28831"/>
    <cellStyle name="Normal 72 2 2 3 4" xfId="21264"/>
    <cellStyle name="Normal 72 2 2 4" xfId="5822"/>
    <cellStyle name="Normal 72 2 2 4 2" xfId="13881"/>
    <cellStyle name="Normal 72 2 2 4 2 2" xfId="30728"/>
    <cellStyle name="Normal 72 2 2 4 3" xfId="23161"/>
    <cellStyle name="Normal 72 2 2 5" xfId="10007"/>
    <cellStyle name="Normal 72 2 2 5 2" xfId="26947"/>
    <cellStyle name="Normal 72 2 2 6" xfId="18162"/>
    <cellStyle name="Normal 72 2 2 7" xfId="19379"/>
    <cellStyle name="Normal 72 2 3" xfId="2420"/>
    <cellStyle name="Normal 72 2 3 2" xfId="4384"/>
    <cellStyle name="Normal 72 2 3 2 2" xfId="8167"/>
    <cellStyle name="Normal 72 2 3 2 2 2" xfId="16226"/>
    <cellStyle name="Normal 72 2 3 2 2 2 2" xfId="33073"/>
    <cellStyle name="Normal 72 2 3 2 2 3" xfId="25506"/>
    <cellStyle name="Normal 72 2 3 2 3" xfId="12443"/>
    <cellStyle name="Normal 72 2 3 2 3 2" xfId="29292"/>
    <cellStyle name="Normal 72 2 3 2 4" xfId="21725"/>
    <cellStyle name="Normal 72 2 3 3" xfId="6283"/>
    <cellStyle name="Normal 72 2 3 3 2" xfId="14342"/>
    <cellStyle name="Normal 72 2 3 3 2 2" xfId="31189"/>
    <cellStyle name="Normal 72 2 3 3 3" xfId="23622"/>
    <cellStyle name="Normal 72 2 3 4" xfId="10508"/>
    <cellStyle name="Normal 72 2 3 4 2" xfId="27408"/>
    <cellStyle name="Normal 72 2 3 5" xfId="18164"/>
    <cellStyle name="Normal 72 2 3 6" xfId="19840"/>
    <cellStyle name="Normal 72 2 4" xfId="3472"/>
    <cellStyle name="Normal 72 2 4 2" xfId="7255"/>
    <cellStyle name="Normal 72 2 4 2 2" xfId="15314"/>
    <cellStyle name="Normal 72 2 4 2 2 2" xfId="32161"/>
    <cellStyle name="Normal 72 2 4 2 3" xfId="24594"/>
    <cellStyle name="Normal 72 2 4 3" xfId="11531"/>
    <cellStyle name="Normal 72 2 4 3 2" xfId="28380"/>
    <cellStyle name="Normal 72 2 4 4" xfId="20813"/>
    <cellStyle name="Normal 72 2 5" xfId="5371"/>
    <cellStyle name="Normal 72 2 5 2" xfId="13430"/>
    <cellStyle name="Normal 72 2 5 2 2" xfId="30277"/>
    <cellStyle name="Normal 72 2 5 3" xfId="22710"/>
    <cellStyle name="Normal 72 2 6" xfId="9532"/>
    <cellStyle name="Normal 72 2 6 2" xfId="26496"/>
    <cellStyle name="Normal 72 2 7" xfId="18161"/>
    <cellStyle name="Normal 72 2 8" xfId="18928"/>
    <cellStyle name="Normal 72 3" xfId="1656"/>
    <cellStyle name="Normal 72 3 2" xfId="2655"/>
    <cellStyle name="Normal 72 3 2 2" xfId="4617"/>
    <cellStyle name="Normal 72 3 2 2 2" xfId="8400"/>
    <cellStyle name="Normal 72 3 2 2 2 2" xfId="16459"/>
    <cellStyle name="Normal 72 3 2 2 2 2 2" xfId="33306"/>
    <cellStyle name="Normal 72 3 2 2 2 3" xfId="25739"/>
    <cellStyle name="Normal 72 3 2 2 3" xfId="12676"/>
    <cellStyle name="Normal 72 3 2 2 3 2" xfId="29525"/>
    <cellStyle name="Normal 72 3 2 2 4" xfId="21958"/>
    <cellStyle name="Normal 72 3 2 3" xfId="6516"/>
    <cellStyle name="Normal 72 3 2 3 2" xfId="14575"/>
    <cellStyle name="Normal 72 3 2 3 2 2" xfId="31422"/>
    <cellStyle name="Normal 72 3 2 3 3" xfId="23855"/>
    <cellStyle name="Normal 72 3 2 4" xfId="10742"/>
    <cellStyle name="Normal 72 3 2 4 2" xfId="27641"/>
    <cellStyle name="Normal 72 3 2 5" xfId="18166"/>
    <cellStyle name="Normal 72 3 2 6" xfId="20073"/>
    <cellStyle name="Normal 72 3 3" xfId="3705"/>
    <cellStyle name="Normal 72 3 3 2" xfId="7488"/>
    <cellStyle name="Normal 72 3 3 2 2" xfId="15547"/>
    <cellStyle name="Normal 72 3 3 2 2 2" xfId="32394"/>
    <cellStyle name="Normal 72 3 3 2 3" xfId="24827"/>
    <cellStyle name="Normal 72 3 3 3" xfId="11764"/>
    <cellStyle name="Normal 72 3 3 3 2" xfId="28613"/>
    <cellStyle name="Normal 72 3 3 4" xfId="21046"/>
    <cellStyle name="Normal 72 3 4" xfId="5604"/>
    <cellStyle name="Normal 72 3 4 2" xfId="13663"/>
    <cellStyle name="Normal 72 3 4 2 2" xfId="30510"/>
    <cellStyle name="Normal 72 3 4 3" xfId="22943"/>
    <cellStyle name="Normal 72 3 5" xfId="9789"/>
    <cellStyle name="Normal 72 3 5 2" xfId="26729"/>
    <cellStyle name="Normal 72 3 6" xfId="18165"/>
    <cellStyle name="Normal 72 3 7" xfId="19161"/>
    <cellStyle name="Normal 72 4" xfId="2202"/>
    <cellStyle name="Normal 72 4 2" xfId="4166"/>
    <cellStyle name="Normal 72 4 2 2" xfId="7949"/>
    <cellStyle name="Normal 72 4 2 2 2" xfId="16008"/>
    <cellStyle name="Normal 72 4 2 2 2 2" xfId="32855"/>
    <cellStyle name="Normal 72 4 2 2 3" xfId="25288"/>
    <cellStyle name="Normal 72 4 2 3" xfId="12225"/>
    <cellStyle name="Normal 72 4 2 3 2" xfId="29074"/>
    <cellStyle name="Normal 72 4 2 4" xfId="21507"/>
    <cellStyle name="Normal 72 4 3" xfId="6065"/>
    <cellStyle name="Normal 72 4 3 2" xfId="14124"/>
    <cellStyle name="Normal 72 4 3 2 2" xfId="30971"/>
    <cellStyle name="Normal 72 4 3 3" xfId="23404"/>
    <cellStyle name="Normal 72 4 4" xfId="10290"/>
    <cellStyle name="Normal 72 4 4 2" xfId="27190"/>
    <cellStyle name="Normal 72 4 5" xfId="18167"/>
    <cellStyle name="Normal 72 4 6" xfId="19622"/>
    <cellStyle name="Normal 72 5" xfId="3254"/>
    <cellStyle name="Normal 72 5 2" xfId="7037"/>
    <cellStyle name="Normal 72 5 2 2" xfId="15096"/>
    <cellStyle name="Normal 72 5 2 2 2" xfId="31943"/>
    <cellStyle name="Normal 72 5 2 3" xfId="24376"/>
    <cellStyle name="Normal 72 5 3" xfId="11313"/>
    <cellStyle name="Normal 72 5 3 2" xfId="28162"/>
    <cellStyle name="Normal 72 5 4" xfId="20595"/>
    <cellStyle name="Normal 72 6" xfId="5153"/>
    <cellStyle name="Normal 72 6 2" xfId="13212"/>
    <cellStyle name="Normal 72 6 2 2" xfId="30059"/>
    <cellStyle name="Normal 72 6 3" xfId="22492"/>
    <cellStyle name="Normal 72 7" xfId="9297"/>
    <cellStyle name="Normal 72 7 2" xfId="26278"/>
    <cellStyle name="Normal 72 8" xfId="18160"/>
    <cellStyle name="Normal 72 9" xfId="18710"/>
    <cellStyle name="Normal 73" xfId="1118"/>
    <cellStyle name="Normal 73 2" xfId="1379"/>
    <cellStyle name="Normal 73 2 2" xfId="1875"/>
    <cellStyle name="Normal 73 2 2 2" xfId="2874"/>
    <cellStyle name="Normal 73 2 2 2 2" xfId="4836"/>
    <cellStyle name="Normal 73 2 2 2 2 2" xfId="8619"/>
    <cellStyle name="Normal 73 2 2 2 2 2 2" xfId="16678"/>
    <cellStyle name="Normal 73 2 2 2 2 2 2 2" xfId="33525"/>
    <cellStyle name="Normal 73 2 2 2 2 2 3" xfId="25958"/>
    <cellStyle name="Normal 73 2 2 2 2 3" xfId="12895"/>
    <cellStyle name="Normal 73 2 2 2 2 3 2" xfId="29744"/>
    <cellStyle name="Normal 73 2 2 2 2 4" xfId="22177"/>
    <cellStyle name="Normal 73 2 2 2 3" xfId="6735"/>
    <cellStyle name="Normal 73 2 2 2 3 2" xfId="14794"/>
    <cellStyle name="Normal 73 2 2 2 3 2 2" xfId="31641"/>
    <cellStyle name="Normal 73 2 2 2 3 3" xfId="24074"/>
    <cellStyle name="Normal 73 2 2 2 4" xfId="10961"/>
    <cellStyle name="Normal 73 2 2 2 4 2" xfId="27860"/>
    <cellStyle name="Normal 73 2 2 2 5" xfId="18171"/>
    <cellStyle name="Normal 73 2 2 2 6" xfId="20292"/>
    <cellStyle name="Normal 73 2 2 3" xfId="3924"/>
    <cellStyle name="Normal 73 2 2 3 2" xfId="7707"/>
    <cellStyle name="Normal 73 2 2 3 2 2" xfId="15766"/>
    <cellStyle name="Normal 73 2 2 3 2 2 2" xfId="32613"/>
    <cellStyle name="Normal 73 2 2 3 2 3" xfId="25046"/>
    <cellStyle name="Normal 73 2 2 3 3" xfId="11983"/>
    <cellStyle name="Normal 73 2 2 3 3 2" xfId="28832"/>
    <cellStyle name="Normal 73 2 2 3 4" xfId="21265"/>
    <cellStyle name="Normal 73 2 2 4" xfId="5823"/>
    <cellStyle name="Normal 73 2 2 4 2" xfId="13882"/>
    <cellStyle name="Normal 73 2 2 4 2 2" xfId="30729"/>
    <cellStyle name="Normal 73 2 2 4 3" xfId="23162"/>
    <cellStyle name="Normal 73 2 2 5" xfId="10008"/>
    <cellStyle name="Normal 73 2 2 5 2" xfId="26948"/>
    <cellStyle name="Normal 73 2 2 6" xfId="18170"/>
    <cellStyle name="Normal 73 2 2 7" xfId="19380"/>
    <cellStyle name="Normal 73 2 3" xfId="2421"/>
    <cellStyle name="Normal 73 2 3 2" xfId="4385"/>
    <cellStyle name="Normal 73 2 3 2 2" xfId="8168"/>
    <cellStyle name="Normal 73 2 3 2 2 2" xfId="16227"/>
    <cellStyle name="Normal 73 2 3 2 2 2 2" xfId="33074"/>
    <cellStyle name="Normal 73 2 3 2 2 3" xfId="25507"/>
    <cellStyle name="Normal 73 2 3 2 3" xfId="12444"/>
    <cellStyle name="Normal 73 2 3 2 3 2" xfId="29293"/>
    <cellStyle name="Normal 73 2 3 2 4" xfId="21726"/>
    <cellStyle name="Normal 73 2 3 3" xfId="6284"/>
    <cellStyle name="Normal 73 2 3 3 2" xfId="14343"/>
    <cellStyle name="Normal 73 2 3 3 2 2" xfId="31190"/>
    <cellStyle name="Normal 73 2 3 3 3" xfId="23623"/>
    <cellStyle name="Normal 73 2 3 4" xfId="10509"/>
    <cellStyle name="Normal 73 2 3 4 2" xfId="27409"/>
    <cellStyle name="Normal 73 2 3 5" xfId="18172"/>
    <cellStyle name="Normal 73 2 3 6" xfId="19841"/>
    <cellStyle name="Normal 73 2 4" xfId="3473"/>
    <cellStyle name="Normal 73 2 4 2" xfId="7256"/>
    <cellStyle name="Normal 73 2 4 2 2" xfId="15315"/>
    <cellStyle name="Normal 73 2 4 2 2 2" xfId="32162"/>
    <cellStyle name="Normal 73 2 4 2 3" xfId="24595"/>
    <cellStyle name="Normal 73 2 4 3" xfId="11532"/>
    <cellStyle name="Normal 73 2 4 3 2" xfId="28381"/>
    <cellStyle name="Normal 73 2 4 4" xfId="20814"/>
    <cellStyle name="Normal 73 2 5" xfId="5372"/>
    <cellStyle name="Normal 73 2 5 2" xfId="13431"/>
    <cellStyle name="Normal 73 2 5 2 2" xfId="30278"/>
    <cellStyle name="Normal 73 2 5 3" xfId="22711"/>
    <cellStyle name="Normal 73 2 6" xfId="9533"/>
    <cellStyle name="Normal 73 2 6 2" xfId="26497"/>
    <cellStyle name="Normal 73 2 7" xfId="18169"/>
    <cellStyle name="Normal 73 2 8" xfId="18929"/>
    <cellStyle name="Normal 73 3" xfId="1657"/>
    <cellStyle name="Normal 73 3 2" xfId="2656"/>
    <cellStyle name="Normal 73 3 2 2" xfId="4618"/>
    <cellStyle name="Normal 73 3 2 2 2" xfId="8401"/>
    <cellStyle name="Normal 73 3 2 2 2 2" xfId="16460"/>
    <cellStyle name="Normal 73 3 2 2 2 2 2" xfId="33307"/>
    <cellStyle name="Normal 73 3 2 2 2 3" xfId="25740"/>
    <cellStyle name="Normal 73 3 2 2 3" xfId="12677"/>
    <cellStyle name="Normal 73 3 2 2 3 2" xfId="29526"/>
    <cellStyle name="Normal 73 3 2 2 4" xfId="21959"/>
    <cellStyle name="Normal 73 3 2 3" xfId="6517"/>
    <cellStyle name="Normal 73 3 2 3 2" xfId="14576"/>
    <cellStyle name="Normal 73 3 2 3 2 2" xfId="31423"/>
    <cellStyle name="Normal 73 3 2 3 3" xfId="23856"/>
    <cellStyle name="Normal 73 3 2 4" xfId="10743"/>
    <cellStyle name="Normal 73 3 2 4 2" xfId="27642"/>
    <cellStyle name="Normal 73 3 2 5" xfId="18174"/>
    <cellStyle name="Normal 73 3 2 6" xfId="20074"/>
    <cellStyle name="Normal 73 3 3" xfId="3706"/>
    <cellStyle name="Normal 73 3 3 2" xfId="7489"/>
    <cellStyle name="Normal 73 3 3 2 2" xfId="15548"/>
    <cellStyle name="Normal 73 3 3 2 2 2" xfId="32395"/>
    <cellStyle name="Normal 73 3 3 2 3" xfId="24828"/>
    <cellStyle name="Normal 73 3 3 3" xfId="11765"/>
    <cellStyle name="Normal 73 3 3 3 2" xfId="28614"/>
    <cellStyle name="Normal 73 3 3 4" xfId="21047"/>
    <cellStyle name="Normal 73 3 4" xfId="5605"/>
    <cellStyle name="Normal 73 3 4 2" xfId="13664"/>
    <cellStyle name="Normal 73 3 4 2 2" xfId="30511"/>
    <cellStyle name="Normal 73 3 4 3" xfId="22944"/>
    <cellStyle name="Normal 73 3 5" xfId="9790"/>
    <cellStyle name="Normal 73 3 5 2" xfId="26730"/>
    <cellStyle name="Normal 73 3 6" xfId="18173"/>
    <cellStyle name="Normal 73 3 7" xfId="19162"/>
    <cellStyle name="Normal 73 4" xfId="2203"/>
    <cellStyle name="Normal 73 4 2" xfId="4167"/>
    <cellStyle name="Normal 73 4 2 2" xfId="7950"/>
    <cellStyle name="Normal 73 4 2 2 2" xfId="16009"/>
    <cellStyle name="Normal 73 4 2 2 2 2" xfId="32856"/>
    <cellStyle name="Normal 73 4 2 2 3" xfId="25289"/>
    <cellStyle name="Normal 73 4 2 3" xfId="12226"/>
    <cellStyle name="Normal 73 4 2 3 2" xfId="29075"/>
    <cellStyle name="Normal 73 4 2 4" xfId="21508"/>
    <cellStyle name="Normal 73 4 3" xfId="6066"/>
    <cellStyle name="Normal 73 4 3 2" xfId="14125"/>
    <cellStyle name="Normal 73 4 3 2 2" xfId="30972"/>
    <cellStyle name="Normal 73 4 3 3" xfId="23405"/>
    <cellStyle name="Normal 73 4 4" xfId="10291"/>
    <cellStyle name="Normal 73 4 4 2" xfId="27191"/>
    <cellStyle name="Normal 73 4 5" xfId="18175"/>
    <cellStyle name="Normal 73 4 6" xfId="19623"/>
    <cellStyle name="Normal 73 5" xfId="3255"/>
    <cellStyle name="Normal 73 5 2" xfId="7038"/>
    <cellStyle name="Normal 73 5 2 2" xfId="15097"/>
    <cellStyle name="Normal 73 5 2 2 2" xfId="31944"/>
    <cellStyle name="Normal 73 5 2 3" xfId="24377"/>
    <cellStyle name="Normal 73 5 3" xfId="11314"/>
    <cellStyle name="Normal 73 5 3 2" xfId="28163"/>
    <cellStyle name="Normal 73 5 4" xfId="20596"/>
    <cellStyle name="Normal 73 6" xfId="5154"/>
    <cellStyle name="Normal 73 6 2" xfId="13213"/>
    <cellStyle name="Normal 73 6 2 2" xfId="30060"/>
    <cellStyle name="Normal 73 6 3" xfId="22493"/>
    <cellStyle name="Normal 73 7" xfId="9298"/>
    <cellStyle name="Normal 73 7 2" xfId="26279"/>
    <cellStyle name="Normal 73 8" xfId="18168"/>
    <cellStyle name="Normal 73 9" xfId="18711"/>
    <cellStyle name="Normal 74" xfId="1119"/>
    <cellStyle name="Normal 74 2" xfId="1380"/>
    <cellStyle name="Normal 74 2 2" xfId="1876"/>
    <cellStyle name="Normal 74 2 2 2" xfId="2875"/>
    <cellStyle name="Normal 74 2 2 2 2" xfId="4837"/>
    <cellStyle name="Normal 74 2 2 2 2 2" xfId="8620"/>
    <cellStyle name="Normal 74 2 2 2 2 2 2" xfId="16679"/>
    <cellStyle name="Normal 74 2 2 2 2 2 2 2" xfId="33526"/>
    <cellStyle name="Normal 74 2 2 2 2 2 3" xfId="25959"/>
    <cellStyle name="Normal 74 2 2 2 2 3" xfId="12896"/>
    <cellStyle name="Normal 74 2 2 2 2 3 2" xfId="29745"/>
    <cellStyle name="Normal 74 2 2 2 2 4" xfId="22178"/>
    <cellStyle name="Normal 74 2 2 2 3" xfId="6736"/>
    <cellStyle name="Normal 74 2 2 2 3 2" xfId="14795"/>
    <cellStyle name="Normal 74 2 2 2 3 2 2" xfId="31642"/>
    <cellStyle name="Normal 74 2 2 2 3 3" xfId="24075"/>
    <cellStyle name="Normal 74 2 2 2 4" xfId="10962"/>
    <cellStyle name="Normal 74 2 2 2 4 2" xfId="27861"/>
    <cellStyle name="Normal 74 2 2 2 5" xfId="18179"/>
    <cellStyle name="Normal 74 2 2 2 6" xfId="20293"/>
    <cellStyle name="Normal 74 2 2 3" xfId="3925"/>
    <cellStyle name="Normal 74 2 2 3 2" xfId="7708"/>
    <cellStyle name="Normal 74 2 2 3 2 2" xfId="15767"/>
    <cellStyle name="Normal 74 2 2 3 2 2 2" xfId="32614"/>
    <cellStyle name="Normal 74 2 2 3 2 3" xfId="25047"/>
    <cellStyle name="Normal 74 2 2 3 3" xfId="11984"/>
    <cellStyle name="Normal 74 2 2 3 3 2" xfId="28833"/>
    <cellStyle name="Normal 74 2 2 3 4" xfId="21266"/>
    <cellStyle name="Normal 74 2 2 4" xfId="5824"/>
    <cellStyle name="Normal 74 2 2 4 2" xfId="13883"/>
    <cellStyle name="Normal 74 2 2 4 2 2" xfId="30730"/>
    <cellStyle name="Normal 74 2 2 4 3" xfId="23163"/>
    <cellStyle name="Normal 74 2 2 5" xfId="10009"/>
    <cellStyle name="Normal 74 2 2 5 2" xfId="26949"/>
    <cellStyle name="Normal 74 2 2 6" xfId="18178"/>
    <cellStyle name="Normal 74 2 2 7" xfId="19381"/>
    <cellStyle name="Normal 74 2 3" xfId="2422"/>
    <cellStyle name="Normal 74 2 3 2" xfId="4386"/>
    <cellStyle name="Normal 74 2 3 2 2" xfId="8169"/>
    <cellStyle name="Normal 74 2 3 2 2 2" xfId="16228"/>
    <cellStyle name="Normal 74 2 3 2 2 2 2" xfId="33075"/>
    <cellStyle name="Normal 74 2 3 2 2 3" xfId="25508"/>
    <cellStyle name="Normal 74 2 3 2 3" xfId="12445"/>
    <cellStyle name="Normal 74 2 3 2 3 2" xfId="29294"/>
    <cellStyle name="Normal 74 2 3 2 4" xfId="21727"/>
    <cellStyle name="Normal 74 2 3 3" xfId="6285"/>
    <cellStyle name="Normal 74 2 3 3 2" xfId="14344"/>
    <cellStyle name="Normal 74 2 3 3 2 2" xfId="31191"/>
    <cellStyle name="Normal 74 2 3 3 3" xfId="23624"/>
    <cellStyle name="Normal 74 2 3 4" xfId="10510"/>
    <cellStyle name="Normal 74 2 3 4 2" xfId="27410"/>
    <cellStyle name="Normal 74 2 3 5" xfId="18180"/>
    <cellStyle name="Normal 74 2 3 6" xfId="19842"/>
    <cellStyle name="Normal 74 2 4" xfId="3474"/>
    <cellStyle name="Normal 74 2 4 2" xfId="7257"/>
    <cellStyle name="Normal 74 2 4 2 2" xfId="15316"/>
    <cellStyle name="Normal 74 2 4 2 2 2" xfId="32163"/>
    <cellStyle name="Normal 74 2 4 2 3" xfId="24596"/>
    <cellStyle name="Normal 74 2 4 3" xfId="11533"/>
    <cellStyle name="Normal 74 2 4 3 2" xfId="28382"/>
    <cellStyle name="Normal 74 2 4 4" xfId="20815"/>
    <cellStyle name="Normal 74 2 5" xfId="5373"/>
    <cellStyle name="Normal 74 2 5 2" xfId="13432"/>
    <cellStyle name="Normal 74 2 5 2 2" xfId="30279"/>
    <cellStyle name="Normal 74 2 5 3" xfId="22712"/>
    <cellStyle name="Normal 74 2 6" xfId="9534"/>
    <cellStyle name="Normal 74 2 6 2" xfId="26498"/>
    <cellStyle name="Normal 74 2 7" xfId="18177"/>
    <cellStyle name="Normal 74 2 8" xfId="18930"/>
    <cellStyle name="Normal 74 3" xfId="1658"/>
    <cellStyle name="Normal 74 3 2" xfId="2657"/>
    <cellStyle name="Normal 74 3 2 2" xfId="4619"/>
    <cellStyle name="Normal 74 3 2 2 2" xfId="8402"/>
    <cellStyle name="Normal 74 3 2 2 2 2" xfId="16461"/>
    <cellStyle name="Normal 74 3 2 2 2 2 2" xfId="33308"/>
    <cellStyle name="Normal 74 3 2 2 2 3" xfId="25741"/>
    <cellStyle name="Normal 74 3 2 2 3" xfId="12678"/>
    <cellStyle name="Normal 74 3 2 2 3 2" xfId="29527"/>
    <cellStyle name="Normal 74 3 2 2 4" xfId="21960"/>
    <cellStyle name="Normal 74 3 2 3" xfId="6518"/>
    <cellStyle name="Normal 74 3 2 3 2" xfId="14577"/>
    <cellStyle name="Normal 74 3 2 3 2 2" xfId="31424"/>
    <cellStyle name="Normal 74 3 2 3 3" xfId="23857"/>
    <cellStyle name="Normal 74 3 2 4" xfId="10744"/>
    <cellStyle name="Normal 74 3 2 4 2" xfId="27643"/>
    <cellStyle name="Normal 74 3 2 5" xfId="18182"/>
    <cellStyle name="Normal 74 3 2 6" xfId="20075"/>
    <cellStyle name="Normal 74 3 3" xfId="3707"/>
    <cellStyle name="Normal 74 3 3 2" xfId="7490"/>
    <cellStyle name="Normal 74 3 3 2 2" xfId="15549"/>
    <cellStyle name="Normal 74 3 3 2 2 2" xfId="32396"/>
    <cellStyle name="Normal 74 3 3 2 3" xfId="24829"/>
    <cellStyle name="Normal 74 3 3 3" xfId="11766"/>
    <cellStyle name="Normal 74 3 3 3 2" xfId="28615"/>
    <cellStyle name="Normal 74 3 3 4" xfId="21048"/>
    <cellStyle name="Normal 74 3 4" xfId="5606"/>
    <cellStyle name="Normal 74 3 4 2" xfId="13665"/>
    <cellStyle name="Normal 74 3 4 2 2" xfId="30512"/>
    <cellStyle name="Normal 74 3 4 3" xfId="22945"/>
    <cellStyle name="Normal 74 3 5" xfId="9791"/>
    <cellStyle name="Normal 74 3 5 2" xfId="26731"/>
    <cellStyle name="Normal 74 3 6" xfId="18181"/>
    <cellStyle name="Normal 74 3 7" xfId="19163"/>
    <cellStyle name="Normal 74 4" xfId="2204"/>
    <cellStyle name="Normal 74 4 2" xfId="4168"/>
    <cellStyle name="Normal 74 4 2 2" xfId="7951"/>
    <cellStyle name="Normal 74 4 2 2 2" xfId="16010"/>
    <cellStyle name="Normal 74 4 2 2 2 2" xfId="32857"/>
    <cellStyle name="Normal 74 4 2 2 3" xfId="25290"/>
    <cellStyle name="Normal 74 4 2 3" xfId="12227"/>
    <cellStyle name="Normal 74 4 2 3 2" xfId="29076"/>
    <cellStyle name="Normal 74 4 2 4" xfId="21509"/>
    <cellStyle name="Normal 74 4 3" xfId="6067"/>
    <cellStyle name="Normal 74 4 3 2" xfId="14126"/>
    <cellStyle name="Normal 74 4 3 2 2" xfId="30973"/>
    <cellStyle name="Normal 74 4 3 3" xfId="23406"/>
    <cellStyle name="Normal 74 4 4" xfId="10292"/>
    <cellStyle name="Normal 74 4 4 2" xfId="27192"/>
    <cellStyle name="Normal 74 4 5" xfId="18183"/>
    <cellStyle name="Normal 74 4 6" xfId="19624"/>
    <cellStyle name="Normal 74 5" xfId="3256"/>
    <cellStyle name="Normal 74 5 2" xfId="7039"/>
    <cellStyle name="Normal 74 5 2 2" xfId="15098"/>
    <cellStyle name="Normal 74 5 2 2 2" xfId="31945"/>
    <cellStyle name="Normal 74 5 2 3" xfId="24378"/>
    <cellStyle name="Normal 74 5 3" xfId="11315"/>
    <cellStyle name="Normal 74 5 3 2" xfId="28164"/>
    <cellStyle name="Normal 74 5 4" xfId="20597"/>
    <cellStyle name="Normal 74 6" xfId="5155"/>
    <cellStyle name="Normal 74 6 2" xfId="13214"/>
    <cellStyle name="Normal 74 6 2 2" xfId="30061"/>
    <cellStyle name="Normal 74 6 3" xfId="22494"/>
    <cellStyle name="Normal 74 7" xfId="9299"/>
    <cellStyle name="Normal 74 7 2" xfId="26280"/>
    <cellStyle name="Normal 74 8" xfId="18176"/>
    <cellStyle name="Normal 74 9" xfId="18712"/>
    <cellStyle name="Normal 75" xfId="1120"/>
    <cellStyle name="Normal 75 2" xfId="1381"/>
    <cellStyle name="Normal 75 2 2" xfId="1877"/>
    <cellStyle name="Normal 75 2 2 2" xfId="2876"/>
    <cellStyle name="Normal 75 2 2 2 2" xfId="4838"/>
    <cellStyle name="Normal 75 2 2 2 2 2" xfId="8621"/>
    <cellStyle name="Normal 75 2 2 2 2 2 2" xfId="16680"/>
    <cellStyle name="Normal 75 2 2 2 2 2 2 2" xfId="33527"/>
    <cellStyle name="Normal 75 2 2 2 2 2 3" xfId="25960"/>
    <cellStyle name="Normal 75 2 2 2 2 3" xfId="12897"/>
    <cellStyle name="Normal 75 2 2 2 2 3 2" xfId="29746"/>
    <cellStyle name="Normal 75 2 2 2 2 4" xfId="22179"/>
    <cellStyle name="Normal 75 2 2 2 3" xfId="6737"/>
    <cellStyle name="Normal 75 2 2 2 3 2" xfId="14796"/>
    <cellStyle name="Normal 75 2 2 2 3 2 2" xfId="31643"/>
    <cellStyle name="Normal 75 2 2 2 3 3" xfId="24076"/>
    <cellStyle name="Normal 75 2 2 2 4" xfId="10963"/>
    <cellStyle name="Normal 75 2 2 2 4 2" xfId="27862"/>
    <cellStyle name="Normal 75 2 2 2 5" xfId="18187"/>
    <cellStyle name="Normal 75 2 2 2 6" xfId="20294"/>
    <cellStyle name="Normal 75 2 2 3" xfId="3926"/>
    <cellStyle name="Normal 75 2 2 3 2" xfId="7709"/>
    <cellStyle name="Normal 75 2 2 3 2 2" xfId="15768"/>
    <cellStyle name="Normal 75 2 2 3 2 2 2" xfId="32615"/>
    <cellStyle name="Normal 75 2 2 3 2 3" xfId="25048"/>
    <cellStyle name="Normal 75 2 2 3 3" xfId="11985"/>
    <cellStyle name="Normal 75 2 2 3 3 2" xfId="28834"/>
    <cellStyle name="Normal 75 2 2 3 4" xfId="21267"/>
    <cellStyle name="Normal 75 2 2 4" xfId="5825"/>
    <cellStyle name="Normal 75 2 2 4 2" xfId="13884"/>
    <cellStyle name="Normal 75 2 2 4 2 2" xfId="30731"/>
    <cellStyle name="Normal 75 2 2 4 3" xfId="23164"/>
    <cellStyle name="Normal 75 2 2 5" xfId="10010"/>
    <cellStyle name="Normal 75 2 2 5 2" xfId="26950"/>
    <cellStyle name="Normal 75 2 2 6" xfId="18186"/>
    <cellStyle name="Normal 75 2 2 7" xfId="19382"/>
    <cellStyle name="Normal 75 2 3" xfId="2423"/>
    <cellStyle name="Normal 75 2 3 2" xfId="4387"/>
    <cellStyle name="Normal 75 2 3 2 2" xfId="8170"/>
    <cellStyle name="Normal 75 2 3 2 2 2" xfId="16229"/>
    <cellStyle name="Normal 75 2 3 2 2 2 2" xfId="33076"/>
    <cellStyle name="Normal 75 2 3 2 2 3" xfId="25509"/>
    <cellStyle name="Normal 75 2 3 2 3" xfId="12446"/>
    <cellStyle name="Normal 75 2 3 2 3 2" xfId="29295"/>
    <cellStyle name="Normal 75 2 3 2 4" xfId="21728"/>
    <cellStyle name="Normal 75 2 3 3" xfId="6286"/>
    <cellStyle name="Normal 75 2 3 3 2" xfId="14345"/>
    <cellStyle name="Normal 75 2 3 3 2 2" xfId="31192"/>
    <cellStyle name="Normal 75 2 3 3 3" xfId="23625"/>
    <cellStyle name="Normal 75 2 3 4" xfId="10511"/>
    <cellStyle name="Normal 75 2 3 4 2" xfId="27411"/>
    <cellStyle name="Normal 75 2 3 5" xfId="18188"/>
    <cellStyle name="Normal 75 2 3 6" xfId="19843"/>
    <cellStyle name="Normal 75 2 4" xfId="3475"/>
    <cellStyle name="Normal 75 2 4 2" xfId="7258"/>
    <cellStyle name="Normal 75 2 4 2 2" xfId="15317"/>
    <cellStyle name="Normal 75 2 4 2 2 2" xfId="32164"/>
    <cellStyle name="Normal 75 2 4 2 3" xfId="24597"/>
    <cellStyle name="Normal 75 2 4 3" xfId="11534"/>
    <cellStyle name="Normal 75 2 4 3 2" xfId="28383"/>
    <cellStyle name="Normal 75 2 4 4" xfId="20816"/>
    <cellStyle name="Normal 75 2 5" xfId="5374"/>
    <cellStyle name="Normal 75 2 5 2" xfId="13433"/>
    <cellStyle name="Normal 75 2 5 2 2" xfId="30280"/>
    <cellStyle name="Normal 75 2 5 3" xfId="22713"/>
    <cellStyle name="Normal 75 2 6" xfId="9535"/>
    <cellStyle name="Normal 75 2 6 2" xfId="26499"/>
    <cellStyle name="Normal 75 2 7" xfId="18185"/>
    <cellStyle name="Normal 75 2 8" xfId="18931"/>
    <cellStyle name="Normal 75 3" xfId="1659"/>
    <cellStyle name="Normal 75 3 2" xfId="2658"/>
    <cellStyle name="Normal 75 3 2 2" xfId="4620"/>
    <cellStyle name="Normal 75 3 2 2 2" xfId="8403"/>
    <cellStyle name="Normal 75 3 2 2 2 2" xfId="16462"/>
    <cellStyle name="Normal 75 3 2 2 2 2 2" xfId="33309"/>
    <cellStyle name="Normal 75 3 2 2 2 3" xfId="25742"/>
    <cellStyle name="Normal 75 3 2 2 3" xfId="12679"/>
    <cellStyle name="Normal 75 3 2 2 3 2" xfId="29528"/>
    <cellStyle name="Normal 75 3 2 2 4" xfId="21961"/>
    <cellStyle name="Normal 75 3 2 3" xfId="6519"/>
    <cellStyle name="Normal 75 3 2 3 2" xfId="14578"/>
    <cellStyle name="Normal 75 3 2 3 2 2" xfId="31425"/>
    <cellStyle name="Normal 75 3 2 3 3" xfId="23858"/>
    <cellStyle name="Normal 75 3 2 4" xfId="10745"/>
    <cellStyle name="Normal 75 3 2 4 2" xfId="27644"/>
    <cellStyle name="Normal 75 3 2 5" xfId="18190"/>
    <cellStyle name="Normal 75 3 2 6" xfId="20076"/>
    <cellStyle name="Normal 75 3 3" xfId="3708"/>
    <cellStyle name="Normal 75 3 3 2" xfId="7491"/>
    <cellStyle name="Normal 75 3 3 2 2" xfId="15550"/>
    <cellStyle name="Normal 75 3 3 2 2 2" xfId="32397"/>
    <cellStyle name="Normal 75 3 3 2 3" xfId="24830"/>
    <cellStyle name="Normal 75 3 3 3" xfId="11767"/>
    <cellStyle name="Normal 75 3 3 3 2" xfId="28616"/>
    <cellStyle name="Normal 75 3 3 4" xfId="21049"/>
    <cellStyle name="Normal 75 3 4" xfId="5607"/>
    <cellStyle name="Normal 75 3 4 2" xfId="13666"/>
    <cellStyle name="Normal 75 3 4 2 2" xfId="30513"/>
    <cellStyle name="Normal 75 3 4 3" xfId="22946"/>
    <cellStyle name="Normal 75 3 5" xfId="9792"/>
    <cellStyle name="Normal 75 3 5 2" xfId="26732"/>
    <cellStyle name="Normal 75 3 6" xfId="18189"/>
    <cellStyle name="Normal 75 3 7" xfId="19164"/>
    <cellStyle name="Normal 75 4" xfId="2205"/>
    <cellStyle name="Normal 75 4 2" xfId="4169"/>
    <cellStyle name="Normal 75 4 2 2" xfId="7952"/>
    <cellStyle name="Normal 75 4 2 2 2" xfId="16011"/>
    <cellStyle name="Normal 75 4 2 2 2 2" xfId="32858"/>
    <cellStyle name="Normal 75 4 2 2 3" xfId="25291"/>
    <cellStyle name="Normal 75 4 2 3" xfId="12228"/>
    <cellStyle name="Normal 75 4 2 3 2" xfId="29077"/>
    <cellStyle name="Normal 75 4 2 4" xfId="21510"/>
    <cellStyle name="Normal 75 4 3" xfId="6068"/>
    <cellStyle name="Normal 75 4 3 2" xfId="14127"/>
    <cellStyle name="Normal 75 4 3 2 2" xfId="30974"/>
    <cellStyle name="Normal 75 4 3 3" xfId="23407"/>
    <cellStyle name="Normal 75 4 4" xfId="10293"/>
    <cellStyle name="Normal 75 4 4 2" xfId="27193"/>
    <cellStyle name="Normal 75 4 5" xfId="18191"/>
    <cellStyle name="Normal 75 4 6" xfId="19625"/>
    <cellStyle name="Normal 75 5" xfId="3257"/>
    <cellStyle name="Normal 75 5 2" xfId="7040"/>
    <cellStyle name="Normal 75 5 2 2" xfId="15099"/>
    <cellStyle name="Normal 75 5 2 2 2" xfId="31946"/>
    <cellStyle name="Normal 75 5 2 3" xfId="24379"/>
    <cellStyle name="Normal 75 5 3" xfId="11316"/>
    <cellStyle name="Normal 75 5 3 2" xfId="28165"/>
    <cellStyle name="Normal 75 5 4" xfId="20598"/>
    <cellStyle name="Normal 75 6" xfId="5156"/>
    <cellStyle name="Normal 75 6 2" xfId="13215"/>
    <cellStyle name="Normal 75 6 2 2" xfId="30062"/>
    <cellStyle name="Normal 75 6 3" xfId="22495"/>
    <cellStyle name="Normal 75 7" xfId="9300"/>
    <cellStyle name="Normal 75 7 2" xfId="26281"/>
    <cellStyle name="Normal 75 8" xfId="18184"/>
    <cellStyle name="Normal 75 9" xfId="18713"/>
    <cellStyle name="Normal 76" xfId="1121"/>
    <cellStyle name="Normal 76 2" xfId="1382"/>
    <cellStyle name="Normal 76 2 2" xfId="1878"/>
    <cellStyle name="Normal 76 2 2 2" xfId="2877"/>
    <cellStyle name="Normal 76 2 2 2 2" xfId="4839"/>
    <cellStyle name="Normal 76 2 2 2 2 2" xfId="8622"/>
    <cellStyle name="Normal 76 2 2 2 2 2 2" xfId="16681"/>
    <cellStyle name="Normal 76 2 2 2 2 2 2 2" xfId="33528"/>
    <cellStyle name="Normal 76 2 2 2 2 2 3" xfId="25961"/>
    <cellStyle name="Normal 76 2 2 2 2 3" xfId="12898"/>
    <cellStyle name="Normal 76 2 2 2 2 3 2" xfId="29747"/>
    <cellStyle name="Normal 76 2 2 2 2 4" xfId="22180"/>
    <cellStyle name="Normal 76 2 2 2 3" xfId="6738"/>
    <cellStyle name="Normal 76 2 2 2 3 2" xfId="14797"/>
    <cellStyle name="Normal 76 2 2 2 3 2 2" xfId="31644"/>
    <cellStyle name="Normal 76 2 2 2 3 3" xfId="24077"/>
    <cellStyle name="Normal 76 2 2 2 4" xfId="10964"/>
    <cellStyle name="Normal 76 2 2 2 4 2" xfId="27863"/>
    <cellStyle name="Normal 76 2 2 2 5" xfId="18195"/>
    <cellStyle name="Normal 76 2 2 2 6" xfId="20295"/>
    <cellStyle name="Normal 76 2 2 3" xfId="3927"/>
    <cellStyle name="Normal 76 2 2 3 2" xfId="7710"/>
    <cellStyle name="Normal 76 2 2 3 2 2" xfId="15769"/>
    <cellStyle name="Normal 76 2 2 3 2 2 2" xfId="32616"/>
    <cellStyle name="Normal 76 2 2 3 2 3" xfId="25049"/>
    <cellStyle name="Normal 76 2 2 3 3" xfId="11986"/>
    <cellStyle name="Normal 76 2 2 3 3 2" xfId="28835"/>
    <cellStyle name="Normal 76 2 2 3 4" xfId="21268"/>
    <cellStyle name="Normal 76 2 2 4" xfId="5826"/>
    <cellStyle name="Normal 76 2 2 4 2" xfId="13885"/>
    <cellStyle name="Normal 76 2 2 4 2 2" xfId="30732"/>
    <cellStyle name="Normal 76 2 2 4 3" xfId="23165"/>
    <cellStyle name="Normal 76 2 2 5" xfId="10011"/>
    <cellStyle name="Normal 76 2 2 5 2" xfId="26951"/>
    <cellStyle name="Normal 76 2 2 6" xfId="18194"/>
    <cellStyle name="Normal 76 2 2 7" xfId="19383"/>
    <cellStyle name="Normal 76 2 3" xfId="2424"/>
    <cellStyle name="Normal 76 2 3 2" xfId="4388"/>
    <cellStyle name="Normal 76 2 3 2 2" xfId="8171"/>
    <cellStyle name="Normal 76 2 3 2 2 2" xfId="16230"/>
    <cellStyle name="Normal 76 2 3 2 2 2 2" xfId="33077"/>
    <cellStyle name="Normal 76 2 3 2 2 3" xfId="25510"/>
    <cellStyle name="Normal 76 2 3 2 3" xfId="12447"/>
    <cellStyle name="Normal 76 2 3 2 3 2" xfId="29296"/>
    <cellStyle name="Normal 76 2 3 2 4" xfId="21729"/>
    <cellStyle name="Normal 76 2 3 3" xfId="6287"/>
    <cellStyle name="Normal 76 2 3 3 2" xfId="14346"/>
    <cellStyle name="Normal 76 2 3 3 2 2" xfId="31193"/>
    <cellStyle name="Normal 76 2 3 3 3" xfId="23626"/>
    <cellStyle name="Normal 76 2 3 4" xfId="10512"/>
    <cellStyle name="Normal 76 2 3 4 2" xfId="27412"/>
    <cellStyle name="Normal 76 2 3 5" xfId="18196"/>
    <cellStyle name="Normal 76 2 3 6" xfId="19844"/>
    <cellStyle name="Normal 76 2 4" xfId="3476"/>
    <cellStyle name="Normal 76 2 4 2" xfId="7259"/>
    <cellStyle name="Normal 76 2 4 2 2" xfId="15318"/>
    <cellStyle name="Normal 76 2 4 2 2 2" xfId="32165"/>
    <cellStyle name="Normal 76 2 4 2 3" xfId="24598"/>
    <cellStyle name="Normal 76 2 4 3" xfId="11535"/>
    <cellStyle name="Normal 76 2 4 3 2" xfId="28384"/>
    <cellStyle name="Normal 76 2 4 4" xfId="20817"/>
    <cellStyle name="Normal 76 2 5" xfId="5375"/>
    <cellStyle name="Normal 76 2 5 2" xfId="13434"/>
    <cellStyle name="Normal 76 2 5 2 2" xfId="30281"/>
    <cellStyle name="Normal 76 2 5 3" xfId="22714"/>
    <cellStyle name="Normal 76 2 6" xfId="9536"/>
    <cellStyle name="Normal 76 2 6 2" xfId="26500"/>
    <cellStyle name="Normal 76 2 7" xfId="18193"/>
    <cellStyle name="Normal 76 2 8" xfId="18932"/>
    <cellStyle name="Normal 76 3" xfId="1660"/>
    <cellStyle name="Normal 76 3 2" xfId="2659"/>
    <cellStyle name="Normal 76 3 2 2" xfId="4621"/>
    <cellStyle name="Normal 76 3 2 2 2" xfId="8404"/>
    <cellStyle name="Normal 76 3 2 2 2 2" xfId="16463"/>
    <cellStyle name="Normal 76 3 2 2 2 2 2" xfId="33310"/>
    <cellStyle name="Normal 76 3 2 2 2 3" xfId="25743"/>
    <cellStyle name="Normal 76 3 2 2 3" xfId="12680"/>
    <cellStyle name="Normal 76 3 2 2 3 2" xfId="29529"/>
    <cellStyle name="Normal 76 3 2 2 4" xfId="21962"/>
    <cellStyle name="Normal 76 3 2 3" xfId="6520"/>
    <cellStyle name="Normal 76 3 2 3 2" xfId="14579"/>
    <cellStyle name="Normal 76 3 2 3 2 2" xfId="31426"/>
    <cellStyle name="Normal 76 3 2 3 3" xfId="23859"/>
    <cellStyle name="Normal 76 3 2 4" xfId="10746"/>
    <cellStyle name="Normal 76 3 2 4 2" xfId="27645"/>
    <cellStyle name="Normal 76 3 2 5" xfId="18198"/>
    <cellStyle name="Normal 76 3 2 6" xfId="20077"/>
    <cellStyle name="Normal 76 3 3" xfId="3709"/>
    <cellStyle name="Normal 76 3 3 2" xfId="7492"/>
    <cellStyle name="Normal 76 3 3 2 2" xfId="15551"/>
    <cellStyle name="Normal 76 3 3 2 2 2" xfId="32398"/>
    <cellStyle name="Normal 76 3 3 2 3" xfId="24831"/>
    <cellStyle name="Normal 76 3 3 3" xfId="11768"/>
    <cellStyle name="Normal 76 3 3 3 2" xfId="28617"/>
    <cellStyle name="Normal 76 3 3 4" xfId="21050"/>
    <cellStyle name="Normal 76 3 4" xfId="5608"/>
    <cellStyle name="Normal 76 3 4 2" xfId="13667"/>
    <cellStyle name="Normal 76 3 4 2 2" xfId="30514"/>
    <cellStyle name="Normal 76 3 4 3" xfId="22947"/>
    <cellStyle name="Normal 76 3 5" xfId="9793"/>
    <cellStyle name="Normal 76 3 5 2" xfId="26733"/>
    <cellStyle name="Normal 76 3 6" xfId="18197"/>
    <cellStyle name="Normal 76 3 7" xfId="19165"/>
    <cellStyle name="Normal 76 4" xfId="2206"/>
    <cellStyle name="Normal 76 4 2" xfId="4170"/>
    <cellStyle name="Normal 76 4 2 2" xfId="7953"/>
    <cellStyle name="Normal 76 4 2 2 2" xfId="16012"/>
    <cellStyle name="Normal 76 4 2 2 2 2" xfId="32859"/>
    <cellStyle name="Normal 76 4 2 2 3" xfId="25292"/>
    <cellStyle name="Normal 76 4 2 3" xfId="12229"/>
    <cellStyle name="Normal 76 4 2 3 2" xfId="29078"/>
    <cellStyle name="Normal 76 4 2 4" xfId="21511"/>
    <cellStyle name="Normal 76 4 3" xfId="6069"/>
    <cellStyle name="Normal 76 4 3 2" xfId="14128"/>
    <cellStyle name="Normal 76 4 3 2 2" xfId="30975"/>
    <cellStyle name="Normal 76 4 3 3" xfId="23408"/>
    <cellStyle name="Normal 76 4 4" xfId="10294"/>
    <cellStyle name="Normal 76 4 4 2" xfId="27194"/>
    <cellStyle name="Normal 76 4 5" xfId="18199"/>
    <cellStyle name="Normal 76 4 6" xfId="19626"/>
    <cellStyle name="Normal 76 5" xfId="3258"/>
    <cellStyle name="Normal 76 5 2" xfId="7041"/>
    <cellStyle name="Normal 76 5 2 2" xfId="15100"/>
    <cellStyle name="Normal 76 5 2 2 2" xfId="31947"/>
    <cellStyle name="Normal 76 5 2 3" xfId="24380"/>
    <cellStyle name="Normal 76 5 3" xfId="11317"/>
    <cellStyle name="Normal 76 5 3 2" xfId="28166"/>
    <cellStyle name="Normal 76 5 4" xfId="20599"/>
    <cellStyle name="Normal 76 6" xfId="5157"/>
    <cellStyle name="Normal 76 6 2" xfId="13216"/>
    <cellStyle name="Normal 76 6 2 2" xfId="30063"/>
    <cellStyle name="Normal 76 6 3" xfId="22496"/>
    <cellStyle name="Normal 76 7" xfId="9301"/>
    <cellStyle name="Normal 76 7 2" xfId="26282"/>
    <cellStyle name="Normal 76 8" xfId="18192"/>
    <cellStyle name="Normal 76 9" xfId="18714"/>
    <cellStyle name="Normal 77" xfId="1122"/>
    <cellStyle name="Normal 77 2" xfId="1383"/>
    <cellStyle name="Normal 77 2 2" xfId="1879"/>
    <cellStyle name="Normal 77 2 2 2" xfId="2878"/>
    <cellStyle name="Normal 77 2 2 2 2" xfId="4840"/>
    <cellStyle name="Normal 77 2 2 2 2 2" xfId="8623"/>
    <cellStyle name="Normal 77 2 2 2 2 2 2" xfId="16682"/>
    <cellStyle name="Normal 77 2 2 2 2 2 2 2" xfId="33529"/>
    <cellStyle name="Normal 77 2 2 2 2 2 3" xfId="25962"/>
    <cellStyle name="Normal 77 2 2 2 2 3" xfId="12899"/>
    <cellStyle name="Normal 77 2 2 2 2 3 2" xfId="29748"/>
    <cellStyle name="Normal 77 2 2 2 2 4" xfId="22181"/>
    <cellStyle name="Normal 77 2 2 2 3" xfId="6739"/>
    <cellStyle name="Normal 77 2 2 2 3 2" xfId="14798"/>
    <cellStyle name="Normal 77 2 2 2 3 2 2" xfId="31645"/>
    <cellStyle name="Normal 77 2 2 2 3 3" xfId="24078"/>
    <cellStyle name="Normal 77 2 2 2 4" xfId="10965"/>
    <cellStyle name="Normal 77 2 2 2 4 2" xfId="27864"/>
    <cellStyle name="Normal 77 2 2 2 5" xfId="18203"/>
    <cellStyle name="Normal 77 2 2 2 6" xfId="20296"/>
    <cellStyle name="Normal 77 2 2 3" xfId="3928"/>
    <cellStyle name="Normal 77 2 2 3 2" xfId="7711"/>
    <cellStyle name="Normal 77 2 2 3 2 2" xfId="15770"/>
    <cellStyle name="Normal 77 2 2 3 2 2 2" xfId="32617"/>
    <cellStyle name="Normal 77 2 2 3 2 3" xfId="25050"/>
    <cellStyle name="Normal 77 2 2 3 3" xfId="11987"/>
    <cellStyle name="Normal 77 2 2 3 3 2" xfId="28836"/>
    <cellStyle name="Normal 77 2 2 3 4" xfId="21269"/>
    <cellStyle name="Normal 77 2 2 4" xfId="5827"/>
    <cellStyle name="Normal 77 2 2 4 2" xfId="13886"/>
    <cellStyle name="Normal 77 2 2 4 2 2" xfId="30733"/>
    <cellStyle name="Normal 77 2 2 4 3" xfId="23166"/>
    <cellStyle name="Normal 77 2 2 5" xfId="10012"/>
    <cellStyle name="Normal 77 2 2 5 2" xfId="26952"/>
    <cellStyle name="Normal 77 2 2 6" xfId="18202"/>
    <cellStyle name="Normal 77 2 2 7" xfId="19384"/>
    <cellStyle name="Normal 77 2 3" xfId="2425"/>
    <cellStyle name="Normal 77 2 3 2" xfId="4389"/>
    <cellStyle name="Normal 77 2 3 2 2" xfId="8172"/>
    <cellStyle name="Normal 77 2 3 2 2 2" xfId="16231"/>
    <cellStyle name="Normal 77 2 3 2 2 2 2" xfId="33078"/>
    <cellStyle name="Normal 77 2 3 2 2 3" xfId="25511"/>
    <cellStyle name="Normal 77 2 3 2 3" xfId="12448"/>
    <cellStyle name="Normal 77 2 3 2 3 2" xfId="29297"/>
    <cellStyle name="Normal 77 2 3 2 4" xfId="21730"/>
    <cellStyle name="Normal 77 2 3 3" xfId="6288"/>
    <cellStyle name="Normal 77 2 3 3 2" xfId="14347"/>
    <cellStyle name="Normal 77 2 3 3 2 2" xfId="31194"/>
    <cellStyle name="Normal 77 2 3 3 3" xfId="23627"/>
    <cellStyle name="Normal 77 2 3 4" xfId="10513"/>
    <cellStyle name="Normal 77 2 3 4 2" xfId="27413"/>
    <cellStyle name="Normal 77 2 3 5" xfId="18204"/>
    <cellStyle name="Normal 77 2 3 6" xfId="19845"/>
    <cellStyle name="Normal 77 2 4" xfId="3477"/>
    <cellStyle name="Normal 77 2 4 2" xfId="7260"/>
    <cellStyle name="Normal 77 2 4 2 2" xfId="15319"/>
    <cellStyle name="Normal 77 2 4 2 2 2" xfId="32166"/>
    <cellStyle name="Normal 77 2 4 2 3" xfId="24599"/>
    <cellStyle name="Normal 77 2 4 3" xfId="11536"/>
    <cellStyle name="Normal 77 2 4 3 2" xfId="28385"/>
    <cellStyle name="Normal 77 2 4 4" xfId="20818"/>
    <cellStyle name="Normal 77 2 5" xfId="5376"/>
    <cellStyle name="Normal 77 2 5 2" xfId="13435"/>
    <cellStyle name="Normal 77 2 5 2 2" xfId="30282"/>
    <cellStyle name="Normal 77 2 5 3" xfId="22715"/>
    <cellStyle name="Normal 77 2 6" xfId="9537"/>
    <cellStyle name="Normal 77 2 6 2" xfId="26501"/>
    <cellStyle name="Normal 77 2 7" xfId="18201"/>
    <cellStyle name="Normal 77 2 8" xfId="18933"/>
    <cellStyle name="Normal 77 3" xfId="1661"/>
    <cellStyle name="Normal 77 3 2" xfId="2660"/>
    <cellStyle name="Normal 77 3 2 2" xfId="4622"/>
    <cellStyle name="Normal 77 3 2 2 2" xfId="8405"/>
    <cellStyle name="Normal 77 3 2 2 2 2" xfId="16464"/>
    <cellStyle name="Normal 77 3 2 2 2 2 2" xfId="33311"/>
    <cellStyle name="Normal 77 3 2 2 2 3" xfId="25744"/>
    <cellStyle name="Normal 77 3 2 2 3" xfId="12681"/>
    <cellStyle name="Normal 77 3 2 2 3 2" xfId="29530"/>
    <cellStyle name="Normal 77 3 2 2 4" xfId="21963"/>
    <cellStyle name="Normal 77 3 2 3" xfId="6521"/>
    <cellStyle name="Normal 77 3 2 3 2" xfId="14580"/>
    <cellStyle name="Normal 77 3 2 3 2 2" xfId="31427"/>
    <cellStyle name="Normal 77 3 2 3 3" xfId="23860"/>
    <cellStyle name="Normal 77 3 2 4" xfId="10747"/>
    <cellStyle name="Normal 77 3 2 4 2" xfId="27646"/>
    <cellStyle name="Normal 77 3 2 5" xfId="18206"/>
    <cellStyle name="Normal 77 3 2 6" xfId="20078"/>
    <cellStyle name="Normal 77 3 3" xfId="3710"/>
    <cellStyle name="Normal 77 3 3 2" xfId="7493"/>
    <cellStyle name="Normal 77 3 3 2 2" xfId="15552"/>
    <cellStyle name="Normal 77 3 3 2 2 2" xfId="32399"/>
    <cellStyle name="Normal 77 3 3 2 3" xfId="24832"/>
    <cellStyle name="Normal 77 3 3 3" xfId="11769"/>
    <cellStyle name="Normal 77 3 3 3 2" xfId="28618"/>
    <cellStyle name="Normal 77 3 3 4" xfId="21051"/>
    <cellStyle name="Normal 77 3 4" xfId="5609"/>
    <cellStyle name="Normal 77 3 4 2" xfId="13668"/>
    <cellStyle name="Normal 77 3 4 2 2" xfId="30515"/>
    <cellStyle name="Normal 77 3 4 3" xfId="22948"/>
    <cellStyle name="Normal 77 3 5" xfId="9794"/>
    <cellStyle name="Normal 77 3 5 2" xfId="26734"/>
    <cellStyle name="Normal 77 3 6" xfId="18205"/>
    <cellStyle name="Normal 77 3 7" xfId="19166"/>
    <cellStyle name="Normal 77 4" xfId="2207"/>
    <cellStyle name="Normal 77 4 2" xfId="4171"/>
    <cellStyle name="Normal 77 4 2 2" xfId="7954"/>
    <cellStyle name="Normal 77 4 2 2 2" xfId="16013"/>
    <cellStyle name="Normal 77 4 2 2 2 2" xfId="32860"/>
    <cellStyle name="Normal 77 4 2 2 3" xfId="25293"/>
    <cellStyle name="Normal 77 4 2 3" xfId="12230"/>
    <cellStyle name="Normal 77 4 2 3 2" xfId="29079"/>
    <cellStyle name="Normal 77 4 2 4" xfId="21512"/>
    <cellStyle name="Normal 77 4 3" xfId="6070"/>
    <cellStyle name="Normal 77 4 3 2" xfId="14129"/>
    <cellStyle name="Normal 77 4 3 2 2" xfId="30976"/>
    <cellStyle name="Normal 77 4 3 3" xfId="23409"/>
    <cellStyle name="Normal 77 4 4" xfId="10295"/>
    <cellStyle name="Normal 77 4 4 2" xfId="27195"/>
    <cellStyle name="Normal 77 4 5" xfId="18207"/>
    <cellStyle name="Normal 77 4 6" xfId="19627"/>
    <cellStyle name="Normal 77 5" xfId="3259"/>
    <cellStyle name="Normal 77 5 2" xfId="7042"/>
    <cellStyle name="Normal 77 5 2 2" xfId="15101"/>
    <cellStyle name="Normal 77 5 2 2 2" xfId="31948"/>
    <cellStyle name="Normal 77 5 2 3" xfId="24381"/>
    <cellStyle name="Normal 77 5 3" xfId="11318"/>
    <cellStyle name="Normal 77 5 3 2" xfId="28167"/>
    <cellStyle name="Normal 77 5 4" xfId="20600"/>
    <cellStyle name="Normal 77 6" xfId="5158"/>
    <cellStyle name="Normal 77 6 2" xfId="13217"/>
    <cellStyle name="Normal 77 6 2 2" xfId="30064"/>
    <cellStyle name="Normal 77 6 3" xfId="22497"/>
    <cellStyle name="Normal 77 7" xfId="9302"/>
    <cellStyle name="Normal 77 7 2" xfId="26283"/>
    <cellStyle name="Normal 77 8" xfId="18200"/>
    <cellStyle name="Normal 77 9" xfId="18715"/>
    <cellStyle name="Normal 78" xfId="1123"/>
    <cellStyle name="Normal 78 2" xfId="1384"/>
    <cellStyle name="Normal 78 2 2" xfId="1880"/>
    <cellStyle name="Normal 78 2 2 2" xfId="2879"/>
    <cellStyle name="Normal 78 2 2 2 2" xfId="4841"/>
    <cellStyle name="Normal 78 2 2 2 2 2" xfId="8624"/>
    <cellStyle name="Normal 78 2 2 2 2 2 2" xfId="16683"/>
    <cellStyle name="Normal 78 2 2 2 2 2 2 2" xfId="33530"/>
    <cellStyle name="Normal 78 2 2 2 2 2 3" xfId="25963"/>
    <cellStyle name="Normal 78 2 2 2 2 3" xfId="12900"/>
    <cellStyle name="Normal 78 2 2 2 2 3 2" xfId="29749"/>
    <cellStyle name="Normal 78 2 2 2 2 4" xfId="22182"/>
    <cellStyle name="Normal 78 2 2 2 3" xfId="6740"/>
    <cellStyle name="Normal 78 2 2 2 3 2" xfId="14799"/>
    <cellStyle name="Normal 78 2 2 2 3 2 2" xfId="31646"/>
    <cellStyle name="Normal 78 2 2 2 3 3" xfId="24079"/>
    <cellStyle name="Normal 78 2 2 2 4" xfId="10966"/>
    <cellStyle name="Normal 78 2 2 2 4 2" xfId="27865"/>
    <cellStyle name="Normal 78 2 2 2 5" xfId="18211"/>
    <cellStyle name="Normal 78 2 2 2 6" xfId="20297"/>
    <cellStyle name="Normal 78 2 2 3" xfId="3929"/>
    <cellStyle name="Normal 78 2 2 3 2" xfId="7712"/>
    <cellStyle name="Normal 78 2 2 3 2 2" xfId="15771"/>
    <cellStyle name="Normal 78 2 2 3 2 2 2" xfId="32618"/>
    <cellStyle name="Normal 78 2 2 3 2 3" xfId="25051"/>
    <cellStyle name="Normal 78 2 2 3 3" xfId="11988"/>
    <cellStyle name="Normal 78 2 2 3 3 2" xfId="28837"/>
    <cellStyle name="Normal 78 2 2 3 4" xfId="21270"/>
    <cellStyle name="Normal 78 2 2 4" xfId="5828"/>
    <cellStyle name="Normal 78 2 2 4 2" xfId="13887"/>
    <cellStyle name="Normal 78 2 2 4 2 2" xfId="30734"/>
    <cellStyle name="Normal 78 2 2 4 3" xfId="23167"/>
    <cellStyle name="Normal 78 2 2 5" xfId="10013"/>
    <cellStyle name="Normal 78 2 2 5 2" xfId="26953"/>
    <cellStyle name="Normal 78 2 2 6" xfId="18210"/>
    <cellStyle name="Normal 78 2 2 7" xfId="19385"/>
    <cellStyle name="Normal 78 2 3" xfId="2426"/>
    <cellStyle name="Normal 78 2 3 2" xfId="4390"/>
    <cellStyle name="Normal 78 2 3 2 2" xfId="8173"/>
    <cellStyle name="Normal 78 2 3 2 2 2" xfId="16232"/>
    <cellStyle name="Normal 78 2 3 2 2 2 2" xfId="33079"/>
    <cellStyle name="Normal 78 2 3 2 2 3" xfId="25512"/>
    <cellStyle name="Normal 78 2 3 2 3" xfId="12449"/>
    <cellStyle name="Normal 78 2 3 2 3 2" xfId="29298"/>
    <cellStyle name="Normal 78 2 3 2 4" xfId="21731"/>
    <cellStyle name="Normal 78 2 3 3" xfId="6289"/>
    <cellStyle name="Normal 78 2 3 3 2" xfId="14348"/>
    <cellStyle name="Normal 78 2 3 3 2 2" xfId="31195"/>
    <cellStyle name="Normal 78 2 3 3 3" xfId="23628"/>
    <cellStyle name="Normal 78 2 3 4" xfId="10514"/>
    <cellStyle name="Normal 78 2 3 4 2" xfId="27414"/>
    <cellStyle name="Normal 78 2 3 5" xfId="18212"/>
    <cellStyle name="Normal 78 2 3 6" xfId="19846"/>
    <cellStyle name="Normal 78 2 4" xfId="3478"/>
    <cellStyle name="Normal 78 2 4 2" xfId="7261"/>
    <cellStyle name="Normal 78 2 4 2 2" xfId="15320"/>
    <cellStyle name="Normal 78 2 4 2 2 2" xfId="32167"/>
    <cellStyle name="Normal 78 2 4 2 3" xfId="24600"/>
    <cellStyle name="Normal 78 2 4 3" xfId="11537"/>
    <cellStyle name="Normal 78 2 4 3 2" xfId="28386"/>
    <cellStyle name="Normal 78 2 4 4" xfId="20819"/>
    <cellStyle name="Normal 78 2 5" xfId="5377"/>
    <cellStyle name="Normal 78 2 5 2" xfId="13436"/>
    <cellStyle name="Normal 78 2 5 2 2" xfId="30283"/>
    <cellStyle name="Normal 78 2 5 3" xfId="22716"/>
    <cellStyle name="Normal 78 2 6" xfId="9538"/>
    <cellStyle name="Normal 78 2 6 2" xfId="26502"/>
    <cellStyle name="Normal 78 2 7" xfId="18209"/>
    <cellStyle name="Normal 78 2 8" xfId="18934"/>
    <cellStyle name="Normal 78 3" xfId="1662"/>
    <cellStyle name="Normal 78 3 2" xfId="2661"/>
    <cellStyle name="Normal 78 3 2 2" xfId="4623"/>
    <cellStyle name="Normal 78 3 2 2 2" xfId="8406"/>
    <cellStyle name="Normal 78 3 2 2 2 2" xfId="16465"/>
    <cellStyle name="Normal 78 3 2 2 2 2 2" xfId="33312"/>
    <cellStyle name="Normal 78 3 2 2 2 3" xfId="25745"/>
    <cellStyle name="Normal 78 3 2 2 3" xfId="12682"/>
    <cellStyle name="Normal 78 3 2 2 3 2" xfId="29531"/>
    <cellStyle name="Normal 78 3 2 2 4" xfId="21964"/>
    <cellStyle name="Normal 78 3 2 3" xfId="6522"/>
    <cellStyle name="Normal 78 3 2 3 2" xfId="14581"/>
    <cellStyle name="Normal 78 3 2 3 2 2" xfId="31428"/>
    <cellStyle name="Normal 78 3 2 3 3" xfId="23861"/>
    <cellStyle name="Normal 78 3 2 4" xfId="10748"/>
    <cellStyle name="Normal 78 3 2 4 2" xfId="27647"/>
    <cellStyle name="Normal 78 3 2 5" xfId="18214"/>
    <cellStyle name="Normal 78 3 2 6" xfId="20079"/>
    <cellStyle name="Normal 78 3 3" xfId="3711"/>
    <cellStyle name="Normal 78 3 3 2" xfId="7494"/>
    <cellStyle name="Normal 78 3 3 2 2" xfId="15553"/>
    <cellStyle name="Normal 78 3 3 2 2 2" xfId="32400"/>
    <cellStyle name="Normal 78 3 3 2 3" xfId="24833"/>
    <cellStyle name="Normal 78 3 3 3" xfId="11770"/>
    <cellStyle name="Normal 78 3 3 3 2" xfId="28619"/>
    <cellStyle name="Normal 78 3 3 4" xfId="21052"/>
    <cellStyle name="Normal 78 3 4" xfId="5610"/>
    <cellStyle name="Normal 78 3 4 2" xfId="13669"/>
    <cellStyle name="Normal 78 3 4 2 2" xfId="30516"/>
    <cellStyle name="Normal 78 3 4 3" xfId="22949"/>
    <cellStyle name="Normal 78 3 5" xfId="9795"/>
    <cellStyle name="Normal 78 3 5 2" xfId="26735"/>
    <cellStyle name="Normal 78 3 6" xfId="18213"/>
    <cellStyle name="Normal 78 3 7" xfId="19167"/>
    <cellStyle name="Normal 78 4" xfId="2208"/>
    <cellStyle name="Normal 78 4 2" xfId="4172"/>
    <cellStyle name="Normal 78 4 2 2" xfId="7955"/>
    <cellStyle name="Normal 78 4 2 2 2" xfId="16014"/>
    <cellStyle name="Normal 78 4 2 2 2 2" xfId="32861"/>
    <cellStyle name="Normal 78 4 2 2 3" xfId="25294"/>
    <cellStyle name="Normal 78 4 2 3" xfId="12231"/>
    <cellStyle name="Normal 78 4 2 3 2" xfId="29080"/>
    <cellStyle name="Normal 78 4 2 4" xfId="21513"/>
    <cellStyle name="Normal 78 4 3" xfId="6071"/>
    <cellStyle name="Normal 78 4 3 2" xfId="14130"/>
    <cellStyle name="Normal 78 4 3 2 2" xfId="30977"/>
    <cellStyle name="Normal 78 4 3 3" xfId="23410"/>
    <cellStyle name="Normal 78 4 4" xfId="10296"/>
    <cellStyle name="Normal 78 4 4 2" xfId="27196"/>
    <cellStyle name="Normal 78 4 5" xfId="18215"/>
    <cellStyle name="Normal 78 4 6" xfId="19628"/>
    <cellStyle name="Normal 78 5" xfId="3260"/>
    <cellStyle name="Normal 78 5 2" xfId="7043"/>
    <cellStyle name="Normal 78 5 2 2" xfId="15102"/>
    <cellStyle name="Normal 78 5 2 2 2" xfId="31949"/>
    <cellStyle name="Normal 78 5 2 3" xfId="24382"/>
    <cellStyle name="Normal 78 5 3" xfId="11319"/>
    <cellStyle name="Normal 78 5 3 2" xfId="28168"/>
    <cellStyle name="Normal 78 5 4" xfId="20601"/>
    <cellStyle name="Normal 78 6" xfId="5159"/>
    <cellStyle name="Normal 78 6 2" xfId="13218"/>
    <cellStyle name="Normal 78 6 2 2" xfId="30065"/>
    <cellStyle name="Normal 78 6 3" xfId="22498"/>
    <cellStyle name="Normal 78 7" xfId="9303"/>
    <cellStyle name="Normal 78 7 2" xfId="26284"/>
    <cellStyle name="Normal 78 8" xfId="18208"/>
    <cellStyle name="Normal 78 9" xfId="18716"/>
    <cellStyle name="Normal 79" xfId="1124"/>
    <cellStyle name="Normal 79 2" xfId="1385"/>
    <cellStyle name="Normal 79 2 2" xfId="1881"/>
    <cellStyle name="Normal 79 2 2 2" xfId="2880"/>
    <cellStyle name="Normal 79 2 2 2 2" xfId="4842"/>
    <cellStyle name="Normal 79 2 2 2 2 2" xfId="8625"/>
    <cellStyle name="Normal 79 2 2 2 2 2 2" xfId="16684"/>
    <cellStyle name="Normal 79 2 2 2 2 2 2 2" xfId="33531"/>
    <cellStyle name="Normal 79 2 2 2 2 2 3" xfId="25964"/>
    <cellStyle name="Normal 79 2 2 2 2 3" xfId="12901"/>
    <cellStyle name="Normal 79 2 2 2 2 3 2" xfId="29750"/>
    <cellStyle name="Normal 79 2 2 2 2 4" xfId="22183"/>
    <cellStyle name="Normal 79 2 2 2 3" xfId="6741"/>
    <cellStyle name="Normal 79 2 2 2 3 2" xfId="14800"/>
    <cellStyle name="Normal 79 2 2 2 3 2 2" xfId="31647"/>
    <cellStyle name="Normal 79 2 2 2 3 3" xfId="24080"/>
    <cellStyle name="Normal 79 2 2 2 4" xfId="10967"/>
    <cellStyle name="Normal 79 2 2 2 4 2" xfId="27866"/>
    <cellStyle name="Normal 79 2 2 2 5" xfId="18219"/>
    <cellStyle name="Normal 79 2 2 2 6" xfId="20298"/>
    <cellStyle name="Normal 79 2 2 3" xfId="3930"/>
    <cellStyle name="Normal 79 2 2 3 2" xfId="7713"/>
    <cellStyle name="Normal 79 2 2 3 2 2" xfId="15772"/>
    <cellStyle name="Normal 79 2 2 3 2 2 2" xfId="32619"/>
    <cellStyle name="Normal 79 2 2 3 2 3" xfId="25052"/>
    <cellStyle name="Normal 79 2 2 3 3" xfId="11989"/>
    <cellStyle name="Normal 79 2 2 3 3 2" xfId="28838"/>
    <cellStyle name="Normal 79 2 2 3 4" xfId="21271"/>
    <cellStyle name="Normal 79 2 2 4" xfId="5829"/>
    <cellStyle name="Normal 79 2 2 4 2" xfId="13888"/>
    <cellStyle name="Normal 79 2 2 4 2 2" xfId="30735"/>
    <cellStyle name="Normal 79 2 2 4 3" xfId="23168"/>
    <cellStyle name="Normal 79 2 2 5" xfId="10014"/>
    <cellStyle name="Normal 79 2 2 5 2" xfId="26954"/>
    <cellStyle name="Normal 79 2 2 6" xfId="18218"/>
    <cellStyle name="Normal 79 2 2 7" xfId="19386"/>
    <cellStyle name="Normal 79 2 3" xfId="2427"/>
    <cellStyle name="Normal 79 2 3 2" xfId="4391"/>
    <cellStyle name="Normal 79 2 3 2 2" xfId="8174"/>
    <cellStyle name="Normal 79 2 3 2 2 2" xfId="16233"/>
    <cellStyle name="Normal 79 2 3 2 2 2 2" xfId="33080"/>
    <cellStyle name="Normal 79 2 3 2 2 3" xfId="25513"/>
    <cellStyle name="Normal 79 2 3 2 3" xfId="12450"/>
    <cellStyle name="Normal 79 2 3 2 3 2" xfId="29299"/>
    <cellStyle name="Normal 79 2 3 2 4" xfId="21732"/>
    <cellStyle name="Normal 79 2 3 3" xfId="6290"/>
    <cellStyle name="Normal 79 2 3 3 2" xfId="14349"/>
    <cellStyle name="Normal 79 2 3 3 2 2" xfId="31196"/>
    <cellStyle name="Normal 79 2 3 3 3" xfId="23629"/>
    <cellStyle name="Normal 79 2 3 4" xfId="10515"/>
    <cellStyle name="Normal 79 2 3 4 2" xfId="27415"/>
    <cellStyle name="Normal 79 2 3 5" xfId="18220"/>
    <cellStyle name="Normal 79 2 3 6" xfId="19847"/>
    <cellStyle name="Normal 79 2 4" xfId="3479"/>
    <cellStyle name="Normal 79 2 4 2" xfId="7262"/>
    <cellStyle name="Normal 79 2 4 2 2" xfId="15321"/>
    <cellStyle name="Normal 79 2 4 2 2 2" xfId="32168"/>
    <cellStyle name="Normal 79 2 4 2 3" xfId="24601"/>
    <cellStyle name="Normal 79 2 4 3" xfId="11538"/>
    <cellStyle name="Normal 79 2 4 3 2" xfId="28387"/>
    <cellStyle name="Normal 79 2 4 4" xfId="20820"/>
    <cellStyle name="Normal 79 2 5" xfId="5378"/>
    <cellStyle name="Normal 79 2 5 2" xfId="13437"/>
    <cellStyle name="Normal 79 2 5 2 2" xfId="30284"/>
    <cellStyle name="Normal 79 2 5 3" xfId="22717"/>
    <cellStyle name="Normal 79 2 6" xfId="9539"/>
    <cellStyle name="Normal 79 2 6 2" xfId="26503"/>
    <cellStyle name="Normal 79 2 7" xfId="18217"/>
    <cellStyle name="Normal 79 2 8" xfId="18935"/>
    <cellStyle name="Normal 79 3" xfId="1663"/>
    <cellStyle name="Normal 79 3 2" xfId="2662"/>
    <cellStyle name="Normal 79 3 2 2" xfId="4624"/>
    <cellStyle name="Normal 79 3 2 2 2" xfId="8407"/>
    <cellStyle name="Normal 79 3 2 2 2 2" xfId="16466"/>
    <cellStyle name="Normal 79 3 2 2 2 2 2" xfId="33313"/>
    <cellStyle name="Normal 79 3 2 2 2 3" xfId="25746"/>
    <cellStyle name="Normal 79 3 2 2 3" xfId="12683"/>
    <cellStyle name="Normal 79 3 2 2 3 2" xfId="29532"/>
    <cellStyle name="Normal 79 3 2 2 4" xfId="21965"/>
    <cellStyle name="Normal 79 3 2 3" xfId="6523"/>
    <cellStyle name="Normal 79 3 2 3 2" xfId="14582"/>
    <cellStyle name="Normal 79 3 2 3 2 2" xfId="31429"/>
    <cellStyle name="Normal 79 3 2 3 3" xfId="23862"/>
    <cellStyle name="Normal 79 3 2 4" xfId="10749"/>
    <cellStyle name="Normal 79 3 2 4 2" xfId="27648"/>
    <cellStyle name="Normal 79 3 2 5" xfId="18222"/>
    <cellStyle name="Normal 79 3 2 6" xfId="20080"/>
    <cellStyle name="Normal 79 3 3" xfId="3712"/>
    <cellStyle name="Normal 79 3 3 2" xfId="7495"/>
    <cellStyle name="Normal 79 3 3 2 2" xfId="15554"/>
    <cellStyle name="Normal 79 3 3 2 2 2" xfId="32401"/>
    <cellStyle name="Normal 79 3 3 2 3" xfId="24834"/>
    <cellStyle name="Normal 79 3 3 3" xfId="11771"/>
    <cellStyle name="Normal 79 3 3 3 2" xfId="28620"/>
    <cellStyle name="Normal 79 3 3 4" xfId="21053"/>
    <cellStyle name="Normal 79 3 4" xfId="5611"/>
    <cellStyle name="Normal 79 3 4 2" xfId="13670"/>
    <cellStyle name="Normal 79 3 4 2 2" xfId="30517"/>
    <cellStyle name="Normal 79 3 4 3" xfId="22950"/>
    <cellStyle name="Normal 79 3 5" xfId="9796"/>
    <cellStyle name="Normal 79 3 5 2" xfId="26736"/>
    <cellStyle name="Normal 79 3 6" xfId="18221"/>
    <cellStyle name="Normal 79 3 7" xfId="19168"/>
    <cellStyle name="Normal 79 4" xfId="2209"/>
    <cellStyle name="Normal 79 4 2" xfId="4173"/>
    <cellStyle name="Normal 79 4 2 2" xfId="7956"/>
    <cellStyle name="Normal 79 4 2 2 2" xfId="16015"/>
    <cellStyle name="Normal 79 4 2 2 2 2" xfId="32862"/>
    <cellStyle name="Normal 79 4 2 2 3" xfId="25295"/>
    <cellStyle name="Normal 79 4 2 3" xfId="12232"/>
    <cellStyle name="Normal 79 4 2 3 2" xfId="29081"/>
    <cellStyle name="Normal 79 4 2 4" xfId="21514"/>
    <cellStyle name="Normal 79 4 3" xfId="6072"/>
    <cellStyle name="Normal 79 4 3 2" xfId="14131"/>
    <cellStyle name="Normal 79 4 3 2 2" xfId="30978"/>
    <cellStyle name="Normal 79 4 3 3" xfId="23411"/>
    <cellStyle name="Normal 79 4 4" xfId="10297"/>
    <cellStyle name="Normal 79 4 4 2" xfId="27197"/>
    <cellStyle name="Normal 79 4 5" xfId="18223"/>
    <cellStyle name="Normal 79 4 6" xfId="19629"/>
    <cellStyle name="Normal 79 5" xfId="3261"/>
    <cellStyle name="Normal 79 5 2" xfId="7044"/>
    <cellStyle name="Normal 79 5 2 2" xfId="15103"/>
    <cellStyle name="Normal 79 5 2 2 2" xfId="31950"/>
    <cellStyle name="Normal 79 5 2 3" xfId="24383"/>
    <cellStyle name="Normal 79 5 3" xfId="11320"/>
    <cellStyle name="Normal 79 5 3 2" xfId="28169"/>
    <cellStyle name="Normal 79 5 4" xfId="20602"/>
    <cellStyle name="Normal 79 6" xfId="5160"/>
    <cellStyle name="Normal 79 6 2" xfId="13219"/>
    <cellStyle name="Normal 79 6 2 2" xfId="30066"/>
    <cellStyle name="Normal 79 6 3" xfId="22499"/>
    <cellStyle name="Normal 79 7" xfId="9304"/>
    <cellStyle name="Normal 79 7 2" xfId="26285"/>
    <cellStyle name="Normal 79 8" xfId="18216"/>
    <cellStyle name="Normal 79 9" xfId="18717"/>
    <cellStyle name="Normal 8" xfId="455"/>
    <cellStyle name="Normal 8 2" xfId="456"/>
    <cellStyle name="Normal 8 2 2" xfId="2983"/>
    <cellStyle name="Normal 8 2 2 2" xfId="6840"/>
    <cellStyle name="Normal 8 2 2 2 2" xfId="14899"/>
    <cellStyle name="Normal 8 2 2 2 2 2" xfId="31746"/>
    <cellStyle name="Normal 8 2 2 2 3" xfId="24179"/>
    <cellStyle name="Normal 8 2 2 3" xfId="11068"/>
    <cellStyle name="Normal 8 2 2 3 2" xfId="27965"/>
    <cellStyle name="Normal 8 2 2 4" xfId="20397"/>
    <cellStyle name="Normal 8 2 3" xfId="18225"/>
    <cellStyle name="Normal 8 3" xfId="853"/>
    <cellStyle name="Normal 8 3 2" xfId="18226"/>
    <cellStyle name="Normal 8 4" xfId="2973"/>
    <cellStyle name="Normal 8 4 2" xfId="6831"/>
    <cellStyle name="Normal 8 4 2 2" xfId="14890"/>
    <cellStyle name="Normal 8 4 2 2 2" xfId="31737"/>
    <cellStyle name="Normal 8 4 2 3" xfId="24170"/>
    <cellStyle name="Normal 8 4 3" xfId="11059"/>
    <cellStyle name="Normal 8 4 3 2" xfId="27956"/>
    <cellStyle name="Normal 8 4 4" xfId="20388"/>
    <cellStyle name="Normal 8 5" xfId="18224"/>
    <cellStyle name="Normal 8_Energía" xfId="18227"/>
    <cellStyle name="Normal 80" xfId="1125"/>
    <cellStyle name="Normal 80 2" xfId="1386"/>
    <cellStyle name="Normal 80 2 2" xfId="1882"/>
    <cellStyle name="Normal 80 2 2 2" xfId="2881"/>
    <cellStyle name="Normal 80 2 2 2 2" xfId="4843"/>
    <cellStyle name="Normal 80 2 2 2 2 2" xfId="8626"/>
    <cellStyle name="Normal 80 2 2 2 2 2 2" xfId="16685"/>
    <cellStyle name="Normal 80 2 2 2 2 2 2 2" xfId="33532"/>
    <cellStyle name="Normal 80 2 2 2 2 2 3" xfId="25965"/>
    <cellStyle name="Normal 80 2 2 2 2 3" xfId="12902"/>
    <cellStyle name="Normal 80 2 2 2 2 3 2" xfId="29751"/>
    <cellStyle name="Normal 80 2 2 2 2 4" xfId="22184"/>
    <cellStyle name="Normal 80 2 2 2 3" xfId="6742"/>
    <cellStyle name="Normal 80 2 2 2 3 2" xfId="14801"/>
    <cellStyle name="Normal 80 2 2 2 3 2 2" xfId="31648"/>
    <cellStyle name="Normal 80 2 2 2 3 3" xfId="24081"/>
    <cellStyle name="Normal 80 2 2 2 4" xfId="10968"/>
    <cellStyle name="Normal 80 2 2 2 4 2" xfId="27867"/>
    <cellStyle name="Normal 80 2 2 2 5" xfId="18231"/>
    <cellStyle name="Normal 80 2 2 2 6" xfId="20299"/>
    <cellStyle name="Normal 80 2 2 3" xfId="3931"/>
    <cellStyle name="Normal 80 2 2 3 2" xfId="7714"/>
    <cellStyle name="Normal 80 2 2 3 2 2" xfId="15773"/>
    <cellStyle name="Normal 80 2 2 3 2 2 2" xfId="32620"/>
    <cellStyle name="Normal 80 2 2 3 2 3" xfId="25053"/>
    <cellStyle name="Normal 80 2 2 3 3" xfId="11990"/>
    <cellStyle name="Normal 80 2 2 3 3 2" xfId="28839"/>
    <cellStyle name="Normal 80 2 2 3 4" xfId="21272"/>
    <cellStyle name="Normal 80 2 2 4" xfId="5830"/>
    <cellStyle name="Normal 80 2 2 4 2" xfId="13889"/>
    <cellStyle name="Normal 80 2 2 4 2 2" xfId="30736"/>
    <cellStyle name="Normal 80 2 2 4 3" xfId="23169"/>
    <cellStyle name="Normal 80 2 2 5" xfId="10015"/>
    <cellStyle name="Normal 80 2 2 5 2" xfId="26955"/>
    <cellStyle name="Normal 80 2 2 6" xfId="18230"/>
    <cellStyle name="Normal 80 2 2 7" xfId="19387"/>
    <cellStyle name="Normal 80 2 3" xfId="2428"/>
    <cellStyle name="Normal 80 2 3 2" xfId="4392"/>
    <cellStyle name="Normal 80 2 3 2 2" xfId="8175"/>
    <cellStyle name="Normal 80 2 3 2 2 2" xfId="16234"/>
    <cellStyle name="Normal 80 2 3 2 2 2 2" xfId="33081"/>
    <cellStyle name="Normal 80 2 3 2 2 3" xfId="25514"/>
    <cellStyle name="Normal 80 2 3 2 3" xfId="12451"/>
    <cellStyle name="Normal 80 2 3 2 3 2" xfId="29300"/>
    <cellStyle name="Normal 80 2 3 2 4" xfId="21733"/>
    <cellStyle name="Normal 80 2 3 3" xfId="6291"/>
    <cellStyle name="Normal 80 2 3 3 2" xfId="14350"/>
    <cellStyle name="Normal 80 2 3 3 2 2" xfId="31197"/>
    <cellStyle name="Normal 80 2 3 3 3" xfId="23630"/>
    <cellStyle name="Normal 80 2 3 4" xfId="10516"/>
    <cellStyle name="Normal 80 2 3 4 2" xfId="27416"/>
    <cellStyle name="Normal 80 2 3 5" xfId="18232"/>
    <cellStyle name="Normal 80 2 3 6" xfId="19848"/>
    <cellStyle name="Normal 80 2 4" xfId="3480"/>
    <cellStyle name="Normal 80 2 4 2" xfId="7263"/>
    <cellStyle name="Normal 80 2 4 2 2" xfId="15322"/>
    <cellStyle name="Normal 80 2 4 2 2 2" xfId="32169"/>
    <cellStyle name="Normal 80 2 4 2 3" xfId="24602"/>
    <cellStyle name="Normal 80 2 4 3" xfId="11539"/>
    <cellStyle name="Normal 80 2 4 3 2" xfId="28388"/>
    <cellStyle name="Normal 80 2 4 4" xfId="20821"/>
    <cellStyle name="Normal 80 2 5" xfId="5379"/>
    <cellStyle name="Normal 80 2 5 2" xfId="13438"/>
    <cellStyle name="Normal 80 2 5 2 2" xfId="30285"/>
    <cellStyle name="Normal 80 2 5 3" xfId="22718"/>
    <cellStyle name="Normal 80 2 6" xfId="9540"/>
    <cellStyle name="Normal 80 2 6 2" xfId="26504"/>
    <cellStyle name="Normal 80 2 7" xfId="18229"/>
    <cellStyle name="Normal 80 2 8" xfId="18936"/>
    <cellStyle name="Normal 80 3" xfId="1664"/>
    <cellStyle name="Normal 80 3 2" xfId="2663"/>
    <cellStyle name="Normal 80 3 2 2" xfId="4625"/>
    <cellStyle name="Normal 80 3 2 2 2" xfId="8408"/>
    <cellStyle name="Normal 80 3 2 2 2 2" xfId="16467"/>
    <cellStyle name="Normal 80 3 2 2 2 2 2" xfId="33314"/>
    <cellStyle name="Normal 80 3 2 2 2 3" xfId="25747"/>
    <cellStyle name="Normal 80 3 2 2 3" xfId="12684"/>
    <cellStyle name="Normal 80 3 2 2 3 2" xfId="29533"/>
    <cellStyle name="Normal 80 3 2 2 4" xfId="21966"/>
    <cellStyle name="Normal 80 3 2 3" xfId="6524"/>
    <cellStyle name="Normal 80 3 2 3 2" xfId="14583"/>
    <cellStyle name="Normal 80 3 2 3 2 2" xfId="31430"/>
    <cellStyle name="Normal 80 3 2 3 3" xfId="23863"/>
    <cellStyle name="Normal 80 3 2 4" xfId="10750"/>
    <cellStyle name="Normal 80 3 2 4 2" xfId="27649"/>
    <cellStyle name="Normal 80 3 2 5" xfId="18234"/>
    <cellStyle name="Normal 80 3 2 6" xfId="20081"/>
    <cellStyle name="Normal 80 3 3" xfId="3713"/>
    <cellStyle name="Normal 80 3 3 2" xfId="7496"/>
    <cellStyle name="Normal 80 3 3 2 2" xfId="15555"/>
    <cellStyle name="Normal 80 3 3 2 2 2" xfId="32402"/>
    <cellStyle name="Normal 80 3 3 2 3" xfId="24835"/>
    <cellStyle name="Normal 80 3 3 3" xfId="11772"/>
    <cellStyle name="Normal 80 3 3 3 2" xfId="28621"/>
    <cellStyle name="Normal 80 3 3 4" xfId="21054"/>
    <cellStyle name="Normal 80 3 4" xfId="5612"/>
    <cellStyle name="Normal 80 3 4 2" xfId="13671"/>
    <cellStyle name="Normal 80 3 4 2 2" xfId="30518"/>
    <cellStyle name="Normal 80 3 4 3" xfId="22951"/>
    <cellStyle name="Normal 80 3 5" xfId="9797"/>
    <cellStyle name="Normal 80 3 5 2" xfId="26737"/>
    <cellStyle name="Normal 80 3 6" xfId="18233"/>
    <cellStyle name="Normal 80 3 7" xfId="19169"/>
    <cellStyle name="Normal 80 4" xfId="2210"/>
    <cellStyle name="Normal 80 4 2" xfId="4174"/>
    <cellStyle name="Normal 80 4 2 2" xfId="7957"/>
    <cellStyle name="Normal 80 4 2 2 2" xfId="16016"/>
    <cellStyle name="Normal 80 4 2 2 2 2" xfId="32863"/>
    <cellStyle name="Normal 80 4 2 2 3" xfId="25296"/>
    <cellStyle name="Normal 80 4 2 3" xfId="12233"/>
    <cellStyle name="Normal 80 4 2 3 2" xfId="29082"/>
    <cellStyle name="Normal 80 4 2 4" xfId="21515"/>
    <cellStyle name="Normal 80 4 3" xfId="6073"/>
    <cellStyle name="Normal 80 4 3 2" xfId="14132"/>
    <cellStyle name="Normal 80 4 3 2 2" xfId="30979"/>
    <cellStyle name="Normal 80 4 3 3" xfId="23412"/>
    <cellStyle name="Normal 80 4 4" xfId="10298"/>
    <cellStyle name="Normal 80 4 4 2" xfId="27198"/>
    <cellStyle name="Normal 80 4 5" xfId="18235"/>
    <cellStyle name="Normal 80 4 6" xfId="19630"/>
    <cellStyle name="Normal 80 5" xfId="3262"/>
    <cellStyle name="Normal 80 5 2" xfId="7045"/>
    <cellStyle name="Normal 80 5 2 2" xfId="15104"/>
    <cellStyle name="Normal 80 5 2 2 2" xfId="31951"/>
    <cellStyle name="Normal 80 5 2 3" xfId="24384"/>
    <cellStyle name="Normal 80 5 3" xfId="11321"/>
    <cellStyle name="Normal 80 5 3 2" xfId="28170"/>
    <cellStyle name="Normal 80 5 4" xfId="20603"/>
    <cellStyle name="Normal 80 6" xfId="5161"/>
    <cellStyle name="Normal 80 6 2" xfId="13220"/>
    <cellStyle name="Normal 80 6 2 2" xfId="30067"/>
    <cellStyle name="Normal 80 6 3" xfId="22500"/>
    <cellStyle name="Normal 80 7" xfId="9305"/>
    <cellStyle name="Normal 80 7 2" xfId="26286"/>
    <cellStyle name="Normal 80 8" xfId="18228"/>
    <cellStyle name="Normal 80 9" xfId="18718"/>
    <cellStyle name="Normal 81" xfId="1126"/>
    <cellStyle name="Normal 81 2" xfId="1387"/>
    <cellStyle name="Normal 81 2 2" xfId="1883"/>
    <cellStyle name="Normal 81 2 2 2" xfId="2882"/>
    <cellStyle name="Normal 81 2 2 2 2" xfId="4844"/>
    <cellStyle name="Normal 81 2 2 2 2 2" xfId="8627"/>
    <cellStyle name="Normal 81 2 2 2 2 2 2" xfId="16686"/>
    <cellStyle name="Normal 81 2 2 2 2 2 2 2" xfId="33533"/>
    <cellStyle name="Normal 81 2 2 2 2 2 3" xfId="25966"/>
    <cellStyle name="Normal 81 2 2 2 2 3" xfId="12903"/>
    <cellStyle name="Normal 81 2 2 2 2 3 2" xfId="29752"/>
    <cellStyle name="Normal 81 2 2 2 2 4" xfId="22185"/>
    <cellStyle name="Normal 81 2 2 2 3" xfId="6743"/>
    <cellStyle name="Normal 81 2 2 2 3 2" xfId="14802"/>
    <cellStyle name="Normal 81 2 2 2 3 2 2" xfId="31649"/>
    <cellStyle name="Normal 81 2 2 2 3 3" xfId="24082"/>
    <cellStyle name="Normal 81 2 2 2 4" xfId="10969"/>
    <cellStyle name="Normal 81 2 2 2 4 2" xfId="27868"/>
    <cellStyle name="Normal 81 2 2 2 5" xfId="18239"/>
    <cellStyle name="Normal 81 2 2 2 6" xfId="20300"/>
    <cellStyle name="Normal 81 2 2 3" xfId="3932"/>
    <cellStyle name="Normal 81 2 2 3 2" xfId="7715"/>
    <cellStyle name="Normal 81 2 2 3 2 2" xfId="15774"/>
    <cellStyle name="Normal 81 2 2 3 2 2 2" xfId="32621"/>
    <cellStyle name="Normal 81 2 2 3 2 3" xfId="25054"/>
    <cellStyle name="Normal 81 2 2 3 3" xfId="11991"/>
    <cellStyle name="Normal 81 2 2 3 3 2" xfId="28840"/>
    <cellStyle name="Normal 81 2 2 3 4" xfId="21273"/>
    <cellStyle name="Normal 81 2 2 4" xfId="5831"/>
    <cellStyle name="Normal 81 2 2 4 2" xfId="13890"/>
    <cellStyle name="Normal 81 2 2 4 2 2" xfId="30737"/>
    <cellStyle name="Normal 81 2 2 4 3" xfId="23170"/>
    <cellStyle name="Normal 81 2 2 5" xfId="10016"/>
    <cellStyle name="Normal 81 2 2 5 2" xfId="26956"/>
    <cellStyle name="Normal 81 2 2 6" xfId="18238"/>
    <cellStyle name="Normal 81 2 2 7" xfId="19388"/>
    <cellStyle name="Normal 81 2 3" xfId="2429"/>
    <cellStyle name="Normal 81 2 3 2" xfId="4393"/>
    <cellStyle name="Normal 81 2 3 2 2" xfId="8176"/>
    <cellStyle name="Normal 81 2 3 2 2 2" xfId="16235"/>
    <cellStyle name="Normal 81 2 3 2 2 2 2" xfId="33082"/>
    <cellStyle name="Normal 81 2 3 2 2 3" xfId="25515"/>
    <cellStyle name="Normal 81 2 3 2 3" xfId="12452"/>
    <cellStyle name="Normal 81 2 3 2 3 2" xfId="29301"/>
    <cellStyle name="Normal 81 2 3 2 4" xfId="21734"/>
    <cellStyle name="Normal 81 2 3 3" xfId="6292"/>
    <cellStyle name="Normal 81 2 3 3 2" xfId="14351"/>
    <cellStyle name="Normal 81 2 3 3 2 2" xfId="31198"/>
    <cellStyle name="Normal 81 2 3 3 3" xfId="23631"/>
    <cellStyle name="Normal 81 2 3 4" xfId="10517"/>
    <cellStyle name="Normal 81 2 3 4 2" xfId="27417"/>
    <cellStyle name="Normal 81 2 3 5" xfId="18240"/>
    <cellStyle name="Normal 81 2 3 6" xfId="19849"/>
    <cellStyle name="Normal 81 2 4" xfId="3481"/>
    <cellStyle name="Normal 81 2 4 2" xfId="7264"/>
    <cellStyle name="Normal 81 2 4 2 2" xfId="15323"/>
    <cellStyle name="Normal 81 2 4 2 2 2" xfId="32170"/>
    <cellStyle name="Normal 81 2 4 2 3" xfId="24603"/>
    <cellStyle name="Normal 81 2 4 3" xfId="11540"/>
    <cellStyle name="Normal 81 2 4 3 2" xfId="28389"/>
    <cellStyle name="Normal 81 2 4 4" xfId="20822"/>
    <cellStyle name="Normal 81 2 5" xfId="5380"/>
    <cellStyle name="Normal 81 2 5 2" xfId="13439"/>
    <cellStyle name="Normal 81 2 5 2 2" xfId="30286"/>
    <cellStyle name="Normal 81 2 5 3" xfId="22719"/>
    <cellStyle name="Normal 81 2 6" xfId="9541"/>
    <cellStyle name="Normal 81 2 6 2" xfId="26505"/>
    <cellStyle name="Normal 81 2 7" xfId="18237"/>
    <cellStyle name="Normal 81 2 8" xfId="18937"/>
    <cellStyle name="Normal 81 3" xfId="1665"/>
    <cellStyle name="Normal 81 3 2" xfId="2664"/>
    <cellStyle name="Normal 81 3 2 2" xfId="4626"/>
    <cellStyle name="Normal 81 3 2 2 2" xfId="8409"/>
    <cellStyle name="Normal 81 3 2 2 2 2" xfId="16468"/>
    <cellStyle name="Normal 81 3 2 2 2 2 2" xfId="33315"/>
    <cellStyle name="Normal 81 3 2 2 2 3" xfId="25748"/>
    <cellStyle name="Normal 81 3 2 2 3" xfId="12685"/>
    <cellStyle name="Normal 81 3 2 2 3 2" xfId="29534"/>
    <cellStyle name="Normal 81 3 2 2 4" xfId="21967"/>
    <cellStyle name="Normal 81 3 2 3" xfId="6525"/>
    <cellStyle name="Normal 81 3 2 3 2" xfId="14584"/>
    <cellStyle name="Normal 81 3 2 3 2 2" xfId="31431"/>
    <cellStyle name="Normal 81 3 2 3 3" xfId="23864"/>
    <cellStyle name="Normal 81 3 2 4" xfId="10751"/>
    <cellStyle name="Normal 81 3 2 4 2" xfId="27650"/>
    <cellStyle name="Normal 81 3 2 5" xfId="18242"/>
    <cellStyle name="Normal 81 3 2 6" xfId="20082"/>
    <cellStyle name="Normal 81 3 3" xfId="3714"/>
    <cellStyle name="Normal 81 3 3 2" xfId="7497"/>
    <cellStyle name="Normal 81 3 3 2 2" xfId="15556"/>
    <cellStyle name="Normal 81 3 3 2 2 2" xfId="32403"/>
    <cellStyle name="Normal 81 3 3 2 3" xfId="24836"/>
    <cellStyle name="Normal 81 3 3 3" xfId="11773"/>
    <cellStyle name="Normal 81 3 3 3 2" xfId="28622"/>
    <cellStyle name="Normal 81 3 3 4" xfId="21055"/>
    <cellStyle name="Normal 81 3 4" xfId="5613"/>
    <cellStyle name="Normal 81 3 4 2" xfId="13672"/>
    <cellStyle name="Normal 81 3 4 2 2" xfId="30519"/>
    <cellStyle name="Normal 81 3 4 3" xfId="22952"/>
    <cellStyle name="Normal 81 3 5" xfId="9798"/>
    <cellStyle name="Normal 81 3 5 2" xfId="26738"/>
    <cellStyle name="Normal 81 3 6" xfId="18241"/>
    <cellStyle name="Normal 81 3 7" xfId="19170"/>
    <cellStyle name="Normal 81 4" xfId="2211"/>
    <cellStyle name="Normal 81 4 2" xfId="4175"/>
    <cellStyle name="Normal 81 4 2 2" xfId="7958"/>
    <cellStyle name="Normal 81 4 2 2 2" xfId="16017"/>
    <cellStyle name="Normal 81 4 2 2 2 2" xfId="32864"/>
    <cellStyle name="Normal 81 4 2 2 3" xfId="25297"/>
    <cellStyle name="Normal 81 4 2 3" xfId="12234"/>
    <cellStyle name="Normal 81 4 2 3 2" xfId="29083"/>
    <cellStyle name="Normal 81 4 2 4" xfId="21516"/>
    <cellStyle name="Normal 81 4 3" xfId="6074"/>
    <cellStyle name="Normal 81 4 3 2" xfId="14133"/>
    <cellStyle name="Normal 81 4 3 2 2" xfId="30980"/>
    <cellStyle name="Normal 81 4 3 3" xfId="23413"/>
    <cellStyle name="Normal 81 4 4" xfId="10299"/>
    <cellStyle name="Normal 81 4 4 2" xfId="27199"/>
    <cellStyle name="Normal 81 4 5" xfId="18243"/>
    <cellStyle name="Normal 81 4 6" xfId="19631"/>
    <cellStyle name="Normal 81 5" xfId="3263"/>
    <cellStyle name="Normal 81 5 2" xfId="7046"/>
    <cellStyle name="Normal 81 5 2 2" xfId="15105"/>
    <cellStyle name="Normal 81 5 2 2 2" xfId="31952"/>
    <cellStyle name="Normal 81 5 2 3" xfId="24385"/>
    <cellStyle name="Normal 81 5 3" xfId="11322"/>
    <cellStyle name="Normal 81 5 3 2" xfId="28171"/>
    <cellStyle name="Normal 81 5 4" xfId="20604"/>
    <cellStyle name="Normal 81 6" xfId="5162"/>
    <cellStyle name="Normal 81 6 2" xfId="13221"/>
    <cellStyle name="Normal 81 6 2 2" xfId="30068"/>
    <cellStyle name="Normal 81 6 3" xfId="22501"/>
    <cellStyle name="Normal 81 7" xfId="9306"/>
    <cellStyle name="Normal 81 7 2" xfId="26287"/>
    <cellStyle name="Normal 81 8" xfId="18236"/>
    <cellStyle name="Normal 81 9" xfId="18719"/>
    <cellStyle name="Normal 82" xfId="1127"/>
    <cellStyle name="Normal 82 2" xfId="1388"/>
    <cellStyle name="Normal 82 2 2" xfId="1884"/>
    <cellStyle name="Normal 82 2 2 2" xfId="2883"/>
    <cellStyle name="Normal 82 2 2 2 2" xfId="4845"/>
    <cellStyle name="Normal 82 2 2 2 2 2" xfId="8628"/>
    <cellStyle name="Normal 82 2 2 2 2 2 2" xfId="16687"/>
    <cellStyle name="Normal 82 2 2 2 2 2 2 2" xfId="33534"/>
    <cellStyle name="Normal 82 2 2 2 2 2 3" xfId="25967"/>
    <cellStyle name="Normal 82 2 2 2 2 3" xfId="12904"/>
    <cellStyle name="Normal 82 2 2 2 2 3 2" xfId="29753"/>
    <cellStyle name="Normal 82 2 2 2 2 4" xfId="22186"/>
    <cellStyle name="Normal 82 2 2 2 3" xfId="6744"/>
    <cellStyle name="Normal 82 2 2 2 3 2" xfId="14803"/>
    <cellStyle name="Normal 82 2 2 2 3 2 2" xfId="31650"/>
    <cellStyle name="Normal 82 2 2 2 3 3" xfId="24083"/>
    <cellStyle name="Normal 82 2 2 2 4" xfId="10970"/>
    <cellStyle name="Normal 82 2 2 2 4 2" xfId="27869"/>
    <cellStyle name="Normal 82 2 2 2 5" xfId="18247"/>
    <cellStyle name="Normal 82 2 2 2 6" xfId="20301"/>
    <cellStyle name="Normal 82 2 2 3" xfId="3933"/>
    <cellStyle name="Normal 82 2 2 3 2" xfId="7716"/>
    <cellStyle name="Normal 82 2 2 3 2 2" xfId="15775"/>
    <cellStyle name="Normal 82 2 2 3 2 2 2" xfId="32622"/>
    <cellStyle name="Normal 82 2 2 3 2 3" xfId="25055"/>
    <cellStyle name="Normal 82 2 2 3 3" xfId="11992"/>
    <cellStyle name="Normal 82 2 2 3 3 2" xfId="28841"/>
    <cellStyle name="Normal 82 2 2 3 4" xfId="21274"/>
    <cellStyle name="Normal 82 2 2 4" xfId="5832"/>
    <cellStyle name="Normal 82 2 2 4 2" xfId="13891"/>
    <cellStyle name="Normal 82 2 2 4 2 2" xfId="30738"/>
    <cellStyle name="Normal 82 2 2 4 3" xfId="23171"/>
    <cellStyle name="Normal 82 2 2 5" xfId="10017"/>
    <cellStyle name="Normal 82 2 2 5 2" xfId="26957"/>
    <cellStyle name="Normal 82 2 2 6" xfId="18246"/>
    <cellStyle name="Normal 82 2 2 7" xfId="19389"/>
    <cellStyle name="Normal 82 2 3" xfId="2430"/>
    <cellStyle name="Normal 82 2 3 2" xfId="4394"/>
    <cellStyle name="Normal 82 2 3 2 2" xfId="8177"/>
    <cellStyle name="Normal 82 2 3 2 2 2" xfId="16236"/>
    <cellStyle name="Normal 82 2 3 2 2 2 2" xfId="33083"/>
    <cellStyle name="Normal 82 2 3 2 2 3" xfId="25516"/>
    <cellStyle name="Normal 82 2 3 2 3" xfId="12453"/>
    <cellStyle name="Normal 82 2 3 2 3 2" xfId="29302"/>
    <cellStyle name="Normal 82 2 3 2 4" xfId="21735"/>
    <cellStyle name="Normal 82 2 3 3" xfId="6293"/>
    <cellStyle name="Normal 82 2 3 3 2" xfId="14352"/>
    <cellStyle name="Normal 82 2 3 3 2 2" xfId="31199"/>
    <cellStyle name="Normal 82 2 3 3 3" xfId="23632"/>
    <cellStyle name="Normal 82 2 3 4" xfId="10518"/>
    <cellStyle name="Normal 82 2 3 4 2" xfId="27418"/>
    <cellStyle name="Normal 82 2 3 5" xfId="18248"/>
    <cellStyle name="Normal 82 2 3 6" xfId="19850"/>
    <cellStyle name="Normal 82 2 4" xfId="3482"/>
    <cellStyle name="Normal 82 2 4 2" xfId="7265"/>
    <cellStyle name="Normal 82 2 4 2 2" xfId="15324"/>
    <cellStyle name="Normal 82 2 4 2 2 2" xfId="32171"/>
    <cellStyle name="Normal 82 2 4 2 3" xfId="24604"/>
    <cellStyle name="Normal 82 2 4 3" xfId="11541"/>
    <cellStyle name="Normal 82 2 4 3 2" xfId="28390"/>
    <cellStyle name="Normal 82 2 4 4" xfId="20823"/>
    <cellStyle name="Normal 82 2 5" xfId="5381"/>
    <cellStyle name="Normal 82 2 5 2" xfId="13440"/>
    <cellStyle name="Normal 82 2 5 2 2" xfId="30287"/>
    <cellStyle name="Normal 82 2 5 3" xfId="22720"/>
    <cellStyle name="Normal 82 2 6" xfId="9542"/>
    <cellStyle name="Normal 82 2 6 2" xfId="26506"/>
    <cellStyle name="Normal 82 2 7" xfId="18245"/>
    <cellStyle name="Normal 82 2 8" xfId="18938"/>
    <cellStyle name="Normal 82 3" xfId="1666"/>
    <cellStyle name="Normal 82 3 2" xfId="2665"/>
    <cellStyle name="Normal 82 3 2 2" xfId="4627"/>
    <cellStyle name="Normal 82 3 2 2 2" xfId="8410"/>
    <cellStyle name="Normal 82 3 2 2 2 2" xfId="16469"/>
    <cellStyle name="Normal 82 3 2 2 2 2 2" xfId="33316"/>
    <cellStyle name="Normal 82 3 2 2 2 3" xfId="25749"/>
    <cellStyle name="Normal 82 3 2 2 3" xfId="12686"/>
    <cellStyle name="Normal 82 3 2 2 3 2" xfId="29535"/>
    <cellStyle name="Normal 82 3 2 2 4" xfId="21968"/>
    <cellStyle name="Normal 82 3 2 3" xfId="6526"/>
    <cellStyle name="Normal 82 3 2 3 2" xfId="14585"/>
    <cellStyle name="Normal 82 3 2 3 2 2" xfId="31432"/>
    <cellStyle name="Normal 82 3 2 3 3" xfId="23865"/>
    <cellStyle name="Normal 82 3 2 4" xfId="10752"/>
    <cellStyle name="Normal 82 3 2 4 2" xfId="27651"/>
    <cellStyle name="Normal 82 3 2 5" xfId="18250"/>
    <cellStyle name="Normal 82 3 2 6" xfId="20083"/>
    <cellStyle name="Normal 82 3 3" xfId="3715"/>
    <cellStyle name="Normal 82 3 3 2" xfId="7498"/>
    <cellStyle name="Normal 82 3 3 2 2" xfId="15557"/>
    <cellStyle name="Normal 82 3 3 2 2 2" xfId="32404"/>
    <cellStyle name="Normal 82 3 3 2 3" xfId="24837"/>
    <cellStyle name="Normal 82 3 3 3" xfId="11774"/>
    <cellStyle name="Normal 82 3 3 3 2" xfId="28623"/>
    <cellStyle name="Normal 82 3 3 4" xfId="21056"/>
    <cellStyle name="Normal 82 3 4" xfId="5614"/>
    <cellStyle name="Normal 82 3 4 2" xfId="13673"/>
    <cellStyle name="Normal 82 3 4 2 2" xfId="30520"/>
    <cellStyle name="Normal 82 3 4 3" xfId="22953"/>
    <cellStyle name="Normal 82 3 5" xfId="9799"/>
    <cellStyle name="Normal 82 3 5 2" xfId="26739"/>
    <cellStyle name="Normal 82 3 6" xfId="18249"/>
    <cellStyle name="Normal 82 3 7" xfId="19171"/>
    <cellStyle name="Normal 82 4" xfId="2212"/>
    <cellStyle name="Normal 82 4 2" xfId="4176"/>
    <cellStyle name="Normal 82 4 2 2" xfId="7959"/>
    <cellStyle name="Normal 82 4 2 2 2" xfId="16018"/>
    <cellStyle name="Normal 82 4 2 2 2 2" xfId="32865"/>
    <cellStyle name="Normal 82 4 2 2 3" xfId="25298"/>
    <cellStyle name="Normal 82 4 2 3" xfId="12235"/>
    <cellStyle name="Normal 82 4 2 3 2" xfId="29084"/>
    <cellStyle name="Normal 82 4 2 4" xfId="21517"/>
    <cellStyle name="Normal 82 4 3" xfId="6075"/>
    <cellStyle name="Normal 82 4 3 2" xfId="14134"/>
    <cellStyle name="Normal 82 4 3 2 2" xfId="30981"/>
    <cellStyle name="Normal 82 4 3 3" xfId="23414"/>
    <cellStyle name="Normal 82 4 4" xfId="10300"/>
    <cellStyle name="Normal 82 4 4 2" xfId="27200"/>
    <cellStyle name="Normal 82 4 5" xfId="18251"/>
    <cellStyle name="Normal 82 4 6" xfId="19632"/>
    <cellStyle name="Normal 82 5" xfId="3264"/>
    <cellStyle name="Normal 82 5 2" xfId="7047"/>
    <cellStyle name="Normal 82 5 2 2" xfId="15106"/>
    <cellStyle name="Normal 82 5 2 2 2" xfId="31953"/>
    <cellStyle name="Normal 82 5 2 3" xfId="24386"/>
    <cellStyle name="Normal 82 5 3" xfId="11323"/>
    <cellStyle name="Normal 82 5 3 2" xfId="28172"/>
    <cellStyle name="Normal 82 5 4" xfId="20605"/>
    <cellStyle name="Normal 82 6" xfId="5163"/>
    <cellStyle name="Normal 82 6 2" xfId="13222"/>
    <cellStyle name="Normal 82 6 2 2" xfId="30069"/>
    <cellStyle name="Normal 82 6 3" xfId="22502"/>
    <cellStyle name="Normal 82 7" xfId="9307"/>
    <cellStyle name="Normal 82 7 2" xfId="26288"/>
    <cellStyle name="Normal 82 8" xfId="18244"/>
    <cellStyle name="Normal 82 9" xfId="18720"/>
    <cellStyle name="Normal 83" xfId="1128"/>
    <cellStyle name="Normal 83 2" xfId="1389"/>
    <cellStyle name="Normal 83 2 2" xfId="1885"/>
    <cellStyle name="Normal 83 2 2 2" xfId="2884"/>
    <cellStyle name="Normal 83 2 2 2 2" xfId="4846"/>
    <cellStyle name="Normal 83 2 2 2 2 2" xfId="8629"/>
    <cellStyle name="Normal 83 2 2 2 2 2 2" xfId="16688"/>
    <cellStyle name="Normal 83 2 2 2 2 2 2 2" xfId="33535"/>
    <cellStyle name="Normal 83 2 2 2 2 2 3" xfId="25968"/>
    <cellStyle name="Normal 83 2 2 2 2 3" xfId="12905"/>
    <cellStyle name="Normal 83 2 2 2 2 3 2" xfId="29754"/>
    <cellStyle name="Normal 83 2 2 2 2 4" xfId="22187"/>
    <cellStyle name="Normal 83 2 2 2 3" xfId="6745"/>
    <cellStyle name="Normal 83 2 2 2 3 2" xfId="14804"/>
    <cellStyle name="Normal 83 2 2 2 3 2 2" xfId="31651"/>
    <cellStyle name="Normal 83 2 2 2 3 3" xfId="24084"/>
    <cellStyle name="Normal 83 2 2 2 4" xfId="10971"/>
    <cellStyle name="Normal 83 2 2 2 4 2" xfId="27870"/>
    <cellStyle name="Normal 83 2 2 2 5" xfId="18255"/>
    <cellStyle name="Normal 83 2 2 2 6" xfId="20302"/>
    <cellStyle name="Normal 83 2 2 3" xfId="3934"/>
    <cellStyle name="Normal 83 2 2 3 2" xfId="7717"/>
    <cellStyle name="Normal 83 2 2 3 2 2" xfId="15776"/>
    <cellStyle name="Normal 83 2 2 3 2 2 2" xfId="32623"/>
    <cellStyle name="Normal 83 2 2 3 2 3" xfId="25056"/>
    <cellStyle name="Normal 83 2 2 3 3" xfId="11993"/>
    <cellStyle name="Normal 83 2 2 3 3 2" xfId="28842"/>
    <cellStyle name="Normal 83 2 2 3 4" xfId="21275"/>
    <cellStyle name="Normal 83 2 2 4" xfId="5833"/>
    <cellStyle name="Normal 83 2 2 4 2" xfId="13892"/>
    <cellStyle name="Normal 83 2 2 4 2 2" xfId="30739"/>
    <cellStyle name="Normal 83 2 2 4 3" xfId="23172"/>
    <cellStyle name="Normal 83 2 2 5" xfId="10018"/>
    <cellStyle name="Normal 83 2 2 5 2" xfId="26958"/>
    <cellStyle name="Normal 83 2 2 6" xfId="18254"/>
    <cellStyle name="Normal 83 2 2 7" xfId="19390"/>
    <cellStyle name="Normal 83 2 3" xfId="2431"/>
    <cellStyle name="Normal 83 2 3 2" xfId="4395"/>
    <cellStyle name="Normal 83 2 3 2 2" xfId="8178"/>
    <cellStyle name="Normal 83 2 3 2 2 2" xfId="16237"/>
    <cellStyle name="Normal 83 2 3 2 2 2 2" xfId="33084"/>
    <cellStyle name="Normal 83 2 3 2 2 3" xfId="25517"/>
    <cellStyle name="Normal 83 2 3 2 3" xfId="12454"/>
    <cellStyle name="Normal 83 2 3 2 3 2" xfId="29303"/>
    <cellStyle name="Normal 83 2 3 2 4" xfId="21736"/>
    <cellStyle name="Normal 83 2 3 3" xfId="6294"/>
    <cellStyle name="Normal 83 2 3 3 2" xfId="14353"/>
    <cellStyle name="Normal 83 2 3 3 2 2" xfId="31200"/>
    <cellStyle name="Normal 83 2 3 3 3" xfId="23633"/>
    <cellStyle name="Normal 83 2 3 4" xfId="10519"/>
    <cellStyle name="Normal 83 2 3 4 2" xfId="27419"/>
    <cellStyle name="Normal 83 2 3 5" xfId="18256"/>
    <cellStyle name="Normal 83 2 3 6" xfId="19851"/>
    <cellStyle name="Normal 83 2 4" xfId="3483"/>
    <cellStyle name="Normal 83 2 4 2" xfId="7266"/>
    <cellStyle name="Normal 83 2 4 2 2" xfId="15325"/>
    <cellStyle name="Normal 83 2 4 2 2 2" xfId="32172"/>
    <cellStyle name="Normal 83 2 4 2 3" xfId="24605"/>
    <cellStyle name="Normal 83 2 4 3" xfId="11542"/>
    <cellStyle name="Normal 83 2 4 3 2" xfId="28391"/>
    <cellStyle name="Normal 83 2 4 4" xfId="20824"/>
    <cellStyle name="Normal 83 2 5" xfId="5382"/>
    <cellStyle name="Normal 83 2 5 2" xfId="13441"/>
    <cellStyle name="Normal 83 2 5 2 2" xfId="30288"/>
    <cellStyle name="Normal 83 2 5 3" xfId="22721"/>
    <cellStyle name="Normal 83 2 6" xfId="9543"/>
    <cellStyle name="Normal 83 2 6 2" xfId="26507"/>
    <cellStyle name="Normal 83 2 7" xfId="18253"/>
    <cellStyle name="Normal 83 2 8" xfId="18939"/>
    <cellStyle name="Normal 83 3" xfId="1667"/>
    <cellStyle name="Normal 83 3 2" xfId="2666"/>
    <cellStyle name="Normal 83 3 2 2" xfId="4628"/>
    <cellStyle name="Normal 83 3 2 2 2" xfId="8411"/>
    <cellStyle name="Normal 83 3 2 2 2 2" xfId="16470"/>
    <cellStyle name="Normal 83 3 2 2 2 2 2" xfId="33317"/>
    <cellStyle name="Normal 83 3 2 2 2 3" xfId="25750"/>
    <cellStyle name="Normal 83 3 2 2 3" xfId="12687"/>
    <cellStyle name="Normal 83 3 2 2 3 2" xfId="29536"/>
    <cellStyle name="Normal 83 3 2 2 4" xfId="21969"/>
    <cellStyle name="Normal 83 3 2 3" xfId="6527"/>
    <cellStyle name="Normal 83 3 2 3 2" xfId="14586"/>
    <cellStyle name="Normal 83 3 2 3 2 2" xfId="31433"/>
    <cellStyle name="Normal 83 3 2 3 3" xfId="23866"/>
    <cellStyle name="Normal 83 3 2 4" xfId="10753"/>
    <cellStyle name="Normal 83 3 2 4 2" xfId="27652"/>
    <cellStyle name="Normal 83 3 2 5" xfId="18258"/>
    <cellStyle name="Normal 83 3 2 6" xfId="20084"/>
    <cellStyle name="Normal 83 3 3" xfId="3716"/>
    <cellStyle name="Normal 83 3 3 2" xfId="7499"/>
    <cellStyle name="Normal 83 3 3 2 2" xfId="15558"/>
    <cellStyle name="Normal 83 3 3 2 2 2" xfId="32405"/>
    <cellStyle name="Normal 83 3 3 2 3" xfId="24838"/>
    <cellStyle name="Normal 83 3 3 3" xfId="11775"/>
    <cellStyle name="Normal 83 3 3 3 2" xfId="28624"/>
    <cellStyle name="Normal 83 3 3 4" xfId="21057"/>
    <cellStyle name="Normal 83 3 4" xfId="5615"/>
    <cellStyle name="Normal 83 3 4 2" xfId="13674"/>
    <cellStyle name="Normal 83 3 4 2 2" xfId="30521"/>
    <cellStyle name="Normal 83 3 4 3" xfId="22954"/>
    <cellStyle name="Normal 83 3 5" xfId="9800"/>
    <cellStyle name="Normal 83 3 5 2" xfId="26740"/>
    <cellStyle name="Normal 83 3 6" xfId="18257"/>
    <cellStyle name="Normal 83 3 7" xfId="19172"/>
    <cellStyle name="Normal 83 4" xfId="2213"/>
    <cellStyle name="Normal 83 4 2" xfId="4177"/>
    <cellStyle name="Normal 83 4 2 2" xfId="7960"/>
    <cellStyle name="Normal 83 4 2 2 2" xfId="16019"/>
    <cellStyle name="Normal 83 4 2 2 2 2" xfId="32866"/>
    <cellStyle name="Normal 83 4 2 2 3" xfId="25299"/>
    <cellStyle name="Normal 83 4 2 3" xfId="12236"/>
    <cellStyle name="Normal 83 4 2 3 2" xfId="29085"/>
    <cellStyle name="Normal 83 4 2 4" xfId="21518"/>
    <cellStyle name="Normal 83 4 3" xfId="6076"/>
    <cellStyle name="Normal 83 4 3 2" xfId="14135"/>
    <cellStyle name="Normal 83 4 3 2 2" xfId="30982"/>
    <cellStyle name="Normal 83 4 3 3" xfId="23415"/>
    <cellStyle name="Normal 83 4 4" xfId="10301"/>
    <cellStyle name="Normal 83 4 4 2" xfId="27201"/>
    <cellStyle name="Normal 83 4 5" xfId="18259"/>
    <cellStyle name="Normal 83 4 6" xfId="19633"/>
    <cellStyle name="Normal 83 5" xfId="3265"/>
    <cellStyle name="Normal 83 5 2" xfId="7048"/>
    <cellStyle name="Normal 83 5 2 2" xfId="15107"/>
    <cellStyle name="Normal 83 5 2 2 2" xfId="31954"/>
    <cellStyle name="Normal 83 5 2 3" xfId="24387"/>
    <cellStyle name="Normal 83 5 3" xfId="11324"/>
    <cellStyle name="Normal 83 5 3 2" xfId="28173"/>
    <cellStyle name="Normal 83 5 4" xfId="20606"/>
    <cellStyle name="Normal 83 6" xfId="5164"/>
    <cellStyle name="Normal 83 6 2" xfId="13223"/>
    <cellStyle name="Normal 83 6 2 2" xfId="30070"/>
    <cellStyle name="Normal 83 6 3" xfId="22503"/>
    <cellStyle name="Normal 83 7" xfId="9308"/>
    <cellStyle name="Normal 83 7 2" xfId="26289"/>
    <cellStyle name="Normal 83 8" xfId="18252"/>
    <cellStyle name="Normal 83 9" xfId="18721"/>
    <cellStyle name="Normal 84" xfId="1129"/>
    <cellStyle name="Normal 84 2" xfId="1668"/>
    <cellStyle name="Normal 84 2 2" xfId="2667"/>
    <cellStyle name="Normal 84 2 2 2" xfId="4629"/>
    <cellStyle name="Normal 84 2 2 2 2" xfId="8412"/>
    <cellStyle name="Normal 84 2 2 2 2 2" xfId="16471"/>
    <cellStyle name="Normal 84 2 2 2 2 2 2" xfId="33318"/>
    <cellStyle name="Normal 84 2 2 2 2 3" xfId="25751"/>
    <cellStyle name="Normal 84 2 2 2 3" xfId="12688"/>
    <cellStyle name="Normal 84 2 2 2 3 2" xfId="29537"/>
    <cellStyle name="Normal 84 2 2 2 4" xfId="21970"/>
    <cellStyle name="Normal 84 2 2 3" xfId="6528"/>
    <cellStyle name="Normal 84 2 2 3 2" xfId="14587"/>
    <cellStyle name="Normal 84 2 2 3 2 2" xfId="31434"/>
    <cellStyle name="Normal 84 2 2 3 3" xfId="23867"/>
    <cellStyle name="Normal 84 2 2 4" xfId="10754"/>
    <cellStyle name="Normal 84 2 2 4 2" xfId="27653"/>
    <cellStyle name="Normal 84 2 2 5" xfId="18262"/>
    <cellStyle name="Normal 84 2 2 6" xfId="20085"/>
    <cellStyle name="Normal 84 2 3" xfId="3717"/>
    <cellStyle name="Normal 84 2 3 2" xfId="7500"/>
    <cellStyle name="Normal 84 2 3 2 2" xfId="15559"/>
    <cellStyle name="Normal 84 2 3 2 2 2" xfId="32406"/>
    <cellStyle name="Normal 84 2 3 2 3" xfId="24839"/>
    <cellStyle name="Normal 84 2 3 3" xfId="11776"/>
    <cellStyle name="Normal 84 2 3 3 2" xfId="28625"/>
    <cellStyle name="Normal 84 2 3 4" xfId="21058"/>
    <cellStyle name="Normal 84 2 4" xfId="5616"/>
    <cellStyle name="Normal 84 2 4 2" xfId="13675"/>
    <cellStyle name="Normal 84 2 4 2 2" xfId="30522"/>
    <cellStyle name="Normal 84 2 4 3" xfId="22955"/>
    <cellStyle name="Normal 84 2 5" xfId="9801"/>
    <cellStyle name="Normal 84 2 5 2" xfId="26741"/>
    <cellStyle name="Normal 84 2 6" xfId="18261"/>
    <cellStyle name="Normal 84 2 7" xfId="19173"/>
    <cellStyle name="Normal 84 3" xfId="2214"/>
    <cellStyle name="Normal 84 3 2" xfId="4178"/>
    <cellStyle name="Normal 84 3 2 2" xfId="7961"/>
    <cellStyle name="Normal 84 3 2 2 2" xfId="16020"/>
    <cellStyle name="Normal 84 3 2 2 2 2" xfId="32867"/>
    <cellStyle name="Normal 84 3 2 2 3" xfId="25300"/>
    <cellStyle name="Normal 84 3 2 3" xfId="12237"/>
    <cellStyle name="Normal 84 3 2 3 2" xfId="29086"/>
    <cellStyle name="Normal 84 3 2 4" xfId="21519"/>
    <cellStyle name="Normal 84 3 3" xfId="6077"/>
    <cellStyle name="Normal 84 3 3 2" xfId="14136"/>
    <cellStyle name="Normal 84 3 3 2 2" xfId="30983"/>
    <cellStyle name="Normal 84 3 3 3" xfId="23416"/>
    <cellStyle name="Normal 84 3 4" xfId="10302"/>
    <cellStyle name="Normal 84 3 4 2" xfId="27202"/>
    <cellStyle name="Normal 84 3 5" xfId="18263"/>
    <cellStyle name="Normal 84 3 6" xfId="19634"/>
    <cellStyle name="Normal 84 4" xfId="3266"/>
    <cellStyle name="Normal 84 4 2" xfId="7049"/>
    <cellStyle name="Normal 84 4 2 2" xfId="15108"/>
    <cellStyle name="Normal 84 4 2 2 2" xfId="31955"/>
    <cellStyle name="Normal 84 4 2 3" xfId="24388"/>
    <cellStyle name="Normal 84 4 3" xfId="11325"/>
    <cellStyle name="Normal 84 4 3 2" xfId="28174"/>
    <cellStyle name="Normal 84 4 4" xfId="20607"/>
    <cellStyle name="Normal 84 5" xfId="5165"/>
    <cellStyle name="Normal 84 5 2" xfId="13224"/>
    <cellStyle name="Normal 84 5 2 2" xfId="30071"/>
    <cellStyle name="Normal 84 5 3" xfId="22504"/>
    <cellStyle name="Normal 84 6" xfId="9309"/>
    <cellStyle name="Normal 84 6 2" xfId="26290"/>
    <cellStyle name="Normal 84 7" xfId="18260"/>
    <cellStyle name="Normal 84 8" xfId="18722"/>
    <cellStyle name="Normal 85" xfId="1130"/>
    <cellStyle name="Normal 85 2" xfId="1669"/>
    <cellStyle name="Normal 85 2 2" xfId="2668"/>
    <cellStyle name="Normal 85 2 2 2" xfId="4630"/>
    <cellStyle name="Normal 85 2 2 2 2" xfId="8413"/>
    <cellStyle name="Normal 85 2 2 2 2 2" xfId="16472"/>
    <cellStyle name="Normal 85 2 2 2 2 2 2" xfId="33319"/>
    <cellStyle name="Normal 85 2 2 2 2 3" xfId="25752"/>
    <cellStyle name="Normal 85 2 2 2 3" xfId="12689"/>
    <cellStyle name="Normal 85 2 2 2 3 2" xfId="29538"/>
    <cellStyle name="Normal 85 2 2 2 4" xfId="21971"/>
    <cellStyle name="Normal 85 2 2 3" xfId="6529"/>
    <cellStyle name="Normal 85 2 2 3 2" xfId="14588"/>
    <cellStyle name="Normal 85 2 2 3 2 2" xfId="31435"/>
    <cellStyle name="Normal 85 2 2 3 3" xfId="23868"/>
    <cellStyle name="Normal 85 2 2 4" xfId="10755"/>
    <cellStyle name="Normal 85 2 2 4 2" xfId="27654"/>
    <cellStyle name="Normal 85 2 2 5" xfId="18266"/>
    <cellStyle name="Normal 85 2 2 6" xfId="20086"/>
    <cellStyle name="Normal 85 2 3" xfId="3718"/>
    <cellStyle name="Normal 85 2 3 2" xfId="7501"/>
    <cellStyle name="Normal 85 2 3 2 2" xfId="15560"/>
    <cellStyle name="Normal 85 2 3 2 2 2" xfId="32407"/>
    <cellStyle name="Normal 85 2 3 2 3" xfId="24840"/>
    <cellStyle name="Normal 85 2 3 3" xfId="11777"/>
    <cellStyle name="Normal 85 2 3 3 2" xfId="28626"/>
    <cellStyle name="Normal 85 2 3 4" xfId="21059"/>
    <cellStyle name="Normal 85 2 4" xfId="5617"/>
    <cellStyle name="Normal 85 2 4 2" xfId="13676"/>
    <cellStyle name="Normal 85 2 4 2 2" xfId="30523"/>
    <cellStyle name="Normal 85 2 4 3" xfId="22956"/>
    <cellStyle name="Normal 85 2 5" xfId="9802"/>
    <cellStyle name="Normal 85 2 5 2" xfId="26742"/>
    <cellStyle name="Normal 85 2 6" xfId="18265"/>
    <cellStyle name="Normal 85 2 7" xfId="19174"/>
    <cellStyle name="Normal 85 3" xfId="2215"/>
    <cellStyle name="Normal 85 3 2" xfId="4179"/>
    <cellStyle name="Normal 85 3 2 2" xfId="7962"/>
    <cellStyle name="Normal 85 3 2 2 2" xfId="16021"/>
    <cellStyle name="Normal 85 3 2 2 2 2" xfId="32868"/>
    <cellStyle name="Normal 85 3 2 2 3" xfId="25301"/>
    <cellStyle name="Normal 85 3 2 3" xfId="12238"/>
    <cellStyle name="Normal 85 3 2 3 2" xfId="29087"/>
    <cellStyle name="Normal 85 3 2 4" xfId="21520"/>
    <cellStyle name="Normal 85 3 3" xfId="6078"/>
    <cellStyle name="Normal 85 3 3 2" xfId="14137"/>
    <cellStyle name="Normal 85 3 3 2 2" xfId="30984"/>
    <cellStyle name="Normal 85 3 3 3" xfId="23417"/>
    <cellStyle name="Normal 85 3 4" xfId="10303"/>
    <cellStyle name="Normal 85 3 4 2" xfId="27203"/>
    <cellStyle name="Normal 85 3 5" xfId="18267"/>
    <cellStyle name="Normal 85 3 6" xfId="19635"/>
    <cellStyle name="Normal 85 4" xfId="3267"/>
    <cellStyle name="Normal 85 4 2" xfId="7050"/>
    <cellStyle name="Normal 85 4 2 2" xfId="15109"/>
    <cellStyle name="Normal 85 4 2 2 2" xfId="31956"/>
    <cellStyle name="Normal 85 4 2 3" xfId="24389"/>
    <cellStyle name="Normal 85 4 3" xfId="11326"/>
    <cellStyle name="Normal 85 4 3 2" xfId="28175"/>
    <cellStyle name="Normal 85 4 4" xfId="20608"/>
    <cellStyle name="Normal 85 5" xfId="5166"/>
    <cellStyle name="Normal 85 5 2" xfId="13225"/>
    <cellStyle name="Normal 85 5 2 2" xfId="30072"/>
    <cellStyle name="Normal 85 5 3" xfId="22505"/>
    <cellStyle name="Normal 85 6" xfId="9310"/>
    <cellStyle name="Normal 85 6 2" xfId="26291"/>
    <cellStyle name="Normal 85 7" xfId="18264"/>
    <cellStyle name="Normal 85 8" xfId="18723"/>
    <cellStyle name="Normal 86" xfId="1131"/>
    <cellStyle name="Normal 86 2" xfId="1670"/>
    <cellStyle name="Normal 86 2 2" xfId="2669"/>
    <cellStyle name="Normal 86 2 2 2" xfId="4631"/>
    <cellStyle name="Normal 86 2 2 2 2" xfId="8414"/>
    <cellStyle name="Normal 86 2 2 2 2 2" xfId="16473"/>
    <cellStyle name="Normal 86 2 2 2 2 2 2" xfId="33320"/>
    <cellStyle name="Normal 86 2 2 2 2 3" xfId="25753"/>
    <cellStyle name="Normal 86 2 2 2 3" xfId="12690"/>
    <cellStyle name="Normal 86 2 2 2 3 2" xfId="29539"/>
    <cellStyle name="Normal 86 2 2 2 4" xfId="21972"/>
    <cellStyle name="Normal 86 2 2 3" xfId="6530"/>
    <cellStyle name="Normal 86 2 2 3 2" xfId="14589"/>
    <cellStyle name="Normal 86 2 2 3 2 2" xfId="31436"/>
    <cellStyle name="Normal 86 2 2 3 3" xfId="23869"/>
    <cellStyle name="Normal 86 2 2 4" xfId="10756"/>
    <cellStyle name="Normal 86 2 2 4 2" xfId="27655"/>
    <cellStyle name="Normal 86 2 2 5" xfId="18270"/>
    <cellStyle name="Normal 86 2 2 6" xfId="20087"/>
    <cellStyle name="Normal 86 2 3" xfId="3719"/>
    <cellStyle name="Normal 86 2 3 2" xfId="7502"/>
    <cellStyle name="Normal 86 2 3 2 2" xfId="15561"/>
    <cellStyle name="Normal 86 2 3 2 2 2" xfId="32408"/>
    <cellStyle name="Normal 86 2 3 2 3" xfId="24841"/>
    <cellStyle name="Normal 86 2 3 3" xfId="11778"/>
    <cellStyle name="Normal 86 2 3 3 2" xfId="28627"/>
    <cellStyle name="Normal 86 2 3 4" xfId="21060"/>
    <cellStyle name="Normal 86 2 4" xfId="5618"/>
    <cellStyle name="Normal 86 2 4 2" xfId="13677"/>
    <cellStyle name="Normal 86 2 4 2 2" xfId="30524"/>
    <cellStyle name="Normal 86 2 4 3" xfId="22957"/>
    <cellStyle name="Normal 86 2 5" xfId="9803"/>
    <cellStyle name="Normal 86 2 5 2" xfId="26743"/>
    <cellStyle name="Normal 86 2 6" xfId="18269"/>
    <cellStyle name="Normal 86 2 7" xfId="19175"/>
    <cellStyle name="Normal 86 3" xfId="2216"/>
    <cellStyle name="Normal 86 3 2" xfId="4180"/>
    <cellStyle name="Normal 86 3 2 2" xfId="7963"/>
    <cellStyle name="Normal 86 3 2 2 2" xfId="16022"/>
    <cellStyle name="Normal 86 3 2 2 2 2" xfId="32869"/>
    <cellStyle name="Normal 86 3 2 2 3" xfId="25302"/>
    <cellStyle name="Normal 86 3 2 3" xfId="12239"/>
    <cellStyle name="Normal 86 3 2 3 2" xfId="29088"/>
    <cellStyle name="Normal 86 3 2 4" xfId="21521"/>
    <cellStyle name="Normal 86 3 3" xfId="6079"/>
    <cellStyle name="Normal 86 3 3 2" xfId="14138"/>
    <cellStyle name="Normal 86 3 3 2 2" xfId="30985"/>
    <cellStyle name="Normal 86 3 3 3" xfId="23418"/>
    <cellStyle name="Normal 86 3 4" xfId="10304"/>
    <cellStyle name="Normal 86 3 4 2" xfId="27204"/>
    <cellStyle name="Normal 86 3 5" xfId="18271"/>
    <cellStyle name="Normal 86 3 6" xfId="19636"/>
    <cellStyle name="Normal 86 4" xfId="3268"/>
    <cellStyle name="Normal 86 4 2" xfId="7051"/>
    <cellStyle name="Normal 86 4 2 2" xfId="15110"/>
    <cellStyle name="Normal 86 4 2 2 2" xfId="31957"/>
    <cellStyle name="Normal 86 4 2 3" xfId="24390"/>
    <cellStyle name="Normal 86 4 3" xfId="11327"/>
    <cellStyle name="Normal 86 4 3 2" xfId="28176"/>
    <cellStyle name="Normal 86 4 4" xfId="20609"/>
    <cellStyle name="Normal 86 5" xfId="5167"/>
    <cellStyle name="Normal 86 5 2" xfId="13226"/>
    <cellStyle name="Normal 86 5 2 2" xfId="30073"/>
    <cellStyle name="Normal 86 5 3" xfId="22506"/>
    <cellStyle name="Normal 86 6" xfId="9311"/>
    <cellStyle name="Normal 86 6 2" xfId="26292"/>
    <cellStyle name="Normal 86 7" xfId="18268"/>
    <cellStyle name="Normal 86 8" xfId="18724"/>
    <cellStyle name="Normal 87" xfId="1132"/>
    <cellStyle name="Normal 87 2" xfId="1671"/>
    <cellStyle name="Normal 87 2 2" xfId="2670"/>
    <cellStyle name="Normal 87 2 2 2" xfId="4632"/>
    <cellStyle name="Normal 87 2 2 2 2" xfId="8415"/>
    <cellStyle name="Normal 87 2 2 2 2 2" xfId="16474"/>
    <cellStyle name="Normal 87 2 2 2 2 2 2" xfId="33321"/>
    <cellStyle name="Normal 87 2 2 2 2 3" xfId="25754"/>
    <cellStyle name="Normal 87 2 2 2 3" xfId="12691"/>
    <cellStyle name="Normal 87 2 2 2 3 2" xfId="29540"/>
    <cellStyle name="Normal 87 2 2 2 4" xfId="21973"/>
    <cellStyle name="Normal 87 2 2 3" xfId="6531"/>
    <cellStyle name="Normal 87 2 2 3 2" xfId="14590"/>
    <cellStyle name="Normal 87 2 2 3 2 2" xfId="31437"/>
    <cellStyle name="Normal 87 2 2 3 3" xfId="23870"/>
    <cellStyle name="Normal 87 2 2 4" xfId="10757"/>
    <cellStyle name="Normal 87 2 2 4 2" xfId="27656"/>
    <cellStyle name="Normal 87 2 2 5" xfId="18274"/>
    <cellStyle name="Normal 87 2 2 6" xfId="20088"/>
    <cellStyle name="Normal 87 2 3" xfId="3720"/>
    <cellStyle name="Normal 87 2 3 2" xfId="7503"/>
    <cellStyle name="Normal 87 2 3 2 2" xfId="15562"/>
    <cellStyle name="Normal 87 2 3 2 2 2" xfId="32409"/>
    <cellStyle name="Normal 87 2 3 2 3" xfId="24842"/>
    <cellStyle name="Normal 87 2 3 3" xfId="11779"/>
    <cellStyle name="Normal 87 2 3 3 2" xfId="28628"/>
    <cellStyle name="Normal 87 2 3 4" xfId="21061"/>
    <cellStyle name="Normal 87 2 4" xfId="5619"/>
    <cellStyle name="Normal 87 2 4 2" xfId="13678"/>
    <cellStyle name="Normal 87 2 4 2 2" xfId="30525"/>
    <cellStyle name="Normal 87 2 4 3" xfId="22958"/>
    <cellStyle name="Normal 87 2 5" xfId="9804"/>
    <cellStyle name="Normal 87 2 5 2" xfId="26744"/>
    <cellStyle name="Normal 87 2 6" xfId="18273"/>
    <cellStyle name="Normal 87 2 7" xfId="19176"/>
    <cellStyle name="Normal 87 3" xfId="2217"/>
    <cellStyle name="Normal 87 3 2" xfId="4181"/>
    <cellStyle name="Normal 87 3 2 2" xfId="7964"/>
    <cellStyle name="Normal 87 3 2 2 2" xfId="16023"/>
    <cellStyle name="Normal 87 3 2 2 2 2" xfId="32870"/>
    <cellStyle name="Normal 87 3 2 2 3" xfId="25303"/>
    <cellStyle name="Normal 87 3 2 3" xfId="12240"/>
    <cellStyle name="Normal 87 3 2 3 2" xfId="29089"/>
    <cellStyle name="Normal 87 3 2 4" xfId="21522"/>
    <cellStyle name="Normal 87 3 3" xfId="6080"/>
    <cellStyle name="Normal 87 3 3 2" xfId="14139"/>
    <cellStyle name="Normal 87 3 3 2 2" xfId="30986"/>
    <cellStyle name="Normal 87 3 3 3" xfId="23419"/>
    <cellStyle name="Normal 87 3 4" xfId="10305"/>
    <cellStyle name="Normal 87 3 4 2" xfId="27205"/>
    <cellStyle name="Normal 87 3 5" xfId="18275"/>
    <cellStyle name="Normal 87 3 6" xfId="19637"/>
    <cellStyle name="Normal 87 4" xfId="3269"/>
    <cellStyle name="Normal 87 4 2" xfId="7052"/>
    <cellStyle name="Normal 87 4 2 2" xfId="15111"/>
    <cellStyle name="Normal 87 4 2 2 2" xfId="31958"/>
    <cellStyle name="Normal 87 4 2 3" xfId="24391"/>
    <cellStyle name="Normal 87 4 3" xfId="11328"/>
    <cellStyle name="Normal 87 4 3 2" xfId="28177"/>
    <cellStyle name="Normal 87 4 4" xfId="20610"/>
    <cellStyle name="Normal 87 5" xfId="5168"/>
    <cellStyle name="Normal 87 5 2" xfId="13227"/>
    <cellStyle name="Normal 87 5 2 2" xfId="30074"/>
    <cellStyle name="Normal 87 5 3" xfId="22507"/>
    <cellStyle name="Normal 87 6" xfId="9312"/>
    <cellStyle name="Normal 87 6 2" xfId="26293"/>
    <cellStyle name="Normal 87 7" xfId="18272"/>
    <cellStyle name="Normal 87 8" xfId="18725"/>
    <cellStyle name="Normal 88" xfId="1133"/>
    <cellStyle name="Normal 88 2" xfId="1672"/>
    <cellStyle name="Normal 88 2 2" xfId="2671"/>
    <cellStyle name="Normal 88 2 2 2" xfId="4633"/>
    <cellStyle name="Normal 88 2 2 2 2" xfId="8416"/>
    <cellStyle name="Normal 88 2 2 2 2 2" xfId="16475"/>
    <cellStyle name="Normal 88 2 2 2 2 2 2" xfId="33322"/>
    <cellStyle name="Normal 88 2 2 2 2 3" xfId="25755"/>
    <cellStyle name="Normal 88 2 2 2 3" xfId="12692"/>
    <cellStyle name="Normal 88 2 2 2 3 2" xfId="29541"/>
    <cellStyle name="Normal 88 2 2 2 4" xfId="21974"/>
    <cellStyle name="Normal 88 2 2 3" xfId="6532"/>
    <cellStyle name="Normal 88 2 2 3 2" xfId="14591"/>
    <cellStyle name="Normal 88 2 2 3 2 2" xfId="31438"/>
    <cellStyle name="Normal 88 2 2 3 3" xfId="23871"/>
    <cellStyle name="Normal 88 2 2 4" xfId="10758"/>
    <cellStyle name="Normal 88 2 2 4 2" xfId="27657"/>
    <cellStyle name="Normal 88 2 2 5" xfId="18278"/>
    <cellStyle name="Normal 88 2 2 6" xfId="20089"/>
    <cellStyle name="Normal 88 2 3" xfId="3721"/>
    <cellStyle name="Normal 88 2 3 2" xfId="7504"/>
    <cellStyle name="Normal 88 2 3 2 2" xfId="15563"/>
    <cellStyle name="Normal 88 2 3 2 2 2" xfId="32410"/>
    <cellStyle name="Normal 88 2 3 2 3" xfId="24843"/>
    <cellStyle name="Normal 88 2 3 3" xfId="11780"/>
    <cellStyle name="Normal 88 2 3 3 2" xfId="28629"/>
    <cellStyle name="Normal 88 2 3 4" xfId="21062"/>
    <cellStyle name="Normal 88 2 4" xfId="5620"/>
    <cellStyle name="Normal 88 2 4 2" xfId="13679"/>
    <cellStyle name="Normal 88 2 4 2 2" xfId="30526"/>
    <cellStyle name="Normal 88 2 4 3" xfId="22959"/>
    <cellStyle name="Normal 88 2 5" xfId="9805"/>
    <cellStyle name="Normal 88 2 5 2" xfId="26745"/>
    <cellStyle name="Normal 88 2 6" xfId="18277"/>
    <cellStyle name="Normal 88 2 7" xfId="19177"/>
    <cellStyle name="Normal 88 3" xfId="2218"/>
    <cellStyle name="Normal 88 3 2" xfId="4182"/>
    <cellStyle name="Normal 88 3 2 2" xfId="7965"/>
    <cellStyle name="Normal 88 3 2 2 2" xfId="16024"/>
    <cellStyle name="Normal 88 3 2 2 2 2" xfId="32871"/>
    <cellStyle name="Normal 88 3 2 2 3" xfId="25304"/>
    <cellStyle name="Normal 88 3 2 3" xfId="12241"/>
    <cellStyle name="Normal 88 3 2 3 2" xfId="29090"/>
    <cellStyle name="Normal 88 3 2 4" xfId="21523"/>
    <cellStyle name="Normal 88 3 3" xfId="6081"/>
    <cellStyle name="Normal 88 3 3 2" xfId="14140"/>
    <cellStyle name="Normal 88 3 3 2 2" xfId="30987"/>
    <cellStyle name="Normal 88 3 3 3" xfId="23420"/>
    <cellStyle name="Normal 88 3 4" xfId="10306"/>
    <cellStyle name="Normal 88 3 4 2" xfId="27206"/>
    <cellStyle name="Normal 88 3 5" xfId="18279"/>
    <cellStyle name="Normal 88 3 6" xfId="19638"/>
    <cellStyle name="Normal 88 4" xfId="3270"/>
    <cellStyle name="Normal 88 4 2" xfId="7053"/>
    <cellStyle name="Normal 88 4 2 2" xfId="15112"/>
    <cellStyle name="Normal 88 4 2 2 2" xfId="31959"/>
    <cellStyle name="Normal 88 4 2 3" xfId="24392"/>
    <cellStyle name="Normal 88 4 3" xfId="11329"/>
    <cellStyle name="Normal 88 4 3 2" xfId="28178"/>
    <cellStyle name="Normal 88 4 4" xfId="20611"/>
    <cellStyle name="Normal 88 5" xfId="5169"/>
    <cellStyle name="Normal 88 5 2" xfId="13228"/>
    <cellStyle name="Normal 88 5 2 2" xfId="30075"/>
    <cellStyle name="Normal 88 5 3" xfId="22508"/>
    <cellStyle name="Normal 88 6" xfId="9313"/>
    <cellStyle name="Normal 88 6 2" xfId="26294"/>
    <cellStyle name="Normal 88 7" xfId="18276"/>
    <cellStyle name="Normal 88 8" xfId="18726"/>
    <cellStyle name="Normal 89" xfId="1134"/>
    <cellStyle name="Normal 89 2" xfId="1673"/>
    <cellStyle name="Normal 89 2 2" xfId="2672"/>
    <cellStyle name="Normal 89 2 2 2" xfId="4634"/>
    <cellStyle name="Normal 89 2 2 2 2" xfId="8417"/>
    <cellStyle name="Normal 89 2 2 2 2 2" xfId="16476"/>
    <cellStyle name="Normal 89 2 2 2 2 2 2" xfId="33323"/>
    <cellStyle name="Normal 89 2 2 2 2 3" xfId="25756"/>
    <cellStyle name="Normal 89 2 2 2 3" xfId="12693"/>
    <cellStyle name="Normal 89 2 2 2 3 2" xfId="29542"/>
    <cellStyle name="Normal 89 2 2 2 4" xfId="21975"/>
    <cellStyle name="Normal 89 2 2 3" xfId="6533"/>
    <cellStyle name="Normal 89 2 2 3 2" xfId="14592"/>
    <cellStyle name="Normal 89 2 2 3 2 2" xfId="31439"/>
    <cellStyle name="Normal 89 2 2 3 3" xfId="23872"/>
    <cellStyle name="Normal 89 2 2 4" xfId="10759"/>
    <cellStyle name="Normal 89 2 2 4 2" xfId="27658"/>
    <cellStyle name="Normal 89 2 2 5" xfId="18282"/>
    <cellStyle name="Normal 89 2 2 6" xfId="20090"/>
    <cellStyle name="Normal 89 2 3" xfId="3722"/>
    <cellStyle name="Normal 89 2 3 2" xfId="7505"/>
    <cellStyle name="Normal 89 2 3 2 2" xfId="15564"/>
    <cellStyle name="Normal 89 2 3 2 2 2" xfId="32411"/>
    <cellStyle name="Normal 89 2 3 2 3" xfId="24844"/>
    <cellStyle name="Normal 89 2 3 3" xfId="11781"/>
    <cellStyle name="Normal 89 2 3 3 2" xfId="28630"/>
    <cellStyle name="Normal 89 2 3 4" xfId="21063"/>
    <cellStyle name="Normal 89 2 4" xfId="5621"/>
    <cellStyle name="Normal 89 2 4 2" xfId="13680"/>
    <cellStyle name="Normal 89 2 4 2 2" xfId="30527"/>
    <cellStyle name="Normal 89 2 4 3" xfId="22960"/>
    <cellStyle name="Normal 89 2 5" xfId="9806"/>
    <cellStyle name="Normal 89 2 5 2" xfId="26746"/>
    <cellStyle name="Normal 89 2 6" xfId="18281"/>
    <cellStyle name="Normal 89 2 7" xfId="19178"/>
    <cellStyle name="Normal 89 3" xfId="2219"/>
    <cellStyle name="Normal 89 3 2" xfId="4183"/>
    <cellStyle name="Normal 89 3 2 2" xfId="7966"/>
    <cellStyle name="Normal 89 3 2 2 2" xfId="16025"/>
    <cellStyle name="Normal 89 3 2 2 2 2" xfId="32872"/>
    <cellStyle name="Normal 89 3 2 2 3" xfId="25305"/>
    <cellStyle name="Normal 89 3 2 3" xfId="12242"/>
    <cellStyle name="Normal 89 3 2 3 2" xfId="29091"/>
    <cellStyle name="Normal 89 3 2 4" xfId="21524"/>
    <cellStyle name="Normal 89 3 3" xfId="6082"/>
    <cellStyle name="Normal 89 3 3 2" xfId="14141"/>
    <cellStyle name="Normal 89 3 3 2 2" xfId="30988"/>
    <cellStyle name="Normal 89 3 3 3" xfId="23421"/>
    <cellStyle name="Normal 89 3 4" xfId="10307"/>
    <cellStyle name="Normal 89 3 4 2" xfId="27207"/>
    <cellStyle name="Normal 89 3 5" xfId="18283"/>
    <cellStyle name="Normal 89 3 6" xfId="19639"/>
    <cellStyle name="Normal 89 4" xfId="3271"/>
    <cellStyle name="Normal 89 4 2" xfId="7054"/>
    <cellStyle name="Normal 89 4 2 2" xfId="15113"/>
    <cellStyle name="Normal 89 4 2 2 2" xfId="31960"/>
    <cellStyle name="Normal 89 4 2 3" xfId="24393"/>
    <cellStyle name="Normal 89 4 3" xfId="11330"/>
    <cellStyle name="Normal 89 4 3 2" xfId="28179"/>
    <cellStyle name="Normal 89 4 4" xfId="20612"/>
    <cellStyle name="Normal 89 5" xfId="5170"/>
    <cellStyle name="Normal 89 5 2" xfId="13229"/>
    <cellStyle name="Normal 89 5 2 2" xfId="30076"/>
    <cellStyle name="Normal 89 5 3" xfId="22509"/>
    <cellStyle name="Normal 89 6" xfId="9314"/>
    <cellStyle name="Normal 89 6 2" xfId="26295"/>
    <cellStyle name="Normal 89 7" xfId="18280"/>
    <cellStyle name="Normal 89 8" xfId="18727"/>
    <cellStyle name="Normal 9" xfId="457"/>
    <cellStyle name="Normal 9 10" xfId="2974"/>
    <cellStyle name="Normal 9 10 2" xfId="6832"/>
    <cellStyle name="Normal 9 10 2 2" xfId="14891"/>
    <cellStyle name="Normal 9 10 2 2 2" xfId="31738"/>
    <cellStyle name="Normal 9 10 2 3" xfId="24171"/>
    <cellStyle name="Normal 9 10 3" xfId="11060"/>
    <cellStyle name="Normal 9 10 3 2" xfId="27957"/>
    <cellStyle name="Normal 9 10 4" xfId="20389"/>
    <cellStyle name="Normal 9 11" xfId="3027"/>
    <cellStyle name="Normal 9 11 2" xfId="6846"/>
    <cellStyle name="Normal 9 11 2 2" xfId="14905"/>
    <cellStyle name="Normal 9 11 2 2 2" xfId="31752"/>
    <cellStyle name="Normal 9 11 2 3" xfId="24185"/>
    <cellStyle name="Normal 9 11 3" xfId="11092"/>
    <cellStyle name="Normal 9 11 3 2" xfId="27971"/>
    <cellStyle name="Normal 9 11 4" xfId="20403"/>
    <cellStyle name="Normal 9 12" xfId="4961"/>
    <cellStyle name="Normal 9 12 2" xfId="13020"/>
    <cellStyle name="Normal 9 12 2 2" xfId="29868"/>
    <cellStyle name="Normal 9 12 3" xfId="22301"/>
    <cellStyle name="Normal 9 13" xfId="8858"/>
    <cellStyle name="Normal 9 13 2" xfId="26087"/>
    <cellStyle name="Normal 9 14" xfId="18284"/>
    <cellStyle name="Normal 9 15" xfId="18509"/>
    <cellStyle name="Normal 9 16" xfId="34136"/>
    <cellStyle name="Normal 9 2" xfId="458"/>
    <cellStyle name="Normal 9 2 2" xfId="924"/>
    <cellStyle name="Normal 9 2 3" xfId="2984"/>
    <cellStyle name="Normal 9 2 3 2" xfId="6841"/>
    <cellStyle name="Normal 9 2 3 2 2" xfId="14900"/>
    <cellStyle name="Normal 9 2 3 2 2 2" xfId="31747"/>
    <cellStyle name="Normal 9 2 3 2 3" xfId="24180"/>
    <cellStyle name="Normal 9 2 3 3" xfId="11069"/>
    <cellStyle name="Normal 9 2 3 3 2" xfId="27966"/>
    <cellStyle name="Normal 9 2 3 4" xfId="20398"/>
    <cellStyle name="Normal 9 2 4" xfId="18285"/>
    <cellStyle name="Normal 9 2_Energía" xfId="18286"/>
    <cellStyle name="Normal 9 3" xfId="609"/>
    <cellStyle name="Normal 9 3 10" xfId="18287"/>
    <cellStyle name="Normal 9 3 11" xfId="18530"/>
    <cellStyle name="Normal 9 3 12" xfId="34137"/>
    <cellStyle name="Normal 9 3 2" xfId="733"/>
    <cellStyle name="Normal 9 3 2 10" xfId="18567"/>
    <cellStyle name="Normal 9 3 2 11" xfId="34138"/>
    <cellStyle name="Normal 9 3 2 2" xfId="1067"/>
    <cellStyle name="Normal 9 3 2 2 2" xfId="1328"/>
    <cellStyle name="Normal 9 3 2 2 2 2" xfId="1824"/>
    <cellStyle name="Normal 9 3 2 2 2 2 2" xfId="2823"/>
    <cellStyle name="Normal 9 3 2 2 2 2 2 2" xfId="4785"/>
    <cellStyle name="Normal 9 3 2 2 2 2 2 2 2" xfId="8568"/>
    <cellStyle name="Normal 9 3 2 2 2 2 2 2 2 2" xfId="16627"/>
    <cellStyle name="Normal 9 3 2 2 2 2 2 2 2 2 2" xfId="33474"/>
    <cellStyle name="Normal 9 3 2 2 2 2 2 2 2 3" xfId="25907"/>
    <cellStyle name="Normal 9 3 2 2 2 2 2 2 3" xfId="12844"/>
    <cellStyle name="Normal 9 3 2 2 2 2 2 2 3 2" xfId="29693"/>
    <cellStyle name="Normal 9 3 2 2 2 2 2 2 4" xfId="22126"/>
    <cellStyle name="Normal 9 3 2 2 2 2 2 3" xfId="6684"/>
    <cellStyle name="Normal 9 3 2 2 2 2 2 3 2" xfId="14743"/>
    <cellStyle name="Normal 9 3 2 2 2 2 2 3 2 2" xfId="31590"/>
    <cellStyle name="Normal 9 3 2 2 2 2 2 3 3" xfId="24023"/>
    <cellStyle name="Normal 9 3 2 2 2 2 2 4" xfId="10910"/>
    <cellStyle name="Normal 9 3 2 2 2 2 2 4 2" xfId="27809"/>
    <cellStyle name="Normal 9 3 2 2 2 2 2 5" xfId="18292"/>
    <cellStyle name="Normal 9 3 2 2 2 2 2 6" xfId="20241"/>
    <cellStyle name="Normal 9 3 2 2 2 2 3" xfId="3873"/>
    <cellStyle name="Normal 9 3 2 2 2 2 3 2" xfId="7656"/>
    <cellStyle name="Normal 9 3 2 2 2 2 3 2 2" xfId="15715"/>
    <cellStyle name="Normal 9 3 2 2 2 2 3 2 2 2" xfId="32562"/>
    <cellStyle name="Normal 9 3 2 2 2 2 3 2 3" xfId="24995"/>
    <cellStyle name="Normal 9 3 2 2 2 2 3 3" xfId="11932"/>
    <cellStyle name="Normal 9 3 2 2 2 2 3 3 2" xfId="28781"/>
    <cellStyle name="Normal 9 3 2 2 2 2 3 4" xfId="21214"/>
    <cellStyle name="Normal 9 3 2 2 2 2 4" xfId="5772"/>
    <cellStyle name="Normal 9 3 2 2 2 2 4 2" xfId="13831"/>
    <cellStyle name="Normal 9 3 2 2 2 2 4 2 2" xfId="30678"/>
    <cellStyle name="Normal 9 3 2 2 2 2 4 3" xfId="23111"/>
    <cellStyle name="Normal 9 3 2 2 2 2 5" xfId="9957"/>
    <cellStyle name="Normal 9 3 2 2 2 2 5 2" xfId="26897"/>
    <cellStyle name="Normal 9 3 2 2 2 2 6" xfId="18291"/>
    <cellStyle name="Normal 9 3 2 2 2 2 7" xfId="19329"/>
    <cellStyle name="Normal 9 3 2 2 2 3" xfId="2370"/>
    <cellStyle name="Normal 9 3 2 2 2 3 2" xfId="4334"/>
    <cellStyle name="Normal 9 3 2 2 2 3 2 2" xfId="8117"/>
    <cellStyle name="Normal 9 3 2 2 2 3 2 2 2" xfId="16176"/>
    <cellStyle name="Normal 9 3 2 2 2 3 2 2 2 2" xfId="33023"/>
    <cellStyle name="Normal 9 3 2 2 2 3 2 2 3" xfId="25456"/>
    <cellStyle name="Normal 9 3 2 2 2 3 2 3" xfId="12393"/>
    <cellStyle name="Normal 9 3 2 2 2 3 2 3 2" xfId="29242"/>
    <cellStyle name="Normal 9 3 2 2 2 3 2 4" xfId="21675"/>
    <cellStyle name="Normal 9 3 2 2 2 3 3" xfId="6233"/>
    <cellStyle name="Normal 9 3 2 2 2 3 3 2" xfId="14292"/>
    <cellStyle name="Normal 9 3 2 2 2 3 3 2 2" xfId="31139"/>
    <cellStyle name="Normal 9 3 2 2 2 3 3 3" xfId="23572"/>
    <cellStyle name="Normal 9 3 2 2 2 3 4" xfId="10458"/>
    <cellStyle name="Normal 9 3 2 2 2 3 4 2" xfId="27358"/>
    <cellStyle name="Normal 9 3 2 2 2 3 5" xfId="18293"/>
    <cellStyle name="Normal 9 3 2 2 2 3 6" xfId="19790"/>
    <cellStyle name="Normal 9 3 2 2 2 4" xfId="3422"/>
    <cellStyle name="Normal 9 3 2 2 2 4 2" xfId="7205"/>
    <cellStyle name="Normal 9 3 2 2 2 4 2 2" xfId="15264"/>
    <cellStyle name="Normal 9 3 2 2 2 4 2 2 2" xfId="32111"/>
    <cellStyle name="Normal 9 3 2 2 2 4 2 3" xfId="24544"/>
    <cellStyle name="Normal 9 3 2 2 2 4 3" xfId="11481"/>
    <cellStyle name="Normal 9 3 2 2 2 4 3 2" xfId="28330"/>
    <cellStyle name="Normal 9 3 2 2 2 4 4" xfId="20763"/>
    <cellStyle name="Normal 9 3 2 2 2 5" xfId="5321"/>
    <cellStyle name="Normal 9 3 2 2 2 5 2" xfId="13380"/>
    <cellStyle name="Normal 9 3 2 2 2 5 2 2" xfId="30227"/>
    <cellStyle name="Normal 9 3 2 2 2 5 3" xfId="22660"/>
    <cellStyle name="Normal 9 3 2 2 2 6" xfId="9482"/>
    <cellStyle name="Normal 9 3 2 2 2 6 2" xfId="26446"/>
    <cellStyle name="Normal 9 3 2 2 2 7" xfId="18290"/>
    <cellStyle name="Normal 9 3 2 2 2 8" xfId="18878"/>
    <cellStyle name="Normal 9 3 2 2 3" xfId="1606"/>
    <cellStyle name="Normal 9 3 2 2 3 2" xfId="2605"/>
    <cellStyle name="Normal 9 3 2 2 3 2 2" xfId="4567"/>
    <cellStyle name="Normal 9 3 2 2 3 2 2 2" xfId="8350"/>
    <cellStyle name="Normal 9 3 2 2 3 2 2 2 2" xfId="16409"/>
    <cellStyle name="Normal 9 3 2 2 3 2 2 2 2 2" xfId="33256"/>
    <cellStyle name="Normal 9 3 2 2 3 2 2 2 3" xfId="25689"/>
    <cellStyle name="Normal 9 3 2 2 3 2 2 3" xfId="12626"/>
    <cellStyle name="Normal 9 3 2 2 3 2 2 3 2" xfId="29475"/>
    <cellStyle name="Normal 9 3 2 2 3 2 2 4" xfId="21908"/>
    <cellStyle name="Normal 9 3 2 2 3 2 3" xfId="6466"/>
    <cellStyle name="Normal 9 3 2 2 3 2 3 2" xfId="14525"/>
    <cellStyle name="Normal 9 3 2 2 3 2 3 2 2" xfId="31372"/>
    <cellStyle name="Normal 9 3 2 2 3 2 3 3" xfId="23805"/>
    <cellStyle name="Normal 9 3 2 2 3 2 4" xfId="10692"/>
    <cellStyle name="Normal 9 3 2 2 3 2 4 2" xfId="27591"/>
    <cellStyle name="Normal 9 3 2 2 3 2 5" xfId="18295"/>
    <cellStyle name="Normal 9 3 2 2 3 2 6" xfId="20023"/>
    <cellStyle name="Normal 9 3 2 2 3 3" xfId="3655"/>
    <cellStyle name="Normal 9 3 2 2 3 3 2" xfId="7438"/>
    <cellStyle name="Normal 9 3 2 2 3 3 2 2" xfId="15497"/>
    <cellStyle name="Normal 9 3 2 2 3 3 2 2 2" xfId="32344"/>
    <cellStyle name="Normal 9 3 2 2 3 3 2 3" xfId="24777"/>
    <cellStyle name="Normal 9 3 2 2 3 3 3" xfId="11714"/>
    <cellStyle name="Normal 9 3 2 2 3 3 3 2" xfId="28563"/>
    <cellStyle name="Normal 9 3 2 2 3 3 4" xfId="20996"/>
    <cellStyle name="Normal 9 3 2 2 3 4" xfId="5554"/>
    <cellStyle name="Normal 9 3 2 2 3 4 2" xfId="13613"/>
    <cellStyle name="Normal 9 3 2 2 3 4 2 2" xfId="30460"/>
    <cellStyle name="Normal 9 3 2 2 3 4 3" xfId="22893"/>
    <cellStyle name="Normal 9 3 2 2 3 5" xfId="9739"/>
    <cellStyle name="Normal 9 3 2 2 3 5 2" xfId="26679"/>
    <cellStyle name="Normal 9 3 2 2 3 6" xfId="18294"/>
    <cellStyle name="Normal 9 3 2 2 3 7" xfId="19111"/>
    <cellStyle name="Normal 9 3 2 2 4" xfId="2152"/>
    <cellStyle name="Normal 9 3 2 2 4 2" xfId="4116"/>
    <cellStyle name="Normal 9 3 2 2 4 2 2" xfId="7899"/>
    <cellStyle name="Normal 9 3 2 2 4 2 2 2" xfId="15958"/>
    <cellStyle name="Normal 9 3 2 2 4 2 2 2 2" xfId="32805"/>
    <cellStyle name="Normal 9 3 2 2 4 2 2 3" xfId="25238"/>
    <cellStyle name="Normal 9 3 2 2 4 2 3" xfId="12175"/>
    <cellStyle name="Normal 9 3 2 2 4 2 3 2" xfId="29024"/>
    <cellStyle name="Normal 9 3 2 2 4 2 4" xfId="21457"/>
    <cellStyle name="Normal 9 3 2 2 4 3" xfId="6015"/>
    <cellStyle name="Normal 9 3 2 2 4 3 2" xfId="14074"/>
    <cellStyle name="Normal 9 3 2 2 4 3 2 2" xfId="30921"/>
    <cellStyle name="Normal 9 3 2 2 4 3 3" xfId="23354"/>
    <cellStyle name="Normal 9 3 2 2 4 4" xfId="10240"/>
    <cellStyle name="Normal 9 3 2 2 4 4 2" xfId="27140"/>
    <cellStyle name="Normal 9 3 2 2 4 5" xfId="18296"/>
    <cellStyle name="Normal 9 3 2 2 4 6" xfId="19572"/>
    <cellStyle name="Normal 9 3 2 2 5" xfId="3204"/>
    <cellStyle name="Normal 9 3 2 2 5 2" xfId="6987"/>
    <cellStyle name="Normal 9 3 2 2 5 2 2" xfId="15046"/>
    <cellStyle name="Normal 9 3 2 2 5 2 2 2" xfId="31893"/>
    <cellStyle name="Normal 9 3 2 2 5 2 3" xfId="24326"/>
    <cellStyle name="Normal 9 3 2 2 5 3" xfId="11263"/>
    <cellStyle name="Normal 9 3 2 2 5 3 2" xfId="28112"/>
    <cellStyle name="Normal 9 3 2 2 5 4" xfId="20545"/>
    <cellStyle name="Normal 9 3 2 2 6" xfId="5103"/>
    <cellStyle name="Normal 9 3 2 2 6 2" xfId="13162"/>
    <cellStyle name="Normal 9 3 2 2 6 2 2" xfId="30009"/>
    <cellStyle name="Normal 9 3 2 2 6 3" xfId="22442"/>
    <cellStyle name="Normal 9 3 2 2 7" xfId="9247"/>
    <cellStyle name="Normal 9 3 2 2 7 2" xfId="26228"/>
    <cellStyle name="Normal 9 3 2 2 8" xfId="18289"/>
    <cellStyle name="Normal 9 3 2 2 9" xfId="18660"/>
    <cellStyle name="Normal 9 3 2 3" xfId="1236"/>
    <cellStyle name="Normal 9 3 2 3 2" xfId="1732"/>
    <cellStyle name="Normal 9 3 2 3 2 2" xfId="2731"/>
    <cellStyle name="Normal 9 3 2 3 2 2 2" xfId="4693"/>
    <cellStyle name="Normal 9 3 2 3 2 2 2 2" xfId="8476"/>
    <cellStyle name="Normal 9 3 2 3 2 2 2 2 2" xfId="16535"/>
    <cellStyle name="Normal 9 3 2 3 2 2 2 2 2 2" xfId="33382"/>
    <cellStyle name="Normal 9 3 2 3 2 2 2 2 3" xfId="25815"/>
    <cellStyle name="Normal 9 3 2 3 2 2 2 3" xfId="12752"/>
    <cellStyle name="Normal 9 3 2 3 2 2 2 3 2" xfId="29601"/>
    <cellStyle name="Normal 9 3 2 3 2 2 2 4" xfId="22034"/>
    <cellStyle name="Normal 9 3 2 3 2 2 3" xfId="6592"/>
    <cellStyle name="Normal 9 3 2 3 2 2 3 2" xfId="14651"/>
    <cellStyle name="Normal 9 3 2 3 2 2 3 2 2" xfId="31498"/>
    <cellStyle name="Normal 9 3 2 3 2 2 3 3" xfId="23931"/>
    <cellStyle name="Normal 9 3 2 3 2 2 4" xfId="10818"/>
    <cellStyle name="Normal 9 3 2 3 2 2 4 2" xfId="27717"/>
    <cellStyle name="Normal 9 3 2 3 2 2 5" xfId="18299"/>
    <cellStyle name="Normal 9 3 2 3 2 2 6" xfId="20149"/>
    <cellStyle name="Normal 9 3 2 3 2 3" xfId="3781"/>
    <cellStyle name="Normal 9 3 2 3 2 3 2" xfId="7564"/>
    <cellStyle name="Normal 9 3 2 3 2 3 2 2" xfId="15623"/>
    <cellStyle name="Normal 9 3 2 3 2 3 2 2 2" xfId="32470"/>
    <cellStyle name="Normal 9 3 2 3 2 3 2 3" xfId="24903"/>
    <cellStyle name="Normal 9 3 2 3 2 3 3" xfId="11840"/>
    <cellStyle name="Normal 9 3 2 3 2 3 3 2" xfId="28689"/>
    <cellStyle name="Normal 9 3 2 3 2 3 4" xfId="21122"/>
    <cellStyle name="Normal 9 3 2 3 2 4" xfId="5680"/>
    <cellStyle name="Normal 9 3 2 3 2 4 2" xfId="13739"/>
    <cellStyle name="Normal 9 3 2 3 2 4 2 2" xfId="30586"/>
    <cellStyle name="Normal 9 3 2 3 2 4 3" xfId="23019"/>
    <cellStyle name="Normal 9 3 2 3 2 5" xfId="9865"/>
    <cellStyle name="Normal 9 3 2 3 2 5 2" xfId="26805"/>
    <cellStyle name="Normal 9 3 2 3 2 6" xfId="18298"/>
    <cellStyle name="Normal 9 3 2 3 2 7" xfId="19237"/>
    <cellStyle name="Normal 9 3 2 3 3" xfId="2278"/>
    <cellStyle name="Normal 9 3 2 3 3 2" xfId="4242"/>
    <cellStyle name="Normal 9 3 2 3 3 2 2" xfId="8025"/>
    <cellStyle name="Normal 9 3 2 3 3 2 2 2" xfId="16084"/>
    <cellStyle name="Normal 9 3 2 3 3 2 2 2 2" xfId="32931"/>
    <cellStyle name="Normal 9 3 2 3 3 2 2 3" xfId="25364"/>
    <cellStyle name="Normal 9 3 2 3 3 2 3" xfId="12301"/>
    <cellStyle name="Normal 9 3 2 3 3 2 3 2" xfId="29150"/>
    <cellStyle name="Normal 9 3 2 3 3 2 4" xfId="21583"/>
    <cellStyle name="Normal 9 3 2 3 3 3" xfId="6141"/>
    <cellStyle name="Normal 9 3 2 3 3 3 2" xfId="14200"/>
    <cellStyle name="Normal 9 3 2 3 3 3 2 2" xfId="31047"/>
    <cellStyle name="Normal 9 3 2 3 3 3 3" xfId="23480"/>
    <cellStyle name="Normal 9 3 2 3 3 4" xfId="10366"/>
    <cellStyle name="Normal 9 3 2 3 3 4 2" xfId="27266"/>
    <cellStyle name="Normal 9 3 2 3 3 5" xfId="18300"/>
    <cellStyle name="Normal 9 3 2 3 3 6" xfId="19698"/>
    <cellStyle name="Normal 9 3 2 3 4" xfId="3330"/>
    <cellStyle name="Normal 9 3 2 3 4 2" xfId="7113"/>
    <cellStyle name="Normal 9 3 2 3 4 2 2" xfId="15172"/>
    <cellStyle name="Normal 9 3 2 3 4 2 2 2" xfId="32019"/>
    <cellStyle name="Normal 9 3 2 3 4 2 3" xfId="24452"/>
    <cellStyle name="Normal 9 3 2 3 4 3" xfId="11389"/>
    <cellStyle name="Normal 9 3 2 3 4 3 2" xfId="28238"/>
    <cellStyle name="Normal 9 3 2 3 4 4" xfId="20671"/>
    <cellStyle name="Normal 9 3 2 3 5" xfId="5229"/>
    <cellStyle name="Normal 9 3 2 3 5 2" xfId="13288"/>
    <cellStyle name="Normal 9 3 2 3 5 2 2" xfId="30135"/>
    <cellStyle name="Normal 9 3 2 3 5 3" xfId="22568"/>
    <cellStyle name="Normal 9 3 2 3 6" xfId="9390"/>
    <cellStyle name="Normal 9 3 2 3 6 2" xfId="26354"/>
    <cellStyle name="Normal 9 3 2 3 7" xfId="18297"/>
    <cellStyle name="Normal 9 3 2 3 8" xfId="18786"/>
    <cellStyle name="Normal 9 3 2 4" xfId="1514"/>
    <cellStyle name="Normal 9 3 2 4 2" xfId="2513"/>
    <cellStyle name="Normal 9 3 2 4 2 2" xfId="4475"/>
    <cellStyle name="Normal 9 3 2 4 2 2 2" xfId="8258"/>
    <cellStyle name="Normal 9 3 2 4 2 2 2 2" xfId="16317"/>
    <cellStyle name="Normal 9 3 2 4 2 2 2 2 2" xfId="33164"/>
    <cellStyle name="Normal 9 3 2 4 2 2 2 3" xfId="25597"/>
    <cellStyle name="Normal 9 3 2 4 2 2 3" xfId="12534"/>
    <cellStyle name="Normal 9 3 2 4 2 2 3 2" xfId="29383"/>
    <cellStyle name="Normal 9 3 2 4 2 2 4" xfId="21816"/>
    <cellStyle name="Normal 9 3 2 4 2 3" xfId="6374"/>
    <cellStyle name="Normal 9 3 2 4 2 3 2" xfId="14433"/>
    <cellStyle name="Normal 9 3 2 4 2 3 2 2" xfId="31280"/>
    <cellStyle name="Normal 9 3 2 4 2 3 3" xfId="23713"/>
    <cellStyle name="Normal 9 3 2 4 2 4" xfId="10600"/>
    <cellStyle name="Normal 9 3 2 4 2 4 2" xfId="27499"/>
    <cellStyle name="Normal 9 3 2 4 2 5" xfId="18302"/>
    <cellStyle name="Normal 9 3 2 4 2 6" xfId="19931"/>
    <cellStyle name="Normal 9 3 2 4 3" xfId="3563"/>
    <cellStyle name="Normal 9 3 2 4 3 2" xfId="7346"/>
    <cellStyle name="Normal 9 3 2 4 3 2 2" xfId="15405"/>
    <cellStyle name="Normal 9 3 2 4 3 2 2 2" xfId="32252"/>
    <cellStyle name="Normal 9 3 2 4 3 2 3" xfId="24685"/>
    <cellStyle name="Normal 9 3 2 4 3 3" xfId="11622"/>
    <cellStyle name="Normal 9 3 2 4 3 3 2" xfId="28471"/>
    <cellStyle name="Normal 9 3 2 4 3 4" xfId="20904"/>
    <cellStyle name="Normal 9 3 2 4 4" xfId="5462"/>
    <cellStyle name="Normal 9 3 2 4 4 2" xfId="13521"/>
    <cellStyle name="Normal 9 3 2 4 4 2 2" xfId="30368"/>
    <cellStyle name="Normal 9 3 2 4 4 3" xfId="22801"/>
    <cellStyle name="Normal 9 3 2 4 5" xfId="9647"/>
    <cellStyle name="Normal 9 3 2 4 5 2" xfId="26587"/>
    <cellStyle name="Normal 9 3 2 4 6" xfId="18301"/>
    <cellStyle name="Normal 9 3 2 4 7" xfId="19019"/>
    <cellStyle name="Normal 9 3 2 5" xfId="2043"/>
    <cellStyle name="Normal 9 3 2 5 2" xfId="4024"/>
    <cellStyle name="Normal 9 3 2 5 2 2" xfId="7807"/>
    <cellStyle name="Normal 9 3 2 5 2 2 2" xfId="15866"/>
    <cellStyle name="Normal 9 3 2 5 2 2 2 2" xfId="32713"/>
    <cellStyle name="Normal 9 3 2 5 2 2 3" xfId="25146"/>
    <cellStyle name="Normal 9 3 2 5 2 3" xfId="12083"/>
    <cellStyle name="Normal 9 3 2 5 2 3 2" xfId="28932"/>
    <cellStyle name="Normal 9 3 2 5 2 4" xfId="21365"/>
    <cellStyle name="Normal 9 3 2 5 3" xfId="5923"/>
    <cellStyle name="Normal 9 3 2 5 3 2" xfId="13982"/>
    <cellStyle name="Normal 9 3 2 5 3 2 2" xfId="30829"/>
    <cellStyle name="Normal 9 3 2 5 3 3" xfId="23262"/>
    <cellStyle name="Normal 9 3 2 5 4" xfId="10141"/>
    <cellStyle name="Normal 9 3 2 5 4 2" xfId="27048"/>
    <cellStyle name="Normal 9 3 2 5 5" xfId="18303"/>
    <cellStyle name="Normal 9 3 2 5 6" xfId="19480"/>
    <cellStyle name="Normal 9 3 2 6" xfId="3082"/>
    <cellStyle name="Normal 9 3 2 6 2" xfId="6895"/>
    <cellStyle name="Normal 9 3 2 6 2 2" xfId="14954"/>
    <cellStyle name="Normal 9 3 2 6 2 2 2" xfId="31801"/>
    <cellStyle name="Normal 9 3 2 6 2 3" xfId="24234"/>
    <cellStyle name="Normal 9 3 2 6 3" xfId="11145"/>
    <cellStyle name="Normal 9 3 2 6 3 2" xfId="28020"/>
    <cellStyle name="Normal 9 3 2 6 4" xfId="20453"/>
    <cellStyle name="Normal 9 3 2 7" xfId="5011"/>
    <cellStyle name="Normal 9 3 2 7 2" xfId="13070"/>
    <cellStyle name="Normal 9 3 2 7 2 2" xfId="29917"/>
    <cellStyle name="Normal 9 3 2 7 3" xfId="22350"/>
    <cellStyle name="Normal 9 3 2 8" xfId="9030"/>
    <cellStyle name="Normal 9 3 2 8 2" xfId="26136"/>
    <cellStyle name="Normal 9 3 2 9" xfId="18288"/>
    <cellStyle name="Normal 9 3 3" xfId="1031"/>
    <cellStyle name="Normal 9 3 3 2" xfId="1292"/>
    <cellStyle name="Normal 9 3 3 2 2" xfId="1788"/>
    <cellStyle name="Normal 9 3 3 2 2 2" xfId="2787"/>
    <cellStyle name="Normal 9 3 3 2 2 2 2" xfId="4749"/>
    <cellStyle name="Normal 9 3 3 2 2 2 2 2" xfId="8532"/>
    <cellStyle name="Normal 9 3 3 2 2 2 2 2 2" xfId="16591"/>
    <cellStyle name="Normal 9 3 3 2 2 2 2 2 2 2" xfId="33438"/>
    <cellStyle name="Normal 9 3 3 2 2 2 2 2 3" xfId="25871"/>
    <cellStyle name="Normal 9 3 3 2 2 2 2 3" xfId="12808"/>
    <cellStyle name="Normal 9 3 3 2 2 2 2 3 2" xfId="29657"/>
    <cellStyle name="Normal 9 3 3 2 2 2 2 4" xfId="22090"/>
    <cellStyle name="Normal 9 3 3 2 2 2 3" xfId="6648"/>
    <cellStyle name="Normal 9 3 3 2 2 2 3 2" xfId="14707"/>
    <cellStyle name="Normal 9 3 3 2 2 2 3 2 2" xfId="31554"/>
    <cellStyle name="Normal 9 3 3 2 2 2 3 3" xfId="23987"/>
    <cellStyle name="Normal 9 3 3 2 2 2 4" xfId="10874"/>
    <cellStyle name="Normal 9 3 3 2 2 2 4 2" xfId="27773"/>
    <cellStyle name="Normal 9 3 3 2 2 2 5" xfId="18307"/>
    <cellStyle name="Normal 9 3 3 2 2 2 6" xfId="20205"/>
    <cellStyle name="Normal 9 3 3 2 2 3" xfId="3837"/>
    <cellStyle name="Normal 9 3 3 2 2 3 2" xfId="7620"/>
    <cellStyle name="Normal 9 3 3 2 2 3 2 2" xfId="15679"/>
    <cellStyle name="Normal 9 3 3 2 2 3 2 2 2" xfId="32526"/>
    <cellStyle name="Normal 9 3 3 2 2 3 2 3" xfId="24959"/>
    <cellStyle name="Normal 9 3 3 2 2 3 3" xfId="11896"/>
    <cellStyle name="Normal 9 3 3 2 2 3 3 2" xfId="28745"/>
    <cellStyle name="Normal 9 3 3 2 2 3 4" xfId="21178"/>
    <cellStyle name="Normal 9 3 3 2 2 4" xfId="5736"/>
    <cellStyle name="Normal 9 3 3 2 2 4 2" xfId="13795"/>
    <cellStyle name="Normal 9 3 3 2 2 4 2 2" xfId="30642"/>
    <cellStyle name="Normal 9 3 3 2 2 4 3" xfId="23075"/>
    <cellStyle name="Normal 9 3 3 2 2 5" xfId="9921"/>
    <cellStyle name="Normal 9 3 3 2 2 5 2" xfId="26861"/>
    <cellStyle name="Normal 9 3 3 2 2 6" xfId="18306"/>
    <cellStyle name="Normal 9 3 3 2 2 7" xfId="19293"/>
    <cellStyle name="Normal 9 3 3 2 3" xfId="2334"/>
    <cellStyle name="Normal 9 3 3 2 3 2" xfId="4298"/>
    <cellStyle name="Normal 9 3 3 2 3 2 2" xfId="8081"/>
    <cellStyle name="Normal 9 3 3 2 3 2 2 2" xfId="16140"/>
    <cellStyle name="Normal 9 3 3 2 3 2 2 2 2" xfId="32987"/>
    <cellStyle name="Normal 9 3 3 2 3 2 2 3" xfId="25420"/>
    <cellStyle name="Normal 9 3 3 2 3 2 3" xfId="12357"/>
    <cellStyle name="Normal 9 3 3 2 3 2 3 2" xfId="29206"/>
    <cellStyle name="Normal 9 3 3 2 3 2 4" xfId="21639"/>
    <cellStyle name="Normal 9 3 3 2 3 3" xfId="6197"/>
    <cellStyle name="Normal 9 3 3 2 3 3 2" xfId="14256"/>
    <cellStyle name="Normal 9 3 3 2 3 3 2 2" xfId="31103"/>
    <cellStyle name="Normal 9 3 3 2 3 3 3" xfId="23536"/>
    <cellStyle name="Normal 9 3 3 2 3 4" xfId="10422"/>
    <cellStyle name="Normal 9 3 3 2 3 4 2" xfId="27322"/>
    <cellStyle name="Normal 9 3 3 2 3 5" xfId="18308"/>
    <cellStyle name="Normal 9 3 3 2 3 6" xfId="19754"/>
    <cellStyle name="Normal 9 3 3 2 4" xfId="3386"/>
    <cellStyle name="Normal 9 3 3 2 4 2" xfId="7169"/>
    <cellStyle name="Normal 9 3 3 2 4 2 2" xfId="15228"/>
    <cellStyle name="Normal 9 3 3 2 4 2 2 2" xfId="32075"/>
    <cellStyle name="Normal 9 3 3 2 4 2 3" xfId="24508"/>
    <cellStyle name="Normal 9 3 3 2 4 3" xfId="11445"/>
    <cellStyle name="Normal 9 3 3 2 4 3 2" xfId="28294"/>
    <cellStyle name="Normal 9 3 3 2 4 4" xfId="20727"/>
    <cellStyle name="Normal 9 3 3 2 5" xfId="5285"/>
    <cellStyle name="Normal 9 3 3 2 5 2" xfId="13344"/>
    <cellStyle name="Normal 9 3 3 2 5 2 2" xfId="30191"/>
    <cellStyle name="Normal 9 3 3 2 5 3" xfId="22624"/>
    <cellStyle name="Normal 9 3 3 2 6" xfId="9446"/>
    <cellStyle name="Normal 9 3 3 2 6 2" xfId="26410"/>
    <cellStyle name="Normal 9 3 3 2 7" xfId="18305"/>
    <cellStyle name="Normal 9 3 3 2 8" xfId="18842"/>
    <cellStyle name="Normal 9 3 3 3" xfId="1570"/>
    <cellStyle name="Normal 9 3 3 3 2" xfId="2569"/>
    <cellStyle name="Normal 9 3 3 3 2 2" xfId="4531"/>
    <cellStyle name="Normal 9 3 3 3 2 2 2" xfId="8314"/>
    <cellStyle name="Normal 9 3 3 3 2 2 2 2" xfId="16373"/>
    <cellStyle name="Normal 9 3 3 3 2 2 2 2 2" xfId="33220"/>
    <cellStyle name="Normal 9 3 3 3 2 2 2 3" xfId="25653"/>
    <cellStyle name="Normal 9 3 3 3 2 2 3" xfId="12590"/>
    <cellStyle name="Normal 9 3 3 3 2 2 3 2" xfId="29439"/>
    <cellStyle name="Normal 9 3 3 3 2 2 4" xfId="21872"/>
    <cellStyle name="Normal 9 3 3 3 2 3" xfId="6430"/>
    <cellStyle name="Normal 9 3 3 3 2 3 2" xfId="14489"/>
    <cellStyle name="Normal 9 3 3 3 2 3 2 2" xfId="31336"/>
    <cellStyle name="Normal 9 3 3 3 2 3 3" xfId="23769"/>
    <cellStyle name="Normal 9 3 3 3 2 4" xfId="10656"/>
    <cellStyle name="Normal 9 3 3 3 2 4 2" xfId="27555"/>
    <cellStyle name="Normal 9 3 3 3 2 5" xfId="18310"/>
    <cellStyle name="Normal 9 3 3 3 2 6" xfId="19987"/>
    <cellStyle name="Normal 9 3 3 3 3" xfId="3619"/>
    <cellStyle name="Normal 9 3 3 3 3 2" xfId="7402"/>
    <cellStyle name="Normal 9 3 3 3 3 2 2" xfId="15461"/>
    <cellStyle name="Normal 9 3 3 3 3 2 2 2" xfId="32308"/>
    <cellStyle name="Normal 9 3 3 3 3 2 3" xfId="24741"/>
    <cellStyle name="Normal 9 3 3 3 3 3" xfId="11678"/>
    <cellStyle name="Normal 9 3 3 3 3 3 2" xfId="28527"/>
    <cellStyle name="Normal 9 3 3 3 3 4" xfId="20960"/>
    <cellStyle name="Normal 9 3 3 3 4" xfId="5518"/>
    <cellStyle name="Normal 9 3 3 3 4 2" xfId="13577"/>
    <cellStyle name="Normal 9 3 3 3 4 2 2" xfId="30424"/>
    <cellStyle name="Normal 9 3 3 3 4 3" xfId="22857"/>
    <cellStyle name="Normal 9 3 3 3 5" xfId="9703"/>
    <cellStyle name="Normal 9 3 3 3 5 2" xfId="26643"/>
    <cellStyle name="Normal 9 3 3 3 6" xfId="18309"/>
    <cellStyle name="Normal 9 3 3 3 7" xfId="19075"/>
    <cellStyle name="Normal 9 3 3 4" xfId="2116"/>
    <cellStyle name="Normal 9 3 3 4 2" xfId="4080"/>
    <cellStyle name="Normal 9 3 3 4 2 2" xfId="7863"/>
    <cellStyle name="Normal 9 3 3 4 2 2 2" xfId="15922"/>
    <cellStyle name="Normal 9 3 3 4 2 2 2 2" xfId="32769"/>
    <cellStyle name="Normal 9 3 3 4 2 2 3" xfId="25202"/>
    <cellStyle name="Normal 9 3 3 4 2 3" xfId="12139"/>
    <cellStyle name="Normal 9 3 3 4 2 3 2" xfId="28988"/>
    <cellStyle name="Normal 9 3 3 4 2 4" xfId="21421"/>
    <cellStyle name="Normal 9 3 3 4 3" xfId="5979"/>
    <cellStyle name="Normal 9 3 3 4 3 2" xfId="14038"/>
    <cellStyle name="Normal 9 3 3 4 3 2 2" xfId="30885"/>
    <cellStyle name="Normal 9 3 3 4 3 3" xfId="23318"/>
    <cellStyle name="Normal 9 3 3 4 4" xfId="10204"/>
    <cellStyle name="Normal 9 3 3 4 4 2" xfId="27104"/>
    <cellStyle name="Normal 9 3 3 4 5" xfId="18311"/>
    <cellStyle name="Normal 9 3 3 4 6" xfId="19536"/>
    <cellStyle name="Normal 9 3 3 5" xfId="3168"/>
    <cellStyle name="Normal 9 3 3 5 2" xfId="6951"/>
    <cellStyle name="Normal 9 3 3 5 2 2" xfId="15010"/>
    <cellStyle name="Normal 9 3 3 5 2 2 2" xfId="31857"/>
    <cellStyle name="Normal 9 3 3 5 2 3" xfId="24290"/>
    <cellStyle name="Normal 9 3 3 5 3" xfId="11227"/>
    <cellStyle name="Normal 9 3 3 5 3 2" xfId="28076"/>
    <cellStyle name="Normal 9 3 3 5 4" xfId="20509"/>
    <cellStyle name="Normal 9 3 3 6" xfId="5067"/>
    <cellStyle name="Normal 9 3 3 6 2" xfId="13126"/>
    <cellStyle name="Normal 9 3 3 6 2 2" xfId="29973"/>
    <cellStyle name="Normal 9 3 3 6 3" xfId="22406"/>
    <cellStyle name="Normal 9 3 3 7" xfId="9211"/>
    <cellStyle name="Normal 9 3 3 7 2" xfId="26192"/>
    <cellStyle name="Normal 9 3 3 8" xfId="18304"/>
    <cellStyle name="Normal 9 3 3 9" xfId="18624"/>
    <cellStyle name="Normal 9 3 4" xfId="1200"/>
    <cellStyle name="Normal 9 3 4 2" xfId="1696"/>
    <cellStyle name="Normal 9 3 4 2 2" xfId="2695"/>
    <cellStyle name="Normal 9 3 4 2 2 2" xfId="4657"/>
    <cellStyle name="Normal 9 3 4 2 2 2 2" xfId="8440"/>
    <cellStyle name="Normal 9 3 4 2 2 2 2 2" xfId="16499"/>
    <cellStyle name="Normal 9 3 4 2 2 2 2 2 2" xfId="33346"/>
    <cellStyle name="Normal 9 3 4 2 2 2 2 3" xfId="25779"/>
    <cellStyle name="Normal 9 3 4 2 2 2 3" xfId="12716"/>
    <cellStyle name="Normal 9 3 4 2 2 2 3 2" xfId="29565"/>
    <cellStyle name="Normal 9 3 4 2 2 2 4" xfId="21998"/>
    <cellStyle name="Normal 9 3 4 2 2 3" xfId="6556"/>
    <cellStyle name="Normal 9 3 4 2 2 3 2" xfId="14615"/>
    <cellStyle name="Normal 9 3 4 2 2 3 2 2" xfId="31462"/>
    <cellStyle name="Normal 9 3 4 2 2 3 3" xfId="23895"/>
    <cellStyle name="Normal 9 3 4 2 2 4" xfId="10782"/>
    <cellStyle name="Normal 9 3 4 2 2 4 2" xfId="27681"/>
    <cellStyle name="Normal 9 3 4 2 2 5" xfId="18314"/>
    <cellStyle name="Normal 9 3 4 2 2 6" xfId="20113"/>
    <cellStyle name="Normal 9 3 4 2 3" xfId="3745"/>
    <cellStyle name="Normal 9 3 4 2 3 2" xfId="7528"/>
    <cellStyle name="Normal 9 3 4 2 3 2 2" xfId="15587"/>
    <cellStyle name="Normal 9 3 4 2 3 2 2 2" xfId="32434"/>
    <cellStyle name="Normal 9 3 4 2 3 2 3" xfId="24867"/>
    <cellStyle name="Normal 9 3 4 2 3 3" xfId="11804"/>
    <cellStyle name="Normal 9 3 4 2 3 3 2" xfId="28653"/>
    <cellStyle name="Normal 9 3 4 2 3 4" xfId="21086"/>
    <cellStyle name="Normal 9 3 4 2 4" xfId="5644"/>
    <cellStyle name="Normal 9 3 4 2 4 2" xfId="13703"/>
    <cellStyle name="Normal 9 3 4 2 4 2 2" xfId="30550"/>
    <cellStyle name="Normal 9 3 4 2 4 3" xfId="22983"/>
    <cellStyle name="Normal 9 3 4 2 5" xfId="9829"/>
    <cellStyle name="Normal 9 3 4 2 5 2" xfId="26769"/>
    <cellStyle name="Normal 9 3 4 2 6" xfId="18313"/>
    <cellStyle name="Normal 9 3 4 2 7" xfId="19201"/>
    <cellStyle name="Normal 9 3 4 3" xfId="2242"/>
    <cellStyle name="Normal 9 3 4 3 2" xfId="4206"/>
    <cellStyle name="Normal 9 3 4 3 2 2" xfId="7989"/>
    <cellStyle name="Normal 9 3 4 3 2 2 2" xfId="16048"/>
    <cellStyle name="Normal 9 3 4 3 2 2 2 2" xfId="32895"/>
    <cellStyle name="Normal 9 3 4 3 2 2 3" xfId="25328"/>
    <cellStyle name="Normal 9 3 4 3 2 3" xfId="12265"/>
    <cellStyle name="Normal 9 3 4 3 2 3 2" xfId="29114"/>
    <cellStyle name="Normal 9 3 4 3 2 4" xfId="21547"/>
    <cellStyle name="Normal 9 3 4 3 3" xfId="6105"/>
    <cellStyle name="Normal 9 3 4 3 3 2" xfId="14164"/>
    <cellStyle name="Normal 9 3 4 3 3 2 2" xfId="31011"/>
    <cellStyle name="Normal 9 3 4 3 3 3" xfId="23444"/>
    <cellStyle name="Normal 9 3 4 3 4" xfId="10330"/>
    <cellStyle name="Normal 9 3 4 3 4 2" xfId="27230"/>
    <cellStyle name="Normal 9 3 4 3 5" xfId="18315"/>
    <cellStyle name="Normal 9 3 4 3 6" xfId="19662"/>
    <cellStyle name="Normal 9 3 4 4" xfId="3294"/>
    <cellStyle name="Normal 9 3 4 4 2" xfId="7077"/>
    <cellStyle name="Normal 9 3 4 4 2 2" xfId="15136"/>
    <cellStyle name="Normal 9 3 4 4 2 2 2" xfId="31983"/>
    <cellStyle name="Normal 9 3 4 4 2 3" xfId="24416"/>
    <cellStyle name="Normal 9 3 4 4 3" xfId="11353"/>
    <cellStyle name="Normal 9 3 4 4 3 2" xfId="28202"/>
    <cellStyle name="Normal 9 3 4 4 4" xfId="20635"/>
    <cellStyle name="Normal 9 3 4 5" xfId="5193"/>
    <cellStyle name="Normal 9 3 4 5 2" xfId="13252"/>
    <cellStyle name="Normal 9 3 4 5 2 2" xfId="30099"/>
    <cellStyle name="Normal 9 3 4 5 3" xfId="22532"/>
    <cellStyle name="Normal 9 3 4 6" xfId="9354"/>
    <cellStyle name="Normal 9 3 4 6 2" xfId="26318"/>
    <cellStyle name="Normal 9 3 4 7" xfId="18312"/>
    <cellStyle name="Normal 9 3 4 8" xfId="18750"/>
    <cellStyle name="Normal 9 3 5" xfId="1478"/>
    <cellStyle name="Normal 9 3 5 2" xfId="2477"/>
    <cellStyle name="Normal 9 3 5 2 2" xfId="4439"/>
    <cellStyle name="Normal 9 3 5 2 2 2" xfId="8222"/>
    <cellStyle name="Normal 9 3 5 2 2 2 2" xfId="16281"/>
    <cellStyle name="Normal 9 3 5 2 2 2 2 2" xfId="33128"/>
    <cellStyle name="Normal 9 3 5 2 2 2 3" xfId="25561"/>
    <cellStyle name="Normal 9 3 5 2 2 3" xfId="12498"/>
    <cellStyle name="Normal 9 3 5 2 2 3 2" xfId="29347"/>
    <cellStyle name="Normal 9 3 5 2 2 4" xfId="21780"/>
    <cellStyle name="Normal 9 3 5 2 3" xfId="6338"/>
    <cellStyle name="Normal 9 3 5 2 3 2" xfId="14397"/>
    <cellStyle name="Normal 9 3 5 2 3 2 2" xfId="31244"/>
    <cellStyle name="Normal 9 3 5 2 3 3" xfId="23677"/>
    <cellStyle name="Normal 9 3 5 2 4" xfId="10564"/>
    <cellStyle name="Normal 9 3 5 2 4 2" xfId="27463"/>
    <cellStyle name="Normal 9 3 5 2 5" xfId="18317"/>
    <cellStyle name="Normal 9 3 5 2 6" xfId="19895"/>
    <cellStyle name="Normal 9 3 5 3" xfId="3527"/>
    <cellStyle name="Normal 9 3 5 3 2" xfId="7310"/>
    <cellStyle name="Normal 9 3 5 3 2 2" xfId="15369"/>
    <cellStyle name="Normal 9 3 5 3 2 2 2" xfId="32216"/>
    <cellStyle name="Normal 9 3 5 3 2 3" xfId="24649"/>
    <cellStyle name="Normal 9 3 5 3 3" xfId="11586"/>
    <cellStyle name="Normal 9 3 5 3 3 2" xfId="28435"/>
    <cellStyle name="Normal 9 3 5 3 4" xfId="20868"/>
    <cellStyle name="Normal 9 3 5 4" xfId="5426"/>
    <cellStyle name="Normal 9 3 5 4 2" xfId="13485"/>
    <cellStyle name="Normal 9 3 5 4 2 2" xfId="30332"/>
    <cellStyle name="Normal 9 3 5 4 3" xfId="22765"/>
    <cellStyle name="Normal 9 3 5 5" xfId="9611"/>
    <cellStyle name="Normal 9 3 5 5 2" xfId="26551"/>
    <cellStyle name="Normal 9 3 5 6" xfId="18316"/>
    <cellStyle name="Normal 9 3 5 7" xfId="18983"/>
    <cellStyle name="Normal 9 3 6" xfId="2002"/>
    <cellStyle name="Normal 9 3 6 2" xfId="3988"/>
    <cellStyle name="Normal 9 3 6 2 2" xfId="7771"/>
    <cellStyle name="Normal 9 3 6 2 2 2" xfId="15830"/>
    <cellStyle name="Normal 9 3 6 2 2 2 2" xfId="32677"/>
    <cellStyle name="Normal 9 3 6 2 2 3" xfId="25110"/>
    <cellStyle name="Normal 9 3 6 2 3" xfId="12047"/>
    <cellStyle name="Normal 9 3 6 2 3 2" xfId="28896"/>
    <cellStyle name="Normal 9 3 6 2 4" xfId="21329"/>
    <cellStyle name="Normal 9 3 6 3" xfId="5887"/>
    <cellStyle name="Normal 9 3 6 3 2" xfId="13946"/>
    <cellStyle name="Normal 9 3 6 3 2 2" xfId="30793"/>
    <cellStyle name="Normal 9 3 6 3 3" xfId="23226"/>
    <cellStyle name="Normal 9 3 6 4" xfId="10101"/>
    <cellStyle name="Normal 9 3 6 4 2" xfId="27012"/>
    <cellStyle name="Normal 9 3 6 5" xfId="18318"/>
    <cellStyle name="Normal 9 3 6 6" xfId="19444"/>
    <cellStyle name="Normal 9 3 7" xfId="3046"/>
    <cellStyle name="Normal 9 3 7 2" xfId="6859"/>
    <cellStyle name="Normal 9 3 7 2 2" xfId="14918"/>
    <cellStyle name="Normal 9 3 7 2 2 2" xfId="31765"/>
    <cellStyle name="Normal 9 3 7 2 3" xfId="24198"/>
    <cellStyle name="Normal 9 3 7 3" xfId="11109"/>
    <cellStyle name="Normal 9 3 7 3 2" xfId="27984"/>
    <cellStyle name="Normal 9 3 7 4" xfId="20417"/>
    <cellStyle name="Normal 9 3 8" xfId="4975"/>
    <cellStyle name="Normal 9 3 8 2" xfId="13034"/>
    <cellStyle name="Normal 9 3 8 2 2" xfId="29881"/>
    <cellStyle name="Normal 9 3 8 3" xfId="22314"/>
    <cellStyle name="Normal 9 3 9" xfId="8955"/>
    <cellStyle name="Normal 9 3 9 2" xfId="26100"/>
    <cellStyle name="Normal 9 3_Energía" xfId="18319"/>
    <cellStyle name="Normal 9 4" xfId="690"/>
    <cellStyle name="Normal 9 4 10" xfId="18553"/>
    <cellStyle name="Normal 9 4 11" xfId="34139"/>
    <cellStyle name="Normal 9 4 2" xfId="1053"/>
    <cellStyle name="Normal 9 4 2 2" xfId="1314"/>
    <cellStyle name="Normal 9 4 2 2 2" xfId="1810"/>
    <cellStyle name="Normal 9 4 2 2 2 2" xfId="2809"/>
    <cellStyle name="Normal 9 4 2 2 2 2 2" xfId="4771"/>
    <cellStyle name="Normal 9 4 2 2 2 2 2 2" xfId="8554"/>
    <cellStyle name="Normal 9 4 2 2 2 2 2 2 2" xfId="16613"/>
    <cellStyle name="Normal 9 4 2 2 2 2 2 2 2 2" xfId="33460"/>
    <cellStyle name="Normal 9 4 2 2 2 2 2 2 3" xfId="25893"/>
    <cellStyle name="Normal 9 4 2 2 2 2 2 3" xfId="12830"/>
    <cellStyle name="Normal 9 4 2 2 2 2 2 3 2" xfId="29679"/>
    <cellStyle name="Normal 9 4 2 2 2 2 2 4" xfId="22112"/>
    <cellStyle name="Normal 9 4 2 2 2 2 3" xfId="6670"/>
    <cellStyle name="Normal 9 4 2 2 2 2 3 2" xfId="14729"/>
    <cellStyle name="Normal 9 4 2 2 2 2 3 2 2" xfId="31576"/>
    <cellStyle name="Normal 9 4 2 2 2 2 3 3" xfId="24009"/>
    <cellStyle name="Normal 9 4 2 2 2 2 4" xfId="10896"/>
    <cellStyle name="Normal 9 4 2 2 2 2 4 2" xfId="27795"/>
    <cellStyle name="Normal 9 4 2 2 2 2 5" xfId="18324"/>
    <cellStyle name="Normal 9 4 2 2 2 2 6" xfId="20227"/>
    <cellStyle name="Normal 9 4 2 2 2 3" xfId="3859"/>
    <cellStyle name="Normal 9 4 2 2 2 3 2" xfId="7642"/>
    <cellStyle name="Normal 9 4 2 2 2 3 2 2" xfId="15701"/>
    <cellStyle name="Normal 9 4 2 2 2 3 2 2 2" xfId="32548"/>
    <cellStyle name="Normal 9 4 2 2 2 3 2 3" xfId="24981"/>
    <cellStyle name="Normal 9 4 2 2 2 3 3" xfId="11918"/>
    <cellStyle name="Normal 9 4 2 2 2 3 3 2" xfId="28767"/>
    <cellStyle name="Normal 9 4 2 2 2 3 4" xfId="21200"/>
    <cellStyle name="Normal 9 4 2 2 2 4" xfId="5758"/>
    <cellStyle name="Normal 9 4 2 2 2 4 2" xfId="13817"/>
    <cellStyle name="Normal 9 4 2 2 2 4 2 2" xfId="30664"/>
    <cellStyle name="Normal 9 4 2 2 2 4 3" xfId="23097"/>
    <cellStyle name="Normal 9 4 2 2 2 5" xfId="9943"/>
    <cellStyle name="Normal 9 4 2 2 2 5 2" xfId="26883"/>
    <cellStyle name="Normal 9 4 2 2 2 6" xfId="18323"/>
    <cellStyle name="Normal 9 4 2 2 2 7" xfId="19315"/>
    <cellStyle name="Normal 9 4 2 2 3" xfId="2356"/>
    <cellStyle name="Normal 9 4 2 2 3 2" xfId="4320"/>
    <cellStyle name="Normal 9 4 2 2 3 2 2" xfId="8103"/>
    <cellStyle name="Normal 9 4 2 2 3 2 2 2" xfId="16162"/>
    <cellStyle name="Normal 9 4 2 2 3 2 2 2 2" xfId="33009"/>
    <cellStyle name="Normal 9 4 2 2 3 2 2 3" xfId="25442"/>
    <cellStyle name="Normal 9 4 2 2 3 2 3" xfId="12379"/>
    <cellStyle name="Normal 9 4 2 2 3 2 3 2" xfId="29228"/>
    <cellStyle name="Normal 9 4 2 2 3 2 4" xfId="21661"/>
    <cellStyle name="Normal 9 4 2 2 3 3" xfId="6219"/>
    <cellStyle name="Normal 9 4 2 2 3 3 2" xfId="14278"/>
    <cellStyle name="Normal 9 4 2 2 3 3 2 2" xfId="31125"/>
    <cellStyle name="Normal 9 4 2 2 3 3 3" xfId="23558"/>
    <cellStyle name="Normal 9 4 2 2 3 4" xfId="10444"/>
    <cellStyle name="Normal 9 4 2 2 3 4 2" xfId="27344"/>
    <cellStyle name="Normal 9 4 2 2 3 5" xfId="18325"/>
    <cellStyle name="Normal 9 4 2 2 3 6" xfId="19776"/>
    <cellStyle name="Normal 9 4 2 2 4" xfId="3408"/>
    <cellStyle name="Normal 9 4 2 2 4 2" xfId="7191"/>
    <cellStyle name="Normal 9 4 2 2 4 2 2" xfId="15250"/>
    <cellStyle name="Normal 9 4 2 2 4 2 2 2" xfId="32097"/>
    <cellStyle name="Normal 9 4 2 2 4 2 3" xfId="24530"/>
    <cellStyle name="Normal 9 4 2 2 4 3" xfId="11467"/>
    <cellStyle name="Normal 9 4 2 2 4 3 2" xfId="28316"/>
    <cellStyle name="Normal 9 4 2 2 4 4" xfId="20749"/>
    <cellStyle name="Normal 9 4 2 2 5" xfId="5307"/>
    <cellStyle name="Normal 9 4 2 2 5 2" xfId="13366"/>
    <cellStyle name="Normal 9 4 2 2 5 2 2" xfId="30213"/>
    <cellStyle name="Normal 9 4 2 2 5 3" xfId="22646"/>
    <cellStyle name="Normal 9 4 2 2 6" xfId="9468"/>
    <cellStyle name="Normal 9 4 2 2 6 2" xfId="26432"/>
    <cellStyle name="Normal 9 4 2 2 7" xfId="18322"/>
    <cellStyle name="Normal 9 4 2 2 8" xfId="18864"/>
    <cellStyle name="Normal 9 4 2 3" xfId="1592"/>
    <cellStyle name="Normal 9 4 2 3 2" xfId="2591"/>
    <cellStyle name="Normal 9 4 2 3 2 2" xfId="4553"/>
    <cellStyle name="Normal 9 4 2 3 2 2 2" xfId="8336"/>
    <cellStyle name="Normal 9 4 2 3 2 2 2 2" xfId="16395"/>
    <cellStyle name="Normal 9 4 2 3 2 2 2 2 2" xfId="33242"/>
    <cellStyle name="Normal 9 4 2 3 2 2 2 3" xfId="25675"/>
    <cellStyle name="Normal 9 4 2 3 2 2 3" xfId="12612"/>
    <cellStyle name="Normal 9 4 2 3 2 2 3 2" xfId="29461"/>
    <cellStyle name="Normal 9 4 2 3 2 2 4" xfId="21894"/>
    <cellStyle name="Normal 9 4 2 3 2 3" xfId="6452"/>
    <cellStyle name="Normal 9 4 2 3 2 3 2" xfId="14511"/>
    <cellStyle name="Normal 9 4 2 3 2 3 2 2" xfId="31358"/>
    <cellStyle name="Normal 9 4 2 3 2 3 3" xfId="23791"/>
    <cellStyle name="Normal 9 4 2 3 2 4" xfId="10678"/>
    <cellStyle name="Normal 9 4 2 3 2 4 2" xfId="27577"/>
    <cellStyle name="Normal 9 4 2 3 2 5" xfId="18327"/>
    <cellStyle name="Normal 9 4 2 3 2 6" xfId="20009"/>
    <cellStyle name="Normal 9 4 2 3 3" xfId="3641"/>
    <cellStyle name="Normal 9 4 2 3 3 2" xfId="7424"/>
    <cellStyle name="Normal 9 4 2 3 3 2 2" xfId="15483"/>
    <cellStyle name="Normal 9 4 2 3 3 2 2 2" xfId="32330"/>
    <cellStyle name="Normal 9 4 2 3 3 2 3" xfId="24763"/>
    <cellStyle name="Normal 9 4 2 3 3 3" xfId="11700"/>
    <cellStyle name="Normal 9 4 2 3 3 3 2" xfId="28549"/>
    <cellStyle name="Normal 9 4 2 3 3 4" xfId="20982"/>
    <cellStyle name="Normal 9 4 2 3 4" xfId="5540"/>
    <cellStyle name="Normal 9 4 2 3 4 2" xfId="13599"/>
    <cellStyle name="Normal 9 4 2 3 4 2 2" xfId="30446"/>
    <cellStyle name="Normal 9 4 2 3 4 3" xfId="22879"/>
    <cellStyle name="Normal 9 4 2 3 5" xfId="9725"/>
    <cellStyle name="Normal 9 4 2 3 5 2" xfId="26665"/>
    <cellStyle name="Normal 9 4 2 3 6" xfId="18326"/>
    <cellStyle name="Normal 9 4 2 3 7" xfId="19097"/>
    <cellStyle name="Normal 9 4 2 4" xfId="2138"/>
    <cellStyle name="Normal 9 4 2 4 2" xfId="4102"/>
    <cellStyle name="Normal 9 4 2 4 2 2" xfId="7885"/>
    <cellStyle name="Normal 9 4 2 4 2 2 2" xfId="15944"/>
    <cellStyle name="Normal 9 4 2 4 2 2 2 2" xfId="32791"/>
    <cellStyle name="Normal 9 4 2 4 2 2 3" xfId="25224"/>
    <cellStyle name="Normal 9 4 2 4 2 3" xfId="12161"/>
    <cellStyle name="Normal 9 4 2 4 2 3 2" xfId="29010"/>
    <cellStyle name="Normal 9 4 2 4 2 4" xfId="21443"/>
    <cellStyle name="Normal 9 4 2 4 3" xfId="6001"/>
    <cellStyle name="Normal 9 4 2 4 3 2" xfId="14060"/>
    <cellStyle name="Normal 9 4 2 4 3 2 2" xfId="30907"/>
    <cellStyle name="Normal 9 4 2 4 3 3" xfId="23340"/>
    <cellStyle name="Normal 9 4 2 4 4" xfId="10226"/>
    <cellStyle name="Normal 9 4 2 4 4 2" xfId="27126"/>
    <cellStyle name="Normal 9 4 2 4 5" xfId="18328"/>
    <cellStyle name="Normal 9 4 2 4 6" xfId="19558"/>
    <cellStyle name="Normal 9 4 2 5" xfId="3190"/>
    <cellStyle name="Normal 9 4 2 5 2" xfId="6973"/>
    <cellStyle name="Normal 9 4 2 5 2 2" xfId="15032"/>
    <cellStyle name="Normal 9 4 2 5 2 2 2" xfId="31879"/>
    <cellStyle name="Normal 9 4 2 5 2 3" xfId="24312"/>
    <cellStyle name="Normal 9 4 2 5 3" xfId="11249"/>
    <cellStyle name="Normal 9 4 2 5 3 2" xfId="28098"/>
    <cellStyle name="Normal 9 4 2 5 4" xfId="20531"/>
    <cellStyle name="Normal 9 4 2 6" xfId="5089"/>
    <cellStyle name="Normal 9 4 2 6 2" xfId="13148"/>
    <cellStyle name="Normal 9 4 2 6 2 2" xfId="29995"/>
    <cellStyle name="Normal 9 4 2 6 3" xfId="22428"/>
    <cellStyle name="Normal 9 4 2 7" xfId="9233"/>
    <cellStyle name="Normal 9 4 2 7 2" xfId="26214"/>
    <cellStyle name="Normal 9 4 2 8" xfId="18321"/>
    <cellStyle name="Normal 9 4 2 9" xfId="18646"/>
    <cellStyle name="Normal 9 4 3" xfId="1222"/>
    <cellStyle name="Normal 9 4 3 2" xfId="1718"/>
    <cellStyle name="Normal 9 4 3 2 2" xfId="2717"/>
    <cellStyle name="Normal 9 4 3 2 2 2" xfId="4679"/>
    <cellStyle name="Normal 9 4 3 2 2 2 2" xfId="8462"/>
    <cellStyle name="Normal 9 4 3 2 2 2 2 2" xfId="16521"/>
    <cellStyle name="Normal 9 4 3 2 2 2 2 2 2" xfId="33368"/>
    <cellStyle name="Normal 9 4 3 2 2 2 2 3" xfId="25801"/>
    <cellStyle name="Normal 9 4 3 2 2 2 3" xfId="12738"/>
    <cellStyle name="Normal 9 4 3 2 2 2 3 2" xfId="29587"/>
    <cellStyle name="Normal 9 4 3 2 2 2 4" xfId="22020"/>
    <cellStyle name="Normal 9 4 3 2 2 3" xfId="6578"/>
    <cellStyle name="Normal 9 4 3 2 2 3 2" xfId="14637"/>
    <cellStyle name="Normal 9 4 3 2 2 3 2 2" xfId="31484"/>
    <cellStyle name="Normal 9 4 3 2 2 3 3" xfId="23917"/>
    <cellStyle name="Normal 9 4 3 2 2 4" xfId="10804"/>
    <cellStyle name="Normal 9 4 3 2 2 4 2" xfId="27703"/>
    <cellStyle name="Normal 9 4 3 2 2 5" xfId="18331"/>
    <cellStyle name="Normal 9 4 3 2 2 6" xfId="20135"/>
    <cellStyle name="Normal 9 4 3 2 3" xfId="3767"/>
    <cellStyle name="Normal 9 4 3 2 3 2" xfId="7550"/>
    <cellStyle name="Normal 9 4 3 2 3 2 2" xfId="15609"/>
    <cellStyle name="Normal 9 4 3 2 3 2 2 2" xfId="32456"/>
    <cellStyle name="Normal 9 4 3 2 3 2 3" xfId="24889"/>
    <cellStyle name="Normal 9 4 3 2 3 3" xfId="11826"/>
    <cellStyle name="Normal 9 4 3 2 3 3 2" xfId="28675"/>
    <cellStyle name="Normal 9 4 3 2 3 4" xfId="21108"/>
    <cellStyle name="Normal 9 4 3 2 4" xfId="5666"/>
    <cellStyle name="Normal 9 4 3 2 4 2" xfId="13725"/>
    <cellStyle name="Normal 9 4 3 2 4 2 2" xfId="30572"/>
    <cellStyle name="Normal 9 4 3 2 4 3" xfId="23005"/>
    <cellStyle name="Normal 9 4 3 2 5" xfId="9851"/>
    <cellStyle name="Normal 9 4 3 2 5 2" xfId="26791"/>
    <cellStyle name="Normal 9 4 3 2 6" xfId="18330"/>
    <cellStyle name="Normal 9 4 3 2 7" xfId="19223"/>
    <cellStyle name="Normal 9 4 3 3" xfId="2264"/>
    <cellStyle name="Normal 9 4 3 3 2" xfId="4228"/>
    <cellStyle name="Normal 9 4 3 3 2 2" xfId="8011"/>
    <cellStyle name="Normal 9 4 3 3 2 2 2" xfId="16070"/>
    <cellStyle name="Normal 9 4 3 3 2 2 2 2" xfId="32917"/>
    <cellStyle name="Normal 9 4 3 3 2 2 3" xfId="25350"/>
    <cellStyle name="Normal 9 4 3 3 2 3" xfId="12287"/>
    <cellStyle name="Normal 9 4 3 3 2 3 2" xfId="29136"/>
    <cellStyle name="Normal 9 4 3 3 2 4" xfId="21569"/>
    <cellStyle name="Normal 9 4 3 3 3" xfId="6127"/>
    <cellStyle name="Normal 9 4 3 3 3 2" xfId="14186"/>
    <cellStyle name="Normal 9 4 3 3 3 2 2" xfId="31033"/>
    <cellStyle name="Normal 9 4 3 3 3 3" xfId="23466"/>
    <cellStyle name="Normal 9 4 3 3 4" xfId="10352"/>
    <cellStyle name="Normal 9 4 3 3 4 2" xfId="27252"/>
    <cellStyle name="Normal 9 4 3 3 5" xfId="18332"/>
    <cellStyle name="Normal 9 4 3 3 6" xfId="19684"/>
    <cellStyle name="Normal 9 4 3 4" xfId="3316"/>
    <cellStyle name="Normal 9 4 3 4 2" xfId="7099"/>
    <cellStyle name="Normal 9 4 3 4 2 2" xfId="15158"/>
    <cellStyle name="Normal 9 4 3 4 2 2 2" xfId="32005"/>
    <cellStyle name="Normal 9 4 3 4 2 3" xfId="24438"/>
    <cellStyle name="Normal 9 4 3 4 3" xfId="11375"/>
    <cellStyle name="Normal 9 4 3 4 3 2" xfId="28224"/>
    <cellStyle name="Normal 9 4 3 4 4" xfId="20657"/>
    <cellStyle name="Normal 9 4 3 5" xfId="5215"/>
    <cellStyle name="Normal 9 4 3 5 2" xfId="13274"/>
    <cellStyle name="Normal 9 4 3 5 2 2" xfId="30121"/>
    <cellStyle name="Normal 9 4 3 5 3" xfId="22554"/>
    <cellStyle name="Normal 9 4 3 6" xfId="9376"/>
    <cellStyle name="Normal 9 4 3 6 2" xfId="26340"/>
    <cellStyle name="Normal 9 4 3 7" xfId="18329"/>
    <cellStyle name="Normal 9 4 3 8" xfId="18772"/>
    <cellStyle name="Normal 9 4 4" xfId="1500"/>
    <cellStyle name="Normal 9 4 4 2" xfId="2499"/>
    <cellStyle name="Normal 9 4 4 2 2" xfId="4461"/>
    <cellStyle name="Normal 9 4 4 2 2 2" xfId="8244"/>
    <cellStyle name="Normal 9 4 4 2 2 2 2" xfId="16303"/>
    <cellStyle name="Normal 9 4 4 2 2 2 2 2" xfId="33150"/>
    <cellStyle name="Normal 9 4 4 2 2 2 3" xfId="25583"/>
    <cellStyle name="Normal 9 4 4 2 2 3" xfId="12520"/>
    <cellStyle name="Normal 9 4 4 2 2 3 2" xfId="29369"/>
    <cellStyle name="Normal 9 4 4 2 2 4" xfId="21802"/>
    <cellStyle name="Normal 9 4 4 2 3" xfId="6360"/>
    <cellStyle name="Normal 9 4 4 2 3 2" xfId="14419"/>
    <cellStyle name="Normal 9 4 4 2 3 2 2" xfId="31266"/>
    <cellStyle name="Normal 9 4 4 2 3 3" xfId="23699"/>
    <cellStyle name="Normal 9 4 4 2 4" xfId="10586"/>
    <cellStyle name="Normal 9 4 4 2 4 2" xfId="27485"/>
    <cellStyle name="Normal 9 4 4 2 5" xfId="18334"/>
    <cellStyle name="Normal 9 4 4 2 6" xfId="19917"/>
    <cellStyle name="Normal 9 4 4 3" xfId="3549"/>
    <cellStyle name="Normal 9 4 4 3 2" xfId="7332"/>
    <cellStyle name="Normal 9 4 4 3 2 2" xfId="15391"/>
    <cellStyle name="Normal 9 4 4 3 2 2 2" xfId="32238"/>
    <cellStyle name="Normal 9 4 4 3 2 3" xfId="24671"/>
    <cellStyle name="Normal 9 4 4 3 3" xfId="11608"/>
    <cellStyle name="Normal 9 4 4 3 3 2" xfId="28457"/>
    <cellStyle name="Normal 9 4 4 3 4" xfId="20890"/>
    <cellStyle name="Normal 9 4 4 4" xfId="5448"/>
    <cellStyle name="Normal 9 4 4 4 2" xfId="13507"/>
    <cellStyle name="Normal 9 4 4 4 2 2" xfId="30354"/>
    <cellStyle name="Normal 9 4 4 4 3" xfId="22787"/>
    <cellStyle name="Normal 9 4 4 5" xfId="9633"/>
    <cellStyle name="Normal 9 4 4 5 2" xfId="26573"/>
    <cellStyle name="Normal 9 4 4 6" xfId="18333"/>
    <cellStyle name="Normal 9 4 4 7" xfId="19005"/>
    <cellStyle name="Normal 9 4 5" xfId="2027"/>
    <cellStyle name="Normal 9 4 5 2" xfId="4010"/>
    <cellStyle name="Normal 9 4 5 2 2" xfId="7793"/>
    <cellStyle name="Normal 9 4 5 2 2 2" xfId="15852"/>
    <cellStyle name="Normal 9 4 5 2 2 2 2" xfId="32699"/>
    <cellStyle name="Normal 9 4 5 2 2 3" xfId="25132"/>
    <cellStyle name="Normal 9 4 5 2 3" xfId="12069"/>
    <cellStyle name="Normal 9 4 5 2 3 2" xfId="28918"/>
    <cellStyle name="Normal 9 4 5 2 4" xfId="21351"/>
    <cellStyle name="Normal 9 4 5 3" xfId="5909"/>
    <cellStyle name="Normal 9 4 5 3 2" xfId="13968"/>
    <cellStyle name="Normal 9 4 5 3 2 2" xfId="30815"/>
    <cellStyle name="Normal 9 4 5 3 3" xfId="23248"/>
    <cellStyle name="Normal 9 4 5 4" xfId="10126"/>
    <cellStyle name="Normal 9 4 5 4 2" xfId="27034"/>
    <cellStyle name="Normal 9 4 5 5" xfId="18335"/>
    <cellStyle name="Normal 9 4 5 6" xfId="19466"/>
    <cellStyle name="Normal 9 4 6" xfId="3068"/>
    <cellStyle name="Normal 9 4 6 2" xfId="6881"/>
    <cellStyle name="Normal 9 4 6 2 2" xfId="14940"/>
    <cellStyle name="Normal 9 4 6 2 2 2" xfId="31787"/>
    <cellStyle name="Normal 9 4 6 2 3" xfId="24220"/>
    <cellStyle name="Normal 9 4 6 3" xfId="11131"/>
    <cellStyle name="Normal 9 4 6 3 2" xfId="28006"/>
    <cellStyle name="Normal 9 4 6 4" xfId="20439"/>
    <cellStyle name="Normal 9 4 7" xfId="4997"/>
    <cellStyle name="Normal 9 4 7 2" xfId="13056"/>
    <cellStyle name="Normal 9 4 7 2 2" xfId="29903"/>
    <cellStyle name="Normal 9 4 7 3" xfId="22336"/>
    <cellStyle name="Normal 9 4 8" xfId="9001"/>
    <cellStyle name="Normal 9 4 8 2" xfId="26122"/>
    <cellStyle name="Normal 9 4 9" xfId="18320"/>
    <cellStyle name="Normal 9 5" xfId="854"/>
    <cellStyle name="Normal 9 5 10" xfId="18597"/>
    <cellStyle name="Normal 9 5 11" xfId="34140"/>
    <cellStyle name="Normal 9 5 2" xfId="1097"/>
    <cellStyle name="Normal 9 5 2 2" xfId="1358"/>
    <cellStyle name="Normal 9 5 2 2 2" xfId="1854"/>
    <cellStyle name="Normal 9 5 2 2 2 2" xfId="2853"/>
    <cellStyle name="Normal 9 5 2 2 2 2 2" xfId="4815"/>
    <cellStyle name="Normal 9 5 2 2 2 2 2 2" xfId="8598"/>
    <cellStyle name="Normal 9 5 2 2 2 2 2 2 2" xfId="16657"/>
    <cellStyle name="Normal 9 5 2 2 2 2 2 2 2 2" xfId="33504"/>
    <cellStyle name="Normal 9 5 2 2 2 2 2 2 3" xfId="25937"/>
    <cellStyle name="Normal 9 5 2 2 2 2 2 3" xfId="12874"/>
    <cellStyle name="Normal 9 5 2 2 2 2 2 3 2" xfId="29723"/>
    <cellStyle name="Normal 9 5 2 2 2 2 2 4" xfId="22156"/>
    <cellStyle name="Normal 9 5 2 2 2 2 3" xfId="6714"/>
    <cellStyle name="Normal 9 5 2 2 2 2 3 2" xfId="14773"/>
    <cellStyle name="Normal 9 5 2 2 2 2 3 2 2" xfId="31620"/>
    <cellStyle name="Normal 9 5 2 2 2 2 3 3" xfId="24053"/>
    <cellStyle name="Normal 9 5 2 2 2 2 4" xfId="10940"/>
    <cellStyle name="Normal 9 5 2 2 2 2 4 2" xfId="27839"/>
    <cellStyle name="Normal 9 5 2 2 2 2 5" xfId="18340"/>
    <cellStyle name="Normal 9 5 2 2 2 2 6" xfId="20271"/>
    <cellStyle name="Normal 9 5 2 2 2 3" xfId="3903"/>
    <cellStyle name="Normal 9 5 2 2 2 3 2" xfId="7686"/>
    <cellStyle name="Normal 9 5 2 2 2 3 2 2" xfId="15745"/>
    <cellStyle name="Normal 9 5 2 2 2 3 2 2 2" xfId="32592"/>
    <cellStyle name="Normal 9 5 2 2 2 3 2 3" xfId="25025"/>
    <cellStyle name="Normal 9 5 2 2 2 3 3" xfId="11962"/>
    <cellStyle name="Normal 9 5 2 2 2 3 3 2" xfId="28811"/>
    <cellStyle name="Normal 9 5 2 2 2 3 4" xfId="21244"/>
    <cellStyle name="Normal 9 5 2 2 2 4" xfId="5802"/>
    <cellStyle name="Normal 9 5 2 2 2 4 2" xfId="13861"/>
    <cellStyle name="Normal 9 5 2 2 2 4 2 2" xfId="30708"/>
    <cellStyle name="Normal 9 5 2 2 2 4 3" xfId="23141"/>
    <cellStyle name="Normal 9 5 2 2 2 5" xfId="9987"/>
    <cellStyle name="Normal 9 5 2 2 2 5 2" xfId="26927"/>
    <cellStyle name="Normal 9 5 2 2 2 6" xfId="18339"/>
    <cellStyle name="Normal 9 5 2 2 2 7" xfId="19359"/>
    <cellStyle name="Normal 9 5 2 2 3" xfId="2400"/>
    <cellStyle name="Normal 9 5 2 2 3 2" xfId="4364"/>
    <cellStyle name="Normal 9 5 2 2 3 2 2" xfId="8147"/>
    <cellStyle name="Normal 9 5 2 2 3 2 2 2" xfId="16206"/>
    <cellStyle name="Normal 9 5 2 2 3 2 2 2 2" xfId="33053"/>
    <cellStyle name="Normal 9 5 2 2 3 2 2 3" xfId="25486"/>
    <cellStyle name="Normal 9 5 2 2 3 2 3" xfId="12423"/>
    <cellStyle name="Normal 9 5 2 2 3 2 3 2" xfId="29272"/>
    <cellStyle name="Normal 9 5 2 2 3 2 4" xfId="21705"/>
    <cellStyle name="Normal 9 5 2 2 3 3" xfId="6263"/>
    <cellStyle name="Normal 9 5 2 2 3 3 2" xfId="14322"/>
    <cellStyle name="Normal 9 5 2 2 3 3 2 2" xfId="31169"/>
    <cellStyle name="Normal 9 5 2 2 3 3 3" xfId="23602"/>
    <cellStyle name="Normal 9 5 2 2 3 4" xfId="10488"/>
    <cellStyle name="Normal 9 5 2 2 3 4 2" xfId="27388"/>
    <cellStyle name="Normal 9 5 2 2 3 5" xfId="18341"/>
    <cellStyle name="Normal 9 5 2 2 3 6" xfId="19820"/>
    <cellStyle name="Normal 9 5 2 2 4" xfId="3452"/>
    <cellStyle name="Normal 9 5 2 2 4 2" xfId="7235"/>
    <cellStyle name="Normal 9 5 2 2 4 2 2" xfId="15294"/>
    <cellStyle name="Normal 9 5 2 2 4 2 2 2" xfId="32141"/>
    <cellStyle name="Normal 9 5 2 2 4 2 3" xfId="24574"/>
    <cellStyle name="Normal 9 5 2 2 4 3" xfId="11511"/>
    <cellStyle name="Normal 9 5 2 2 4 3 2" xfId="28360"/>
    <cellStyle name="Normal 9 5 2 2 4 4" xfId="20793"/>
    <cellStyle name="Normal 9 5 2 2 5" xfId="5351"/>
    <cellStyle name="Normal 9 5 2 2 5 2" xfId="13410"/>
    <cellStyle name="Normal 9 5 2 2 5 2 2" xfId="30257"/>
    <cellStyle name="Normal 9 5 2 2 5 3" xfId="22690"/>
    <cellStyle name="Normal 9 5 2 2 6" xfId="9512"/>
    <cellStyle name="Normal 9 5 2 2 6 2" xfId="26476"/>
    <cellStyle name="Normal 9 5 2 2 7" xfId="18338"/>
    <cellStyle name="Normal 9 5 2 2 8" xfId="18908"/>
    <cellStyle name="Normal 9 5 2 3" xfId="1636"/>
    <cellStyle name="Normal 9 5 2 3 2" xfId="2635"/>
    <cellStyle name="Normal 9 5 2 3 2 2" xfId="4597"/>
    <cellStyle name="Normal 9 5 2 3 2 2 2" xfId="8380"/>
    <cellStyle name="Normal 9 5 2 3 2 2 2 2" xfId="16439"/>
    <cellStyle name="Normal 9 5 2 3 2 2 2 2 2" xfId="33286"/>
    <cellStyle name="Normal 9 5 2 3 2 2 2 3" xfId="25719"/>
    <cellStyle name="Normal 9 5 2 3 2 2 3" xfId="12656"/>
    <cellStyle name="Normal 9 5 2 3 2 2 3 2" xfId="29505"/>
    <cellStyle name="Normal 9 5 2 3 2 2 4" xfId="21938"/>
    <cellStyle name="Normal 9 5 2 3 2 3" xfId="6496"/>
    <cellStyle name="Normal 9 5 2 3 2 3 2" xfId="14555"/>
    <cellStyle name="Normal 9 5 2 3 2 3 2 2" xfId="31402"/>
    <cellStyle name="Normal 9 5 2 3 2 3 3" xfId="23835"/>
    <cellStyle name="Normal 9 5 2 3 2 4" xfId="10722"/>
    <cellStyle name="Normal 9 5 2 3 2 4 2" xfId="27621"/>
    <cellStyle name="Normal 9 5 2 3 2 5" xfId="18343"/>
    <cellStyle name="Normal 9 5 2 3 2 6" xfId="20053"/>
    <cellStyle name="Normal 9 5 2 3 3" xfId="3685"/>
    <cellStyle name="Normal 9 5 2 3 3 2" xfId="7468"/>
    <cellStyle name="Normal 9 5 2 3 3 2 2" xfId="15527"/>
    <cellStyle name="Normal 9 5 2 3 3 2 2 2" xfId="32374"/>
    <cellStyle name="Normal 9 5 2 3 3 2 3" xfId="24807"/>
    <cellStyle name="Normal 9 5 2 3 3 3" xfId="11744"/>
    <cellStyle name="Normal 9 5 2 3 3 3 2" xfId="28593"/>
    <cellStyle name="Normal 9 5 2 3 3 4" xfId="21026"/>
    <cellStyle name="Normal 9 5 2 3 4" xfId="5584"/>
    <cellStyle name="Normal 9 5 2 3 4 2" xfId="13643"/>
    <cellStyle name="Normal 9 5 2 3 4 2 2" xfId="30490"/>
    <cellStyle name="Normal 9 5 2 3 4 3" xfId="22923"/>
    <cellStyle name="Normal 9 5 2 3 5" xfId="9769"/>
    <cellStyle name="Normal 9 5 2 3 5 2" xfId="26709"/>
    <cellStyle name="Normal 9 5 2 3 6" xfId="18342"/>
    <cellStyle name="Normal 9 5 2 3 7" xfId="19141"/>
    <cellStyle name="Normal 9 5 2 4" xfId="2182"/>
    <cellStyle name="Normal 9 5 2 4 2" xfId="4146"/>
    <cellStyle name="Normal 9 5 2 4 2 2" xfId="7929"/>
    <cellStyle name="Normal 9 5 2 4 2 2 2" xfId="15988"/>
    <cellStyle name="Normal 9 5 2 4 2 2 2 2" xfId="32835"/>
    <cellStyle name="Normal 9 5 2 4 2 2 3" xfId="25268"/>
    <cellStyle name="Normal 9 5 2 4 2 3" xfId="12205"/>
    <cellStyle name="Normal 9 5 2 4 2 3 2" xfId="29054"/>
    <cellStyle name="Normal 9 5 2 4 2 4" xfId="21487"/>
    <cellStyle name="Normal 9 5 2 4 3" xfId="6045"/>
    <cellStyle name="Normal 9 5 2 4 3 2" xfId="14104"/>
    <cellStyle name="Normal 9 5 2 4 3 2 2" xfId="30951"/>
    <cellStyle name="Normal 9 5 2 4 3 3" xfId="23384"/>
    <cellStyle name="Normal 9 5 2 4 4" xfId="10270"/>
    <cellStyle name="Normal 9 5 2 4 4 2" xfId="27170"/>
    <cellStyle name="Normal 9 5 2 4 5" xfId="18344"/>
    <cellStyle name="Normal 9 5 2 4 6" xfId="19602"/>
    <cellStyle name="Normal 9 5 2 5" xfId="3234"/>
    <cellStyle name="Normal 9 5 2 5 2" xfId="7017"/>
    <cellStyle name="Normal 9 5 2 5 2 2" xfId="15076"/>
    <cellStyle name="Normal 9 5 2 5 2 2 2" xfId="31923"/>
    <cellStyle name="Normal 9 5 2 5 2 3" xfId="24356"/>
    <cellStyle name="Normal 9 5 2 5 3" xfId="11293"/>
    <cellStyle name="Normal 9 5 2 5 3 2" xfId="28142"/>
    <cellStyle name="Normal 9 5 2 5 4" xfId="20575"/>
    <cellStyle name="Normal 9 5 2 6" xfId="5133"/>
    <cellStyle name="Normal 9 5 2 6 2" xfId="13192"/>
    <cellStyle name="Normal 9 5 2 6 2 2" xfId="30039"/>
    <cellStyle name="Normal 9 5 2 6 3" xfId="22472"/>
    <cellStyle name="Normal 9 5 2 7" xfId="9277"/>
    <cellStyle name="Normal 9 5 2 7 2" xfId="26258"/>
    <cellStyle name="Normal 9 5 2 8" xfId="18337"/>
    <cellStyle name="Normal 9 5 2 9" xfId="18690"/>
    <cellStyle name="Normal 9 5 3" xfId="1266"/>
    <cellStyle name="Normal 9 5 3 2" xfId="1762"/>
    <cellStyle name="Normal 9 5 3 2 2" xfId="2761"/>
    <cellStyle name="Normal 9 5 3 2 2 2" xfId="4723"/>
    <cellStyle name="Normal 9 5 3 2 2 2 2" xfId="8506"/>
    <cellStyle name="Normal 9 5 3 2 2 2 2 2" xfId="16565"/>
    <cellStyle name="Normal 9 5 3 2 2 2 2 2 2" xfId="33412"/>
    <cellStyle name="Normal 9 5 3 2 2 2 2 3" xfId="25845"/>
    <cellStyle name="Normal 9 5 3 2 2 2 3" xfId="12782"/>
    <cellStyle name="Normal 9 5 3 2 2 2 3 2" xfId="29631"/>
    <cellStyle name="Normal 9 5 3 2 2 2 4" xfId="22064"/>
    <cellStyle name="Normal 9 5 3 2 2 3" xfId="6622"/>
    <cellStyle name="Normal 9 5 3 2 2 3 2" xfId="14681"/>
    <cellStyle name="Normal 9 5 3 2 2 3 2 2" xfId="31528"/>
    <cellStyle name="Normal 9 5 3 2 2 3 3" xfId="23961"/>
    <cellStyle name="Normal 9 5 3 2 2 4" xfId="10848"/>
    <cellStyle name="Normal 9 5 3 2 2 4 2" xfId="27747"/>
    <cellStyle name="Normal 9 5 3 2 2 5" xfId="18347"/>
    <cellStyle name="Normal 9 5 3 2 2 6" xfId="20179"/>
    <cellStyle name="Normal 9 5 3 2 3" xfId="3811"/>
    <cellStyle name="Normal 9 5 3 2 3 2" xfId="7594"/>
    <cellStyle name="Normal 9 5 3 2 3 2 2" xfId="15653"/>
    <cellStyle name="Normal 9 5 3 2 3 2 2 2" xfId="32500"/>
    <cellStyle name="Normal 9 5 3 2 3 2 3" xfId="24933"/>
    <cellStyle name="Normal 9 5 3 2 3 3" xfId="11870"/>
    <cellStyle name="Normal 9 5 3 2 3 3 2" xfId="28719"/>
    <cellStyle name="Normal 9 5 3 2 3 4" xfId="21152"/>
    <cellStyle name="Normal 9 5 3 2 4" xfId="5710"/>
    <cellStyle name="Normal 9 5 3 2 4 2" xfId="13769"/>
    <cellStyle name="Normal 9 5 3 2 4 2 2" xfId="30616"/>
    <cellStyle name="Normal 9 5 3 2 4 3" xfId="23049"/>
    <cellStyle name="Normal 9 5 3 2 5" xfId="9895"/>
    <cellStyle name="Normal 9 5 3 2 5 2" xfId="26835"/>
    <cellStyle name="Normal 9 5 3 2 6" xfId="18346"/>
    <cellStyle name="Normal 9 5 3 2 7" xfId="19267"/>
    <cellStyle name="Normal 9 5 3 3" xfId="2308"/>
    <cellStyle name="Normal 9 5 3 3 2" xfId="4272"/>
    <cellStyle name="Normal 9 5 3 3 2 2" xfId="8055"/>
    <cellStyle name="Normal 9 5 3 3 2 2 2" xfId="16114"/>
    <cellStyle name="Normal 9 5 3 3 2 2 2 2" xfId="32961"/>
    <cellStyle name="Normal 9 5 3 3 2 2 3" xfId="25394"/>
    <cellStyle name="Normal 9 5 3 3 2 3" xfId="12331"/>
    <cellStyle name="Normal 9 5 3 3 2 3 2" xfId="29180"/>
    <cellStyle name="Normal 9 5 3 3 2 4" xfId="21613"/>
    <cellStyle name="Normal 9 5 3 3 3" xfId="6171"/>
    <cellStyle name="Normal 9 5 3 3 3 2" xfId="14230"/>
    <cellStyle name="Normal 9 5 3 3 3 2 2" xfId="31077"/>
    <cellStyle name="Normal 9 5 3 3 3 3" xfId="23510"/>
    <cellStyle name="Normal 9 5 3 3 4" xfId="10396"/>
    <cellStyle name="Normal 9 5 3 3 4 2" xfId="27296"/>
    <cellStyle name="Normal 9 5 3 3 5" xfId="18348"/>
    <cellStyle name="Normal 9 5 3 3 6" xfId="19728"/>
    <cellStyle name="Normal 9 5 3 4" xfId="3360"/>
    <cellStyle name="Normal 9 5 3 4 2" xfId="7143"/>
    <cellStyle name="Normal 9 5 3 4 2 2" xfId="15202"/>
    <cellStyle name="Normal 9 5 3 4 2 2 2" xfId="32049"/>
    <cellStyle name="Normal 9 5 3 4 2 3" xfId="24482"/>
    <cellStyle name="Normal 9 5 3 4 3" xfId="11419"/>
    <cellStyle name="Normal 9 5 3 4 3 2" xfId="28268"/>
    <cellStyle name="Normal 9 5 3 4 4" xfId="20701"/>
    <cellStyle name="Normal 9 5 3 5" xfId="5259"/>
    <cellStyle name="Normal 9 5 3 5 2" xfId="13318"/>
    <cellStyle name="Normal 9 5 3 5 2 2" xfId="30165"/>
    <cellStyle name="Normal 9 5 3 5 3" xfId="22598"/>
    <cellStyle name="Normal 9 5 3 6" xfId="9420"/>
    <cellStyle name="Normal 9 5 3 6 2" xfId="26384"/>
    <cellStyle name="Normal 9 5 3 7" xfId="18345"/>
    <cellStyle name="Normal 9 5 3 8" xfId="18816"/>
    <cellStyle name="Normal 9 5 4" xfId="1544"/>
    <cellStyle name="Normal 9 5 4 2" xfId="2543"/>
    <cellStyle name="Normal 9 5 4 2 2" xfId="4505"/>
    <cellStyle name="Normal 9 5 4 2 2 2" xfId="8288"/>
    <cellStyle name="Normal 9 5 4 2 2 2 2" xfId="16347"/>
    <cellStyle name="Normal 9 5 4 2 2 2 2 2" xfId="33194"/>
    <cellStyle name="Normal 9 5 4 2 2 2 3" xfId="25627"/>
    <cellStyle name="Normal 9 5 4 2 2 3" xfId="12564"/>
    <cellStyle name="Normal 9 5 4 2 2 3 2" xfId="29413"/>
    <cellStyle name="Normal 9 5 4 2 2 4" xfId="21846"/>
    <cellStyle name="Normal 9 5 4 2 3" xfId="6404"/>
    <cellStyle name="Normal 9 5 4 2 3 2" xfId="14463"/>
    <cellStyle name="Normal 9 5 4 2 3 2 2" xfId="31310"/>
    <cellStyle name="Normal 9 5 4 2 3 3" xfId="23743"/>
    <cellStyle name="Normal 9 5 4 2 4" xfId="10630"/>
    <cellStyle name="Normal 9 5 4 2 4 2" xfId="27529"/>
    <cellStyle name="Normal 9 5 4 2 5" xfId="18350"/>
    <cellStyle name="Normal 9 5 4 2 6" xfId="19961"/>
    <cellStyle name="Normal 9 5 4 3" xfId="3593"/>
    <cellStyle name="Normal 9 5 4 3 2" xfId="7376"/>
    <cellStyle name="Normal 9 5 4 3 2 2" xfId="15435"/>
    <cellStyle name="Normal 9 5 4 3 2 2 2" xfId="32282"/>
    <cellStyle name="Normal 9 5 4 3 2 3" xfId="24715"/>
    <cellStyle name="Normal 9 5 4 3 3" xfId="11652"/>
    <cellStyle name="Normal 9 5 4 3 3 2" xfId="28501"/>
    <cellStyle name="Normal 9 5 4 3 4" xfId="20934"/>
    <cellStyle name="Normal 9 5 4 4" xfId="5492"/>
    <cellStyle name="Normal 9 5 4 4 2" xfId="13551"/>
    <cellStyle name="Normal 9 5 4 4 2 2" xfId="30398"/>
    <cellStyle name="Normal 9 5 4 4 3" xfId="22831"/>
    <cellStyle name="Normal 9 5 4 5" xfId="9677"/>
    <cellStyle name="Normal 9 5 4 5 2" xfId="26617"/>
    <cellStyle name="Normal 9 5 4 6" xfId="18349"/>
    <cellStyle name="Normal 9 5 4 7" xfId="19049"/>
    <cellStyle name="Normal 9 5 5" xfId="2076"/>
    <cellStyle name="Normal 9 5 5 2" xfId="4054"/>
    <cellStyle name="Normal 9 5 5 2 2" xfId="7837"/>
    <cellStyle name="Normal 9 5 5 2 2 2" xfId="15896"/>
    <cellStyle name="Normal 9 5 5 2 2 2 2" xfId="32743"/>
    <cellStyle name="Normal 9 5 5 2 2 3" xfId="25176"/>
    <cellStyle name="Normal 9 5 5 2 3" xfId="12113"/>
    <cellStyle name="Normal 9 5 5 2 3 2" xfId="28962"/>
    <cellStyle name="Normal 9 5 5 2 4" xfId="21395"/>
    <cellStyle name="Normal 9 5 5 3" xfId="5953"/>
    <cellStyle name="Normal 9 5 5 3 2" xfId="14012"/>
    <cellStyle name="Normal 9 5 5 3 2 2" xfId="30859"/>
    <cellStyle name="Normal 9 5 5 3 3" xfId="23292"/>
    <cellStyle name="Normal 9 5 5 4" xfId="10172"/>
    <cellStyle name="Normal 9 5 5 4 2" xfId="27078"/>
    <cellStyle name="Normal 9 5 5 5" xfId="18351"/>
    <cellStyle name="Normal 9 5 5 6" xfId="19510"/>
    <cellStyle name="Normal 9 5 6" xfId="3112"/>
    <cellStyle name="Normal 9 5 6 2" xfId="6925"/>
    <cellStyle name="Normal 9 5 6 2 2" xfId="14984"/>
    <cellStyle name="Normal 9 5 6 2 2 2" xfId="31831"/>
    <cellStyle name="Normal 9 5 6 2 3" xfId="24264"/>
    <cellStyle name="Normal 9 5 6 3" xfId="11175"/>
    <cellStyle name="Normal 9 5 6 3 2" xfId="28050"/>
    <cellStyle name="Normal 9 5 6 4" xfId="20483"/>
    <cellStyle name="Normal 9 5 7" xfId="5041"/>
    <cellStyle name="Normal 9 5 7 2" xfId="13100"/>
    <cellStyle name="Normal 9 5 7 2 2" xfId="29947"/>
    <cellStyle name="Normal 9 5 7 3" xfId="22380"/>
    <cellStyle name="Normal 9 5 8" xfId="9108"/>
    <cellStyle name="Normal 9 5 8 2" xfId="26166"/>
    <cellStyle name="Normal 9 5 9" xfId="18336"/>
    <cellStyle name="Normal 9 6" xfId="1012"/>
    <cellStyle name="Normal 9 6 2" xfId="1279"/>
    <cellStyle name="Normal 9 6 2 2" xfId="1775"/>
    <cellStyle name="Normal 9 6 2 2 2" xfId="2774"/>
    <cellStyle name="Normal 9 6 2 2 2 2" xfId="4736"/>
    <cellStyle name="Normal 9 6 2 2 2 2 2" xfId="8519"/>
    <cellStyle name="Normal 9 6 2 2 2 2 2 2" xfId="16578"/>
    <cellStyle name="Normal 9 6 2 2 2 2 2 2 2" xfId="33425"/>
    <cellStyle name="Normal 9 6 2 2 2 2 2 3" xfId="25858"/>
    <cellStyle name="Normal 9 6 2 2 2 2 3" xfId="12795"/>
    <cellStyle name="Normal 9 6 2 2 2 2 3 2" xfId="29644"/>
    <cellStyle name="Normal 9 6 2 2 2 2 4" xfId="22077"/>
    <cellStyle name="Normal 9 6 2 2 2 3" xfId="6635"/>
    <cellStyle name="Normal 9 6 2 2 2 3 2" xfId="14694"/>
    <cellStyle name="Normal 9 6 2 2 2 3 2 2" xfId="31541"/>
    <cellStyle name="Normal 9 6 2 2 2 3 3" xfId="23974"/>
    <cellStyle name="Normal 9 6 2 2 2 4" xfId="10861"/>
    <cellStyle name="Normal 9 6 2 2 2 4 2" xfId="27760"/>
    <cellStyle name="Normal 9 6 2 2 2 5" xfId="18355"/>
    <cellStyle name="Normal 9 6 2 2 2 6" xfId="20192"/>
    <cellStyle name="Normal 9 6 2 2 3" xfId="3824"/>
    <cellStyle name="Normal 9 6 2 2 3 2" xfId="7607"/>
    <cellStyle name="Normal 9 6 2 2 3 2 2" xfId="15666"/>
    <cellStyle name="Normal 9 6 2 2 3 2 2 2" xfId="32513"/>
    <cellStyle name="Normal 9 6 2 2 3 2 3" xfId="24946"/>
    <cellStyle name="Normal 9 6 2 2 3 3" xfId="11883"/>
    <cellStyle name="Normal 9 6 2 2 3 3 2" xfId="28732"/>
    <cellStyle name="Normal 9 6 2 2 3 4" xfId="21165"/>
    <cellStyle name="Normal 9 6 2 2 4" xfId="5723"/>
    <cellStyle name="Normal 9 6 2 2 4 2" xfId="13782"/>
    <cellStyle name="Normal 9 6 2 2 4 2 2" xfId="30629"/>
    <cellStyle name="Normal 9 6 2 2 4 3" xfId="23062"/>
    <cellStyle name="Normal 9 6 2 2 5" xfId="9908"/>
    <cellStyle name="Normal 9 6 2 2 5 2" xfId="26848"/>
    <cellStyle name="Normal 9 6 2 2 6" xfId="18354"/>
    <cellStyle name="Normal 9 6 2 2 7" xfId="19280"/>
    <cellStyle name="Normal 9 6 2 3" xfId="2321"/>
    <cellStyle name="Normal 9 6 2 3 2" xfId="4285"/>
    <cellStyle name="Normal 9 6 2 3 2 2" xfId="8068"/>
    <cellStyle name="Normal 9 6 2 3 2 2 2" xfId="16127"/>
    <cellStyle name="Normal 9 6 2 3 2 2 2 2" xfId="32974"/>
    <cellStyle name="Normal 9 6 2 3 2 2 3" xfId="25407"/>
    <cellStyle name="Normal 9 6 2 3 2 3" xfId="12344"/>
    <cellStyle name="Normal 9 6 2 3 2 3 2" xfId="29193"/>
    <cellStyle name="Normal 9 6 2 3 2 4" xfId="21626"/>
    <cellStyle name="Normal 9 6 2 3 3" xfId="6184"/>
    <cellStyle name="Normal 9 6 2 3 3 2" xfId="14243"/>
    <cellStyle name="Normal 9 6 2 3 3 2 2" xfId="31090"/>
    <cellStyle name="Normal 9 6 2 3 3 3" xfId="23523"/>
    <cellStyle name="Normal 9 6 2 3 4" xfId="10409"/>
    <cellStyle name="Normal 9 6 2 3 4 2" xfId="27309"/>
    <cellStyle name="Normal 9 6 2 3 5" xfId="18356"/>
    <cellStyle name="Normal 9 6 2 3 6" xfId="19741"/>
    <cellStyle name="Normal 9 6 2 4" xfId="3373"/>
    <cellStyle name="Normal 9 6 2 4 2" xfId="7156"/>
    <cellStyle name="Normal 9 6 2 4 2 2" xfId="15215"/>
    <cellStyle name="Normal 9 6 2 4 2 2 2" xfId="32062"/>
    <cellStyle name="Normal 9 6 2 4 2 3" xfId="24495"/>
    <cellStyle name="Normal 9 6 2 4 3" xfId="11432"/>
    <cellStyle name="Normal 9 6 2 4 3 2" xfId="28281"/>
    <cellStyle name="Normal 9 6 2 4 4" xfId="20714"/>
    <cellStyle name="Normal 9 6 2 5" xfId="5272"/>
    <cellStyle name="Normal 9 6 2 5 2" xfId="13331"/>
    <cellStyle name="Normal 9 6 2 5 2 2" xfId="30178"/>
    <cellStyle name="Normal 9 6 2 5 3" xfId="22611"/>
    <cellStyle name="Normal 9 6 2 6" xfId="9433"/>
    <cellStyle name="Normal 9 6 2 6 2" xfId="26397"/>
    <cellStyle name="Normal 9 6 2 7" xfId="18353"/>
    <cellStyle name="Normal 9 6 2 8" xfId="18829"/>
    <cellStyle name="Normal 9 6 3" xfId="1557"/>
    <cellStyle name="Normal 9 6 3 2" xfId="2556"/>
    <cellStyle name="Normal 9 6 3 2 2" xfId="4518"/>
    <cellStyle name="Normal 9 6 3 2 2 2" xfId="8301"/>
    <cellStyle name="Normal 9 6 3 2 2 2 2" xfId="16360"/>
    <cellStyle name="Normal 9 6 3 2 2 2 2 2" xfId="33207"/>
    <cellStyle name="Normal 9 6 3 2 2 2 3" xfId="25640"/>
    <cellStyle name="Normal 9 6 3 2 2 3" xfId="12577"/>
    <cellStyle name="Normal 9 6 3 2 2 3 2" xfId="29426"/>
    <cellStyle name="Normal 9 6 3 2 2 4" xfId="21859"/>
    <cellStyle name="Normal 9 6 3 2 3" xfId="6417"/>
    <cellStyle name="Normal 9 6 3 2 3 2" xfId="14476"/>
    <cellStyle name="Normal 9 6 3 2 3 2 2" xfId="31323"/>
    <cellStyle name="Normal 9 6 3 2 3 3" xfId="23756"/>
    <cellStyle name="Normal 9 6 3 2 4" xfId="10643"/>
    <cellStyle name="Normal 9 6 3 2 4 2" xfId="27542"/>
    <cellStyle name="Normal 9 6 3 2 5" xfId="18358"/>
    <cellStyle name="Normal 9 6 3 2 6" xfId="19974"/>
    <cellStyle name="Normal 9 6 3 3" xfId="3606"/>
    <cellStyle name="Normal 9 6 3 3 2" xfId="7389"/>
    <cellStyle name="Normal 9 6 3 3 2 2" xfId="15448"/>
    <cellStyle name="Normal 9 6 3 3 2 2 2" xfId="32295"/>
    <cellStyle name="Normal 9 6 3 3 2 3" xfId="24728"/>
    <cellStyle name="Normal 9 6 3 3 3" xfId="11665"/>
    <cellStyle name="Normal 9 6 3 3 3 2" xfId="28514"/>
    <cellStyle name="Normal 9 6 3 3 4" xfId="20947"/>
    <cellStyle name="Normal 9 6 3 4" xfId="5505"/>
    <cellStyle name="Normal 9 6 3 4 2" xfId="13564"/>
    <cellStyle name="Normal 9 6 3 4 2 2" xfId="30411"/>
    <cellStyle name="Normal 9 6 3 4 3" xfId="22844"/>
    <cellStyle name="Normal 9 6 3 5" xfId="9690"/>
    <cellStyle name="Normal 9 6 3 5 2" xfId="26630"/>
    <cellStyle name="Normal 9 6 3 6" xfId="18357"/>
    <cellStyle name="Normal 9 6 3 7" xfId="19062"/>
    <cellStyle name="Normal 9 6 4" xfId="2102"/>
    <cellStyle name="Normal 9 6 4 2" xfId="4067"/>
    <cellStyle name="Normal 9 6 4 2 2" xfId="7850"/>
    <cellStyle name="Normal 9 6 4 2 2 2" xfId="15909"/>
    <cellStyle name="Normal 9 6 4 2 2 2 2" xfId="32756"/>
    <cellStyle name="Normal 9 6 4 2 2 3" xfId="25189"/>
    <cellStyle name="Normal 9 6 4 2 3" xfId="12126"/>
    <cellStyle name="Normal 9 6 4 2 3 2" xfId="28975"/>
    <cellStyle name="Normal 9 6 4 2 4" xfId="21408"/>
    <cellStyle name="Normal 9 6 4 3" xfId="5966"/>
    <cellStyle name="Normal 9 6 4 3 2" xfId="14025"/>
    <cellStyle name="Normal 9 6 4 3 2 2" xfId="30872"/>
    <cellStyle name="Normal 9 6 4 3 3" xfId="23305"/>
    <cellStyle name="Normal 9 6 4 4" xfId="10191"/>
    <cellStyle name="Normal 9 6 4 4 2" xfId="27091"/>
    <cellStyle name="Normal 9 6 4 5" xfId="18359"/>
    <cellStyle name="Normal 9 6 4 6" xfId="19523"/>
    <cellStyle name="Normal 9 6 5" xfId="3155"/>
    <cellStyle name="Normal 9 6 5 2" xfId="6938"/>
    <cellStyle name="Normal 9 6 5 2 2" xfId="14997"/>
    <cellStyle name="Normal 9 6 5 2 2 2" xfId="31844"/>
    <cellStyle name="Normal 9 6 5 2 3" xfId="24277"/>
    <cellStyle name="Normal 9 6 5 3" xfId="11214"/>
    <cellStyle name="Normal 9 6 5 3 2" xfId="28063"/>
    <cellStyle name="Normal 9 6 5 4" xfId="20496"/>
    <cellStyle name="Normal 9 6 6" xfId="5054"/>
    <cellStyle name="Normal 9 6 6 2" xfId="13113"/>
    <cellStyle name="Normal 9 6 6 2 2" xfId="29960"/>
    <cellStyle name="Normal 9 6 6 3" xfId="22393"/>
    <cellStyle name="Normal 9 6 7" xfId="9193"/>
    <cellStyle name="Normal 9 6 7 2" xfId="26179"/>
    <cellStyle name="Normal 9 6 8" xfId="18352"/>
    <cellStyle name="Normal 9 6 9" xfId="18611"/>
    <cellStyle name="Normal 9 7" xfId="1181"/>
    <cellStyle name="Normal 9 7 2" xfId="1683"/>
    <cellStyle name="Normal 9 7 2 2" xfId="2682"/>
    <cellStyle name="Normal 9 7 2 2 2" xfId="4644"/>
    <cellStyle name="Normal 9 7 2 2 2 2" xfId="8427"/>
    <cellStyle name="Normal 9 7 2 2 2 2 2" xfId="16486"/>
    <cellStyle name="Normal 9 7 2 2 2 2 2 2" xfId="33333"/>
    <cellStyle name="Normal 9 7 2 2 2 2 3" xfId="25766"/>
    <cellStyle name="Normal 9 7 2 2 2 3" xfId="12703"/>
    <cellStyle name="Normal 9 7 2 2 2 3 2" xfId="29552"/>
    <cellStyle name="Normal 9 7 2 2 2 4" xfId="21985"/>
    <cellStyle name="Normal 9 7 2 2 3" xfId="6543"/>
    <cellStyle name="Normal 9 7 2 2 3 2" xfId="14602"/>
    <cellStyle name="Normal 9 7 2 2 3 2 2" xfId="31449"/>
    <cellStyle name="Normal 9 7 2 2 3 3" xfId="23882"/>
    <cellStyle name="Normal 9 7 2 2 4" xfId="10769"/>
    <cellStyle name="Normal 9 7 2 2 4 2" xfId="27668"/>
    <cellStyle name="Normal 9 7 2 2 5" xfId="18362"/>
    <cellStyle name="Normal 9 7 2 2 6" xfId="20100"/>
    <cellStyle name="Normal 9 7 2 3" xfId="3732"/>
    <cellStyle name="Normal 9 7 2 3 2" xfId="7515"/>
    <cellStyle name="Normal 9 7 2 3 2 2" xfId="15574"/>
    <cellStyle name="Normal 9 7 2 3 2 2 2" xfId="32421"/>
    <cellStyle name="Normal 9 7 2 3 2 3" xfId="24854"/>
    <cellStyle name="Normal 9 7 2 3 3" xfId="11791"/>
    <cellStyle name="Normal 9 7 2 3 3 2" xfId="28640"/>
    <cellStyle name="Normal 9 7 2 3 4" xfId="21073"/>
    <cellStyle name="Normal 9 7 2 4" xfId="5631"/>
    <cellStyle name="Normal 9 7 2 4 2" xfId="13690"/>
    <cellStyle name="Normal 9 7 2 4 2 2" xfId="30537"/>
    <cellStyle name="Normal 9 7 2 4 3" xfId="22970"/>
    <cellStyle name="Normal 9 7 2 5" xfId="9816"/>
    <cellStyle name="Normal 9 7 2 5 2" xfId="26756"/>
    <cellStyle name="Normal 9 7 2 6" xfId="18361"/>
    <cellStyle name="Normal 9 7 2 7" xfId="19188"/>
    <cellStyle name="Normal 9 7 3" xfId="2229"/>
    <cellStyle name="Normal 9 7 3 2" xfId="4193"/>
    <cellStyle name="Normal 9 7 3 2 2" xfId="7976"/>
    <cellStyle name="Normal 9 7 3 2 2 2" xfId="16035"/>
    <cellStyle name="Normal 9 7 3 2 2 2 2" xfId="32882"/>
    <cellStyle name="Normal 9 7 3 2 2 3" xfId="25315"/>
    <cellStyle name="Normal 9 7 3 2 3" xfId="12252"/>
    <cellStyle name="Normal 9 7 3 2 3 2" xfId="29101"/>
    <cellStyle name="Normal 9 7 3 2 4" xfId="21534"/>
    <cellStyle name="Normal 9 7 3 3" xfId="6092"/>
    <cellStyle name="Normal 9 7 3 3 2" xfId="14151"/>
    <cellStyle name="Normal 9 7 3 3 2 2" xfId="30998"/>
    <cellStyle name="Normal 9 7 3 3 3" xfId="23431"/>
    <cellStyle name="Normal 9 7 3 4" xfId="10317"/>
    <cellStyle name="Normal 9 7 3 4 2" xfId="27217"/>
    <cellStyle name="Normal 9 7 3 5" xfId="18363"/>
    <cellStyle name="Normal 9 7 3 6" xfId="19649"/>
    <cellStyle name="Normal 9 7 4" xfId="3281"/>
    <cellStyle name="Normal 9 7 4 2" xfId="7064"/>
    <cellStyle name="Normal 9 7 4 2 2" xfId="15123"/>
    <cellStyle name="Normal 9 7 4 2 2 2" xfId="31970"/>
    <cellStyle name="Normal 9 7 4 2 3" xfId="24403"/>
    <cellStyle name="Normal 9 7 4 3" xfId="11340"/>
    <cellStyle name="Normal 9 7 4 3 2" xfId="28189"/>
    <cellStyle name="Normal 9 7 4 4" xfId="20622"/>
    <cellStyle name="Normal 9 7 5" xfId="5180"/>
    <cellStyle name="Normal 9 7 5 2" xfId="13239"/>
    <cellStyle name="Normal 9 7 5 2 2" xfId="30086"/>
    <cellStyle name="Normal 9 7 5 3" xfId="22519"/>
    <cellStyle name="Normal 9 7 6" xfId="9338"/>
    <cellStyle name="Normal 9 7 6 2" xfId="26305"/>
    <cellStyle name="Normal 9 7 7" xfId="18360"/>
    <cellStyle name="Normal 9 7 8" xfId="18737"/>
    <cellStyle name="Normal 9 8" xfId="1459"/>
    <cellStyle name="Normal 9 8 2" xfId="2462"/>
    <cellStyle name="Normal 9 8 2 2" xfId="4426"/>
    <cellStyle name="Normal 9 8 2 2 2" xfId="8209"/>
    <cellStyle name="Normal 9 8 2 2 2 2" xfId="16268"/>
    <cellStyle name="Normal 9 8 2 2 2 2 2" xfId="33115"/>
    <cellStyle name="Normal 9 8 2 2 2 3" xfId="25548"/>
    <cellStyle name="Normal 9 8 2 2 3" xfId="12485"/>
    <cellStyle name="Normal 9 8 2 2 3 2" xfId="29334"/>
    <cellStyle name="Normal 9 8 2 2 4" xfId="21767"/>
    <cellStyle name="Normal 9 8 2 3" xfId="6325"/>
    <cellStyle name="Normal 9 8 2 3 2" xfId="14384"/>
    <cellStyle name="Normal 9 8 2 3 2 2" xfId="31231"/>
    <cellStyle name="Normal 9 8 2 3 3" xfId="23664"/>
    <cellStyle name="Normal 9 8 2 4" xfId="10550"/>
    <cellStyle name="Normal 9 8 2 4 2" xfId="27450"/>
    <cellStyle name="Normal 9 8 2 5" xfId="18365"/>
    <cellStyle name="Normal 9 8 2 6" xfId="19882"/>
    <cellStyle name="Normal 9 8 3" xfId="3514"/>
    <cellStyle name="Normal 9 8 3 2" xfId="7297"/>
    <cellStyle name="Normal 9 8 3 2 2" xfId="15356"/>
    <cellStyle name="Normal 9 8 3 2 2 2" xfId="32203"/>
    <cellStyle name="Normal 9 8 3 2 3" xfId="24636"/>
    <cellStyle name="Normal 9 8 3 3" xfId="11573"/>
    <cellStyle name="Normal 9 8 3 3 2" xfId="28422"/>
    <cellStyle name="Normal 9 8 3 4" xfId="20855"/>
    <cellStyle name="Normal 9 8 4" xfId="5413"/>
    <cellStyle name="Normal 9 8 4 2" xfId="13472"/>
    <cellStyle name="Normal 9 8 4 2 2" xfId="30319"/>
    <cellStyle name="Normal 9 8 4 3" xfId="22752"/>
    <cellStyle name="Normal 9 8 5" xfId="9594"/>
    <cellStyle name="Normal 9 8 5 2" xfId="26538"/>
    <cellStyle name="Normal 9 8 6" xfId="18364"/>
    <cellStyle name="Normal 9 8 7" xfId="18970"/>
    <cellStyle name="Normal 9 9" xfId="1967"/>
    <cellStyle name="Normal 9 9 2" xfId="3974"/>
    <cellStyle name="Normal 9 9 2 2" xfId="7757"/>
    <cellStyle name="Normal 9 9 2 2 2" xfId="15816"/>
    <cellStyle name="Normal 9 9 2 2 2 2" xfId="32663"/>
    <cellStyle name="Normal 9 9 2 2 3" xfId="25096"/>
    <cellStyle name="Normal 9 9 2 3" xfId="12033"/>
    <cellStyle name="Normal 9 9 2 3 2" xfId="28882"/>
    <cellStyle name="Normal 9 9 2 4" xfId="21315"/>
    <cellStyle name="Normal 9 9 3" xfId="5873"/>
    <cellStyle name="Normal 9 9 3 2" xfId="13932"/>
    <cellStyle name="Normal 9 9 3 2 2" xfId="30779"/>
    <cellStyle name="Normal 9 9 3 3" xfId="23212"/>
    <cellStyle name="Normal 9 9 4" xfId="10073"/>
    <cellStyle name="Normal 9 9 4 2" xfId="26998"/>
    <cellStyle name="Normal 9 9 5" xfId="18366"/>
    <cellStyle name="Normal 9 9 6" xfId="19430"/>
    <cellStyle name="Normal 9_INFORME" xfId="930"/>
    <cellStyle name="Normal 90" xfId="1135"/>
    <cellStyle name="Normal 90 2" xfId="1674"/>
    <cellStyle name="Normal 90 2 2" xfId="2673"/>
    <cellStyle name="Normal 90 2 2 2" xfId="4635"/>
    <cellStyle name="Normal 90 2 2 2 2" xfId="8418"/>
    <cellStyle name="Normal 90 2 2 2 2 2" xfId="16477"/>
    <cellStyle name="Normal 90 2 2 2 2 2 2" xfId="33324"/>
    <cellStyle name="Normal 90 2 2 2 2 3" xfId="25757"/>
    <cellStyle name="Normal 90 2 2 2 3" xfId="12694"/>
    <cellStyle name="Normal 90 2 2 2 3 2" xfId="29543"/>
    <cellStyle name="Normal 90 2 2 2 4" xfId="21976"/>
    <cellStyle name="Normal 90 2 2 3" xfId="6534"/>
    <cellStyle name="Normal 90 2 2 3 2" xfId="14593"/>
    <cellStyle name="Normal 90 2 2 3 2 2" xfId="31440"/>
    <cellStyle name="Normal 90 2 2 3 3" xfId="23873"/>
    <cellStyle name="Normal 90 2 2 4" xfId="10760"/>
    <cellStyle name="Normal 90 2 2 4 2" xfId="27659"/>
    <cellStyle name="Normal 90 2 2 5" xfId="18369"/>
    <cellStyle name="Normal 90 2 2 6" xfId="20091"/>
    <cellStyle name="Normal 90 2 3" xfId="3723"/>
    <cellStyle name="Normal 90 2 3 2" xfId="7506"/>
    <cellStyle name="Normal 90 2 3 2 2" xfId="15565"/>
    <cellStyle name="Normal 90 2 3 2 2 2" xfId="32412"/>
    <cellStyle name="Normal 90 2 3 2 3" xfId="24845"/>
    <cellStyle name="Normal 90 2 3 3" xfId="11782"/>
    <cellStyle name="Normal 90 2 3 3 2" xfId="28631"/>
    <cellStyle name="Normal 90 2 3 4" xfId="21064"/>
    <cellStyle name="Normal 90 2 4" xfId="5622"/>
    <cellStyle name="Normal 90 2 4 2" xfId="13681"/>
    <cellStyle name="Normal 90 2 4 2 2" xfId="30528"/>
    <cellStyle name="Normal 90 2 4 3" xfId="22961"/>
    <cellStyle name="Normal 90 2 5" xfId="9807"/>
    <cellStyle name="Normal 90 2 5 2" xfId="26747"/>
    <cellStyle name="Normal 90 2 6" xfId="18368"/>
    <cellStyle name="Normal 90 2 7" xfId="19179"/>
    <cellStyle name="Normal 90 3" xfId="2220"/>
    <cellStyle name="Normal 90 3 2" xfId="4184"/>
    <cellStyle name="Normal 90 3 2 2" xfId="7967"/>
    <cellStyle name="Normal 90 3 2 2 2" xfId="16026"/>
    <cellStyle name="Normal 90 3 2 2 2 2" xfId="32873"/>
    <cellStyle name="Normal 90 3 2 2 3" xfId="25306"/>
    <cellStyle name="Normal 90 3 2 3" xfId="12243"/>
    <cellStyle name="Normal 90 3 2 3 2" xfId="29092"/>
    <cellStyle name="Normal 90 3 2 4" xfId="21525"/>
    <cellStyle name="Normal 90 3 3" xfId="6083"/>
    <cellStyle name="Normal 90 3 3 2" xfId="14142"/>
    <cellStyle name="Normal 90 3 3 2 2" xfId="30989"/>
    <cellStyle name="Normal 90 3 3 3" xfId="23422"/>
    <cellStyle name="Normal 90 3 4" xfId="10308"/>
    <cellStyle name="Normal 90 3 4 2" xfId="27208"/>
    <cellStyle name="Normal 90 3 5" xfId="18370"/>
    <cellStyle name="Normal 90 3 6" xfId="19640"/>
    <cellStyle name="Normal 90 4" xfId="3272"/>
    <cellStyle name="Normal 90 4 2" xfId="7055"/>
    <cellStyle name="Normal 90 4 2 2" xfId="15114"/>
    <cellStyle name="Normal 90 4 2 2 2" xfId="31961"/>
    <cellStyle name="Normal 90 4 2 3" xfId="24394"/>
    <cellStyle name="Normal 90 4 3" xfId="11331"/>
    <cellStyle name="Normal 90 4 3 2" xfId="28180"/>
    <cellStyle name="Normal 90 4 4" xfId="20613"/>
    <cellStyle name="Normal 90 5" xfId="5171"/>
    <cellStyle name="Normal 90 5 2" xfId="13230"/>
    <cellStyle name="Normal 90 5 2 2" xfId="30077"/>
    <cellStyle name="Normal 90 5 3" xfId="22510"/>
    <cellStyle name="Normal 90 6" xfId="9315"/>
    <cellStyle name="Normal 90 6 2" xfId="26296"/>
    <cellStyle name="Normal 90 7" xfId="18367"/>
    <cellStyle name="Normal 90 8" xfId="18728"/>
    <cellStyle name="Normal 91" xfId="1136"/>
    <cellStyle name="Normal 91 2" xfId="1675"/>
    <cellStyle name="Normal 91 2 2" xfId="2674"/>
    <cellStyle name="Normal 91 2 2 2" xfId="4636"/>
    <cellStyle name="Normal 91 2 2 2 2" xfId="8419"/>
    <cellStyle name="Normal 91 2 2 2 2 2" xfId="16478"/>
    <cellStyle name="Normal 91 2 2 2 2 2 2" xfId="33325"/>
    <cellStyle name="Normal 91 2 2 2 2 3" xfId="25758"/>
    <cellStyle name="Normal 91 2 2 2 3" xfId="12695"/>
    <cellStyle name="Normal 91 2 2 2 3 2" xfId="29544"/>
    <cellStyle name="Normal 91 2 2 2 4" xfId="21977"/>
    <cellStyle name="Normal 91 2 2 3" xfId="6535"/>
    <cellStyle name="Normal 91 2 2 3 2" xfId="14594"/>
    <cellStyle name="Normal 91 2 2 3 2 2" xfId="31441"/>
    <cellStyle name="Normal 91 2 2 3 3" xfId="23874"/>
    <cellStyle name="Normal 91 2 2 4" xfId="10761"/>
    <cellStyle name="Normal 91 2 2 4 2" xfId="27660"/>
    <cellStyle name="Normal 91 2 2 5" xfId="18373"/>
    <cellStyle name="Normal 91 2 2 6" xfId="20092"/>
    <cellStyle name="Normal 91 2 3" xfId="3724"/>
    <cellStyle name="Normal 91 2 3 2" xfId="7507"/>
    <cellStyle name="Normal 91 2 3 2 2" xfId="15566"/>
    <cellStyle name="Normal 91 2 3 2 2 2" xfId="32413"/>
    <cellStyle name="Normal 91 2 3 2 3" xfId="24846"/>
    <cellStyle name="Normal 91 2 3 3" xfId="11783"/>
    <cellStyle name="Normal 91 2 3 3 2" xfId="28632"/>
    <cellStyle name="Normal 91 2 3 4" xfId="21065"/>
    <cellStyle name="Normal 91 2 4" xfId="5623"/>
    <cellStyle name="Normal 91 2 4 2" xfId="13682"/>
    <cellStyle name="Normal 91 2 4 2 2" xfId="30529"/>
    <cellStyle name="Normal 91 2 4 3" xfId="22962"/>
    <cellStyle name="Normal 91 2 5" xfId="9808"/>
    <cellStyle name="Normal 91 2 5 2" xfId="26748"/>
    <cellStyle name="Normal 91 2 6" xfId="18372"/>
    <cellStyle name="Normal 91 2 7" xfId="19180"/>
    <cellStyle name="Normal 91 3" xfId="2221"/>
    <cellStyle name="Normal 91 3 2" xfId="4185"/>
    <cellStyle name="Normal 91 3 2 2" xfId="7968"/>
    <cellStyle name="Normal 91 3 2 2 2" xfId="16027"/>
    <cellStyle name="Normal 91 3 2 2 2 2" xfId="32874"/>
    <cellStyle name="Normal 91 3 2 2 3" xfId="25307"/>
    <cellStyle name="Normal 91 3 2 3" xfId="12244"/>
    <cellStyle name="Normal 91 3 2 3 2" xfId="29093"/>
    <cellStyle name="Normal 91 3 2 4" xfId="21526"/>
    <cellStyle name="Normal 91 3 3" xfId="6084"/>
    <cellStyle name="Normal 91 3 3 2" xfId="14143"/>
    <cellStyle name="Normal 91 3 3 2 2" xfId="30990"/>
    <cellStyle name="Normal 91 3 3 3" xfId="23423"/>
    <cellStyle name="Normal 91 3 4" xfId="10309"/>
    <cellStyle name="Normal 91 3 4 2" xfId="27209"/>
    <cellStyle name="Normal 91 3 5" xfId="18374"/>
    <cellStyle name="Normal 91 3 6" xfId="19641"/>
    <cellStyle name="Normal 91 4" xfId="3273"/>
    <cellStyle name="Normal 91 4 2" xfId="7056"/>
    <cellStyle name="Normal 91 4 2 2" xfId="15115"/>
    <cellStyle name="Normal 91 4 2 2 2" xfId="31962"/>
    <cellStyle name="Normal 91 4 2 3" xfId="24395"/>
    <cellStyle name="Normal 91 4 3" xfId="11332"/>
    <cellStyle name="Normal 91 4 3 2" xfId="28181"/>
    <cellStyle name="Normal 91 4 4" xfId="20614"/>
    <cellStyle name="Normal 91 5" xfId="5172"/>
    <cellStyle name="Normal 91 5 2" xfId="13231"/>
    <cellStyle name="Normal 91 5 2 2" xfId="30078"/>
    <cellStyle name="Normal 91 5 3" xfId="22511"/>
    <cellStyle name="Normal 91 6" xfId="9316"/>
    <cellStyle name="Normal 91 6 2" xfId="26297"/>
    <cellStyle name="Normal 91 7" xfId="18371"/>
    <cellStyle name="Normal 91 8" xfId="18729"/>
    <cellStyle name="Normal 92" xfId="1137"/>
    <cellStyle name="Normal 92 2" xfId="1676"/>
    <cellStyle name="Normal 92 2 2" xfId="2675"/>
    <cellStyle name="Normal 92 2 2 2" xfId="4637"/>
    <cellStyle name="Normal 92 2 2 2 2" xfId="8420"/>
    <cellStyle name="Normal 92 2 2 2 2 2" xfId="16479"/>
    <cellStyle name="Normal 92 2 2 2 2 2 2" xfId="33326"/>
    <cellStyle name="Normal 92 2 2 2 2 3" xfId="25759"/>
    <cellStyle name="Normal 92 2 2 2 3" xfId="12696"/>
    <cellStyle name="Normal 92 2 2 2 3 2" xfId="29545"/>
    <cellStyle name="Normal 92 2 2 2 4" xfId="21978"/>
    <cellStyle name="Normal 92 2 2 3" xfId="6536"/>
    <cellStyle name="Normal 92 2 2 3 2" xfId="14595"/>
    <cellStyle name="Normal 92 2 2 3 2 2" xfId="31442"/>
    <cellStyle name="Normal 92 2 2 3 3" xfId="23875"/>
    <cellStyle name="Normal 92 2 2 4" xfId="10762"/>
    <cellStyle name="Normal 92 2 2 4 2" xfId="27661"/>
    <cellStyle name="Normal 92 2 2 5" xfId="18377"/>
    <cellStyle name="Normal 92 2 2 6" xfId="20093"/>
    <cellStyle name="Normal 92 2 3" xfId="3725"/>
    <cellStyle name="Normal 92 2 3 2" xfId="7508"/>
    <cellStyle name="Normal 92 2 3 2 2" xfId="15567"/>
    <cellStyle name="Normal 92 2 3 2 2 2" xfId="32414"/>
    <cellStyle name="Normal 92 2 3 2 3" xfId="24847"/>
    <cellStyle name="Normal 92 2 3 3" xfId="11784"/>
    <cellStyle name="Normal 92 2 3 3 2" xfId="28633"/>
    <cellStyle name="Normal 92 2 3 4" xfId="21066"/>
    <cellStyle name="Normal 92 2 4" xfId="5624"/>
    <cellStyle name="Normal 92 2 4 2" xfId="13683"/>
    <cellStyle name="Normal 92 2 4 2 2" xfId="30530"/>
    <cellStyle name="Normal 92 2 4 3" xfId="22963"/>
    <cellStyle name="Normal 92 2 5" xfId="9809"/>
    <cellStyle name="Normal 92 2 5 2" xfId="26749"/>
    <cellStyle name="Normal 92 2 6" xfId="18376"/>
    <cellStyle name="Normal 92 2 7" xfId="19181"/>
    <cellStyle name="Normal 92 3" xfId="2222"/>
    <cellStyle name="Normal 92 3 2" xfId="4186"/>
    <cellStyle name="Normal 92 3 2 2" xfId="7969"/>
    <cellStyle name="Normal 92 3 2 2 2" xfId="16028"/>
    <cellStyle name="Normal 92 3 2 2 2 2" xfId="32875"/>
    <cellStyle name="Normal 92 3 2 2 3" xfId="25308"/>
    <cellStyle name="Normal 92 3 2 3" xfId="12245"/>
    <cellStyle name="Normal 92 3 2 3 2" xfId="29094"/>
    <cellStyle name="Normal 92 3 2 4" xfId="21527"/>
    <cellStyle name="Normal 92 3 3" xfId="6085"/>
    <cellStyle name="Normal 92 3 3 2" xfId="14144"/>
    <cellStyle name="Normal 92 3 3 2 2" xfId="30991"/>
    <cellStyle name="Normal 92 3 3 3" xfId="23424"/>
    <cellStyle name="Normal 92 3 4" xfId="10310"/>
    <cellStyle name="Normal 92 3 4 2" xfId="27210"/>
    <cellStyle name="Normal 92 3 5" xfId="18378"/>
    <cellStyle name="Normal 92 3 6" xfId="19642"/>
    <cellStyle name="Normal 92 4" xfId="3274"/>
    <cellStyle name="Normal 92 4 2" xfId="7057"/>
    <cellStyle name="Normal 92 4 2 2" xfId="15116"/>
    <cellStyle name="Normal 92 4 2 2 2" xfId="31963"/>
    <cellStyle name="Normal 92 4 2 3" xfId="24396"/>
    <cellStyle name="Normal 92 4 3" xfId="11333"/>
    <cellStyle name="Normal 92 4 3 2" xfId="28182"/>
    <cellStyle name="Normal 92 4 4" xfId="20615"/>
    <cellStyle name="Normal 92 5" xfId="5173"/>
    <cellStyle name="Normal 92 5 2" xfId="13232"/>
    <cellStyle name="Normal 92 5 2 2" xfId="30079"/>
    <cellStyle name="Normal 92 5 3" xfId="22512"/>
    <cellStyle name="Normal 92 6" xfId="9317"/>
    <cellStyle name="Normal 92 6 2" xfId="26298"/>
    <cellStyle name="Normal 92 7" xfId="18375"/>
    <cellStyle name="Normal 92 8" xfId="18730"/>
    <cellStyle name="Normal 93" xfId="1138"/>
    <cellStyle name="Normal 93 2" xfId="1677"/>
    <cellStyle name="Normal 93 2 2" xfId="2676"/>
    <cellStyle name="Normal 93 2 2 2" xfId="4638"/>
    <cellStyle name="Normal 93 2 2 2 2" xfId="8421"/>
    <cellStyle name="Normal 93 2 2 2 2 2" xfId="16480"/>
    <cellStyle name="Normal 93 2 2 2 2 2 2" xfId="33327"/>
    <cellStyle name="Normal 93 2 2 2 2 3" xfId="25760"/>
    <cellStyle name="Normal 93 2 2 2 3" xfId="12697"/>
    <cellStyle name="Normal 93 2 2 2 3 2" xfId="29546"/>
    <cellStyle name="Normal 93 2 2 2 4" xfId="21979"/>
    <cellStyle name="Normal 93 2 2 3" xfId="6537"/>
    <cellStyle name="Normal 93 2 2 3 2" xfId="14596"/>
    <cellStyle name="Normal 93 2 2 3 2 2" xfId="31443"/>
    <cellStyle name="Normal 93 2 2 3 3" xfId="23876"/>
    <cellStyle name="Normal 93 2 2 4" xfId="10763"/>
    <cellStyle name="Normal 93 2 2 4 2" xfId="27662"/>
    <cellStyle name="Normal 93 2 2 5" xfId="18381"/>
    <cellStyle name="Normal 93 2 2 6" xfId="20094"/>
    <cellStyle name="Normal 93 2 3" xfId="3726"/>
    <cellStyle name="Normal 93 2 3 2" xfId="7509"/>
    <cellStyle name="Normal 93 2 3 2 2" xfId="15568"/>
    <cellStyle name="Normal 93 2 3 2 2 2" xfId="32415"/>
    <cellStyle name="Normal 93 2 3 2 3" xfId="24848"/>
    <cellStyle name="Normal 93 2 3 3" xfId="11785"/>
    <cellStyle name="Normal 93 2 3 3 2" xfId="28634"/>
    <cellStyle name="Normal 93 2 3 4" xfId="21067"/>
    <cellStyle name="Normal 93 2 4" xfId="5625"/>
    <cellStyle name="Normal 93 2 4 2" xfId="13684"/>
    <cellStyle name="Normal 93 2 4 2 2" xfId="30531"/>
    <cellStyle name="Normal 93 2 4 3" xfId="22964"/>
    <cellStyle name="Normal 93 2 5" xfId="9810"/>
    <cellStyle name="Normal 93 2 5 2" xfId="26750"/>
    <cellStyle name="Normal 93 2 6" xfId="18380"/>
    <cellStyle name="Normal 93 2 7" xfId="19182"/>
    <cellStyle name="Normal 93 3" xfId="2223"/>
    <cellStyle name="Normal 93 3 2" xfId="4187"/>
    <cellStyle name="Normal 93 3 2 2" xfId="7970"/>
    <cellStyle name="Normal 93 3 2 2 2" xfId="16029"/>
    <cellStyle name="Normal 93 3 2 2 2 2" xfId="32876"/>
    <cellStyle name="Normal 93 3 2 2 3" xfId="25309"/>
    <cellStyle name="Normal 93 3 2 3" xfId="12246"/>
    <cellStyle name="Normal 93 3 2 3 2" xfId="29095"/>
    <cellStyle name="Normal 93 3 2 4" xfId="21528"/>
    <cellStyle name="Normal 93 3 3" xfId="6086"/>
    <cellStyle name="Normal 93 3 3 2" xfId="14145"/>
    <cellStyle name="Normal 93 3 3 2 2" xfId="30992"/>
    <cellStyle name="Normal 93 3 3 3" xfId="23425"/>
    <cellStyle name="Normal 93 3 4" xfId="10311"/>
    <cellStyle name="Normal 93 3 4 2" xfId="27211"/>
    <cellStyle name="Normal 93 3 5" xfId="18382"/>
    <cellStyle name="Normal 93 3 6" xfId="19643"/>
    <cellStyle name="Normal 93 4" xfId="3275"/>
    <cellStyle name="Normal 93 4 2" xfId="7058"/>
    <cellStyle name="Normal 93 4 2 2" xfId="15117"/>
    <cellStyle name="Normal 93 4 2 2 2" xfId="31964"/>
    <cellStyle name="Normal 93 4 2 3" xfId="24397"/>
    <cellStyle name="Normal 93 4 3" xfId="11334"/>
    <cellStyle name="Normal 93 4 3 2" xfId="28183"/>
    <cellStyle name="Normal 93 4 4" xfId="20616"/>
    <cellStyle name="Normal 93 5" xfId="5174"/>
    <cellStyle name="Normal 93 5 2" xfId="13233"/>
    <cellStyle name="Normal 93 5 2 2" xfId="30080"/>
    <cellStyle name="Normal 93 5 3" xfId="22513"/>
    <cellStyle name="Normal 93 6" xfId="9318"/>
    <cellStyle name="Normal 93 6 2" xfId="26299"/>
    <cellStyle name="Normal 93 7" xfId="18379"/>
    <cellStyle name="Normal 93 8" xfId="18731"/>
    <cellStyle name="Normal 94" xfId="1139"/>
    <cellStyle name="Normal 94 2" xfId="1678"/>
    <cellStyle name="Normal 94 2 2" xfId="2677"/>
    <cellStyle name="Normal 94 2 2 2" xfId="4639"/>
    <cellStyle name="Normal 94 2 2 2 2" xfId="8422"/>
    <cellStyle name="Normal 94 2 2 2 2 2" xfId="16481"/>
    <cellStyle name="Normal 94 2 2 2 2 2 2" xfId="33328"/>
    <cellStyle name="Normal 94 2 2 2 2 3" xfId="25761"/>
    <cellStyle name="Normal 94 2 2 2 3" xfId="12698"/>
    <cellStyle name="Normal 94 2 2 2 3 2" xfId="29547"/>
    <cellStyle name="Normal 94 2 2 2 4" xfId="21980"/>
    <cellStyle name="Normal 94 2 2 3" xfId="6538"/>
    <cellStyle name="Normal 94 2 2 3 2" xfId="14597"/>
    <cellStyle name="Normal 94 2 2 3 2 2" xfId="31444"/>
    <cellStyle name="Normal 94 2 2 3 3" xfId="23877"/>
    <cellStyle name="Normal 94 2 2 4" xfId="10764"/>
    <cellStyle name="Normal 94 2 2 4 2" xfId="27663"/>
    <cellStyle name="Normal 94 2 2 5" xfId="18385"/>
    <cellStyle name="Normal 94 2 2 6" xfId="20095"/>
    <cellStyle name="Normal 94 2 3" xfId="3727"/>
    <cellStyle name="Normal 94 2 3 2" xfId="7510"/>
    <cellStyle name="Normal 94 2 3 2 2" xfId="15569"/>
    <cellStyle name="Normal 94 2 3 2 2 2" xfId="32416"/>
    <cellStyle name="Normal 94 2 3 2 3" xfId="24849"/>
    <cellStyle name="Normal 94 2 3 3" xfId="11786"/>
    <cellStyle name="Normal 94 2 3 3 2" xfId="28635"/>
    <cellStyle name="Normal 94 2 3 4" xfId="21068"/>
    <cellStyle name="Normal 94 2 4" xfId="5626"/>
    <cellStyle name="Normal 94 2 4 2" xfId="13685"/>
    <cellStyle name="Normal 94 2 4 2 2" xfId="30532"/>
    <cellStyle name="Normal 94 2 4 3" xfId="22965"/>
    <cellStyle name="Normal 94 2 5" xfId="9811"/>
    <cellStyle name="Normal 94 2 5 2" xfId="26751"/>
    <cellStyle name="Normal 94 2 6" xfId="18384"/>
    <cellStyle name="Normal 94 2 7" xfId="19183"/>
    <cellStyle name="Normal 94 3" xfId="2224"/>
    <cellStyle name="Normal 94 3 2" xfId="4188"/>
    <cellStyle name="Normal 94 3 2 2" xfId="7971"/>
    <cellStyle name="Normal 94 3 2 2 2" xfId="16030"/>
    <cellStyle name="Normal 94 3 2 2 2 2" xfId="32877"/>
    <cellStyle name="Normal 94 3 2 2 3" xfId="25310"/>
    <cellStyle name="Normal 94 3 2 3" xfId="12247"/>
    <cellStyle name="Normal 94 3 2 3 2" xfId="29096"/>
    <cellStyle name="Normal 94 3 2 4" xfId="21529"/>
    <cellStyle name="Normal 94 3 3" xfId="6087"/>
    <cellStyle name="Normal 94 3 3 2" xfId="14146"/>
    <cellStyle name="Normal 94 3 3 2 2" xfId="30993"/>
    <cellStyle name="Normal 94 3 3 3" xfId="23426"/>
    <cellStyle name="Normal 94 3 4" xfId="10312"/>
    <cellStyle name="Normal 94 3 4 2" xfId="27212"/>
    <cellStyle name="Normal 94 3 5" xfId="18386"/>
    <cellStyle name="Normal 94 3 6" xfId="19644"/>
    <cellStyle name="Normal 94 4" xfId="3276"/>
    <cellStyle name="Normal 94 4 2" xfId="7059"/>
    <cellStyle name="Normal 94 4 2 2" xfId="15118"/>
    <cellStyle name="Normal 94 4 2 2 2" xfId="31965"/>
    <cellStyle name="Normal 94 4 2 3" xfId="24398"/>
    <cellStyle name="Normal 94 4 3" xfId="11335"/>
    <cellStyle name="Normal 94 4 3 2" xfId="28184"/>
    <cellStyle name="Normal 94 4 4" xfId="20617"/>
    <cellStyle name="Normal 94 5" xfId="5175"/>
    <cellStyle name="Normal 94 5 2" xfId="13234"/>
    <cellStyle name="Normal 94 5 2 2" xfId="30081"/>
    <cellStyle name="Normal 94 5 3" xfId="22514"/>
    <cellStyle name="Normal 94 6" xfId="9319"/>
    <cellStyle name="Normal 94 6 2" xfId="26300"/>
    <cellStyle name="Normal 94 7" xfId="18383"/>
    <cellStyle name="Normal 94 8" xfId="18732"/>
    <cellStyle name="Normal 95" xfId="1140"/>
    <cellStyle name="Normal 95 2" xfId="1679"/>
    <cellStyle name="Normal 95 2 2" xfId="2678"/>
    <cellStyle name="Normal 95 2 2 2" xfId="4640"/>
    <cellStyle name="Normal 95 2 2 2 2" xfId="8423"/>
    <cellStyle name="Normal 95 2 2 2 2 2" xfId="16482"/>
    <cellStyle name="Normal 95 2 2 2 2 2 2" xfId="33329"/>
    <cellStyle name="Normal 95 2 2 2 2 3" xfId="25762"/>
    <cellStyle name="Normal 95 2 2 2 3" xfId="12699"/>
    <cellStyle name="Normal 95 2 2 2 3 2" xfId="29548"/>
    <cellStyle name="Normal 95 2 2 2 4" xfId="21981"/>
    <cellStyle name="Normal 95 2 2 3" xfId="6539"/>
    <cellStyle name="Normal 95 2 2 3 2" xfId="14598"/>
    <cellStyle name="Normal 95 2 2 3 2 2" xfId="31445"/>
    <cellStyle name="Normal 95 2 2 3 3" xfId="23878"/>
    <cellStyle name="Normal 95 2 2 4" xfId="10765"/>
    <cellStyle name="Normal 95 2 2 4 2" xfId="27664"/>
    <cellStyle name="Normal 95 2 2 5" xfId="18389"/>
    <cellStyle name="Normal 95 2 2 6" xfId="20096"/>
    <cellStyle name="Normal 95 2 3" xfId="3728"/>
    <cellStyle name="Normal 95 2 3 2" xfId="7511"/>
    <cellStyle name="Normal 95 2 3 2 2" xfId="15570"/>
    <cellStyle name="Normal 95 2 3 2 2 2" xfId="32417"/>
    <cellStyle name="Normal 95 2 3 2 3" xfId="24850"/>
    <cellStyle name="Normal 95 2 3 3" xfId="11787"/>
    <cellStyle name="Normal 95 2 3 3 2" xfId="28636"/>
    <cellStyle name="Normal 95 2 3 4" xfId="21069"/>
    <cellStyle name="Normal 95 2 4" xfId="5627"/>
    <cellStyle name="Normal 95 2 4 2" xfId="13686"/>
    <cellStyle name="Normal 95 2 4 2 2" xfId="30533"/>
    <cellStyle name="Normal 95 2 4 3" xfId="22966"/>
    <cellStyle name="Normal 95 2 5" xfId="9812"/>
    <cellStyle name="Normal 95 2 5 2" xfId="26752"/>
    <cellStyle name="Normal 95 2 6" xfId="18388"/>
    <cellStyle name="Normal 95 2 7" xfId="19184"/>
    <cellStyle name="Normal 95 3" xfId="2225"/>
    <cellStyle name="Normal 95 3 2" xfId="4189"/>
    <cellStyle name="Normal 95 3 2 2" xfId="7972"/>
    <cellStyle name="Normal 95 3 2 2 2" xfId="16031"/>
    <cellStyle name="Normal 95 3 2 2 2 2" xfId="32878"/>
    <cellStyle name="Normal 95 3 2 2 3" xfId="25311"/>
    <cellStyle name="Normal 95 3 2 3" xfId="12248"/>
    <cellStyle name="Normal 95 3 2 3 2" xfId="29097"/>
    <cellStyle name="Normal 95 3 2 4" xfId="21530"/>
    <cellStyle name="Normal 95 3 3" xfId="6088"/>
    <cellStyle name="Normal 95 3 3 2" xfId="14147"/>
    <cellStyle name="Normal 95 3 3 2 2" xfId="30994"/>
    <cellStyle name="Normal 95 3 3 3" xfId="23427"/>
    <cellStyle name="Normal 95 3 4" xfId="10313"/>
    <cellStyle name="Normal 95 3 4 2" xfId="27213"/>
    <cellStyle name="Normal 95 3 5" xfId="18390"/>
    <cellStyle name="Normal 95 3 6" xfId="19645"/>
    <cellStyle name="Normal 95 4" xfId="3277"/>
    <cellStyle name="Normal 95 4 2" xfId="7060"/>
    <cellStyle name="Normal 95 4 2 2" xfId="15119"/>
    <cellStyle name="Normal 95 4 2 2 2" xfId="31966"/>
    <cellStyle name="Normal 95 4 2 3" xfId="24399"/>
    <cellStyle name="Normal 95 4 3" xfId="11336"/>
    <cellStyle name="Normal 95 4 3 2" xfId="28185"/>
    <cellStyle name="Normal 95 4 4" xfId="20618"/>
    <cellStyle name="Normal 95 5" xfId="5176"/>
    <cellStyle name="Normal 95 5 2" xfId="13235"/>
    <cellStyle name="Normal 95 5 2 2" xfId="30082"/>
    <cellStyle name="Normal 95 5 3" xfId="22515"/>
    <cellStyle name="Normal 95 6" xfId="9320"/>
    <cellStyle name="Normal 95 6 2" xfId="26301"/>
    <cellStyle name="Normal 95 7" xfId="18387"/>
    <cellStyle name="Normal 95 8" xfId="18733"/>
    <cellStyle name="Normal 96" xfId="271"/>
    <cellStyle name="Normal 96 2" xfId="1142"/>
    <cellStyle name="Normal 97" xfId="270"/>
    <cellStyle name="Normal 97 2" xfId="1680"/>
    <cellStyle name="Normal 97 2 2" xfId="2679"/>
    <cellStyle name="Normal 97 2 2 2" xfId="4641"/>
    <cellStyle name="Normal 97 2 2 2 2" xfId="8424"/>
    <cellStyle name="Normal 97 2 2 2 2 2" xfId="16483"/>
    <cellStyle name="Normal 97 2 2 2 2 2 2" xfId="33330"/>
    <cellStyle name="Normal 97 2 2 2 2 3" xfId="25763"/>
    <cellStyle name="Normal 97 2 2 2 3" xfId="12700"/>
    <cellStyle name="Normal 97 2 2 2 3 2" xfId="29549"/>
    <cellStyle name="Normal 97 2 2 2 4" xfId="21982"/>
    <cellStyle name="Normal 97 2 2 3" xfId="6540"/>
    <cellStyle name="Normal 97 2 2 3 2" xfId="14599"/>
    <cellStyle name="Normal 97 2 2 3 2 2" xfId="31446"/>
    <cellStyle name="Normal 97 2 2 3 3" xfId="23879"/>
    <cellStyle name="Normal 97 2 2 4" xfId="10766"/>
    <cellStyle name="Normal 97 2 2 4 2" xfId="27665"/>
    <cellStyle name="Normal 97 2 2 5" xfId="18393"/>
    <cellStyle name="Normal 97 2 2 6" xfId="20097"/>
    <cellStyle name="Normal 97 2 3" xfId="3729"/>
    <cellStyle name="Normal 97 2 3 2" xfId="7512"/>
    <cellStyle name="Normal 97 2 3 2 2" xfId="15571"/>
    <cellStyle name="Normal 97 2 3 2 2 2" xfId="32418"/>
    <cellStyle name="Normal 97 2 3 2 3" xfId="24851"/>
    <cellStyle name="Normal 97 2 3 3" xfId="11788"/>
    <cellStyle name="Normal 97 2 3 3 2" xfId="28637"/>
    <cellStyle name="Normal 97 2 3 4" xfId="21070"/>
    <cellStyle name="Normal 97 2 4" xfId="5628"/>
    <cellStyle name="Normal 97 2 4 2" xfId="13687"/>
    <cellStyle name="Normal 97 2 4 2 2" xfId="30534"/>
    <cellStyle name="Normal 97 2 4 3" xfId="22967"/>
    <cellStyle name="Normal 97 2 5" xfId="9813"/>
    <cellStyle name="Normal 97 2 5 2" xfId="26753"/>
    <cellStyle name="Normal 97 2 6" xfId="18392"/>
    <cellStyle name="Normal 97 2 7" xfId="19185"/>
    <cellStyle name="Normal 97 3" xfId="2226"/>
    <cellStyle name="Normal 97 3 2" xfId="4190"/>
    <cellStyle name="Normal 97 3 2 2" xfId="7973"/>
    <cellStyle name="Normal 97 3 2 2 2" xfId="16032"/>
    <cellStyle name="Normal 97 3 2 2 2 2" xfId="32879"/>
    <cellStyle name="Normal 97 3 2 2 3" xfId="25312"/>
    <cellStyle name="Normal 97 3 2 3" xfId="12249"/>
    <cellStyle name="Normal 97 3 2 3 2" xfId="29098"/>
    <cellStyle name="Normal 97 3 2 4" xfId="21531"/>
    <cellStyle name="Normal 97 3 3" xfId="6089"/>
    <cellStyle name="Normal 97 3 3 2" xfId="14148"/>
    <cellStyle name="Normal 97 3 3 2 2" xfId="30995"/>
    <cellStyle name="Normal 97 3 3 3" xfId="23428"/>
    <cellStyle name="Normal 97 3 4" xfId="10314"/>
    <cellStyle name="Normal 97 3 4 2" xfId="27214"/>
    <cellStyle name="Normal 97 3 5" xfId="18394"/>
    <cellStyle name="Normal 97 3 6" xfId="19646"/>
    <cellStyle name="Normal 97 4" xfId="3278"/>
    <cellStyle name="Normal 97 4 2" xfId="7061"/>
    <cellStyle name="Normal 97 4 2 2" xfId="15120"/>
    <cellStyle name="Normal 97 4 2 2 2" xfId="31967"/>
    <cellStyle name="Normal 97 4 2 3" xfId="24400"/>
    <cellStyle name="Normal 97 4 3" xfId="11337"/>
    <cellStyle name="Normal 97 4 3 2" xfId="28186"/>
    <cellStyle name="Normal 97 4 4" xfId="20619"/>
    <cellStyle name="Normal 97 5" xfId="5177"/>
    <cellStyle name="Normal 97 5 2" xfId="13236"/>
    <cellStyle name="Normal 97 5 2 2" xfId="30083"/>
    <cellStyle name="Normal 97 5 3" xfId="22516"/>
    <cellStyle name="Normal 97 6" xfId="9321"/>
    <cellStyle name="Normal 97 6 2" xfId="26302"/>
    <cellStyle name="Normal 97 7" xfId="18391"/>
    <cellStyle name="Normal 97 8" xfId="18734"/>
    <cellStyle name="Normal 97 9" xfId="1141"/>
    <cellStyle name="Normal 98" xfId="1390"/>
    <cellStyle name="Normal 99" xfId="1391"/>
    <cellStyle name="Normal_97MESGRF1" xfId="3"/>
    <cellStyle name="Normál_Elemonthquest_2005_küldhető_050705" xfId="183"/>
    <cellStyle name="Normal_Informe Semanal 52_2011 2" xfId="266"/>
    <cellStyle name="Normal_Informe Semanal 52_2011 2 2" xfId="267"/>
    <cellStyle name="Normal_Informe Semanal 52_2011 3" xfId="265"/>
    <cellStyle name="Normal_Informe Semanal 52_2011 4" xfId="268"/>
    <cellStyle name="Normal_tp-12-00" xfId="262"/>
    <cellStyle name="Normale 2" xfId="184"/>
    <cellStyle name="Normalny_Ferrum . Valuation . CA IB . 8 " xfId="18395"/>
    <cellStyle name="Nota" xfId="185"/>
    <cellStyle name="Nota 2" xfId="186"/>
    <cellStyle name="Notas" xfId="187"/>
    <cellStyle name="Notas 2" xfId="188"/>
    <cellStyle name="Notas 2 2" xfId="18397"/>
    <cellStyle name="Notas 2 3" xfId="33833"/>
    <cellStyle name="Notas 2 4" xfId="460"/>
    <cellStyle name="Notas 3" xfId="189"/>
    <cellStyle name="Notas 3 2" xfId="33834"/>
    <cellStyle name="Notas 3 3" xfId="552"/>
    <cellStyle name="Notas 4" xfId="190"/>
    <cellStyle name="Notas 4 2" xfId="33835"/>
    <cellStyle name="Notas 4 3" xfId="897"/>
    <cellStyle name="Notas 5" xfId="18396"/>
    <cellStyle name="Notas 6" xfId="33832"/>
    <cellStyle name="Notas 7" xfId="459"/>
    <cellStyle name="Notas_Energía" xfId="18398"/>
    <cellStyle name="Note 10" xfId="1460"/>
    <cellStyle name="Note 10 2" xfId="33836"/>
    <cellStyle name="Note 11" xfId="1968"/>
    <cellStyle name="Note 11 2" xfId="33837"/>
    <cellStyle name="Note 12" xfId="2024"/>
    <cellStyle name="Note 12 2" xfId="33838"/>
    <cellStyle name="Note 13" xfId="3028"/>
    <cellStyle name="Note 14" xfId="18510"/>
    <cellStyle name="Note 15" xfId="33894"/>
    <cellStyle name="Note 16" xfId="461"/>
    <cellStyle name="Note 2" xfId="462"/>
    <cellStyle name="Note 2 2" xfId="554"/>
    <cellStyle name="Note 2 2 2" xfId="33840"/>
    <cellStyle name="Note 2 3" xfId="856"/>
    <cellStyle name="Note 2 3 2" xfId="33841"/>
    <cellStyle name="Note 2 4" xfId="18399"/>
    <cellStyle name="Note 2 5" xfId="33839"/>
    <cellStyle name="Note 2_Energía" xfId="18400"/>
    <cellStyle name="Note 3" xfId="553"/>
    <cellStyle name="Note 3 2" xfId="925"/>
    <cellStyle name="Note 3 2 2" xfId="33843"/>
    <cellStyle name="Note 3 3" xfId="33842"/>
    <cellStyle name="Note 4" xfId="610"/>
    <cellStyle name="Note 4 2" xfId="33844"/>
    <cellStyle name="Note 5" xfId="691"/>
    <cellStyle name="Note 5 2" xfId="33845"/>
    <cellStyle name="Note 6" xfId="660"/>
    <cellStyle name="Note 6 2" xfId="33846"/>
    <cellStyle name="Note 7" xfId="855"/>
    <cellStyle name="Note 7 2" xfId="33847"/>
    <cellStyle name="Note 8" xfId="1013"/>
    <cellStyle name="Note 8 2" xfId="33848"/>
    <cellStyle name="Note 8 3" xfId="34141"/>
    <cellStyle name="Note 9" xfId="1182"/>
    <cellStyle name="Note 9 2" xfId="33849"/>
    <cellStyle name="Notiz" xfId="191"/>
    <cellStyle name="Notiz 2" xfId="192"/>
    <cellStyle name="Notiz 3" xfId="193"/>
    <cellStyle name="Notiz 4" xfId="194"/>
    <cellStyle name="Output 10" xfId="1969"/>
    <cellStyle name="Output 10 2" xfId="33850"/>
    <cellStyle name="Output 11" xfId="2000"/>
    <cellStyle name="Output 11 2" xfId="33851"/>
    <cellStyle name="Output 12" xfId="3029"/>
    <cellStyle name="Output 12 2" xfId="33852"/>
    <cellStyle name="Output 13" xfId="18511"/>
    <cellStyle name="Output 14" xfId="33899"/>
    <cellStyle name="Output 15" xfId="463"/>
    <cellStyle name="Output 2" xfId="464"/>
    <cellStyle name="Output 2 2" xfId="858"/>
    <cellStyle name="Output 2 2 2" xfId="33854"/>
    <cellStyle name="Output 2 3" xfId="18401"/>
    <cellStyle name="Output 2 4" xfId="33853"/>
    <cellStyle name="Output 2_Energía" xfId="18402"/>
    <cellStyle name="Output 3" xfId="611"/>
    <cellStyle name="Output 3 2" xfId="33855"/>
    <cellStyle name="Output 4" xfId="693"/>
    <cellStyle name="Output 4 2" xfId="33856"/>
    <cellStyle name="Output 5" xfId="730"/>
    <cellStyle name="Output 5 2" xfId="33857"/>
    <cellStyle name="Output 6" xfId="857"/>
    <cellStyle name="Output 6 2" xfId="33858"/>
    <cellStyle name="Output 7" xfId="1014"/>
    <cellStyle name="Output 7 2" xfId="33859"/>
    <cellStyle name="Output 7 3" xfId="34142"/>
    <cellStyle name="Output 8" xfId="1183"/>
    <cellStyle name="Output 8 2" xfId="33860"/>
    <cellStyle name="Output 9" xfId="1461"/>
    <cellStyle name="Output 9 2" xfId="33861"/>
    <cellStyle name="Overskrift 1" xfId="195"/>
    <cellStyle name="Overskrift 2" xfId="196"/>
    <cellStyle name="Overskrift 3" xfId="197"/>
    <cellStyle name="Overskrift 4" xfId="198"/>
    <cellStyle name="Percent" xfId="2" builtinId="5"/>
    <cellStyle name="Percent 10" xfId="1184"/>
    <cellStyle name="Percent 11" xfId="1462"/>
    <cellStyle name="Percent 12" xfId="1970"/>
    <cellStyle name="Percent 13" xfId="1963"/>
    <cellStyle name="Percent 14" xfId="3030"/>
    <cellStyle name="Percent 14 2" xfId="33862"/>
    <cellStyle name="Percent 15" xfId="18512"/>
    <cellStyle name="Percent 16" xfId="466"/>
    <cellStyle name="Percent 2" xfId="199"/>
    <cellStyle name="Percent 2 2" xfId="200"/>
    <cellStyle name="Percent 2 2 2" xfId="555"/>
    <cellStyle name="Percent 2 3" xfId="201"/>
    <cellStyle name="Percent 2 4" xfId="202"/>
    <cellStyle name="Percent 2 5" xfId="465"/>
    <cellStyle name="Percent 3" xfId="203"/>
    <cellStyle name="Percent 4" xfId="544"/>
    <cellStyle name="Percent 4 2" xfId="18403"/>
    <cellStyle name="Percent 5" xfId="612"/>
    <cellStyle name="Percent 5 2" xfId="18404"/>
    <cellStyle name="Percent 6" xfId="694"/>
    <cellStyle name="Percent 6 2" xfId="18405"/>
    <cellStyle name="Percent 7" xfId="664"/>
    <cellStyle name="Percent 7 2" xfId="18406"/>
    <cellStyle name="Percent 8" xfId="934"/>
    <cellStyle name="Percent 8 10" xfId="18599"/>
    <cellStyle name="Percent 8 11" xfId="34143"/>
    <cellStyle name="Percent 8 2" xfId="1098"/>
    <cellStyle name="Percent 8 2 2" xfId="1359"/>
    <cellStyle name="Percent 8 2 2 2" xfId="1855"/>
    <cellStyle name="Percent 8 2 2 2 2" xfId="2854"/>
    <cellStyle name="Percent 8 2 2 2 2 2" xfId="4816"/>
    <cellStyle name="Percent 8 2 2 2 2 2 2" xfId="8599"/>
    <cellStyle name="Percent 8 2 2 2 2 2 2 2" xfId="16658"/>
    <cellStyle name="Percent 8 2 2 2 2 2 2 2 2" xfId="33505"/>
    <cellStyle name="Percent 8 2 2 2 2 2 2 3" xfId="25938"/>
    <cellStyle name="Percent 8 2 2 2 2 2 3" xfId="12875"/>
    <cellStyle name="Percent 8 2 2 2 2 2 3 2" xfId="29724"/>
    <cellStyle name="Percent 8 2 2 2 2 2 4" xfId="22157"/>
    <cellStyle name="Percent 8 2 2 2 2 3" xfId="6715"/>
    <cellStyle name="Percent 8 2 2 2 2 3 2" xfId="14774"/>
    <cellStyle name="Percent 8 2 2 2 2 3 2 2" xfId="31621"/>
    <cellStyle name="Percent 8 2 2 2 2 3 3" xfId="24054"/>
    <cellStyle name="Percent 8 2 2 2 2 4" xfId="10941"/>
    <cellStyle name="Percent 8 2 2 2 2 4 2" xfId="27840"/>
    <cellStyle name="Percent 8 2 2 2 2 5" xfId="18411"/>
    <cellStyle name="Percent 8 2 2 2 2 6" xfId="20272"/>
    <cellStyle name="Percent 8 2 2 2 3" xfId="3904"/>
    <cellStyle name="Percent 8 2 2 2 3 2" xfId="7687"/>
    <cellStyle name="Percent 8 2 2 2 3 2 2" xfId="15746"/>
    <cellStyle name="Percent 8 2 2 2 3 2 2 2" xfId="32593"/>
    <cellStyle name="Percent 8 2 2 2 3 2 3" xfId="25026"/>
    <cellStyle name="Percent 8 2 2 2 3 3" xfId="11963"/>
    <cellStyle name="Percent 8 2 2 2 3 3 2" xfId="28812"/>
    <cellStyle name="Percent 8 2 2 2 3 4" xfId="21245"/>
    <cellStyle name="Percent 8 2 2 2 4" xfId="5803"/>
    <cellStyle name="Percent 8 2 2 2 4 2" xfId="13862"/>
    <cellStyle name="Percent 8 2 2 2 4 2 2" xfId="30709"/>
    <cellStyle name="Percent 8 2 2 2 4 3" xfId="23142"/>
    <cellStyle name="Percent 8 2 2 2 5" xfId="9988"/>
    <cellStyle name="Percent 8 2 2 2 5 2" xfId="26928"/>
    <cellStyle name="Percent 8 2 2 2 6" xfId="18410"/>
    <cellStyle name="Percent 8 2 2 2 7" xfId="19360"/>
    <cellStyle name="Percent 8 2 2 3" xfId="2401"/>
    <cellStyle name="Percent 8 2 2 3 2" xfId="4365"/>
    <cellStyle name="Percent 8 2 2 3 2 2" xfId="8148"/>
    <cellStyle name="Percent 8 2 2 3 2 2 2" xfId="16207"/>
    <cellStyle name="Percent 8 2 2 3 2 2 2 2" xfId="33054"/>
    <cellStyle name="Percent 8 2 2 3 2 2 3" xfId="25487"/>
    <cellStyle name="Percent 8 2 2 3 2 3" xfId="12424"/>
    <cellStyle name="Percent 8 2 2 3 2 3 2" xfId="29273"/>
    <cellStyle name="Percent 8 2 2 3 2 4" xfId="21706"/>
    <cellStyle name="Percent 8 2 2 3 3" xfId="6264"/>
    <cellStyle name="Percent 8 2 2 3 3 2" xfId="14323"/>
    <cellStyle name="Percent 8 2 2 3 3 2 2" xfId="31170"/>
    <cellStyle name="Percent 8 2 2 3 3 3" xfId="23603"/>
    <cellStyle name="Percent 8 2 2 3 4" xfId="10489"/>
    <cellStyle name="Percent 8 2 2 3 4 2" xfId="27389"/>
    <cellStyle name="Percent 8 2 2 3 5" xfId="18412"/>
    <cellStyle name="Percent 8 2 2 3 6" xfId="19821"/>
    <cellStyle name="Percent 8 2 2 4" xfId="3453"/>
    <cellStyle name="Percent 8 2 2 4 2" xfId="7236"/>
    <cellStyle name="Percent 8 2 2 4 2 2" xfId="15295"/>
    <cellStyle name="Percent 8 2 2 4 2 2 2" xfId="32142"/>
    <cellStyle name="Percent 8 2 2 4 2 3" xfId="24575"/>
    <cellStyle name="Percent 8 2 2 4 3" xfId="11512"/>
    <cellStyle name="Percent 8 2 2 4 3 2" xfId="28361"/>
    <cellStyle name="Percent 8 2 2 4 4" xfId="20794"/>
    <cellStyle name="Percent 8 2 2 5" xfId="5352"/>
    <cellStyle name="Percent 8 2 2 5 2" xfId="13411"/>
    <cellStyle name="Percent 8 2 2 5 2 2" xfId="30258"/>
    <cellStyle name="Percent 8 2 2 5 3" xfId="22691"/>
    <cellStyle name="Percent 8 2 2 6" xfId="9513"/>
    <cellStyle name="Percent 8 2 2 6 2" xfId="26477"/>
    <cellStyle name="Percent 8 2 2 7" xfId="18409"/>
    <cellStyle name="Percent 8 2 2 8" xfId="18909"/>
    <cellStyle name="Percent 8 2 3" xfId="1637"/>
    <cellStyle name="Percent 8 2 3 2" xfId="2636"/>
    <cellStyle name="Percent 8 2 3 2 2" xfId="4598"/>
    <cellStyle name="Percent 8 2 3 2 2 2" xfId="8381"/>
    <cellStyle name="Percent 8 2 3 2 2 2 2" xfId="16440"/>
    <cellStyle name="Percent 8 2 3 2 2 2 2 2" xfId="33287"/>
    <cellStyle name="Percent 8 2 3 2 2 2 3" xfId="25720"/>
    <cellStyle name="Percent 8 2 3 2 2 3" xfId="12657"/>
    <cellStyle name="Percent 8 2 3 2 2 3 2" xfId="29506"/>
    <cellStyle name="Percent 8 2 3 2 2 4" xfId="21939"/>
    <cellStyle name="Percent 8 2 3 2 3" xfId="6497"/>
    <cellStyle name="Percent 8 2 3 2 3 2" xfId="14556"/>
    <cellStyle name="Percent 8 2 3 2 3 2 2" xfId="31403"/>
    <cellStyle name="Percent 8 2 3 2 3 3" xfId="23836"/>
    <cellStyle name="Percent 8 2 3 2 4" xfId="10723"/>
    <cellStyle name="Percent 8 2 3 2 4 2" xfId="27622"/>
    <cellStyle name="Percent 8 2 3 2 5" xfId="18414"/>
    <cellStyle name="Percent 8 2 3 2 6" xfId="20054"/>
    <cellStyle name="Percent 8 2 3 3" xfId="3686"/>
    <cellStyle name="Percent 8 2 3 3 2" xfId="7469"/>
    <cellStyle name="Percent 8 2 3 3 2 2" xfId="15528"/>
    <cellStyle name="Percent 8 2 3 3 2 2 2" xfId="32375"/>
    <cellStyle name="Percent 8 2 3 3 2 3" xfId="24808"/>
    <cellStyle name="Percent 8 2 3 3 3" xfId="11745"/>
    <cellStyle name="Percent 8 2 3 3 3 2" xfId="28594"/>
    <cellStyle name="Percent 8 2 3 3 4" xfId="21027"/>
    <cellStyle name="Percent 8 2 3 4" xfId="5585"/>
    <cellStyle name="Percent 8 2 3 4 2" xfId="13644"/>
    <cellStyle name="Percent 8 2 3 4 2 2" xfId="30491"/>
    <cellStyle name="Percent 8 2 3 4 3" xfId="22924"/>
    <cellStyle name="Percent 8 2 3 5" xfId="9770"/>
    <cellStyle name="Percent 8 2 3 5 2" xfId="26710"/>
    <cellStyle name="Percent 8 2 3 6" xfId="18413"/>
    <cellStyle name="Percent 8 2 3 7" xfId="19142"/>
    <cellStyle name="Percent 8 2 4" xfId="2183"/>
    <cellStyle name="Percent 8 2 4 2" xfId="4147"/>
    <cellStyle name="Percent 8 2 4 2 2" xfId="7930"/>
    <cellStyle name="Percent 8 2 4 2 2 2" xfId="15989"/>
    <cellStyle name="Percent 8 2 4 2 2 2 2" xfId="32836"/>
    <cellStyle name="Percent 8 2 4 2 2 3" xfId="25269"/>
    <cellStyle name="Percent 8 2 4 2 3" xfId="12206"/>
    <cellStyle name="Percent 8 2 4 2 3 2" xfId="29055"/>
    <cellStyle name="Percent 8 2 4 2 4" xfId="21488"/>
    <cellStyle name="Percent 8 2 4 3" xfId="6046"/>
    <cellStyle name="Percent 8 2 4 3 2" xfId="14105"/>
    <cellStyle name="Percent 8 2 4 3 2 2" xfId="30952"/>
    <cellStyle name="Percent 8 2 4 3 3" xfId="23385"/>
    <cellStyle name="Percent 8 2 4 4" xfId="10271"/>
    <cellStyle name="Percent 8 2 4 4 2" xfId="27171"/>
    <cellStyle name="Percent 8 2 4 5" xfId="18415"/>
    <cellStyle name="Percent 8 2 4 6" xfId="19603"/>
    <cellStyle name="Percent 8 2 5" xfId="3235"/>
    <cellStyle name="Percent 8 2 5 2" xfId="7018"/>
    <cellStyle name="Percent 8 2 5 2 2" xfId="15077"/>
    <cellStyle name="Percent 8 2 5 2 2 2" xfId="31924"/>
    <cellStyle name="Percent 8 2 5 2 3" xfId="24357"/>
    <cellStyle name="Percent 8 2 5 3" xfId="11294"/>
    <cellStyle name="Percent 8 2 5 3 2" xfId="28143"/>
    <cellStyle name="Percent 8 2 5 4" xfId="20576"/>
    <cellStyle name="Percent 8 2 6" xfId="5134"/>
    <cellStyle name="Percent 8 2 6 2" xfId="13193"/>
    <cellStyle name="Percent 8 2 6 2 2" xfId="30040"/>
    <cellStyle name="Percent 8 2 6 3" xfId="22473"/>
    <cellStyle name="Percent 8 2 7" xfId="9278"/>
    <cellStyle name="Percent 8 2 7 2" xfId="26259"/>
    <cellStyle name="Percent 8 2 8" xfId="18408"/>
    <cellStyle name="Percent 8 2 9" xfId="18691"/>
    <cellStyle name="Percent 8 3" xfId="1267"/>
    <cellStyle name="Percent 8 3 2" xfId="1763"/>
    <cellStyle name="Percent 8 3 2 2" xfId="2762"/>
    <cellStyle name="Percent 8 3 2 2 2" xfId="4724"/>
    <cellStyle name="Percent 8 3 2 2 2 2" xfId="8507"/>
    <cellStyle name="Percent 8 3 2 2 2 2 2" xfId="16566"/>
    <cellStyle name="Percent 8 3 2 2 2 2 2 2" xfId="33413"/>
    <cellStyle name="Percent 8 3 2 2 2 2 3" xfId="25846"/>
    <cellStyle name="Percent 8 3 2 2 2 3" xfId="12783"/>
    <cellStyle name="Percent 8 3 2 2 2 3 2" xfId="29632"/>
    <cellStyle name="Percent 8 3 2 2 2 4" xfId="22065"/>
    <cellStyle name="Percent 8 3 2 2 3" xfId="6623"/>
    <cellStyle name="Percent 8 3 2 2 3 2" xfId="14682"/>
    <cellStyle name="Percent 8 3 2 2 3 2 2" xfId="31529"/>
    <cellStyle name="Percent 8 3 2 2 3 3" xfId="23962"/>
    <cellStyle name="Percent 8 3 2 2 4" xfId="10849"/>
    <cellStyle name="Percent 8 3 2 2 4 2" xfId="27748"/>
    <cellStyle name="Percent 8 3 2 2 5" xfId="18418"/>
    <cellStyle name="Percent 8 3 2 2 6" xfId="20180"/>
    <cellStyle name="Percent 8 3 2 3" xfId="3812"/>
    <cellStyle name="Percent 8 3 2 3 2" xfId="7595"/>
    <cellStyle name="Percent 8 3 2 3 2 2" xfId="15654"/>
    <cellStyle name="Percent 8 3 2 3 2 2 2" xfId="32501"/>
    <cellStyle name="Percent 8 3 2 3 2 3" xfId="24934"/>
    <cellStyle name="Percent 8 3 2 3 3" xfId="11871"/>
    <cellStyle name="Percent 8 3 2 3 3 2" xfId="28720"/>
    <cellStyle name="Percent 8 3 2 3 4" xfId="21153"/>
    <cellStyle name="Percent 8 3 2 4" xfId="5711"/>
    <cellStyle name="Percent 8 3 2 4 2" xfId="13770"/>
    <cellStyle name="Percent 8 3 2 4 2 2" xfId="30617"/>
    <cellStyle name="Percent 8 3 2 4 3" xfId="23050"/>
    <cellStyle name="Percent 8 3 2 5" xfId="9896"/>
    <cellStyle name="Percent 8 3 2 5 2" xfId="26836"/>
    <cellStyle name="Percent 8 3 2 6" xfId="18417"/>
    <cellStyle name="Percent 8 3 2 7" xfId="19268"/>
    <cellStyle name="Percent 8 3 3" xfId="2309"/>
    <cellStyle name="Percent 8 3 3 2" xfId="4273"/>
    <cellStyle name="Percent 8 3 3 2 2" xfId="8056"/>
    <cellStyle name="Percent 8 3 3 2 2 2" xfId="16115"/>
    <cellStyle name="Percent 8 3 3 2 2 2 2" xfId="32962"/>
    <cellStyle name="Percent 8 3 3 2 2 3" xfId="25395"/>
    <cellStyle name="Percent 8 3 3 2 3" xfId="12332"/>
    <cellStyle name="Percent 8 3 3 2 3 2" xfId="29181"/>
    <cellStyle name="Percent 8 3 3 2 4" xfId="21614"/>
    <cellStyle name="Percent 8 3 3 3" xfId="6172"/>
    <cellStyle name="Percent 8 3 3 3 2" xfId="14231"/>
    <cellStyle name="Percent 8 3 3 3 2 2" xfId="31078"/>
    <cellStyle name="Percent 8 3 3 3 3" xfId="23511"/>
    <cellStyle name="Percent 8 3 3 4" xfId="10397"/>
    <cellStyle name="Percent 8 3 3 4 2" xfId="27297"/>
    <cellStyle name="Percent 8 3 3 5" xfId="18419"/>
    <cellStyle name="Percent 8 3 3 6" xfId="19729"/>
    <cellStyle name="Percent 8 3 4" xfId="3361"/>
    <cellStyle name="Percent 8 3 4 2" xfId="7144"/>
    <cellStyle name="Percent 8 3 4 2 2" xfId="15203"/>
    <cellStyle name="Percent 8 3 4 2 2 2" xfId="32050"/>
    <cellStyle name="Percent 8 3 4 2 3" xfId="24483"/>
    <cellStyle name="Percent 8 3 4 3" xfId="11420"/>
    <cellStyle name="Percent 8 3 4 3 2" xfId="28269"/>
    <cellStyle name="Percent 8 3 4 4" xfId="20702"/>
    <cellStyle name="Percent 8 3 5" xfId="5260"/>
    <cellStyle name="Percent 8 3 5 2" xfId="13319"/>
    <cellStyle name="Percent 8 3 5 2 2" xfId="30166"/>
    <cellStyle name="Percent 8 3 5 3" xfId="22599"/>
    <cellStyle name="Percent 8 3 6" xfId="9421"/>
    <cellStyle name="Percent 8 3 6 2" xfId="26385"/>
    <cellStyle name="Percent 8 3 7" xfId="18416"/>
    <cellStyle name="Percent 8 3 8" xfId="18817"/>
    <cellStyle name="Percent 8 4" xfId="1545"/>
    <cellStyle name="Percent 8 4 2" xfId="2544"/>
    <cellStyle name="Percent 8 4 2 2" xfId="4506"/>
    <cellStyle name="Percent 8 4 2 2 2" xfId="8289"/>
    <cellStyle name="Percent 8 4 2 2 2 2" xfId="16348"/>
    <cellStyle name="Percent 8 4 2 2 2 2 2" xfId="33195"/>
    <cellStyle name="Percent 8 4 2 2 2 3" xfId="25628"/>
    <cellStyle name="Percent 8 4 2 2 3" xfId="12565"/>
    <cellStyle name="Percent 8 4 2 2 3 2" xfId="29414"/>
    <cellStyle name="Percent 8 4 2 2 4" xfId="21847"/>
    <cellStyle name="Percent 8 4 2 3" xfId="6405"/>
    <cellStyle name="Percent 8 4 2 3 2" xfId="14464"/>
    <cellStyle name="Percent 8 4 2 3 2 2" xfId="31311"/>
    <cellStyle name="Percent 8 4 2 3 3" xfId="23744"/>
    <cellStyle name="Percent 8 4 2 4" xfId="10631"/>
    <cellStyle name="Percent 8 4 2 4 2" xfId="27530"/>
    <cellStyle name="Percent 8 4 2 5" xfId="18421"/>
    <cellStyle name="Percent 8 4 2 6" xfId="19962"/>
    <cellStyle name="Percent 8 4 3" xfId="3594"/>
    <cellStyle name="Percent 8 4 3 2" xfId="7377"/>
    <cellStyle name="Percent 8 4 3 2 2" xfId="15436"/>
    <cellStyle name="Percent 8 4 3 2 2 2" xfId="32283"/>
    <cellStyle name="Percent 8 4 3 2 3" xfId="24716"/>
    <cellStyle name="Percent 8 4 3 3" xfId="11653"/>
    <cellStyle name="Percent 8 4 3 3 2" xfId="28502"/>
    <cellStyle name="Percent 8 4 3 4" xfId="20935"/>
    <cellStyle name="Percent 8 4 4" xfId="5493"/>
    <cellStyle name="Percent 8 4 4 2" xfId="13552"/>
    <cellStyle name="Percent 8 4 4 2 2" xfId="30399"/>
    <cellStyle name="Percent 8 4 4 3" xfId="22832"/>
    <cellStyle name="Percent 8 4 5" xfId="9678"/>
    <cellStyle name="Percent 8 4 5 2" xfId="26618"/>
    <cellStyle name="Percent 8 4 6" xfId="18420"/>
    <cellStyle name="Percent 8 4 7" xfId="19050"/>
    <cellStyle name="Percent 8 5" xfId="2084"/>
    <cellStyle name="Percent 8 5 2" xfId="4055"/>
    <cellStyle name="Percent 8 5 2 2" xfId="7838"/>
    <cellStyle name="Percent 8 5 2 2 2" xfId="15897"/>
    <cellStyle name="Percent 8 5 2 2 2 2" xfId="32744"/>
    <cellStyle name="Percent 8 5 2 2 3" xfId="25177"/>
    <cellStyle name="Percent 8 5 2 3" xfId="12114"/>
    <cellStyle name="Percent 8 5 2 3 2" xfId="28963"/>
    <cellStyle name="Percent 8 5 2 4" xfId="21396"/>
    <cellStyle name="Percent 8 5 3" xfId="5954"/>
    <cellStyle name="Percent 8 5 3 2" xfId="14013"/>
    <cellStyle name="Percent 8 5 3 2 2" xfId="30860"/>
    <cellStyle name="Percent 8 5 3 3" xfId="23293"/>
    <cellStyle name="Percent 8 5 4" xfId="10177"/>
    <cellStyle name="Percent 8 5 4 2" xfId="27079"/>
    <cellStyle name="Percent 8 5 5" xfId="18422"/>
    <cellStyle name="Percent 8 5 6" xfId="19511"/>
    <cellStyle name="Percent 8 6" xfId="3114"/>
    <cellStyle name="Percent 8 6 2" xfId="6926"/>
    <cellStyle name="Percent 8 6 2 2" xfId="14985"/>
    <cellStyle name="Percent 8 6 2 2 2" xfId="31832"/>
    <cellStyle name="Percent 8 6 2 3" xfId="24265"/>
    <cellStyle name="Percent 8 6 3" xfId="11176"/>
    <cellStyle name="Percent 8 6 3 2" xfId="28051"/>
    <cellStyle name="Percent 8 6 4" xfId="20484"/>
    <cellStyle name="Percent 8 7" xfId="5042"/>
    <cellStyle name="Percent 8 7 2" xfId="13101"/>
    <cellStyle name="Percent 8 7 2 2" xfId="29948"/>
    <cellStyle name="Percent 8 7 3" xfId="22381"/>
    <cellStyle name="Percent 8 8" xfId="9139"/>
    <cellStyle name="Percent 8 8 2" xfId="26167"/>
    <cellStyle name="Percent 8 9" xfId="18407"/>
    <cellStyle name="Percent 9" xfId="1015"/>
    <cellStyle name="Percentuale 2" xfId="204"/>
    <cellStyle name="Porcentaje" xfId="18423"/>
    <cellStyle name="Porcentual 2" xfId="467"/>
    <cellStyle name="Porcentual 3" xfId="468"/>
    <cellStyle name="Porcentual 4" xfId="469"/>
    <cellStyle name="Porcentual 4 2" xfId="557"/>
    <cellStyle name="Porcentual 4 3" xfId="910"/>
    <cellStyle name="Porcentual 5" xfId="556"/>
    <cellStyle name="Pounds" xfId="18424"/>
    <cellStyle name="Pounds (0)" xfId="18425"/>
    <cellStyle name="Pounds_Centro1" xfId="18426"/>
    <cellStyle name="Punto" xfId="18427"/>
    <cellStyle name="Punto0" xfId="18428"/>
    <cellStyle name="Referencia hoja activa" xfId="470"/>
    <cellStyle name="Referencia otra hoja" xfId="471"/>
    <cellStyle name="Referencia otro libro" xfId="472"/>
    <cellStyle name="ROBERTO" xfId="473"/>
    <cellStyle name="Rotulo" xfId="474"/>
    <cellStyle name="Rotulo 2" xfId="475"/>
    <cellStyle name="Salida" xfId="205"/>
    <cellStyle name="Salida 2" xfId="476"/>
    <cellStyle name="Salida 2 2" xfId="18430"/>
    <cellStyle name="Salida 2 3" xfId="33873"/>
    <cellStyle name="Salida 3" xfId="898"/>
    <cellStyle name="Salida 3 2" xfId="33874"/>
    <cellStyle name="Salida 4" xfId="18429"/>
    <cellStyle name="Salida 5" xfId="33872"/>
    <cellStyle name="Salida 6" xfId="508"/>
    <cellStyle name="Sammenkædet celle" xfId="206"/>
    <cellStyle name="Schlecht" xfId="207"/>
    <cellStyle name="Standard 2" xfId="208"/>
    <cellStyle name="Standard 2 2" xfId="209"/>
    <cellStyle name="Standard 2 3" xfId="210"/>
    <cellStyle name="Standard 2 4" xfId="211"/>
    <cellStyle name="Style 1" xfId="212"/>
    <cellStyle name="Style 27" xfId="911"/>
    <cellStyle name="Style 35" xfId="912"/>
    <cellStyle name="Style 36" xfId="913"/>
    <cellStyle name="test" xfId="18431"/>
    <cellStyle name="Testo avviso" xfId="213"/>
    <cellStyle name="Testo descrittivo" xfId="214"/>
    <cellStyle name="Texto de advertencia" xfId="215"/>
    <cellStyle name="Texto de advertencia 2" xfId="478"/>
    <cellStyle name="Texto de advertencia 2 2" xfId="18433"/>
    <cellStyle name="Texto de advertencia 3" xfId="558"/>
    <cellStyle name="Texto de advertencia 4" xfId="899"/>
    <cellStyle name="Texto de advertencia 5" xfId="18432"/>
    <cellStyle name="Texto de advertencia 5 2" xfId="33883"/>
    <cellStyle name="Texto de advertencia 6" xfId="477"/>
    <cellStyle name="Texto de advertencia_Energía" xfId="479"/>
    <cellStyle name="Texto explicativo" xfId="216"/>
    <cellStyle name="Texto explicativo 2" xfId="480"/>
    <cellStyle name="Texto explicativo 2 2" xfId="18435"/>
    <cellStyle name="Texto explicativo 3" xfId="900"/>
    <cellStyle name="Texto explicativo 4" xfId="18434"/>
    <cellStyle name="Texto explicativo 5" xfId="507"/>
    <cellStyle name="Titel" xfId="217"/>
    <cellStyle name="Title 10" xfId="1975"/>
    <cellStyle name="Title 11" xfId="2025"/>
    <cellStyle name="Title 12" xfId="3031"/>
    <cellStyle name="Title 12 2" xfId="33889"/>
    <cellStyle name="Title 13" xfId="18513"/>
    <cellStyle name="Title 14" xfId="33908"/>
    <cellStyle name="Title 15" xfId="481"/>
    <cellStyle name="Title 2" xfId="482"/>
    <cellStyle name="Title 2 2" xfId="860"/>
    <cellStyle name="Title 3" xfId="613"/>
    <cellStyle name="Title 4" xfId="695"/>
    <cellStyle name="Title 5" xfId="692"/>
    <cellStyle name="Title 6" xfId="859"/>
    <cellStyle name="Title 7" xfId="1016"/>
    <cellStyle name="Title 7 2" xfId="34144"/>
    <cellStyle name="Title 8" xfId="1185"/>
    <cellStyle name="Title 9" xfId="1463"/>
    <cellStyle name="Titles" xfId="18436"/>
    <cellStyle name="Titolo" xfId="218"/>
    <cellStyle name="Titolo 1" xfId="219"/>
    <cellStyle name="Titolo 2" xfId="220"/>
    <cellStyle name="Titolo 3" xfId="221"/>
    <cellStyle name="Titolo 4" xfId="222"/>
    <cellStyle name="Título" xfId="223"/>
    <cellStyle name="Título 1" xfId="224"/>
    <cellStyle name="Título 1 2" xfId="483"/>
    <cellStyle name="Título 1 2 2" xfId="18438"/>
    <cellStyle name="Título 1 3" xfId="902"/>
    <cellStyle name="Título 1 4" xfId="18437"/>
    <cellStyle name="Título 1 5" xfId="505"/>
    <cellStyle name="Título 10" xfId="484"/>
    <cellStyle name="Título 11" xfId="485"/>
    <cellStyle name="Título 12" xfId="901"/>
    <cellStyle name="Título 13" xfId="506"/>
    <cellStyle name="Título 2" xfId="225"/>
    <cellStyle name="Título 2 2" xfId="486"/>
    <cellStyle name="Título 2 2 2" xfId="18440"/>
    <cellStyle name="Título 2 3" xfId="903"/>
    <cellStyle name="Título 2 4" xfId="18439"/>
    <cellStyle name="Título 2 5" xfId="504"/>
    <cellStyle name="Título 3" xfId="226"/>
    <cellStyle name="Título 3 2" xfId="487"/>
    <cellStyle name="Título 3 2 2" xfId="18442"/>
    <cellStyle name="Título 3 3" xfId="904"/>
    <cellStyle name="Título 3 4" xfId="18441"/>
    <cellStyle name="Título 3 5" xfId="503"/>
    <cellStyle name="Título 4" xfId="488"/>
    <cellStyle name="Título 4 2" xfId="18443"/>
    <cellStyle name="Título 5" xfId="489"/>
    <cellStyle name="Título 6" xfId="490"/>
    <cellStyle name="Título 7" xfId="491"/>
    <cellStyle name="Título 8" xfId="492"/>
    <cellStyle name="Título 9" xfId="493"/>
    <cellStyle name="Título_IDCC EGM 2809_2009" xfId="502"/>
    <cellStyle name="Tocopilla" xfId="18444"/>
    <cellStyle name="Total 10" xfId="1464"/>
    <cellStyle name="Total 11" xfId="1980"/>
    <cellStyle name="Total 12" xfId="2073"/>
    <cellStyle name="Total 13" xfId="3032"/>
    <cellStyle name="Total 13 2" xfId="33910"/>
    <cellStyle name="Total 14" xfId="18514"/>
    <cellStyle name="Total 15" xfId="33892"/>
    <cellStyle name="Total 16" xfId="494"/>
    <cellStyle name="Total 2" xfId="495"/>
    <cellStyle name="Total 2 2" xfId="496"/>
    <cellStyle name="Total 2 3" xfId="861"/>
    <cellStyle name="Total 2 4" xfId="18445"/>
    <cellStyle name="Total 2 5" xfId="33911"/>
    <cellStyle name="Total 2_Energía" xfId="18446"/>
    <cellStyle name="Total 3" xfId="497"/>
    <cellStyle name="Total 3 2" xfId="926"/>
    <cellStyle name="Total 4" xfId="559"/>
    <cellStyle name="Total 5" xfId="614"/>
    <cellStyle name="Total 6" xfId="701"/>
    <cellStyle name="Total 7" xfId="714"/>
    <cellStyle name="Total 8" xfId="1017"/>
    <cellStyle name="Total 8 2" xfId="34145"/>
    <cellStyle name="Total 9" xfId="1186"/>
    <cellStyle name="Totale" xfId="227"/>
    <cellStyle name="Überschrift" xfId="228"/>
    <cellStyle name="Überschrift 1" xfId="229"/>
    <cellStyle name="Überschrift 2" xfId="230"/>
    <cellStyle name="Überschrift 3" xfId="231"/>
    <cellStyle name="Überschrift 4" xfId="232"/>
    <cellStyle name="Ugyldig" xfId="233"/>
    <cellStyle name="Undefined" xfId="18447"/>
    <cellStyle name="UNITS" xfId="18448"/>
    <cellStyle name="Valore non valido" xfId="234"/>
    <cellStyle name="Valore valido" xfId="235"/>
    <cellStyle name="Verificación" xfId="498"/>
    <cellStyle name="Verknüpfte Zelle" xfId="236"/>
    <cellStyle name="Warnender Text" xfId="237"/>
    <cellStyle name="Warning Text 10" xfId="1983"/>
    <cellStyle name="Warning Text 11" xfId="1958"/>
    <cellStyle name="Warning Text 12" xfId="3033"/>
    <cellStyle name="Warning Text 13" xfId="18516"/>
    <cellStyle name="Warning Text 14" xfId="33895"/>
    <cellStyle name="Warning Text 15" xfId="499"/>
    <cellStyle name="Warning Text 2" xfId="500"/>
    <cellStyle name="Warning Text 2 2" xfId="863"/>
    <cellStyle name="Warning Text 2 3" xfId="18449"/>
    <cellStyle name="Warning Text 2_Energía" xfId="18450"/>
    <cellStyle name="Warning Text 3" xfId="615"/>
    <cellStyle name="Warning Text 3 2" xfId="927"/>
    <cellStyle name="Warning Text 4" xfId="702"/>
    <cellStyle name="Warning Text 5" xfId="753"/>
    <cellStyle name="Warning Text 6" xfId="862"/>
    <cellStyle name="Warning Text 7" xfId="1018"/>
    <cellStyle name="Warning Text 7 2" xfId="34146"/>
    <cellStyle name="Warning Text 8" xfId="1187"/>
    <cellStyle name="Warning Text 9" xfId="1465"/>
    <cellStyle name="White" xfId="18452"/>
    <cellStyle name="Zelle überprüfen" xfId="238"/>
    <cellStyle name="Εισαγωγή" xfId="239"/>
    <cellStyle name="Έλεγχος κελιού" xfId="240"/>
    <cellStyle name="Έμφαση1" xfId="241"/>
    <cellStyle name="Έμφαση2" xfId="242"/>
    <cellStyle name="Έμφαση3" xfId="243"/>
    <cellStyle name="Έμφαση4" xfId="244"/>
    <cellStyle name="Έμφαση5" xfId="245"/>
    <cellStyle name="Έμφαση6" xfId="246"/>
    <cellStyle name="Έξοδος" xfId="247"/>
    <cellStyle name="Επεξηγηματικό κείμενο" xfId="248"/>
    <cellStyle name="Επικεφαλίδα 1" xfId="249"/>
    <cellStyle name="Επικεφαλίδα 2" xfId="250"/>
    <cellStyle name="Επικεφαλίδα 3" xfId="251"/>
    <cellStyle name="Επικεφαλίδα 4" xfId="252"/>
    <cellStyle name="Κακό" xfId="253"/>
    <cellStyle name="Καλό" xfId="254"/>
    <cellStyle name="Ουδέτερο" xfId="255"/>
    <cellStyle name="Προειδοποιητικό κείμενο" xfId="256"/>
    <cellStyle name="Σημείωση" xfId="257"/>
    <cellStyle name="Συνδεδεμένο κελί" xfId="258"/>
    <cellStyle name="Σύνολο" xfId="259"/>
    <cellStyle name="Τίτλος" xfId="260"/>
    <cellStyle name="Υπολογισμός" xfId="261"/>
  </cellStyles>
  <dxfs count="10">
    <dxf>
      <font>
        <color theme="1" tint="0.249977111117893"/>
      </font>
    </dxf>
    <dxf>
      <numFmt numFmtId="4" formatCode="#,##0.00"/>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0000FF"/>
      <color rgb="FFE2E2E2"/>
      <color rgb="FFDAA600"/>
      <color rgb="FF236B23"/>
      <color rgb="FF35A135"/>
      <color rgb="FF75D175"/>
      <color rgb="FF3366CC"/>
      <color rgb="FF006600"/>
      <color rgb="FF66FF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0983579796427884"/>
                  <c:y val="-7.7706184695117966E-3"/>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2229689642371223"/>
                  <c:y val="8.8095198064654726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004708506480474"/>
                  <c:y val="-7.04678641148504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4556238397029639"/>
                  <c:y val="-0.15432606902856183"/>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2601626016260162"/>
                  <c:y val="-0.20049571381210235"/>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0.27748026983197066"/>
                  <c:y val="-0.2005245607644240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7.7520091478136641E-2"/>
                  <c:y val="-0.21033803158946768"/>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n-US"/>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Resumen_Relevante'!$T$32:$T$39</c:f>
              <c:numCache>
                <c:formatCode>General</c:formatCode>
                <c:ptCount val="8"/>
                <c:pt idx="0">
                  <c:v>2591797.548</c:v>
                </c:pt>
                <c:pt idx="1">
                  <c:v>978201.22660000005</c:v>
                </c:pt>
                <c:pt idx="2">
                  <c:v>56178.714549999997</c:v>
                </c:pt>
                <c:pt idx="3">
                  <c:v>80772.747449999995</c:v>
                </c:pt>
                <c:pt idx="4">
                  <c:v>117983.38915</c:v>
                </c:pt>
                <c:pt idx="5">
                  <c:v>18189.49984</c:v>
                </c:pt>
                <c:pt idx="6">
                  <c:v>5707.7746260000004</c:v>
                </c:pt>
                <c:pt idx="7">
                  <c:v>2874.592725</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2559086608048626"/>
                  <c:y val="7.2893770840922467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048066029499651"/>
                  <c:y val="-3.0528763975677418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7702715904498759"/>
                  <c:y val="-5.623298867001055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2586874921884134"/>
                  <c:y val="-0.15432622523608036"/>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0632286485110147"/>
                  <c:y val="-0.19575083363689857"/>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6910569105691054E-2"/>
                  <c:y val="-0.20526942128381909"/>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7445746111004415"/>
                  <c:y val="-0.1771233413245948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n-US"/>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Resumen_Relevante'!$U$32:$U$39</c:f>
              <c:numCache>
                <c:formatCode>General</c:formatCode>
                <c:ptCount val="8"/>
                <c:pt idx="0">
                  <c:v>2192220.0499999998</c:v>
                </c:pt>
                <c:pt idx="1">
                  <c:v>1617188.1370000001</c:v>
                </c:pt>
                <c:pt idx="2">
                  <c:v>44491.467700000001</c:v>
                </c:pt>
                <c:pt idx="3">
                  <c:v>4888.4675440000001</c:v>
                </c:pt>
                <c:pt idx="4">
                  <c:v>43802.413910000003</c:v>
                </c:pt>
                <c:pt idx="5">
                  <c:v>18769.872729999999</c:v>
                </c:pt>
                <c:pt idx="6">
                  <c:v>7426.4342809999998</c:v>
                </c:pt>
                <c:pt idx="7">
                  <c:v>4526.1027750000003</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50"/>
      <c:rotY val="20"/>
      <c:rAngAx val="0"/>
      <c:perspective val="30"/>
    </c:view3D>
    <c:floor>
      <c:thickness val="0"/>
    </c:floor>
    <c:sideWall>
      <c:thickness val="0"/>
    </c:sideWall>
    <c:backWall>
      <c:thickness val="0"/>
    </c:backWall>
    <c:plotArea>
      <c:layout>
        <c:manualLayout>
          <c:layoutTarget val="inner"/>
          <c:xMode val="edge"/>
          <c:yMode val="edge"/>
          <c:x val="6.0980361255854106E-2"/>
          <c:y val="5.7197310012662539E-2"/>
          <c:w val="0.90555555555555556"/>
          <c:h val="0.86111111111111116"/>
        </c:manualLayout>
      </c:layout>
      <c:pie3DChart>
        <c:varyColors val="1"/>
        <c:ser>
          <c:idx val="0"/>
          <c:order val="0"/>
          <c:explosion val="25"/>
          <c:dPt>
            <c:idx val="0"/>
            <c:bubble3D val="0"/>
            <c:spPr>
              <a:solidFill>
                <a:srgbClr val="0070C0"/>
              </a:solidFill>
              <a:ln>
                <a:solidFill>
                  <a:srgbClr val="0070C0"/>
                </a:solidFill>
              </a:ln>
            </c:spPr>
          </c:dPt>
          <c:dPt>
            <c:idx val="1"/>
            <c:bubble3D val="0"/>
            <c:spPr>
              <a:solidFill>
                <a:srgbClr val="C00000"/>
              </a:solidFill>
              <a:ln>
                <a:solidFill>
                  <a:srgbClr val="C00000"/>
                </a:solidFill>
              </a:ln>
            </c:spPr>
          </c:dPt>
          <c:dPt>
            <c:idx val="2"/>
            <c:bubble3D val="0"/>
            <c:spPr>
              <a:solidFill>
                <a:srgbClr val="FFC000"/>
              </a:solidFill>
              <a:ln>
                <a:solidFill>
                  <a:srgbClr val="FFC000"/>
                </a:solidFill>
              </a:ln>
            </c:spPr>
          </c:dPt>
          <c:dLbls>
            <c:dLbl>
              <c:idx val="0"/>
              <c:layout>
                <c:manualLayout>
                  <c:x val="-0.21805432761897317"/>
                  <c:y val="-8.2035096076134725E-2"/>
                </c:manualLayout>
              </c:layout>
              <c:numFmt formatCode="0.00%" sourceLinked="0"/>
              <c:spPr/>
              <c:txPr>
                <a:bodyPr/>
                <a:lstStyle/>
                <a:p>
                  <a:pPr>
                    <a:defRPr b="1">
                      <a:solidFill>
                        <a:schemeClr val="bg1"/>
                      </a:solidFill>
                    </a:defRPr>
                  </a:pPr>
                  <a:endParaRPr lang="en-US"/>
                </a:p>
              </c:txPr>
              <c:showLegendKey val="0"/>
              <c:showVal val="0"/>
              <c:showCatName val="1"/>
              <c:showSerName val="0"/>
              <c:showPercent val="1"/>
              <c:showBubbleSize val="0"/>
            </c:dLbl>
            <c:dLbl>
              <c:idx val="1"/>
              <c:layout>
                <c:manualLayout>
                  <c:x val="0.19750542508648206"/>
                  <c:y val="-0.43593944872015811"/>
                </c:manualLayout>
              </c:layout>
              <c:numFmt formatCode="0.00%" sourceLinked="0"/>
              <c:spPr/>
              <c:txPr>
                <a:bodyPr/>
                <a:lstStyle/>
                <a:p>
                  <a:pPr>
                    <a:defRPr>
                      <a:solidFill>
                        <a:schemeClr val="bg1"/>
                      </a:solidFill>
                    </a:defRPr>
                  </a:pPr>
                  <a:endParaRPr lang="en-US"/>
                </a:p>
              </c:txPr>
              <c:showLegendKey val="0"/>
              <c:showVal val="0"/>
              <c:showCatName val="1"/>
              <c:showSerName val="0"/>
              <c:showPercent val="1"/>
              <c:showBubbleSize val="0"/>
            </c:dLbl>
            <c:dLbl>
              <c:idx val="2"/>
              <c:layout>
                <c:manualLayout>
                  <c:x val="6.9569429079952366E-2"/>
                  <c:y val="2.0231336495957444E-2"/>
                </c:manualLayout>
              </c:layout>
              <c:numFmt formatCode="0.00%" sourceLinked="0"/>
              <c:spPr/>
              <c:txPr>
                <a:bodyPr/>
                <a:lstStyle/>
                <a:p>
                  <a:pPr>
                    <a:defRPr b="1"/>
                  </a:pPr>
                  <a:endParaRPr lang="en-US"/>
                </a:p>
              </c:txPr>
              <c:showLegendKey val="0"/>
              <c:showVal val="0"/>
              <c:showCatName val="1"/>
              <c:showSerName val="0"/>
              <c:showPercent val="1"/>
              <c:showBubbleSize val="0"/>
            </c:dLbl>
            <c:numFmt formatCode="0.00%" sourceLinked="0"/>
            <c:showLegendKey val="0"/>
            <c:showVal val="0"/>
            <c:showCatName val="1"/>
            <c:showSerName val="0"/>
            <c:showPercent val="1"/>
            <c:showBubbleSize val="0"/>
            <c:showLeaderLines val="1"/>
          </c:dLbls>
          <c:cat>
            <c:strRef>
              <c:f>'4. Oferta Generación'!$N$26:$N$28</c:f>
              <c:strCache>
                <c:ptCount val="3"/>
                <c:pt idx="0">
                  <c:v>Hidroeléctrica</c:v>
                </c:pt>
                <c:pt idx="1">
                  <c:v>Termoeléctrica</c:v>
                </c:pt>
                <c:pt idx="2">
                  <c:v>Eólico</c:v>
                </c:pt>
              </c:strCache>
            </c:strRef>
          </c:cat>
          <c:val>
            <c:numRef>
              <c:f>'4. Oferta Generación'!$O$26:$O$28</c:f>
              <c:numCache>
                <c:formatCode>#,##0.0</c:formatCode>
                <c:ptCount val="3"/>
                <c:pt idx="1">
                  <c:v>35</c:v>
                </c:pt>
              </c:numCache>
            </c:numRef>
          </c:val>
        </c:ser>
        <c:dLbls>
          <c:showLegendKey val="0"/>
          <c:showVal val="1"/>
          <c:showCatName val="0"/>
          <c:showSerName val="0"/>
          <c:showPercent val="0"/>
          <c:showBubbleSize val="0"/>
          <c:showLeaderLines val="1"/>
        </c:dLbls>
      </c:pie3DChart>
    </c:plotArea>
    <c:plotVisOnly val="1"/>
    <c:dispBlanksAs val="gap"/>
    <c:showDLblsOverMax val="0"/>
  </c:chart>
  <c:spPr>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68629987982E-2"/>
          <c:y val="0.24433649408275956"/>
          <c:w val="0.882751430157801"/>
          <c:h val="0.67607903065234165"/>
        </c:manualLayout>
      </c:layout>
      <c:barChart>
        <c:barDir val="col"/>
        <c:grouping val="stacked"/>
        <c:varyColors val="0"/>
        <c:ser>
          <c:idx val="0"/>
          <c:order val="0"/>
          <c:tx>
            <c:strRef>
              <c:f>'4. Oferta Generación'!$N$35</c:f>
              <c:strCache>
                <c:ptCount val="1"/>
                <c:pt idx="0">
                  <c:v>Francis</c:v>
                </c:pt>
              </c:strCache>
            </c:strRef>
          </c:tx>
          <c:spPr>
            <a:solidFill>
              <a:srgbClr val="0070C0"/>
            </a:solidFill>
          </c:spPr>
          <c:invertIfNegative val="0"/>
          <c:dLbls>
            <c:numFmt formatCode="#,##0" sourceLinked="0"/>
            <c:txPr>
              <a:bodyPr/>
              <a:lstStyle/>
              <a:p>
                <a:pPr>
                  <a:defRPr>
                    <a:solidFill>
                      <a:schemeClr val="bg1"/>
                    </a:solidFill>
                  </a:defRPr>
                </a:pPr>
                <a:endParaRPr lang="en-US"/>
              </a:p>
            </c:txPr>
            <c:showLegendKey val="0"/>
            <c:showVal val="1"/>
            <c:showCatName val="0"/>
            <c:showSerName val="0"/>
            <c:showPercent val="0"/>
            <c:showBubbleSize val="0"/>
            <c:showLeaderLines val="0"/>
          </c:dLbls>
          <c:cat>
            <c:strRef>
              <c:f>'4. Oferta Generación'!$O$34:$R$34</c:f>
              <c:strCache>
                <c:ptCount val="4"/>
                <c:pt idx="0">
                  <c:v>HIDRO</c:v>
                </c:pt>
                <c:pt idx="1">
                  <c:v>DIESEL2</c:v>
                </c:pt>
                <c:pt idx="2">
                  <c:v>VIENTO</c:v>
                </c:pt>
                <c:pt idx="3">
                  <c:v>GAS NATURAL</c:v>
                </c:pt>
              </c:strCache>
            </c:strRef>
          </c:cat>
          <c:val>
            <c:numRef>
              <c:f>'4. Oferta Generación'!$O$35:$R$35</c:f>
              <c:numCache>
                <c:formatCode>#,##0.000</c:formatCode>
                <c:ptCount val="4"/>
              </c:numCache>
            </c:numRef>
          </c:val>
        </c:ser>
        <c:ser>
          <c:idx val="1"/>
          <c:order val="1"/>
          <c:tx>
            <c:strRef>
              <c:f>'4. Oferta Generación'!$N$36</c:f>
              <c:strCache>
                <c:ptCount val="1"/>
                <c:pt idx="0">
                  <c:v>Turbina a Gas</c:v>
                </c:pt>
              </c:strCache>
            </c:strRef>
          </c:tx>
          <c:spPr>
            <a:solidFill>
              <a:srgbClr val="C00000"/>
            </a:solidFill>
          </c:spPr>
          <c:invertIfNegative val="0"/>
          <c:dLbls>
            <c:dLbl>
              <c:idx val="3"/>
              <c:layout>
                <c:manualLayout>
                  <c:x val="0"/>
                  <c:y val="-5.6036233823004294E-2"/>
                </c:manualLayout>
              </c:layout>
              <c:numFmt formatCode="#,##0" sourceLinked="0"/>
              <c:spPr/>
              <c:txPr>
                <a:bodyPr/>
                <a:lstStyle/>
                <a:p>
                  <a:pPr>
                    <a:defRPr>
                      <a:solidFill>
                        <a:sysClr val="windowText" lastClr="000000"/>
                      </a:solidFill>
                    </a:defRPr>
                  </a:pPr>
                  <a:endParaRPr lang="en-US"/>
                </a:p>
              </c:txPr>
              <c:showLegendKey val="0"/>
              <c:showVal val="1"/>
              <c:showCatName val="0"/>
              <c:showSerName val="0"/>
              <c:showPercent val="0"/>
              <c:showBubbleSize val="0"/>
            </c:dLbl>
            <c:numFmt formatCode="#,##0" sourceLinked="0"/>
            <c:txPr>
              <a:bodyPr/>
              <a:lstStyle/>
              <a:p>
                <a:pPr>
                  <a:defRPr>
                    <a:solidFill>
                      <a:schemeClr val="bg1"/>
                    </a:solidFill>
                  </a:defRPr>
                </a:pPr>
                <a:endParaRPr lang="en-US"/>
              </a:p>
            </c:txPr>
            <c:showLegendKey val="0"/>
            <c:showVal val="1"/>
            <c:showCatName val="0"/>
            <c:showSerName val="0"/>
            <c:showPercent val="0"/>
            <c:showBubbleSize val="0"/>
            <c:showLeaderLines val="0"/>
          </c:dLbls>
          <c:cat>
            <c:strRef>
              <c:f>'4. Oferta Generación'!$O$34:$R$34</c:f>
              <c:strCache>
                <c:ptCount val="4"/>
                <c:pt idx="0">
                  <c:v>HIDRO</c:v>
                </c:pt>
                <c:pt idx="1">
                  <c:v>DIESEL2</c:v>
                </c:pt>
                <c:pt idx="2">
                  <c:v>VIENTO</c:v>
                </c:pt>
                <c:pt idx="3">
                  <c:v>GAS NATURAL</c:v>
                </c:pt>
              </c:strCache>
            </c:strRef>
          </c:cat>
          <c:val>
            <c:numRef>
              <c:f>'4. Oferta Generación'!$O$36:$R$36</c:f>
              <c:numCache>
                <c:formatCode>#,##0.000</c:formatCode>
                <c:ptCount val="4"/>
                <c:pt idx="3">
                  <c:v>35</c:v>
                </c:pt>
              </c:numCache>
            </c:numRef>
          </c:val>
        </c:ser>
        <c:ser>
          <c:idx val="2"/>
          <c:order val="2"/>
          <c:tx>
            <c:strRef>
              <c:f>'4. Oferta Generación'!$N$38</c:f>
              <c:strCache>
                <c:ptCount val="1"/>
                <c:pt idx="0">
                  <c:v>Aerogenerador</c:v>
                </c:pt>
              </c:strCache>
            </c:strRef>
          </c:tx>
          <c:spPr>
            <a:solidFill>
              <a:srgbClr val="FFC000"/>
            </a:solidFill>
          </c:spPr>
          <c:invertIfNegative val="0"/>
          <c:dLbls>
            <c:dLbl>
              <c:idx val="2"/>
              <c:layout>
                <c:manualLayout>
                  <c:x val="2.254619848138618E-4"/>
                  <c:y val="-4.6197259170999876E-4"/>
                </c:manualLayout>
              </c:layout>
              <c:showLegendKey val="0"/>
              <c:showVal val="1"/>
              <c:showCatName val="0"/>
              <c:showSerName val="0"/>
              <c:showPercent val="0"/>
              <c:showBubbleSize val="0"/>
            </c:dLbl>
            <c:numFmt formatCode="#,##0" sourceLinked="0"/>
            <c:showLegendKey val="0"/>
            <c:showVal val="1"/>
            <c:showCatName val="0"/>
            <c:showSerName val="0"/>
            <c:showPercent val="0"/>
            <c:showBubbleSize val="0"/>
            <c:showLeaderLines val="0"/>
          </c:dLbls>
          <c:cat>
            <c:strRef>
              <c:f>'4. Oferta Generación'!$O$34:$R$34</c:f>
              <c:strCache>
                <c:ptCount val="4"/>
                <c:pt idx="0">
                  <c:v>HIDRO</c:v>
                </c:pt>
                <c:pt idx="1">
                  <c:v>DIESEL2</c:v>
                </c:pt>
                <c:pt idx="2">
                  <c:v>VIENTO</c:v>
                </c:pt>
                <c:pt idx="3">
                  <c:v>GAS NATURAL</c:v>
                </c:pt>
              </c:strCache>
            </c:strRef>
          </c:cat>
          <c:val>
            <c:numRef>
              <c:f>'4. Oferta Generación'!$O$38:$R$38</c:f>
              <c:numCache>
                <c:formatCode>#,##0.000</c:formatCode>
                <c:ptCount val="4"/>
              </c:numCache>
            </c:numRef>
          </c:val>
        </c:ser>
        <c:ser>
          <c:idx val="3"/>
          <c:order val="3"/>
          <c:tx>
            <c:strRef>
              <c:f>'4. Oferta Generación'!$N$39</c:f>
              <c:strCache>
                <c:ptCount val="1"/>
                <c:pt idx="0">
                  <c:v>Motor de Combustión Interna</c:v>
                </c:pt>
              </c:strCache>
            </c:strRef>
          </c:tx>
          <c:spPr>
            <a:solidFill>
              <a:srgbClr val="00B050"/>
            </a:solidFill>
          </c:spPr>
          <c:invertIfNegative val="0"/>
          <c:dLbls>
            <c:numFmt formatCode="#,##0" sourceLinked="0"/>
            <c:showLegendKey val="0"/>
            <c:showVal val="1"/>
            <c:showCatName val="0"/>
            <c:showSerName val="0"/>
            <c:showPercent val="0"/>
            <c:showBubbleSize val="0"/>
            <c:showLeaderLines val="0"/>
          </c:dLbls>
          <c:cat>
            <c:strRef>
              <c:f>'4. Oferta Generación'!$O$34:$R$34</c:f>
              <c:strCache>
                <c:ptCount val="4"/>
                <c:pt idx="0">
                  <c:v>HIDRO</c:v>
                </c:pt>
                <c:pt idx="1">
                  <c:v>DIESEL2</c:v>
                </c:pt>
                <c:pt idx="2">
                  <c:v>VIENTO</c:v>
                </c:pt>
                <c:pt idx="3">
                  <c:v>GAS NATURAL</c:v>
                </c:pt>
              </c:strCache>
            </c:strRef>
          </c:cat>
          <c:val>
            <c:numRef>
              <c:f>'4. Oferta Generación'!$O$39:$R$39</c:f>
              <c:numCache>
                <c:formatCode>#,##0.000</c:formatCode>
                <c:ptCount val="4"/>
              </c:numCache>
            </c:numRef>
          </c:val>
        </c:ser>
        <c:ser>
          <c:idx val="4"/>
          <c:order val="4"/>
          <c:tx>
            <c:strRef>
              <c:f>'4. Oferta Generación'!$N$40</c:f>
              <c:strCache>
                <c:ptCount val="1"/>
                <c:pt idx="0">
                  <c:v>Pelton</c:v>
                </c:pt>
              </c:strCache>
            </c:strRef>
          </c:tx>
          <c:spPr>
            <a:solidFill>
              <a:schemeClr val="accent5">
                <a:lumMod val="60000"/>
                <a:lumOff val="40000"/>
              </a:schemeClr>
            </a:solidFill>
          </c:spPr>
          <c:invertIfNegative val="0"/>
          <c:dLbls>
            <c:dLbl>
              <c:idx val="4"/>
              <c:layout>
                <c:manualLayout>
                  <c:x val="2.2222226110625741E-3"/>
                  <c:y val="-3.6023293171931328E-2"/>
                </c:manualLayout>
              </c:layout>
              <c:showLegendKey val="0"/>
              <c:showVal val="1"/>
              <c:showCatName val="0"/>
              <c:showSerName val="0"/>
              <c:showPercent val="0"/>
              <c:showBubbleSize val="0"/>
            </c:dLbl>
            <c:numFmt formatCode="#,##0" sourceLinked="0"/>
            <c:showLegendKey val="0"/>
            <c:showVal val="1"/>
            <c:showCatName val="0"/>
            <c:showSerName val="0"/>
            <c:showPercent val="0"/>
            <c:showBubbleSize val="0"/>
            <c:showLeaderLines val="0"/>
          </c:dLbls>
          <c:cat>
            <c:strRef>
              <c:f>'4. Oferta Generación'!$O$34:$R$34</c:f>
              <c:strCache>
                <c:ptCount val="4"/>
                <c:pt idx="0">
                  <c:v>HIDRO</c:v>
                </c:pt>
                <c:pt idx="1">
                  <c:v>DIESEL2</c:v>
                </c:pt>
                <c:pt idx="2">
                  <c:v>VIENTO</c:v>
                </c:pt>
                <c:pt idx="3">
                  <c:v>GAS NATURAL</c:v>
                </c:pt>
              </c:strCache>
            </c:strRef>
          </c:cat>
          <c:val>
            <c:numRef>
              <c:f>'4. Oferta Generación'!$O$40:$R$40</c:f>
              <c:numCache>
                <c:formatCode>#,##0.000</c:formatCode>
                <c:ptCount val="4"/>
              </c:numCache>
            </c:numRef>
          </c:val>
        </c:ser>
        <c:ser>
          <c:idx val="5"/>
          <c:order val="5"/>
          <c:tx>
            <c:strRef>
              <c:f>'4. Oferta Generación'!$N$37</c:f>
              <c:strCache>
                <c:ptCount val="1"/>
                <c:pt idx="0">
                  <c:v>Ciclo Combinado</c:v>
                </c:pt>
              </c:strCache>
            </c:strRef>
          </c:tx>
          <c:invertIfNegative val="0"/>
          <c:val>
            <c:numRef>
              <c:f>'4. Oferta Generación'!$O$37:$R$37</c:f>
              <c:numCache>
                <c:formatCode>#,##0.000</c:formatCode>
                <c:ptCount val="4"/>
              </c:numCache>
            </c:numRef>
          </c:val>
        </c:ser>
        <c:dLbls>
          <c:showLegendKey val="0"/>
          <c:showVal val="1"/>
          <c:showCatName val="0"/>
          <c:showSerName val="0"/>
          <c:showPercent val="0"/>
          <c:showBubbleSize val="0"/>
        </c:dLbls>
        <c:gapWidth val="150"/>
        <c:overlap val="100"/>
        <c:axId val="229891456"/>
        <c:axId val="229966976"/>
      </c:barChart>
      <c:catAx>
        <c:axId val="229891456"/>
        <c:scaling>
          <c:orientation val="minMax"/>
        </c:scaling>
        <c:delete val="0"/>
        <c:axPos val="b"/>
        <c:majorTickMark val="out"/>
        <c:minorTickMark val="none"/>
        <c:tickLblPos val="nextTo"/>
        <c:crossAx val="229966976"/>
        <c:crosses val="autoZero"/>
        <c:auto val="1"/>
        <c:lblAlgn val="ctr"/>
        <c:lblOffset val="100"/>
        <c:noMultiLvlLbl val="0"/>
      </c:catAx>
      <c:valAx>
        <c:axId val="229966976"/>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2.5525521753221467E-2"/>
              <c:y val="0.14719419612966242"/>
            </c:manualLayout>
          </c:layout>
          <c:overlay val="0"/>
        </c:title>
        <c:numFmt formatCode="#,##0" sourceLinked="0"/>
        <c:majorTickMark val="out"/>
        <c:minorTickMark val="none"/>
        <c:tickLblPos val="nextTo"/>
        <c:crossAx val="229891456"/>
        <c:crosses val="autoZero"/>
        <c:crossBetween val="between"/>
      </c:valAx>
    </c:plotArea>
    <c:legend>
      <c:legendPos val="t"/>
      <c:layout>
        <c:manualLayout>
          <c:xMode val="edge"/>
          <c:yMode val="edge"/>
          <c:x val="7.5457755985609096E-2"/>
          <c:y val="2.0521300860052175E-2"/>
          <c:w val="0.89999992084906788"/>
          <c:h val="7.2378454477808801E-2"/>
        </c:manualLayout>
      </c:layout>
      <c:overlay val="0"/>
    </c:legend>
    <c:plotVisOnly val="1"/>
    <c:dispBlanksAs val="gap"/>
    <c:showDLblsOverMax val="0"/>
  </c:chart>
  <c:spPr>
    <a:ln>
      <a:noFill/>
    </a:ln>
  </c:spPr>
  <c:txPr>
    <a:bodyPr/>
    <a:lstStyle/>
    <a:p>
      <a:pPr>
        <a:defRPr b="1"/>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28780533737482"/>
          <c:y val="0.13236393142319855"/>
          <c:w val="0.77500014693053709"/>
          <c:h val="0.7790140392582986"/>
        </c:manualLayout>
      </c:layout>
      <c:barChart>
        <c:barDir val="col"/>
        <c:grouping val="clustered"/>
        <c:varyColors val="0"/>
        <c:ser>
          <c:idx val="0"/>
          <c:order val="0"/>
          <c:tx>
            <c:strRef>
              <c:f>'5. MatrizGeneraciónSEIN (1)'!$E$8</c:f>
              <c:strCache>
                <c:ptCount val="1"/>
                <c:pt idx="0">
                  <c:v>2017</c:v>
                </c:pt>
              </c:strCache>
            </c:strRef>
          </c:tx>
          <c:spPr>
            <a:solidFill>
              <a:srgbClr val="0070C0"/>
            </a:solidFill>
          </c:spPr>
          <c:invertIfNegative val="0"/>
          <c:cat>
            <c:strRef>
              <c:f>'5. MatrizGeneraciónSEIN (1)'!$A$10:$A$13</c:f>
              <c:strCache>
                <c:ptCount val="4"/>
                <c:pt idx="0">
                  <c:v>Hidroeléctrico</c:v>
                </c:pt>
                <c:pt idx="1">
                  <c:v>Termoeléctrico</c:v>
                </c:pt>
                <c:pt idx="2">
                  <c:v>Eólico</c:v>
                </c:pt>
                <c:pt idx="3">
                  <c:v>Solar</c:v>
                </c:pt>
              </c:strCache>
            </c:strRef>
          </c:cat>
          <c:val>
            <c:numRef>
              <c:f>'5. MatrizGeneraciónSEIN (1)'!$E$10:$E$13</c:f>
              <c:numCache>
                <c:formatCode>###\ ###\ ##0.0</c:formatCode>
                <c:ptCount val="4"/>
                <c:pt idx="0">
                  <c:v>5460.3550575339577</c:v>
                </c:pt>
                <c:pt idx="1">
                  <c:v>2510.8897718210474</c:v>
                </c:pt>
                <c:pt idx="2">
                  <c:v>73.825301461443004</c:v>
                </c:pt>
                <c:pt idx="3">
                  <c:v>78.562301864048379</c:v>
                </c:pt>
              </c:numCache>
            </c:numRef>
          </c:val>
        </c:ser>
        <c:ser>
          <c:idx val="1"/>
          <c:order val="1"/>
          <c:tx>
            <c:strRef>
              <c:f>'5. MatrizGeneraciónSEIN (1)'!$F$8</c:f>
              <c:strCache>
                <c:ptCount val="1"/>
                <c:pt idx="0">
                  <c:v>2016</c:v>
                </c:pt>
              </c:strCache>
            </c:strRef>
          </c:tx>
          <c:spPr>
            <a:solidFill>
              <a:srgbClr val="C00000"/>
            </a:solidFill>
          </c:spPr>
          <c:invertIfNegative val="0"/>
          <c:cat>
            <c:strRef>
              <c:f>'5. MatrizGeneraciónSEIN (1)'!$A$10:$A$13</c:f>
              <c:strCache>
                <c:ptCount val="4"/>
                <c:pt idx="0">
                  <c:v>Hidroeléctrico</c:v>
                </c:pt>
                <c:pt idx="1">
                  <c:v>Termoeléctrico</c:v>
                </c:pt>
                <c:pt idx="2">
                  <c:v>Eólico</c:v>
                </c:pt>
                <c:pt idx="3">
                  <c:v>Solar</c:v>
                </c:pt>
              </c:strCache>
            </c:strRef>
          </c:cat>
          <c:val>
            <c:numRef>
              <c:f>'5. MatrizGeneraciónSEIN (1)'!$F$10:$F$13</c:f>
              <c:numCache>
                <c:formatCode>###\ ###\ ##0.0</c:formatCode>
                <c:ptCount val="4"/>
                <c:pt idx="0">
                  <c:v>4373.3928189999997</c:v>
                </c:pt>
                <c:pt idx="1">
                  <c:v>3450.29099</c:v>
                </c:pt>
                <c:pt idx="2">
                  <c:v>91.729577919999997</c:v>
                </c:pt>
                <c:pt idx="3">
                  <c:v>41.395737889999999</c:v>
                </c:pt>
              </c:numCache>
            </c:numRef>
          </c:val>
        </c:ser>
        <c:ser>
          <c:idx val="2"/>
          <c:order val="2"/>
          <c:tx>
            <c:strRef>
              <c:f>'5. MatrizGeneraciónSEIN (1)'!$H$8</c:f>
              <c:strCache>
                <c:ptCount val="1"/>
                <c:pt idx="0">
                  <c:v>2015</c:v>
                </c:pt>
              </c:strCache>
            </c:strRef>
          </c:tx>
          <c:spPr>
            <a:solidFill>
              <a:schemeClr val="accent3"/>
            </a:solidFill>
          </c:spPr>
          <c:invertIfNegative val="0"/>
          <c:cat>
            <c:strRef>
              <c:f>'5. MatrizGeneraciónSEIN (1)'!$A$10:$A$13</c:f>
              <c:strCache>
                <c:ptCount val="4"/>
                <c:pt idx="0">
                  <c:v>Hidroeléctrico</c:v>
                </c:pt>
                <c:pt idx="1">
                  <c:v>Termoeléctrico</c:v>
                </c:pt>
                <c:pt idx="2">
                  <c:v>Eólico</c:v>
                </c:pt>
                <c:pt idx="3">
                  <c:v>Solar</c:v>
                </c:pt>
              </c:strCache>
            </c:strRef>
          </c:cat>
          <c:val>
            <c:numRef>
              <c:f>'5. MatrizGeneraciónSEIN (1)'!$H$10:$H$13</c:f>
              <c:numCache>
                <c:formatCode>###\ ###\ ##0.0</c:formatCode>
                <c:ptCount val="4"/>
                <c:pt idx="0">
                  <c:v>4023.3565610000001</c:v>
                </c:pt>
                <c:pt idx="1">
                  <c:v>2894.5772940000002</c:v>
                </c:pt>
                <c:pt idx="2">
                  <c:v>90.594004190000007</c:v>
                </c:pt>
                <c:pt idx="3">
                  <c:v>37.394395619999997</c:v>
                </c:pt>
              </c:numCache>
            </c:numRef>
          </c:val>
        </c:ser>
        <c:dLbls>
          <c:showLegendKey val="0"/>
          <c:showVal val="0"/>
          <c:showCatName val="0"/>
          <c:showSerName val="0"/>
          <c:showPercent val="0"/>
          <c:showBubbleSize val="0"/>
        </c:dLbls>
        <c:gapWidth val="150"/>
        <c:axId val="230044416"/>
        <c:axId val="230045952"/>
      </c:barChart>
      <c:catAx>
        <c:axId val="230044416"/>
        <c:scaling>
          <c:orientation val="minMax"/>
        </c:scaling>
        <c:delete val="0"/>
        <c:axPos val="b"/>
        <c:majorTickMark val="out"/>
        <c:minorTickMark val="none"/>
        <c:tickLblPos val="nextTo"/>
        <c:txPr>
          <a:bodyPr/>
          <a:lstStyle/>
          <a:p>
            <a:pPr>
              <a:defRPr b="1"/>
            </a:pPr>
            <a:endParaRPr lang="en-US"/>
          </a:p>
        </c:txPr>
        <c:crossAx val="230045952"/>
        <c:crosses val="autoZero"/>
        <c:auto val="1"/>
        <c:lblAlgn val="ctr"/>
        <c:lblOffset val="100"/>
        <c:noMultiLvlLbl val="0"/>
      </c:catAx>
      <c:valAx>
        <c:axId val="230045952"/>
        <c:scaling>
          <c:orientation val="minMax"/>
          <c:min val="0"/>
        </c:scaling>
        <c:delete val="0"/>
        <c:axPos val="l"/>
        <c:majorGridlines/>
        <c:title>
          <c:tx>
            <c:rich>
              <a:bodyPr rot="0" vert="horz"/>
              <a:lstStyle/>
              <a:p>
                <a:pPr>
                  <a:defRPr/>
                </a:pPr>
                <a:r>
                  <a:rPr lang="en-US"/>
                  <a:t>GWh</a:t>
                </a:r>
              </a:p>
            </c:rich>
          </c:tx>
          <c:layout>
            <c:manualLayout>
              <c:xMode val="edge"/>
              <c:yMode val="edge"/>
              <c:x val="2.559110155083083E-2"/>
              <c:y val="8.3765099679219655E-3"/>
            </c:manualLayout>
          </c:layout>
          <c:overlay val="0"/>
        </c:title>
        <c:numFmt formatCode="###\ ###\ ##0.0" sourceLinked="1"/>
        <c:majorTickMark val="out"/>
        <c:minorTickMark val="none"/>
        <c:tickLblPos val="nextTo"/>
        <c:crossAx val="230044416"/>
        <c:crosses val="autoZero"/>
        <c:crossBetween val="between"/>
      </c:valAx>
    </c:plotArea>
    <c:legend>
      <c:legendPos val="t"/>
      <c:layout>
        <c:manualLayout>
          <c:xMode val="edge"/>
          <c:yMode val="edge"/>
          <c:x val="0.3964484908399063"/>
          <c:y val="8.6802338452456121E-2"/>
          <c:w val="0.26863603695243604"/>
          <c:h val="0.22375561313316"/>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6552209606086302"/>
          <c:y val="8.5237217922841779E-2"/>
          <c:w val="0.61400373850377987"/>
          <c:h val="0.79757459374569994"/>
        </c:manualLayout>
      </c:layout>
      <c:barChart>
        <c:barDir val="bar"/>
        <c:grouping val="clustered"/>
        <c:varyColors val="0"/>
        <c:ser>
          <c:idx val="0"/>
          <c:order val="0"/>
          <c:tx>
            <c:strRef>
              <c:f>'6. MatrizGeneraciónSEIN (2)'!$E$10</c:f>
              <c:strCache>
                <c:ptCount val="1"/>
                <c:pt idx="0">
                  <c:v>2017</c:v>
                </c:pt>
              </c:strCache>
            </c:strRef>
          </c:tx>
          <c:spPr>
            <a:solidFill>
              <a:srgbClr val="0070C0"/>
            </a:solidFill>
          </c:spPr>
          <c:invertIfNegative val="0"/>
          <c:cat>
            <c:strRef>
              <c:f>'6. MatrizGeneraciónSEIN (2)'!$A$12:$A$24</c:f>
              <c:strCache>
                <c:ptCount val="13"/>
                <c:pt idx="0">
                  <c:v>Hidro</c:v>
                </c:pt>
                <c:pt idx="1">
                  <c:v>Gas Natural de Camisea</c:v>
                </c:pt>
                <c:pt idx="2">
                  <c:v>Gas Natural de Aguaytía</c:v>
                </c:pt>
                <c:pt idx="3">
                  <c:v>Gas Natural de Malacas</c:v>
                </c:pt>
                <c:pt idx="4">
                  <c:v>Gas Natural de Las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(2)'!$E$12:$E$24</c:f>
              <c:numCache>
                <c:formatCode>###\ ###\ ##0.0</c:formatCode>
                <c:ptCount val="13"/>
                <c:pt idx="0">
                  <c:v>5460.3555479999995</c:v>
                </c:pt>
                <c:pt idx="1">
                  <c:v>2150.2485839999999</c:v>
                </c:pt>
                <c:pt idx="2">
                  <c:v>2.0902807139999999</c:v>
                </c:pt>
                <c:pt idx="3">
                  <c:v>52.133959699999998</c:v>
                </c:pt>
                <c:pt idx="4">
                  <c:v>9.7034091880000002</c:v>
                </c:pt>
                <c:pt idx="5">
                  <c:v>149.62773744999998</c:v>
                </c:pt>
                <c:pt idx="6">
                  <c:v>20.976987350000002</c:v>
                </c:pt>
                <c:pt idx="7">
                  <c:v>0.13194221610000001</c:v>
                </c:pt>
                <c:pt idx="8">
                  <c:v>106.76756759</c:v>
                </c:pt>
                <c:pt idx="9">
                  <c:v>12.830360626000001</c:v>
                </c:pt>
                <c:pt idx="10">
                  <c:v>6.3784497249999994</c:v>
                </c:pt>
                <c:pt idx="11">
                  <c:v>35.83608984</c:v>
                </c:pt>
                <c:pt idx="12">
                  <c:v>116.55151454999999</c:v>
                </c:pt>
              </c:numCache>
            </c:numRef>
          </c:val>
        </c:ser>
        <c:ser>
          <c:idx val="1"/>
          <c:order val="1"/>
          <c:tx>
            <c:strRef>
              <c:f>'6. MatrizGeneraciónSEIN (2)'!$F$10</c:f>
              <c:strCache>
                <c:ptCount val="1"/>
                <c:pt idx="0">
                  <c:v>2016</c:v>
                </c:pt>
              </c:strCache>
            </c:strRef>
          </c:tx>
          <c:spPr>
            <a:solidFill>
              <a:srgbClr val="C00000"/>
            </a:solidFill>
          </c:spPr>
          <c:invertIfNegative val="0"/>
          <c:cat>
            <c:strRef>
              <c:f>'6. MatrizGeneraciónSEIN (2)'!$A$12:$A$24</c:f>
              <c:strCache>
                <c:ptCount val="13"/>
                <c:pt idx="0">
                  <c:v>Hidro</c:v>
                </c:pt>
                <c:pt idx="1">
                  <c:v>Gas Natural de Camisea</c:v>
                </c:pt>
                <c:pt idx="2">
                  <c:v>Gas Natural de Aguaytía</c:v>
                </c:pt>
                <c:pt idx="3">
                  <c:v>Gas Natural de Malacas</c:v>
                </c:pt>
                <c:pt idx="4">
                  <c:v>Gas Natural de Las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(2)'!$F$12:$F$24</c:f>
              <c:numCache>
                <c:formatCode>###\ ###\ ##0.0</c:formatCode>
                <c:ptCount val="13"/>
                <c:pt idx="0">
                  <c:v>4373.39282</c:v>
                </c:pt>
                <c:pt idx="1">
                  <c:v>2896.5695900000001</c:v>
                </c:pt>
                <c:pt idx="2">
                  <c:v>117.65780000000001</c:v>
                </c:pt>
                <c:pt idx="3">
                  <c:v>91.4846</c:v>
                </c:pt>
                <c:pt idx="4">
                  <c:v>16.692019999999999</c:v>
                </c:pt>
                <c:pt idx="5">
                  <c:v>89.054320000000004</c:v>
                </c:pt>
                <c:pt idx="6">
                  <c:v>58.251800000000003</c:v>
                </c:pt>
                <c:pt idx="7">
                  <c:v>2.4482600000000003</c:v>
                </c:pt>
                <c:pt idx="8">
                  <c:v>154.35269</c:v>
                </c:pt>
                <c:pt idx="9">
                  <c:v>15.104229999999999</c:v>
                </c:pt>
                <c:pt idx="10">
                  <c:v>8.6757000000000009</c:v>
                </c:pt>
                <c:pt idx="11">
                  <c:v>41.395739999999996</c:v>
                </c:pt>
                <c:pt idx="12">
                  <c:v>91.729579999999999</c:v>
                </c:pt>
              </c:numCache>
            </c:numRef>
          </c:val>
        </c:ser>
        <c:ser>
          <c:idx val="2"/>
          <c:order val="2"/>
          <c:tx>
            <c:strRef>
              <c:f>'6. MatrizGeneraciónSEIN (2)'!$H$10</c:f>
              <c:strCache>
                <c:ptCount val="1"/>
                <c:pt idx="0">
                  <c:v>2015</c:v>
                </c:pt>
              </c:strCache>
            </c:strRef>
          </c:tx>
          <c:spPr>
            <a:solidFill>
              <a:schemeClr val="accent3"/>
            </a:solidFill>
            <a:ln>
              <a:solidFill>
                <a:schemeClr val="accent3"/>
              </a:solidFill>
            </a:ln>
          </c:spPr>
          <c:invertIfNegative val="0"/>
          <c:cat>
            <c:strRef>
              <c:f>'6. MatrizGeneraciónSEIN (2)'!$A$12:$A$24</c:f>
              <c:strCache>
                <c:ptCount val="13"/>
                <c:pt idx="0">
                  <c:v>Hidro</c:v>
                </c:pt>
                <c:pt idx="1">
                  <c:v>Gas Natural de Camisea</c:v>
                </c:pt>
                <c:pt idx="2">
                  <c:v>Gas Natural de Aguaytía</c:v>
                </c:pt>
                <c:pt idx="3">
                  <c:v>Gas Natural de Malacas</c:v>
                </c:pt>
                <c:pt idx="4">
                  <c:v>Gas Natural de Las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(2)'!$H$12:$H$24</c:f>
              <c:numCache>
                <c:formatCode>###\ ###\ ##0.0</c:formatCode>
                <c:ptCount val="13"/>
                <c:pt idx="0">
                  <c:v>4023.357</c:v>
                </c:pt>
                <c:pt idx="1">
                  <c:v>2705.4630000000002</c:v>
                </c:pt>
                <c:pt idx="2">
                  <c:v>52.31129</c:v>
                </c:pt>
                <c:pt idx="3">
                  <c:v>73.112250000000003</c:v>
                </c:pt>
                <c:pt idx="4">
                  <c:v>31.731449999999999</c:v>
                </c:pt>
                <c:pt idx="5">
                  <c:v>5.7810920000000001</c:v>
                </c:pt>
                <c:pt idx="6">
                  <c:v>1.1955249999999999</c:v>
                </c:pt>
                <c:pt idx="7">
                  <c:v>0</c:v>
                </c:pt>
                <c:pt idx="8">
                  <c:v>4.7369750000000002</c:v>
                </c:pt>
                <c:pt idx="9">
                  <c:v>15.022970000000001</c:v>
                </c:pt>
                <c:pt idx="10">
                  <c:v>5.2230259999999999</c:v>
                </c:pt>
                <c:pt idx="11">
                  <c:v>37.394399999999997</c:v>
                </c:pt>
                <c:pt idx="12">
                  <c:v>90.593999999999994</c:v>
                </c:pt>
              </c:numCache>
            </c:numRef>
          </c:val>
        </c:ser>
        <c:dLbls>
          <c:showLegendKey val="0"/>
          <c:showVal val="0"/>
          <c:showCatName val="0"/>
          <c:showSerName val="0"/>
          <c:showPercent val="0"/>
          <c:showBubbleSize val="0"/>
        </c:dLbls>
        <c:gapWidth val="150"/>
        <c:axId val="24448000"/>
        <c:axId val="24474368"/>
      </c:barChart>
      <c:catAx>
        <c:axId val="24448000"/>
        <c:scaling>
          <c:orientation val="minMax"/>
        </c:scaling>
        <c:delete val="0"/>
        <c:axPos val="l"/>
        <c:numFmt formatCode="General" sourceLinked="1"/>
        <c:majorTickMark val="out"/>
        <c:minorTickMark val="none"/>
        <c:tickLblPos val="nextTo"/>
        <c:crossAx val="24474368"/>
        <c:crosses val="autoZero"/>
        <c:auto val="1"/>
        <c:lblAlgn val="ctr"/>
        <c:lblOffset val="100"/>
        <c:noMultiLvlLbl val="0"/>
      </c:catAx>
      <c:valAx>
        <c:axId val="24474368"/>
        <c:scaling>
          <c:orientation val="minMax"/>
          <c:min val="0"/>
        </c:scaling>
        <c:delete val="0"/>
        <c:axPos val="b"/>
        <c:majorGridlines/>
        <c:title>
          <c:tx>
            <c:rich>
              <a:bodyPr/>
              <a:lstStyle/>
              <a:p>
                <a:pPr>
                  <a:defRPr/>
                </a:pPr>
                <a:r>
                  <a:rPr lang="en-US"/>
                  <a:t>GWh</a:t>
                </a:r>
              </a:p>
            </c:rich>
          </c:tx>
          <c:layout>
            <c:manualLayout>
              <c:xMode val="edge"/>
              <c:yMode val="edge"/>
              <c:x val="0.92053779207882047"/>
              <c:y val="0.90444385291418961"/>
            </c:manualLayout>
          </c:layout>
          <c:overlay val="0"/>
        </c:title>
        <c:numFmt formatCode="###\ ###\ ##0.0" sourceLinked="1"/>
        <c:majorTickMark val="out"/>
        <c:minorTickMark val="none"/>
        <c:tickLblPos val="nextTo"/>
        <c:txPr>
          <a:bodyPr/>
          <a:lstStyle/>
          <a:p>
            <a:pPr>
              <a:defRPr b="1"/>
            </a:pPr>
            <a:endParaRPr lang="en-US"/>
          </a:p>
        </c:txPr>
        <c:crossAx val="24448000"/>
        <c:crosses val="autoZero"/>
        <c:crossBetween val="between"/>
      </c:valAx>
    </c:plotArea>
    <c:legend>
      <c:legendPos val="t"/>
      <c:layout>
        <c:manualLayout>
          <c:xMode val="edge"/>
          <c:yMode val="edge"/>
          <c:x val="0.48041672178613148"/>
          <c:y val="7.5557647875260217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Enero 2017
INFSGI-MES-01-2017
08/02/2017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s-PE"/>
              <a:t>Participación de las RER en la Matriz de Generación del SEIN </a:t>
            </a:r>
          </a:p>
        </c:rich>
      </c:tx>
      <c:layout>
        <c:manualLayout>
          <c:xMode val="edge"/>
          <c:yMode val="edge"/>
          <c:x val="0.14286509186351706"/>
          <c:y val="3.832373781373034E-3"/>
        </c:manualLayout>
      </c:layout>
      <c:overlay val="0"/>
    </c:title>
    <c:autoTitleDeleted val="0"/>
    <c:plotArea>
      <c:layout>
        <c:manualLayout>
          <c:layoutTarget val="inner"/>
          <c:xMode val="edge"/>
          <c:yMode val="edge"/>
          <c:x val="3.241049868766404E-2"/>
          <c:y val="0.22772719413206238"/>
          <c:w val="0.85471622047244089"/>
          <c:h val="0.74277408941139267"/>
        </c:manualLayout>
      </c:layout>
      <c:ofPieChart>
        <c:ofPieType val="pie"/>
        <c:varyColors val="1"/>
        <c:ser>
          <c:idx val="0"/>
          <c:order val="0"/>
          <c:explosion val="19"/>
          <c:dPt>
            <c:idx val="1"/>
            <c:bubble3D val="0"/>
          </c:dPt>
          <c:dPt>
            <c:idx val="3"/>
            <c:bubble3D val="0"/>
          </c:dPt>
          <c:dPt>
            <c:idx val="4"/>
            <c:bubble3D val="0"/>
          </c:dPt>
          <c:dPt>
            <c:idx val="5"/>
            <c:bubble3D val="0"/>
          </c:dPt>
          <c:dLbls>
            <c:dLbl>
              <c:idx val="0"/>
              <c:layout>
                <c:manualLayout>
                  <c:x val="7.6868543020532615E-2"/>
                  <c:y val="-9.7620669806818286E-2"/>
                </c:manualLayout>
              </c:layout>
              <c:tx>
                <c:rich>
                  <a:bodyPr/>
                  <a:lstStyle/>
                  <a:p>
                    <a:pPr>
                      <a:defRPr>
                        <a:solidFill>
                          <a:schemeClr val="bg1"/>
                        </a:solidFill>
                      </a:defRPr>
                    </a:pPr>
                    <a:r>
                      <a:rPr lang="en-US">
                        <a:solidFill>
                          <a:schemeClr val="bg1"/>
                        </a:solidFill>
                      </a:rPr>
                      <a:t>Producción Total del SEIN
94,93%</a:t>
                    </a:r>
                  </a:p>
                </c:rich>
              </c:tx>
              <c:numFmt formatCode="0.00%" sourceLinked="0"/>
              <c:spPr/>
              <c:showLegendKey val="0"/>
              <c:showVal val="0"/>
              <c:showCatName val="1"/>
              <c:showSerName val="0"/>
              <c:showPercent val="1"/>
              <c:showBubbleSize val="0"/>
              <c:separator>
</c:separator>
            </c:dLbl>
            <c:dLbl>
              <c:idx val="1"/>
              <c:layout>
                <c:manualLayout>
                  <c:x val="6.7957690288713915E-2"/>
                  <c:y val="4.513842262512776E-2"/>
                </c:manualLayout>
              </c:layout>
              <c:tx>
                <c:rich>
                  <a:bodyPr/>
                  <a:lstStyle/>
                  <a:p>
                    <a:r>
                      <a:rPr lang="en-US"/>
                      <a:t>Hidroeléctrica
2.95%</a:t>
                    </a:r>
                  </a:p>
                </c:rich>
              </c:tx>
              <c:showLegendKey val="0"/>
              <c:showVal val="0"/>
              <c:showCatName val="1"/>
              <c:showSerName val="0"/>
              <c:showPercent val="1"/>
              <c:showBubbleSize val="0"/>
              <c:separator>
</c:separator>
            </c:dLbl>
            <c:dLbl>
              <c:idx val="2"/>
              <c:layout>
                <c:manualLayout>
                  <c:x val="0.119519963717857"/>
                  <c:y val="-7.6879881509829717E-2"/>
                </c:manualLayout>
              </c:layout>
              <c:tx>
                <c:rich>
                  <a:bodyPr/>
                  <a:lstStyle/>
                  <a:p>
                    <a:r>
                      <a:rPr lang="en-US"/>
                      <a:t>Eólico
1.43%</a:t>
                    </a:r>
                  </a:p>
                </c:rich>
              </c:tx>
              <c:showLegendKey val="0"/>
              <c:showVal val="0"/>
              <c:showCatName val="1"/>
              <c:showSerName val="0"/>
              <c:showPercent val="1"/>
              <c:showBubbleSize val="0"/>
              <c:separator>
</c:separator>
            </c:dLbl>
            <c:dLbl>
              <c:idx val="3"/>
              <c:layout>
                <c:manualLayout>
                  <c:x val="-6.71685039370069E-3"/>
                  <c:y val="-0.10561660027405999"/>
                </c:manualLayout>
              </c:layout>
              <c:tx>
                <c:rich>
                  <a:bodyPr/>
                  <a:lstStyle/>
                  <a:p>
                    <a:r>
                      <a:rPr lang="en-US"/>
                      <a:t>Solar
0.44%</a:t>
                    </a:r>
                  </a:p>
                </c:rich>
              </c:tx>
              <c:showLegendKey val="0"/>
              <c:showVal val="0"/>
              <c:showCatName val="1"/>
              <c:showSerName val="0"/>
              <c:showPercent val="1"/>
              <c:showBubbleSize val="0"/>
              <c:separator>
</c:separator>
            </c:dLbl>
            <c:dLbl>
              <c:idx val="4"/>
              <c:layout>
                <c:manualLayout>
                  <c:x val="2.645459317585302E-3"/>
                  <c:y val="-9.3745897926685778E-2"/>
                </c:manualLayout>
              </c:layout>
              <c:tx>
                <c:rich>
                  <a:bodyPr/>
                  <a:lstStyle/>
                  <a:p>
                    <a:r>
                      <a:rPr lang="en-US"/>
                      <a:t>Bagazo
0.16%</a:t>
                    </a:r>
                  </a:p>
                </c:rich>
              </c:tx>
              <c:showLegendKey val="0"/>
              <c:showVal val="0"/>
              <c:showCatName val="1"/>
              <c:showSerName val="0"/>
              <c:showPercent val="1"/>
              <c:showBubbleSize val="0"/>
              <c:separator>
</c:separator>
            </c:dLbl>
            <c:dLbl>
              <c:idx val="5"/>
              <c:layout>
                <c:manualLayout>
                  <c:x val="6.9438320209973758E-4"/>
                  <c:y val="0.10802978870946472"/>
                </c:manualLayout>
              </c:layout>
              <c:tx>
                <c:rich>
                  <a:bodyPr/>
                  <a:lstStyle/>
                  <a:p>
                    <a:r>
                      <a:rPr lang="en-US"/>
                      <a:t>Biogás
0,08%</a:t>
                    </a:r>
                  </a:p>
                </c:rich>
              </c:tx>
              <c:showLegendKey val="0"/>
              <c:showVal val="0"/>
              <c:showCatName val="1"/>
              <c:showSerName val="0"/>
              <c:showPercent val="1"/>
              <c:showBubbleSize val="0"/>
              <c:separator>
</c:separator>
            </c:dLbl>
            <c:dLbl>
              <c:idx val="6"/>
              <c:layout>
                <c:manualLayout>
                  <c:x val="-5.409232021647839E-2"/>
                  <c:y val="0.1048641686829008"/>
                </c:manualLayout>
              </c:layout>
              <c:tx>
                <c:rich>
                  <a:bodyPr/>
                  <a:lstStyle/>
                  <a:p>
                    <a:r>
                      <a:rPr lang="en-US"/>
                      <a:t>RER</a:t>
                    </a:r>
                  </a:p>
                  <a:p>
                    <a:r>
                      <a:rPr lang="en-US"/>
                      <a:t>5.07%</a:t>
                    </a:r>
                  </a:p>
                </c:rich>
              </c:tx>
              <c:showLegendKey val="0"/>
              <c:showVal val="0"/>
              <c:showCatName val="1"/>
              <c:showSerName val="0"/>
              <c:showPercent val="1"/>
              <c:showBubbleSize val="0"/>
              <c:separator>
</c:separator>
            </c:dLbl>
            <c:numFmt formatCode="0.00%" sourceLinked="0"/>
            <c:showLegendKey val="0"/>
            <c:showVal val="0"/>
            <c:showCatName val="1"/>
            <c:showSerName val="0"/>
            <c:showPercent val="1"/>
            <c:showBubbleSize val="0"/>
            <c:separator>
</c:separator>
            <c:showLeaderLines val="1"/>
          </c:dLbls>
          <c:cat>
            <c:strRef>
              <c:f>('7. MatrizGeneraciónSEIN (3)'!$M$48,'7. MatrizGeneraciónSEIN (3)'!$A$11:$A$15)</c:f>
              <c:strCache>
                <c:ptCount val="6"/>
                <c:pt idx="0">
                  <c:v>Producción Total del SEIN</c:v>
                </c:pt>
                <c:pt idx="1">
                  <c:v>Hidroeléctrica</c:v>
                </c:pt>
                <c:pt idx="2">
                  <c:v>Eólico</c:v>
                </c:pt>
                <c:pt idx="3">
                  <c:v>Solar</c:v>
                </c:pt>
                <c:pt idx="4">
                  <c:v>Bagazo</c:v>
                </c:pt>
                <c:pt idx="5">
                  <c:v>Biogás</c:v>
                </c:pt>
              </c:strCache>
            </c:strRef>
          </c:cat>
          <c:val>
            <c:numRef>
              <c:f>('7. MatrizGeneraciónSEIN (3)'!$Q$48,'7. MatrizGeneraciónSEIN (3)'!$E$11:$E$15)</c:f>
              <c:numCache>
                <c:formatCode>###\ ###\ ##0.0</c:formatCode>
                <c:ptCount val="6"/>
                <c:pt idx="0">
                  <c:v>8123.6324326804961</c:v>
                </c:pt>
                <c:pt idx="1">
                  <c:v>239.96144397228801</c:v>
                </c:pt>
                <c:pt idx="2">
                  <c:v>116.55151657404838</c:v>
                </c:pt>
                <c:pt idx="3">
                  <c:v>35.836086751443005</c:v>
                </c:pt>
                <c:pt idx="4">
                  <c:v>12.830361061070999</c:v>
                </c:pt>
                <c:pt idx="5">
                  <c:v>6.3784501249999996</c:v>
                </c:pt>
              </c:numCache>
            </c:numRef>
          </c:val>
        </c:ser>
        <c:dLbls>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printSettings>
    <c:headerFooter/>
    <c:pageMargins b="0.75" l="0.7" r="0.7" t="0.75" header="0.3" footer="0.3"/>
    <c:pageSetup orientation="portrait"/>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0"/>
          <c:order val="0"/>
          <c:tx>
            <c:strRef>
              <c:f>'7. MatrizGeneraciónSEIN (3)'!$E$9</c:f>
              <c:strCache>
                <c:ptCount val="1"/>
                <c:pt idx="0">
                  <c:v>2017</c:v>
                </c:pt>
              </c:strCache>
            </c:strRef>
          </c:tx>
          <c:spPr>
            <a:solidFill>
              <a:srgbClr val="0070C0"/>
            </a:solidFill>
          </c:spPr>
          <c:invertIfNegative val="0"/>
          <c:cat>
            <c:strRef>
              <c:f>'7. MatrizGeneraciónSEIN (3)'!$A$11:$A$15</c:f>
              <c:strCache>
                <c:ptCount val="5"/>
                <c:pt idx="0">
                  <c:v>Hidroeléctrica</c:v>
                </c:pt>
                <c:pt idx="1">
                  <c:v>Eólico</c:v>
                </c:pt>
                <c:pt idx="2">
                  <c:v>Solar</c:v>
                </c:pt>
                <c:pt idx="3">
                  <c:v>Bagazo</c:v>
                </c:pt>
                <c:pt idx="4">
                  <c:v>Biogás</c:v>
                </c:pt>
              </c:strCache>
            </c:strRef>
          </c:cat>
          <c:val>
            <c:numRef>
              <c:f>'7. MatrizGeneraciónSEIN (3)'!$E$11:$E$15</c:f>
              <c:numCache>
                <c:formatCode>###\ ###\ ##0.0</c:formatCode>
                <c:ptCount val="5"/>
                <c:pt idx="0">
                  <c:v>239.96144397228801</c:v>
                </c:pt>
                <c:pt idx="1">
                  <c:v>116.55151657404838</c:v>
                </c:pt>
                <c:pt idx="2">
                  <c:v>35.836086751443005</c:v>
                </c:pt>
                <c:pt idx="3">
                  <c:v>12.830361061070999</c:v>
                </c:pt>
                <c:pt idx="4">
                  <c:v>6.3784501249999996</c:v>
                </c:pt>
              </c:numCache>
            </c:numRef>
          </c:val>
        </c:ser>
        <c:ser>
          <c:idx val="1"/>
          <c:order val="1"/>
          <c:tx>
            <c:strRef>
              <c:f>'7. MatrizGeneraciónSEIN (3)'!$F$9</c:f>
              <c:strCache>
                <c:ptCount val="1"/>
                <c:pt idx="0">
                  <c:v>2016</c:v>
                </c:pt>
              </c:strCache>
            </c:strRef>
          </c:tx>
          <c:spPr>
            <a:solidFill>
              <a:srgbClr val="C00000"/>
            </a:solidFill>
          </c:spPr>
          <c:invertIfNegative val="0"/>
          <c:cat>
            <c:strRef>
              <c:f>'7. MatrizGeneraciónSEIN (3)'!$A$11:$A$15</c:f>
              <c:strCache>
                <c:ptCount val="5"/>
                <c:pt idx="0">
                  <c:v>Hidroeléctrica</c:v>
                </c:pt>
                <c:pt idx="1">
                  <c:v>Eólico</c:v>
                </c:pt>
                <c:pt idx="2">
                  <c:v>Solar</c:v>
                </c:pt>
                <c:pt idx="3">
                  <c:v>Bagazo</c:v>
                </c:pt>
                <c:pt idx="4">
                  <c:v>Biogás</c:v>
                </c:pt>
              </c:strCache>
            </c:strRef>
          </c:cat>
          <c:val>
            <c:numRef>
              <c:f>'7. MatrizGeneraciónSEIN (3)'!$F$11:$F$15</c:f>
              <c:numCache>
                <c:formatCode>###\ ###\ ##0.0</c:formatCode>
                <c:ptCount val="5"/>
                <c:pt idx="0">
                  <c:v>181.03440000000001</c:v>
                </c:pt>
                <c:pt idx="1">
                  <c:v>91.729579999999999</c:v>
                </c:pt>
                <c:pt idx="2">
                  <c:v>41.395740000000004</c:v>
                </c:pt>
                <c:pt idx="3">
                  <c:v>15.104229999999999</c:v>
                </c:pt>
                <c:pt idx="4">
                  <c:v>8.6756969999999995</c:v>
                </c:pt>
              </c:numCache>
            </c:numRef>
          </c:val>
        </c:ser>
        <c:dLbls>
          <c:showLegendKey val="0"/>
          <c:showVal val="0"/>
          <c:showCatName val="0"/>
          <c:showSerName val="0"/>
          <c:showPercent val="0"/>
          <c:showBubbleSize val="0"/>
        </c:dLbls>
        <c:gapWidth val="150"/>
        <c:axId val="24635648"/>
        <c:axId val="230195200"/>
      </c:barChart>
      <c:catAx>
        <c:axId val="24635648"/>
        <c:scaling>
          <c:orientation val="minMax"/>
        </c:scaling>
        <c:delete val="0"/>
        <c:axPos val="b"/>
        <c:majorTickMark val="out"/>
        <c:minorTickMark val="none"/>
        <c:tickLblPos val="nextTo"/>
        <c:txPr>
          <a:bodyPr/>
          <a:lstStyle/>
          <a:p>
            <a:pPr>
              <a:defRPr b="1"/>
            </a:pPr>
            <a:endParaRPr lang="en-US"/>
          </a:p>
        </c:txPr>
        <c:crossAx val="230195200"/>
        <c:crosses val="autoZero"/>
        <c:auto val="1"/>
        <c:lblAlgn val="ctr"/>
        <c:lblOffset val="100"/>
        <c:noMultiLvlLbl val="0"/>
      </c:catAx>
      <c:valAx>
        <c:axId val="230195200"/>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24635648"/>
        <c:crosses val="autoZero"/>
        <c:crossBetween val="between"/>
      </c:valAx>
    </c:plotArea>
    <c:legend>
      <c:legendPos val="r"/>
      <c:layout>
        <c:manualLayout>
          <c:xMode val="edge"/>
          <c:yMode val="edge"/>
          <c:x val="0.36883312893281683"/>
          <c:y val="1.6686893679607254E-2"/>
          <c:w val="0.30309396548849649"/>
          <c:h val="7.052249980792176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5965193123281125"/>
          <c:y val="5.0025239522388486E-2"/>
          <c:w val="0.40605674426558952"/>
          <c:h val="0.91351232304712204"/>
        </c:manualLayout>
      </c:layout>
      <c:barChart>
        <c:barDir val="bar"/>
        <c:grouping val="clustered"/>
        <c:varyColors val="0"/>
        <c:ser>
          <c:idx val="0"/>
          <c:order val="0"/>
          <c:tx>
            <c:strRef>
              <c:f>'8. MatrizGeneraciónSEIN (4)'!$N$8</c:f>
              <c:strCache>
                <c:ptCount val="1"/>
                <c:pt idx="0">
                  <c:v>2017</c:v>
                </c:pt>
              </c:strCache>
            </c:strRef>
          </c:tx>
          <c:spPr>
            <a:solidFill>
              <a:srgbClr val="0070C0"/>
            </a:solidFill>
          </c:spPr>
          <c:invertIfNegative val="0"/>
          <c:cat>
            <c:strRef>
              <c:f>'8. MatrizGeneraciónSEIN (4)'!$M$9:$M$60</c:f>
              <c:strCache>
                <c:ptCount val="52"/>
                <c:pt idx="0">
                  <c:v>AGROAURORA</c:v>
                </c:pt>
                <c:pt idx="1">
                  <c:v>TERMOSELVA</c:v>
                </c:pt>
                <c:pt idx="2">
                  <c:v>PLANTA ETEN</c:v>
                </c:pt>
                <c:pt idx="3">
                  <c:v>SHOUGESA</c:v>
                </c:pt>
                <c:pt idx="4">
                  <c:v>SANTA ROSA</c:v>
                </c:pt>
                <c:pt idx="5">
                  <c:v>IYEPSA</c:v>
                </c:pt>
                <c:pt idx="6">
                  <c:v>CERRO VERDE</c:v>
                </c:pt>
                <c:pt idx="7">
                  <c:v>ECELIM</c:v>
                </c:pt>
                <c:pt idx="8">
                  <c:v>HIDROCAÑETE</c:v>
                </c:pt>
                <c:pt idx="9">
                  <c:v>YANAPAMPA</c:v>
                </c:pt>
                <c:pt idx="10">
                  <c:v>MAJA ENERGÍA</c:v>
                </c:pt>
                <c:pt idx="11">
                  <c:v>PETRAMAS</c:v>
                </c:pt>
                <c:pt idx="12">
                  <c:v>EGECSAC</c:v>
                </c:pt>
                <c:pt idx="13">
                  <c:v>REPARTICIÓN SOLAR</c:v>
                </c:pt>
                <c:pt idx="14">
                  <c:v>MOQUEGUA FV</c:v>
                </c:pt>
                <c:pt idx="15">
                  <c:v>MAJES SOLAR</c:v>
                </c:pt>
                <c:pt idx="16">
                  <c:v>GEPSA</c:v>
                </c:pt>
                <c:pt idx="17">
                  <c:v>PANAMERICANA SOLAR</c:v>
                </c:pt>
                <c:pt idx="18">
                  <c:v>TACNA SOLAR</c:v>
                </c:pt>
                <c:pt idx="19">
                  <c:v>SAMAY</c:v>
                </c:pt>
                <c:pt idx="20">
                  <c:v>SDE PIURA</c:v>
                </c:pt>
                <c:pt idx="21">
                  <c:v>AIPSAA</c:v>
                </c:pt>
                <c:pt idx="22">
                  <c:v>AYEPSA</c:v>
                </c:pt>
                <c:pt idx="23">
                  <c:v>PE MARCONA</c:v>
                </c:pt>
                <c:pt idx="24">
                  <c:v>RIO DOBLE</c:v>
                </c:pt>
                <c:pt idx="25">
                  <c:v>HUANCHOR</c:v>
                </c:pt>
                <c:pt idx="26">
                  <c:v>EGERBA</c:v>
                </c:pt>
                <c:pt idx="27">
                  <c:v>SINERSA</c:v>
                </c:pt>
                <c:pt idx="28">
                  <c:v>EGESUR</c:v>
                </c:pt>
                <c:pt idx="29">
                  <c:v>SDF ENERGÍA</c:v>
                </c:pt>
                <c:pt idx="30">
                  <c:v>SANTA CRUZ</c:v>
                </c:pt>
                <c:pt idx="31">
                  <c:v>ENERGÍA EÓLICA</c:v>
                </c:pt>
                <c:pt idx="32">
                  <c:v>TERMOCHILCA</c:v>
                </c:pt>
                <c:pt idx="33">
                  <c:v>EGEJUNIN</c:v>
                </c:pt>
                <c:pt idx="34">
                  <c:v>PE TRES HERMANAS</c:v>
                </c:pt>
                <c:pt idx="35">
                  <c:v>ENEL PIURA</c:v>
                </c:pt>
                <c:pt idx="36">
                  <c:v>EMGHUANZA </c:v>
                </c:pt>
                <c:pt idx="37">
                  <c:v>LUZ DEL SUR</c:v>
                </c:pt>
                <c:pt idx="38">
                  <c:v>SAN GABÁN</c:v>
                </c:pt>
                <c:pt idx="39">
                  <c:v>EGASA</c:v>
                </c:pt>
                <c:pt idx="40">
                  <c:v>CHINANGO</c:v>
                </c:pt>
                <c:pt idx="41">
                  <c:v>EGEMSA</c:v>
                </c:pt>
                <c:pt idx="42">
                  <c:v>CELEPSA</c:v>
                </c:pt>
                <c:pt idx="43">
                  <c:v>KALLPA</c:v>
                </c:pt>
                <c:pt idx="44">
                  <c:v>STATKRAFT PERÚ</c:v>
                </c:pt>
                <c:pt idx="45">
                  <c:v>EGENOR</c:v>
                </c:pt>
                <c:pt idx="46">
                  <c:v>CERRO DEL AGUILA</c:v>
                </c:pt>
                <c:pt idx="47">
                  <c:v>HUALLAGA</c:v>
                </c:pt>
                <c:pt idx="48">
                  <c:v>FENIX POWER </c:v>
                </c:pt>
                <c:pt idx="49">
                  <c:v>ENEL PERÚ</c:v>
                </c:pt>
                <c:pt idx="50">
                  <c:v>ELECTROPERÚ</c:v>
                </c:pt>
                <c:pt idx="51">
                  <c:v>ENGIE</c:v>
                </c:pt>
              </c:strCache>
            </c:strRef>
          </c:cat>
          <c:val>
            <c:numRef>
              <c:f>'8. MatrizGeneraciónSEIN (4)'!$N$9:$N$60</c:f>
              <c:numCache>
                <c:formatCode>General</c:formatCode>
                <c:ptCount val="52"/>
                <c:pt idx="0">
                  <c:v>0</c:v>
                </c:pt>
                <c:pt idx="1">
                  <c:v>0</c:v>
                </c:pt>
                <c:pt idx="2">
                  <c:v>8.0911759400000005E-4</c:v>
                </c:pt>
                <c:pt idx="3">
                  <c:v>6.2039141020000001E-3</c:v>
                </c:pt>
                <c:pt idx="4">
                  <c:v>0.211693405</c:v>
                </c:pt>
                <c:pt idx="5">
                  <c:v>0.35962152550000004</c:v>
                </c:pt>
                <c:pt idx="6">
                  <c:v>0.43043808209999995</c:v>
                </c:pt>
                <c:pt idx="7">
                  <c:v>1.0978879750000001</c:v>
                </c:pt>
                <c:pt idx="8">
                  <c:v>2.0038</c:v>
                </c:pt>
                <c:pt idx="9">
                  <c:v>2.3708424839999998</c:v>
                </c:pt>
                <c:pt idx="10">
                  <c:v>2.3849399999999998</c:v>
                </c:pt>
                <c:pt idx="11">
                  <c:v>2.4059694249999999</c:v>
                </c:pt>
                <c:pt idx="12">
                  <c:v>2.6561527500000004</c:v>
                </c:pt>
                <c:pt idx="13">
                  <c:v>2.8725040600000002</c:v>
                </c:pt>
                <c:pt idx="14">
                  <c:v>3.4074816559999999</c:v>
                </c:pt>
                <c:pt idx="15">
                  <c:v>3.5058536029999998</c:v>
                </c:pt>
                <c:pt idx="16">
                  <c:v>3.7117280720000001</c:v>
                </c:pt>
                <c:pt idx="17">
                  <c:v>3.7158172500000002</c:v>
                </c:pt>
                <c:pt idx="18">
                  <c:v>4.1449303430000004</c:v>
                </c:pt>
                <c:pt idx="19">
                  <c:v>5.6294966659999996</c:v>
                </c:pt>
                <c:pt idx="20">
                  <c:v>5.9549669949999995</c:v>
                </c:pt>
                <c:pt idx="21">
                  <c:v>7.1225864350000005</c:v>
                </c:pt>
                <c:pt idx="22">
                  <c:v>8.6500665160000008</c:v>
                </c:pt>
                <c:pt idx="23">
                  <c:v>9.0638140860000007</c:v>
                </c:pt>
                <c:pt idx="24">
                  <c:v>11.652051779999999</c:v>
                </c:pt>
                <c:pt idx="25">
                  <c:v>14.138608</c:v>
                </c:pt>
                <c:pt idx="26">
                  <c:v>14.35544694</c:v>
                </c:pt>
                <c:pt idx="27">
                  <c:v>15.356599449999999</c:v>
                </c:pt>
                <c:pt idx="28">
                  <c:v>19.51324889</c:v>
                </c:pt>
                <c:pt idx="29">
                  <c:v>19.90328805</c:v>
                </c:pt>
                <c:pt idx="30">
                  <c:v>22.46754795</c:v>
                </c:pt>
                <c:pt idx="31">
                  <c:v>23.311622440000001</c:v>
                </c:pt>
                <c:pt idx="32">
                  <c:v>23.597600660000001</c:v>
                </c:pt>
                <c:pt idx="33">
                  <c:v>27.897364959999997</c:v>
                </c:pt>
                <c:pt idx="34">
                  <c:v>27.997365500000001</c:v>
                </c:pt>
                <c:pt idx="35">
                  <c:v>29.811042689999997</c:v>
                </c:pt>
                <c:pt idx="36">
                  <c:v>30.811290410000002</c:v>
                </c:pt>
                <c:pt idx="37">
                  <c:v>66.156715790000007</c:v>
                </c:pt>
                <c:pt idx="38">
                  <c:v>81.199021189999996</c:v>
                </c:pt>
                <c:pt idx="39">
                  <c:v>99.026510299999998</c:v>
                </c:pt>
                <c:pt idx="40">
                  <c:v>122.6832953</c:v>
                </c:pt>
                <c:pt idx="41">
                  <c:v>124.996897</c:v>
                </c:pt>
                <c:pt idx="42">
                  <c:v>141.44675080000002</c:v>
                </c:pt>
                <c:pt idx="43">
                  <c:v>222.88428330000002</c:v>
                </c:pt>
                <c:pt idx="44">
                  <c:v>231.4918481</c:v>
                </c:pt>
                <c:pt idx="45">
                  <c:v>239.50898999999998</c:v>
                </c:pt>
                <c:pt idx="46">
                  <c:v>242.97964039999999</c:v>
                </c:pt>
                <c:pt idx="47">
                  <c:v>299.2731493</c:v>
                </c:pt>
                <c:pt idx="48">
                  <c:v>369.0456848</c:v>
                </c:pt>
                <c:pt idx="49">
                  <c:v>447.12567369999999</c:v>
                </c:pt>
                <c:pt idx="50">
                  <c:v>587.77341319999994</c:v>
                </c:pt>
                <c:pt idx="51">
                  <c:v>643.81438400000002</c:v>
                </c:pt>
              </c:numCache>
            </c:numRef>
          </c:val>
        </c:ser>
        <c:ser>
          <c:idx val="1"/>
          <c:order val="1"/>
          <c:tx>
            <c:strRef>
              <c:f>'8. MatrizGeneraciónSEIN (4)'!$O$8</c:f>
              <c:strCache>
                <c:ptCount val="1"/>
                <c:pt idx="0">
                  <c:v>2016</c:v>
                </c:pt>
              </c:strCache>
            </c:strRef>
          </c:tx>
          <c:spPr>
            <a:solidFill>
              <a:srgbClr val="C00000"/>
            </a:solidFill>
          </c:spPr>
          <c:invertIfNegative val="0"/>
          <c:cat>
            <c:strRef>
              <c:f>'8. MatrizGeneraciónSEIN (4)'!$M$9:$M$60</c:f>
              <c:strCache>
                <c:ptCount val="52"/>
                <c:pt idx="0">
                  <c:v>AGROAURORA</c:v>
                </c:pt>
                <c:pt idx="1">
                  <c:v>TERMOSELVA</c:v>
                </c:pt>
                <c:pt idx="2">
                  <c:v>PLANTA ETEN</c:v>
                </c:pt>
                <c:pt idx="3">
                  <c:v>SHOUGESA</c:v>
                </c:pt>
                <c:pt idx="4">
                  <c:v>SANTA ROSA</c:v>
                </c:pt>
                <c:pt idx="5">
                  <c:v>IYEPSA</c:v>
                </c:pt>
                <c:pt idx="6">
                  <c:v>CERRO VERDE</c:v>
                </c:pt>
                <c:pt idx="7">
                  <c:v>ECELIM</c:v>
                </c:pt>
                <c:pt idx="8">
                  <c:v>HIDROCAÑETE</c:v>
                </c:pt>
                <c:pt idx="9">
                  <c:v>YANAPAMPA</c:v>
                </c:pt>
                <c:pt idx="10">
                  <c:v>MAJA ENERGÍA</c:v>
                </c:pt>
                <c:pt idx="11">
                  <c:v>PETRAMAS</c:v>
                </c:pt>
                <c:pt idx="12">
                  <c:v>EGECSAC</c:v>
                </c:pt>
                <c:pt idx="13">
                  <c:v>REPARTICIÓN SOLAR</c:v>
                </c:pt>
                <c:pt idx="14">
                  <c:v>MOQUEGUA FV</c:v>
                </c:pt>
                <c:pt idx="15">
                  <c:v>MAJES SOLAR</c:v>
                </c:pt>
                <c:pt idx="16">
                  <c:v>GEPSA</c:v>
                </c:pt>
                <c:pt idx="17">
                  <c:v>PANAMERICANA SOLAR</c:v>
                </c:pt>
                <c:pt idx="18">
                  <c:v>TACNA SOLAR</c:v>
                </c:pt>
                <c:pt idx="19">
                  <c:v>SAMAY</c:v>
                </c:pt>
                <c:pt idx="20">
                  <c:v>SDE PIURA</c:v>
                </c:pt>
                <c:pt idx="21">
                  <c:v>AIPSAA</c:v>
                </c:pt>
                <c:pt idx="22">
                  <c:v>AYEPSA</c:v>
                </c:pt>
                <c:pt idx="23">
                  <c:v>PE MARCONA</c:v>
                </c:pt>
                <c:pt idx="24">
                  <c:v>RIO DOBLE</c:v>
                </c:pt>
                <c:pt idx="25">
                  <c:v>HUANCHOR</c:v>
                </c:pt>
                <c:pt idx="26">
                  <c:v>EGERBA</c:v>
                </c:pt>
                <c:pt idx="27">
                  <c:v>SINERSA</c:v>
                </c:pt>
                <c:pt idx="28">
                  <c:v>EGESUR</c:v>
                </c:pt>
                <c:pt idx="29">
                  <c:v>SDF ENERGÍA</c:v>
                </c:pt>
                <c:pt idx="30">
                  <c:v>SANTA CRUZ</c:v>
                </c:pt>
                <c:pt idx="31">
                  <c:v>ENERGÍA EÓLICA</c:v>
                </c:pt>
                <c:pt idx="32">
                  <c:v>TERMOCHILCA</c:v>
                </c:pt>
                <c:pt idx="33">
                  <c:v>EGEJUNIN</c:v>
                </c:pt>
                <c:pt idx="34">
                  <c:v>PE TRES HERMANAS</c:v>
                </c:pt>
                <c:pt idx="35">
                  <c:v>ENEL PIURA</c:v>
                </c:pt>
                <c:pt idx="36">
                  <c:v>EMGHUANZA </c:v>
                </c:pt>
                <c:pt idx="37">
                  <c:v>LUZ DEL SUR</c:v>
                </c:pt>
                <c:pt idx="38">
                  <c:v>SAN GABÁN</c:v>
                </c:pt>
                <c:pt idx="39">
                  <c:v>EGASA</c:v>
                </c:pt>
                <c:pt idx="40">
                  <c:v>CHINANGO</c:v>
                </c:pt>
                <c:pt idx="41">
                  <c:v>EGEMSA</c:v>
                </c:pt>
                <c:pt idx="42">
                  <c:v>CELEPSA</c:v>
                </c:pt>
                <c:pt idx="43">
                  <c:v>KALLPA</c:v>
                </c:pt>
                <c:pt idx="44">
                  <c:v>STATKRAFT PERÚ</c:v>
                </c:pt>
                <c:pt idx="45">
                  <c:v>EGENOR</c:v>
                </c:pt>
                <c:pt idx="46">
                  <c:v>CERRO DEL AGUILA</c:v>
                </c:pt>
                <c:pt idx="47">
                  <c:v>HUALLAGA</c:v>
                </c:pt>
                <c:pt idx="48">
                  <c:v>FENIX POWER </c:v>
                </c:pt>
                <c:pt idx="49">
                  <c:v>ENEL PERÚ</c:v>
                </c:pt>
                <c:pt idx="50">
                  <c:v>ELECTROPERÚ</c:v>
                </c:pt>
                <c:pt idx="51">
                  <c:v>ENGIE</c:v>
                </c:pt>
              </c:strCache>
            </c:strRef>
          </c:cat>
          <c:val>
            <c:numRef>
              <c:f>'8. MatrizGeneraciónSEIN (4)'!$O$9:$O$60</c:f>
              <c:numCache>
                <c:formatCode>General</c:formatCode>
                <c:ptCount val="52"/>
                <c:pt idx="0">
                  <c:v>0.48958736359999999</c:v>
                </c:pt>
                <c:pt idx="1">
                  <c:v>74.935131559999988</c:v>
                </c:pt>
                <c:pt idx="2">
                  <c:v>2.8990254900000001</c:v>
                </c:pt>
                <c:pt idx="3">
                  <c:v>8.8356278669999995</c:v>
                </c:pt>
                <c:pt idx="4">
                  <c:v>0.512739795</c:v>
                </c:pt>
                <c:pt idx="5">
                  <c:v>0</c:v>
                </c:pt>
                <c:pt idx="6">
                  <c:v>16.26452325</c:v>
                </c:pt>
                <c:pt idx="7">
                  <c:v>1.2067421999999999</c:v>
                </c:pt>
                <c:pt idx="8">
                  <c:v>2.3403</c:v>
                </c:pt>
                <c:pt idx="9">
                  <c:v>2.1070567979999999</c:v>
                </c:pt>
                <c:pt idx="10">
                  <c:v>2.4827305000000002</c:v>
                </c:pt>
                <c:pt idx="11">
                  <c:v>2.9428516089999999</c:v>
                </c:pt>
                <c:pt idx="12">
                  <c:v>0.84775250000000002</c:v>
                </c:pt>
                <c:pt idx="13">
                  <c:v>4.2691233659999996</c:v>
                </c:pt>
                <c:pt idx="14">
                  <c:v>4.5872450000000002</c:v>
                </c:pt>
                <c:pt idx="15">
                  <c:v>4.3726477880000001</c:v>
                </c:pt>
                <c:pt idx="16">
                  <c:v>3.7274813500000001</c:v>
                </c:pt>
                <c:pt idx="17">
                  <c:v>4.917109</c:v>
                </c:pt>
                <c:pt idx="18">
                  <c:v>4.4797399999999996</c:v>
                </c:pt>
                <c:pt idx="19">
                  <c:v>0</c:v>
                </c:pt>
                <c:pt idx="20">
                  <c:v>11.057720079999999</c:v>
                </c:pt>
                <c:pt idx="21">
                  <c:v>7.1882044790000004</c:v>
                </c:pt>
                <c:pt idx="22">
                  <c:v>5.9460542500000004</c:v>
                </c:pt>
                <c:pt idx="23">
                  <c:v>8.5818910580000001</c:v>
                </c:pt>
                <c:pt idx="24">
                  <c:v>8.100865563000001</c:v>
                </c:pt>
                <c:pt idx="25">
                  <c:v>8.8260170000000002</c:v>
                </c:pt>
                <c:pt idx="26">
                  <c:v>0</c:v>
                </c:pt>
                <c:pt idx="27">
                  <c:v>2.2994750490000002</c:v>
                </c:pt>
                <c:pt idx="28">
                  <c:v>20.836800409999999</c:v>
                </c:pt>
                <c:pt idx="29">
                  <c:v>13.75618551</c:v>
                </c:pt>
                <c:pt idx="30">
                  <c:v>19.35974465</c:v>
                </c:pt>
                <c:pt idx="31">
                  <c:v>36.924150759999996</c:v>
                </c:pt>
                <c:pt idx="32">
                  <c:v>37.108076830000002</c:v>
                </c:pt>
                <c:pt idx="33">
                  <c:v>27.872673219999999</c:v>
                </c:pt>
                <c:pt idx="34">
                  <c:v>1.7320684020000001</c:v>
                </c:pt>
                <c:pt idx="35">
                  <c:v>68.807550109999994</c:v>
                </c:pt>
                <c:pt idx="36">
                  <c:v>38.871129090000004</c:v>
                </c:pt>
                <c:pt idx="37">
                  <c:v>65.738493030000001</c:v>
                </c:pt>
                <c:pt idx="38">
                  <c:v>79.638048800000007</c:v>
                </c:pt>
                <c:pt idx="39">
                  <c:v>100.1931482</c:v>
                </c:pt>
                <c:pt idx="40">
                  <c:v>128.6336379</c:v>
                </c:pt>
                <c:pt idx="41">
                  <c:v>123.3734295</c:v>
                </c:pt>
                <c:pt idx="42">
                  <c:v>87.835759349999989</c:v>
                </c:pt>
                <c:pt idx="43">
                  <c:v>478.97459779999997</c:v>
                </c:pt>
                <c:pt idx="44">
                  <c:v>213.20573689999998</c:v>
                </c:pt>
                <c:pt idx="45">
                  <c:v>239.78281760000002</c:v>
                </c:pt>
                <c:pt idx="46">
                  <c:v>0</c:v>
                </c:pt>
                <c:pt idx="47">
                  <c:v>1.241119437</c:v>
                </c:pt>
                <c:pt idx="48">
                  <c:v>253.12366550000002</c:v>
                </c:pt>
                <c:pt idx="49">
                  <c:v>577.5328591</c:v>
                </c:pt>
                <c:pt idx="50">
                  <c:v>629.89459880000004</c:v>
                </c:pt>
                <c:pt idx="51">
                  <c:v>584.84224430000006</c:v>
                </c:pt>
              </c:numCache>
            </c:numRef>
          </c:val>
        </c:ser>
        <c:dLbls>
          <c:showLegendKey val="0"/>
          <c:showVal val="0"/>
          <c:showCatName val="0"/>
          <c:showSerName val="0"/>
          <c:showPercent val="0"/>
          <c:showBubbleSize val="0"/>
        </c:dLbls>
        <c:gapWidth val="150"/>
        <c:axId val="230238080"/>
        <c:axId val="230239616"/>
      </c:barChart>
      <c:catAx>
        <c:axId val="230238080"/>
        <c:scaling>
          <c:orientation val="minMax"/>
        </c:scaling>
        <c:delete val="0"/>
        <c:axPos val="l"/>
        <c:majorTickMark val="out"/>
        <c:minorTickMark val="none"/>
        <c:tickLblPos val="nextTo"/>
        <c:txPr>
          <a:bodyPr/>
          <a:lstStyle/>
          <a:p>
            <a:pPr>
              <a:defRPr sz="900"/>
            </a:pPr>
            <a:endParaRPr lang="en-US"/>
          </a:p>
        </c:txPr>
        <c:crossAx val="230239616"/>
        <c:crosses val="autoZero"/>
        <c:auto val="1"/>
        <c:lblAlgn val="ctr"/>
        <c:lblOffset val="100"/>
        <c:noMultiLvlLbl val="0"/>
      </c:catAx>
      <c:valAx>
        <c:axId val="230239616"/>
        <c:scaling>
          <c:orientation val="minMax"/>
          <c:max val="700"/>
          <c:min val="0"/>
        </c:scaling>
        <c:delete val="0"/>
        <c:axPos val="b"/>
        <c:title>
          <c:tx>
            <c:rich>
              <a:bodyPr/>
              <a:lstStyle/>
              <a:p>
                <a:pPr>
                  <a:defRPr/>
                </a:pPr>
                <a:r>
                  <a:rPr lang="es-PE"/>
                  <a:t>GWh</a:t>
                </a:r>
              </a:p>
            </c:rich>
          </c:tx>
          <c:layout>
            <c:manualLayout>
              <c:xMode val="edge"/>
              <c:yMode val="edge"/>
              <c:x val="0.80296263553202474"/>
              <c:y val="0.94882982220811996"/>
            </c:manualLayout>
          </c:layout>
          <c:overlay val="0"/>
        </c:title>
        <c:numFmt formatCode="General" sourceLinked="1"/>
        <c:majorTickMark val="out"/>
        <c:minorTickMark val="none"/>
        <c:tickLblPos val="nextTo"/>
        <c:txPr>
          <a:bodyPr/>
          <a:lstStyle/>
          <a:p>
            <a:pPr>
              <a:defRPr sz="900" b="1"/>
            </a:pPr>
            <a:endParaRPr lang="en-US"/>
          </a:p>
        </c:txPr>
        <c:crossAx val="230238080"/>
        <c:crosses val="autoZero"/>
        <c:crossBetween val="between"/>
      </c:valAx>
    </c:plotArea>
    <c:legend>
      <c:legendPos val="r"/>
      <c:layout>
        <c:manualLayout>
          <c:xMode val="edge"/>
          <c:yMode val="edge"/>
          <c:x val="0.69853863321931697"/>
          <c:y val="0.33475261770559128"/>
          <c:w val="0.12445429833172612"/>
          <c:h val="5.4289134265688474E-2"/>
        </c:manualLayout>
      </c:layout>
      <c:overlay val="0"/>
    </c:legend>
    <c:plotVisOnly val="1"/>
    <c:dispBlanksAs val="gap"/>
    <c:showDLblsOverMax val="0"/>
  </c:chart>
  <c:spPr>
    <a:ln>
      <a:noFill/>
    </a:ln>
  </c:sp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8657239512474714E-2"/>
          <c:y val="0.23247844389933014"/>
          <c:w val="0.83360022102500342"/>
          <c:h val="0.66020446236404251"/>
        </c:manualLayout>
      </c:layout>
      <c:barChart>
        <c:barDir val="bar"/>
        <c:grouping val="stacked"/>
        <c:varyColors val="0"/>
        <c:ser>
          <c:idx val="0"/>
          <c:order val="0"/>
          <c:tx>
            <c:strRef>
              <c:f>'9. MáxDemandaSEIN (1)'!$M$11</c:f>
              <c:strCache>
                <c:ptCount val="1"/>
                <c:pt idx="0">
                  <c:v>Hidroeléctrico</c:v>
                </c:pt>
              </c:strCache>
            </c:strRef>
          </c:tx>
          <c:invertIfNegative val="0"/>
          <c:cat>
            <c:numRef>
              <c:f>'9. MáxDemandaSEIN (1)'!$N$10:$P$10</c:f>
              <c:numCache>
                <c:formatCode>General</c:formatCode>
                <c:ptCount val="3"/>
                <c:pt idx="0">
                  <c:v>2017</c:v>
                </c:pt>
                <c:pt idx="1">
                  <c:v>2016</c:v>
                </c:pt>
                <c:pt idx="2">
                  <c:v>2015</c:v>
                </c:pt>
              </c:numCache>
            </c:numRef>
          </c:cat>
          <c:val>
            <c:numRef>
              <c:f>'9. MáxDemandaSEIN (1)'!$N$11:$P$11</c:f>
              <c:numCache>
                <c:formatCode>###\ ###\ ##0.0</c:formatCode>
                <c:ptCount val="3"/>
                <c:pt idx="0">
                  <c:v>4236.5890399999998</c:v>
                </c:pt>
                <c:pt idx="1">
                  <c:v>3375.99</c:v>
                </c:pt>
                <c:pt idx="2">
                  <c:v>3116.3040000000001</c:v>
                </c:pt>
              </c:numCache>
            </c:numRef>
          </c:val>
        </c:ser>
        <c:ser>
          <c:idx val="1"/>
          <c:order val="1"/>
          <c:tx>
            <c:strRef>
              <c:f>'9. MáxDemandaSEIN (1)'!$M$12</c:f>
              <c:strCache>
                <c:ptCount val="1"/>
                <c:pt idx="0">
                  <c:v>Termoeléctrico</c:v>
                </c:pt>
              </c:strCache>
            </c:strRef>
          </c:tx>
          <c:invertIfNegative val="0"/>
          <c:cat>
            <c:numRef>
              <c:f>'9. MáxDemandaSEIN (1)'!$N$10:$P$10</c:f>
              <c:numCache>
                <c:formatCode>General</c:formatCode>
                <c:ptCount val="3"/>
                <c:pt idx="0">
                  <c:v>2017</c:v>
                </c:pt>
                <c:pt idx="1">
                  <c:v>2016</c:v>
                </c:pt>
                <c:pt idx="2">
                  <c:v>2015</c:v>
                </c:pt>
              </c:numCache>
            </c:numRef>
          </c:cat>
          <c:val>
            <c:numRef>
              <c:f>'9. MáxDemandaSEIN (1)'!$N$12:$P$12</c:f>
              <c:numCache>
                <c:formatCode>###\ ###\ ##0.0</c:formatCode>
                <c:ptCount val="3"/>
                <c:pt idx="0">
                  <c:v>2291.3775700000001</c:v>
                </c:pt>
                <c:pt idx="1">
                  <c:v>3001.94</c:v>
                </c:pt>
                <c:pt idx="2">
                  <c:v>2528.6390000000001</c:v>
                </c:pt>
              </c:numCache>
            </c:numRef>
          </c:val>
        </c:ser>
        <c:ser>
          <c:idx val="2"/>
          <c:order val="2"/>
          <c:tx>
            <c:strRef>
              <c:f>'9. MáxDemandaSEIN (1)'!$M$13</c:f>
              <c:strCache>
                <c:ptCount val="1"/>
                <c:pt idx="0">
                  <c:v>Eólico</c:v>
                </c:pt>
              </c:strCache>
            </c:strRef>
          </c:tx>
          <c:invertIfNegative val="0"/>
          <c:cat>
            <c:numRef>
              <c:f>'9. MáxDemandaSEIN (1)'!$N$10:$P$10</c:f>
              <c:numCache>
                <c:formatCode>General</c:formatCode>
                <c:ptCount val="3"/>
                <c:pt idx="0">
                  <c:v>2017</c:v>
                </c:pt>
                <c:pt idx="1">
                  <c:v>2016</c:v>
                </c:pt>
                <c:pt idx="2">
                  <c:v>2015</c:v>
                </c:pt>
              </c:numCache>
            </c:numRef>
          </c:cat>
          <c:val>
            <c:numRef>
              <c:f>'9. MáxDemandaSEIN (1)'!$N$13:$P$13</c:f>
              <c:numCache>
                <c:formatCode>###\ ###\ ##0.0</c:formatCode>
                <c:ptCount val="3"/>
                <c:pt idx="0">
                  <c:v>45.283239999999999</c:v>
                </c:pt>
                <c:pt idx="1">
                  <c:v>72.160550000000001</c:v>
                </c:pt>
                <c:pt idx="2">
                  <c:v>96.910039999999995</c:v>
                </c:pt>
              </c:numCache>
            </c:numRef>
          </c:val>
        </c:ser>
        <c:dLbls>
          <c:showLegendKey val="0"/>
          <c:showVal val="0"/>
          <c:showCatName val="0"/>
          <c:showSerName val="0"/>
          <c:showPercent val="0"/>
          <c:showBubbleSize val="0"/>
        </c:dLbls>
        <c:gapWidth val="150"/>
        <c:overlap val="100"/>
        <c:axId val="230320768"/>
        <c:axId val="230326656"/>
      </c:barChart>
      <c:catAx>
        <c:axId val="230320768"/>
        <c:scaling>
          <c:orientation val="minMax"/>
        </c:scaling>
        <c:delete val="0"/>
        <c:axPos val="l"/>
        <c:numFmt formatCode="General" sourceLinked="1"/>
        <c:majorTickMark val="out"/>
        <c:minorTickMark val="none"/>
        <c:tickLblPos val="nextTo"/>
        <c:txPr>
          <a:bodyPr/>
          <a:lstStyle/>
          <a:p>
            <a:pPr>
              <a:defRPr b="1"/>
            </a:pPr>
            <a:endParaRPr lang="en-US"/>
          </a:p>
        </c:txPr>
        <c:crossAx val="230326656"/>
        <c:crosses val="autoZero"/>
        <c:auto val="1"/>
        <c:lblAlgn val="ctr"/>
        <c:lblOffset val="100"/>
        <c:noMultiLvlLbl val="0"/>
      </c:catAx>
      <c:valAx>
        <c:axId val="230326656"/>
        <c:scaling>
          <c:orientation val="minMax"/>
        </c:scaling>
        <c:delete val="0"/>
        <c:axPos val="b"/>
        <c:majorGridlines/>
        <c:title>
          <c:tx>
            <c:rich>
              <a:bodyPr rot="0" vert="horz"/>
              <a:lstStyle/>
              <a:p>
                <a:pPr>
                  <a:defRPr/>
                </a:pPr>
                <a:r>
                  <a:rPr lang="en-US"/>
                  <a:t>MWh</a:t>
                </a:r>
              </a:p>
            </c:rich>
          </c:tx>
          <c:layout>
            <c:manualLayout>
              <c:xMode val="edge"/>
              <c:yMode val="edge"/>
              <c:x val="0.9370864760326012"/>
              <c:y val="0.80976104365887713"/>
            </c:manualLayout>
          </c:layout>
          <c:overlay val="0"/>
        </c:title>
        <c:numFmt formatCode="###\ ###\ ##0.0" sourceLinked="1"/>
        <c:majorTickMark val="out"/>
        <c:minorTickMark val="none"/>
        <c:tickLblPos val="nextTo"/>
        <c:txPr>
          <a:bodyPr/>
          <a:lstStyle/>
          <a:p>
            <a:pPr>
              <a:defRPr b="1"/>
            </a:pPr>
            <a:endParaRPr lang="en-US"/>
          </a:p>
        </c:txPr>
        <c:crossAx val="230320768"/>
        <c:crosses val="autoZero"/>
        <c:crossBetween val="between"/>
      </c:valAx>
    </c:plotArea>
    <c:legend>
      <c:legendPos val="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5025954455151187"/>
          <c:y val="3.0023684481515808E-2"/>
          <c:w val="0.41544902057892352"/>
          <c:h val="0.93351384421547412"/>
        </c:manualLayout>
      </c:layout>
      <c:barChart>
        <c:barDir val="bar"/>
        <c:grouping val="clustered"/>
        <c:varyColors val="0"/>
        <c:ser>
          <c:idx val="0"/>
          <c:order val="0"/>
          <c:tx>
            <c:strRef>
              <c:f>'10. MáxDemandaSEIN (2)'!$N$9</c:f>
              <c:strCache>
                <c:ptCount val="1"/>
                <c:pt idx="0">
                  <c:v>2017</c:v>
                </c:pt>
              </c:strCache>
            </c:strRef>
          </c:tx>
          <c:spPr>
            <a:solidFill>
              <a:srgbClr val="0070C0"/>
            </a:solidFill>
          </c:spPr>
          <c:invertIfNegative val="0"/>
          <c:cat>
            <c:strRef>
              <c:f>'10. MáxDemandaSEIN (2)'!$M$10:$M$61</c:f>
              <c:strCache>
                <c:ptCount val="52"/>
                <c:pt idx="0">
                  <c:v>AGRO INDUSTRIAL PARAMONGA</c:v>
                </c:pt>
                <c:pt idx="1">
                  <c:v>AGROAURORA S.A.C.</c:v>
                </c:pt>
                <c:pt idx="2">
                  <c:v>ELECTRICA SANTA ROSA</c:v>
                </c:pt>
                <c:pt idx="3">
                  <c:v>ENERGÍA EÓLICA S.A.</c:v>
                </c:pt>
                <c:pt idx="4">
                  <c:v>GENERADORA ENERGÍA DEL PERÚ</c:v>
                </c:pt>
                <c:pt idx="5">
                  <c:v>GTS MAJES S.A.C</c:v>
                </c:pt>
                <c:pt idx="6">
                  <c:v>GTS REPARTICION S.A.C.</c:v>
                </c:pt>
                <c:pt idx="7">
                  <c:v>INFRAESTRUCTURA Y ENERGIAS DEL PERU</c:v>
                </c:pt>
                <c:pt idx="8">
                  <c:v>MINERA CERRO VERDE</c:v>
                </c:pt>
                <c:pt idx="9">
                  <c:v>MOQUEGUA FV S.A.C.</c:v>
                </c:pt>
                <c:pt idx="10">
                  <c:v>PANAMERICANA  SOLAR SAC. </c:v>
                </c:pt>
                <c:pt idx="11">
                  <c:v>SAMAY I S.A.</c:v>
                </c:pt>
                <c:pt idx="12">
                  <c:v>SHOUGESA</c:v>
                </c:pt>
                <c:pt idx="13">
                  <c:v>TACNA SOLAR SAC. </c:v>
                </c:pt>
                <c:pt idx="14">
                  <c:v>TERMOCHILCA</c:v>
                </c:pt>
                <c:pt idx="15">
                  <c:v>TERMOSELVA</c:v>
                </c:pt>
                <c:pt idx="16">
                  <c:v>PETRAMAS                                          </c:v>
                </c:pt>
                <c:pt idx="17">
                  <c:v>EMPRESA CONCESIONARIA ENERGIA LIMPIA SAC</c:v>
                </c:pt>
                <c:pt idx="18">
                  <c:v>ELECTRICA YANAPAMPA SAC</c:v>
                </c:pt>
                <c:pt idx="19">
                  <c:v>MAJA ENERGIA S.A.C.</c:v>
                </c:pt>
                <c:pt idx="20">
                  <c:v>HIDROCAÑETE S.A.</c:v>
                </c:pt>
                <c:pt idx="21">
                  <c:v>EMPRESA DE GENERACION ELECTRICA CANCHAYLLO SAC</c:v>
                </c:pt>
                <c:pt idx="22">
                  <c:v>PARQUE EOLICO MARCONA S.R.L.</c:v>
                </c:pt>
                <c:pt idx="23">
                  <c:v>AGUAS Y ENERGIA PERU                              </c:v>
                </c:pt>
                <c:pt idx="24">
                  <c:v>EMPRESA ELECTRICA RIO DOBLE </c:v>
                </c:pt>
                <c:pt idx="25">
                  <c:v>HIDROELECTRICA HUANCHOR S.A.C.</c:v>
                </c:pt>
                <c:pt idx="26">
                  <c:v>EMPRESA DE GENERACION ELECTRICA RIO BAÑOS S.A.C.</c:v>
                </c:pt>
                <c:pt idx="27">
                  <c:v>SINERSA                                           </c:v>
                </c:pt>
                <c:pt idx="28">
                  <c:v>SDE PIURA                                         </c:v>
                </c:pt>
                <c:pt idx="29">
                  <c:v>SDF ENERGIA</c:v>
                </c:pt>
                <c:pt idx="30">
                  <c:v>HIDROELECTRICA SANTA CRUZ                         </c:v>
                </c:pt>
                <c:pt idx="31">
                  <c:v>PARQUE EOLICO TRES HERMANAS S.A.C.</c:v>
                </c:pt>
                <c:pt idx="32">
                  <c:v>EMPRESA DE GENERACION ELECTRICA DE JUNIN</c:v>
                </c:pt>
                <c:pt idx="33">
                  <c:v>EGESUR</c:v>
                </c:pt>
                <c:pt idx="34">
                  <c:v>EMPRESA DE GENERACION HUANZA                      </c:v>
                </c:pt>
                <c:pt idx="35">
                  <c:v>ENEL GENERACION PIURA S.A.</c:v>
                </c:pt>
                <c:pt idx="36">
                  <c:v>LUZ DEL SUR</c:v>
                </c:pt>
                <c:pt idx="37">
                  <c:v>SAN GABAN</c:v>
                </c:pt>
                <c:pt idx="38">
                  <c:v>EGEMSA</c:v>
                </c:pt>
                <c:pt idx="39">
                  <c:v>CHINANGO S.A.C.</c:v>
                </c:pt>
                <c:pt idx="40">
                  <c:v>PLANTA DE RESERVA FRIA DE GENERACION  DE ETEN S.A.</c:v>
                </c:pt>
                <c:pt idx="41">
                  <c:v>CELEPSA</c:v>
                </c:pt>
                <c:pt idx="42">
                  <c:v>EGASA</c:v>
                </c:pt>
                <c:pt idx="43">
                  <c:v>CERRO DEL AGUILA S.A.</c:v>
                </c:pt>
                <c:pt idx="44">
                  <c:v>STATKRAFT</c:v>
                </c:pt>
                <c:pt idx="45">
                  <c:v>ORAZUL ENERGY</c:v>
                </c:pt>
                <c:pt idx="46">
                  <c:v>KALLPA GENERACION</c:v>
                </c:pt>
                <c:pt idx="47">
                  <c:v>EMPRESA DE GENERACION HUALLAGA</c:v>
                </c:pt>
                <c:pt idx="48">
                  <c:v>ENEL GENERACION PERU S.A.A.</c:v>
                </c:pt>
                <c:pt idx="49">
                  <c:v>FENIX POWER PERÚ</c:v>
                </c:pt>
                <c:pt idx="50">
                  <c:v>ELECTROPERU</c:v>
                </c:pt>
                <c:pt idx="51">
                  <c:v>ENGIE</c:v>
                </c:pt>
              </c:strCache>
            </c:strRef>
          </c:cat>
          <c:val>
            <c:numRef>
              <c:f>'10. MáxDemandaSEIN (2)'!$N$10:$N$61</c:f>
              <c:numCache>
                <c:formatCode>General</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2.9626999999999999</c:v>
                </c:pt>
                <c:pt idx="17">
                  <c:v>3.0008999999999997</c:v>
                </c:pt>
                <c:pt idx="18">
                  <c:v>3.4839199999999999</c:v>
                </c:pt>
                <c:pt idx="19">
                  <c:v>3.4870000000000001</c:v>
                </c:pt>
                <c:pt idx="20">
                  <c:v>4</c:v>
                </c:pt>
                <c:pt idx="21">
                  <c:v>4.2699999999999996</c:v>
                </c:pt>
                <c:pt idx="22">
                  <c:v>7.2201500000000003</c:v>
                </c:pt>
                <c:pt idx="23">
                  <c:v>11.60938</c:v>
                </c:pt>
                <c:pt idx="24">
                  <c:v>15.29265</c:v>
                </c:pt>
                <c:pt idx="25">
                  <c:v>19.276</c:v>
                </c:pt>
                <c:pt idx="26">
                  <c:v>20.343129999999999</c:v>
                </c:pt>
                <c:pt idx="27">
                  <c:v>24.399010000000001</c:v>
                </c:pt>
                <c:pt idx="28">
                  <c:v>26.13278</c:v>
                </c:pt>
                <c:pt idx="29">
                  <c:v>26.262339999999998</c:v>
                </c:pt>
                <c:pt idx="30">
                  <c:v>27.347740000000002</c:v>
                </c:pt>
                <c:pt idx="31">
                  <c:v>28.030809999999999</c:v>
                </c:pt>
                <c:pt idx="32">
                  <c:v>37.722000000000001</c:v>
                </c:pt>
                <c:pt idx="33">
                  <c:v>39.208090000000006</c:v>
                </c:pt>
                <c:pt idx="34">
                  <c:v>46.829799999999999</c:v>
                </c:pt>
                <c:pt idx="35">
                  <c:v>84.227099999999993</c:v>
                </c:pt>
                <c:pt idx="36">
                  <c:v>91.014450000000011</c:v>
                </c:pt>
                <c:pt idx="37">
                  <c:v>110.84282999999999</c:v>
                </c:pt>
                <c:pt idx="38">
                  <c:v>169.55522999999999</c:v>
                </c:pt>
                <c:pt idx="39">
                  <c:v>191.80975000000001</c:v>
                </c:pt>
                <c:pt idx="40">
                  <c:v>213.15367000000001</c:v>
                </c:pt>
                <c:pt idx="41">
                  <c:v>214.69425000000001</c:v>
                </c:pt>
                <c:pt idx="42">
                  <c:v>249.23653000000004</c:v>
                </c:pt>
                <c:pt idx="43">
                  <c:v>335.36574000000002</c:v>
                </c:pt>
                <c:pt idx="44">
                  <c:v>336.50510999999989</c:v>
                </c:pt>
                <c:pt idx="45">
                  <c:v>346.10370999999998</c:v>
                </c:pt>
                <c:pt idx="46">
                  <c:v>406.57538</c:v>
                </c:pt>
                <c:pt idx="47">
                  <c:v>469.67327999999998</c:v>
                </c:pt>
                <c:pt idx="48">
                  <c:v>530.43044999999995</c:v>
                </c:pt>
                <c:pt idx="49">
                  <c:v>549.01656000000003</c:v>
                </c:pt>
                <c:pt idx="50">
                  <c:v>863.36112000000014</c:v>
                </c:pt>
                <c:pt idx="51">
                  <c:v>1017.04333</c:v>
                </c:pt>
              </c:numCache>
            </c:numRef>
          </c:val>
        </c:ser>
        <c:ser>
          <c:idx val="1"/>
          <c:order val="1"/>
          <c:tx>
            <c:strRef>
              <c:f>'10. MáxDemandaSEIN (2)'!$O$9</c:f>
              <c:strCache>
                <c:ptCount val="1"/>
                <c:pt idx="0">
                  <c:v>2016</c:v>
                </c:pt>
              </c:strCache>
            </c:strRef>
          </c:tx>
          <c:spPr>
            <a:solidFill>
              <a:srgbClr val="C00000"/>
            </a:solidFill>
          </c:spPr>
          <c:invertIfNegative val="0"/>
          <c:cat>
            <c:strRef>
              <c:f>'10. MáxDemandaSEIN (2)'!$M$10:$M$61</c:f>
              <c:strCache>
                <c:ptCount val="52"/>
                <c:pt idx="0">
                  <c:v>AGRO INDUSTRIAL PARAMONGA</c:v>
                </c:pt>
                <c:pt idx="1">
                  <c:v>AGROAURORA S.A.C.</c:v>
                </c:pt>
                <c:pt idx="2">
                  <c:v>ELECTRICA SANTA ROSA</c:v>
                </c:pt>
                <c:pt idx="3">
                  <c:v>ENERGÍA EÓLICA S.A.</c:v>
                </c:pt>
                <c:pt idx="4">
                  <c:v>GENERADORA ENERGÍA DEL PERÚ</c:v>
                </c:pt>
                <c:pt idx="5">
                  <c:v>GTS MAJES S.A.C</c:v>
                </c:pt>
                <c:pt idx="6">
                  <c:v>GTS REPARTICION S.A.C.</c:v>
                </c:pt>
                <c:pt idx="7">
                  <c:v>INFRAESTRUCTURA Y ENERGIAS DEL PERU</c:v>
                </c:pt>
                <c:pt idx="8">
                  <c:v>MINERA CERRO VERDE</c:v>
                </c:pt>
                <c:pt idx="9">
                  <c:v>MOQUEGUA FV S.A.C.</c:v>
                </c:pt>
                <c:pt idx="10">
                  <c:v>PANAMERICANA  SOLAR SAC. </c:v>
                </c:pt>
                <c:pt idx="11">
                  <c:v>SAMAY I S.A.</c:v>
                </c:pt>
                <c:pt idx="12">
                  <c:v>SHOUGESA</c:v>
                </c:pt>
                <c:pt idx="13">
                  <c:v>TACNA SOLAR SAC. </c:v>
                </c:pt>
                <c:pt idx="14">
                  <c:v>TERMOCHILCA</c:v>
                </c:pt>
                <c:pt idx="15">
                  <c:v>TERMOSELVA</c:v>
                </c:pt>
                <c:pt idx="16">
                  <c:v>PETRAMAS                                          </c:v>
                </c:pt>
                <c:pt idx="17">
                  <c:v>EMPRESA CONCESIONARIA ENERGIA LIMPIA SAC</c:v>
                </c:pt>
                <c:pt idx="18">
                  <c:v>ELECTRICA YANAPAMPA SAC</c:v>
                </c:pt>
                <c:pt idx="19">
                  <c:v>MAJA ENERGIA S.A.C.</c:v>
                </c:pt>
                <c:pt idx="20">
                  <c:v>HIDROCAÑETE S.A.</c:v>
                </c:pt>
                <c:pt idx="21">
                  <c:v>EMPRESA DE GENERACION ELECTRICA CANCHAYLLO SAC</c:v>
                </c:pt>
                <c:pt idx="22">
                  <c:v>PARQUE EOLICO MARCONA S.R.L.</c:v>
                </c:pt>
                <c:pt idx="23">
                  <c:v>AGUAS Y ENERGIA PERU                              </c:v>
                </c:pt>
                <c:pt idx="24">
                  <c:v>EMPRESA ELECTRICA RIO DOBLE </c:v>
                </c:pt>
                <c:pt idx="25">
                  <c:v>HIDROELECTRICA HUANCHOR S.A.C.</c:v>
                </c:pt>
                <c:pt idx="26">
                  <c:v>EMPRESA DE GENERACION ELECTRICA RIO BAÑOS S.A.C.</c:v>
                </c:pt>
                <c:pt idx="27">
                  <c:v>SINERSA                                           </c:v>
                </c:pt>
                <c:pt idx="28">
                  <c:v>SDE PIURA                                         </c:v>
                </c:pt>
                <c:pt idx="29">
                  <c:v>SDF ENERGIA</c:v>
                </c:pt>
                <c:pt idx="30">
                  <c:v>HIDROELECTRICA SANTA CRUZ                         </c:v>
                </c:pt>
                <c:pt idx="31">
                  <c:v>PARQUE EOLICO TRES HERMANAS S.A.C.</c:v>
                </c:pt>
                <c:pt idx="32">
                  <c:v>EMPRESA DE GENERACION ELECTRICA DE JUNIN</c:v>
                </c:pt>
                <c:pt idx="33">
                  <c:v>EGESUR</c:v>
                </c:pt>
                <c:pt idx="34">
                  <c:v>EMPRESA DE GENERACION HUANZA                      </c:v>
                </c:pt>
                <c:pt idx="35">
                  <c:v>ENEL GENERACION PIURA S.A.</c:v>
                </c:pt>
                <c:pt idx="36">
                  <c:v>LUZ DEL SUR</c:v>
                </c:pt>
                <c:pt idx="37">
                  <c:v>SAN GABAN</c:v>
                </c:pt>
                <c:pt idx="38">
                  <c:v>EGEMSA</c:v>
                </c:pt>
                <c:pt idx="39">
                  <c:v>CHINANGO S.A.C.</c:v>
                </c:pt>
                <c:pt idx="40">
                  <c:v>PLANTA DE RESERVA FRIA DE GENERACION  DE ETEN S.A.</c:v>
                </c:pt>
                <c:pt idx="41">
                  <c:v>CELEPSA</c:v>
                </c:pt>
                <c:pt idx="42">
                  <c:v>EGASA</c:v>
                </c:pt>
                <c:pt idx="43">
                  <c:v>CERRO DEL AGUILA S.A.</c:v>
                </c:pt>
                <c:pt idx="44">
                  <c:v>STATKRAFT</c:v>
                </c:pt>
                <c:pt idx="45">
                  <c:v>ORAZUL ENERGY</c:v>
                </c:pt>
                <c:pt idx="46">
                  <c:v>KALLPA GENERACION</c:v>
                </c:pt>
                <c:pt idx="47">
                  <c:v>EMPRESA DE GENERACION HUALLAGA</c:v>
                </c:pt>
                <c:pt idx="48">
                  <c:v>ENEL GENERACION PERU S.A.A.</c:v>
                </c:pt>
                <c:pt idx="49">
                  <c:v>FENIX POWER PERÚ</c:v>
                </c:pt>
                <c:pt idx="50">
                  <c:v>ELECTROPERU</c:v>
                </c:pt>
                <c:pt idx="51">
                  <c:v>ENGIE</c:v>
                </c:pt>
              </c:strCache>
            </c:strRef>
          </c:cat>
          <c:val>
            <c:numRef>
              <c:f>'10. MáxDemandaSEIN (2)'!$O$10:$O$61</c:f>
              <c:numCache>
                <c:formatCode>General</c:formatCode>
                <c:ptCount val="52"/>
                <c:pt idx="0">
                  <c:v>14.86307</c:v>
                </c:pt>
                <c:pt idx="1">
                  <c:v>0</c:v>
                </c:pt>
                <c:pt idx="2">
                  <c:v>1.1254900000000001</c:v>
                </c:pt>
                <c:pt idx="3">
                  <c:v>64.245699999999999</c:v>
                </c:pt>
                <c:pt idx="4">
                  <c:v>0</c:v>
                </c:pt>
                <c:pt idx="5">
                  <c:v>0</c:v>
                </c:pt>
                <c:pt idx="6">
                  <c:v>0</c:v>
                </c:pt>
                <c:pt idx="8">
                  <c:v>0</c:v>
                </c:pt>
                <c:pt idx="9">
                  <c:v>0</c:v>
                </c:pt>
                <c:pt idx="10">
                  <c:v>0</c:v>
                </c:pt>
                <c:pt idx="11">
                  <c:v>0</c:v>
                </c:pt>
                <c:pt idx="12">
                  <c:v>0</c:v>
                </c:pt>
                <c:pt idx="13">
                  <c:v>0</c:v>
                </c:pt>
                <c:pt idx="14">
                  <c:v>0</c:v>
                </c:pt>
                <c:pt idx="15">
                  <c:v>86.042029999999997</c:v>
                </c:pt>
                <c:pt idx="16">
                  <c:v>2.9523000000000001</c:v>
                </c:pt>
                <c:pt idx="17">
                  <c:v>3.0025000000000004</c:v>
                </c:pt>
                <c:pt idx="18">
                  <c:v>0</c:v>
                </c:pt>
                <c:pt idx="19">
                  <c:v>3.9910000000000001</c:v>
                </c:pt>
                <c:pt idx="20">
                  <c:v>3.2</c:v>
                </c:pt>
                <c:pt idx="21">
                  <c:v>5.01</c:v>
                </c:pt>
                <c:pt idx="22">
                  <c:v>7.1701199999999998</c:v>
                </c:pt>
                <c:pt idx="23">
                  <c:v>11.692</c:v>
                </c:pt>
                <c:pt idx="24">
                  <c:v>14.886659999999999</c:v>
                </c:pt>
                <c:pt idx="25">
                  <c:v>18.544</c:v>
                </c:pt>
                <c:pt idx="27">
                  <c:v>6.3930400000000001</c:v>
                </c:pt>
                <c:pt idx="28">
                  <c:v>0</c:v>
                </c:pt>
                <c:pt idx="29">
                  <c:v>25.886500000000002</c:v>
                </c:pt>
                <c:pt idx="30">
                  <c:v>32.411470000000001</c:v>
                </c:pt>
                <c:pt idx="31">
                  <c:v>0.74473</c:v>
                </c:pt>
                <c:pt idx="32">
                  <c:v>40.155320000000003</c:v>
                </c:pt>
                <c:pt idx="33">
                  <c:v>50.147460000000002</c:v>
                </c:pt>
                <c:pt idx="34">
                  <c:v>65.938559999999995</c:v>
                </c:pt>
                <c:pt idx="35">
                  <c:v>83.510230000000007</c:v>
                </c:pt>
                <c:pt idx="36">
                  <c:v>89.611230000000006</c:v>
                </c:pt>
                <c:pt idx="37">
                  <c:v>112.1002</c:v>
                </c:pt>
                <c:pt idx="38">
                  <c:v>166.86519000000001</c:v>
                </c:pt>
                <c:pt idx="39">
                  <c:v>194.59654</c:v>
                </c:pt>
                <c:pt idx="40">
                  <c:v>0</c:v>
                </c:pt>
                <c:pt idx="41">
                  <c:v>218.88812000000001</c:v>
                </c:pt>
                <c:pt idx="42">
                  <c:v>221.17104</c:v>
                </c:pt>
                <c:pt idx="44">
                  <c:v>381.2956099999999</c:v>
                </c:pt>
                <c:pt idx="45">
                  <c:v>361.49500000000006</c:v>
                </c:pt>
                <c:pt idx="46">
                  <c:v>912.36649</c:v>
                </c:pt>
                <c:pt idx="47">
                  <c:v>6.3216099999999997</c:v>
                </c:pt>
                <c:pt idx="48">
                  <c:v>1041.04621</c:v>
                </c:pt>
                <c:pt idx="49">
                  <c:v>271.25488999999999</c:v>
                </c:pt>
                <c:pt idx="50">
                  <c:v>874.12511999999992</c:v>
                </c:pt>
                <c:pt idx="51">
                  <c:v>1057.0409699999998</c:v>
                </c:pt>
              </c:numCache>
            </c:numRef>
          </c:val>
        </c:ser>
        <c:dLbls>
          <c:showLegendKey val="0"/>
          <c:showVal val="0"/>
          <c:showCatName val="0"/>
          <c:showSerName val="0"/>
          <c:showPercent val="0"/>
          <c:showBubbleSize val="0"/>
        </c:dLbls>
        <c:gapWidth val="150"/>
        <c:axId val="232667776"/>
        <c:axId val="232673664"/>
      </c:barChart>
      <c:catAx>
        <c:axId val="232667776"/>
        <c:scaling>
          <c:orientation val="minMax"/>
        </c:scaling>
        <c:delete val="0"/>
        <c:axPos val="l"/>
        <c:majorTickMark val="out"/>
        <c:minorTickMark val="none"/>
        <c:tickLblPos val="nextTo"/>
        <c:txPr>
          <a:bodyPr/>
          <a:lstStyle/>
          <a:p>
            <a:pPr>
              <a:defRPr sz="900"/>
            </a:pPr>
            <a:endParaRPr lang="en-US"/>
          </a:p>
        </c:txPr>
        <c:crossAx val="232673664"/>
        <c:crosses val="autoZero"/>
        <c:auto val="1"/>
        <c:lblAlgn val="ctr"/>
        <c:lblOffset val="100"/>
        <c:noMultiLvlLbl val="0"/>
      </c:catAx>
      <c:valAx>
        <c:axId val="232673664"/>
        <c:scaling>
          <c:orientation val="minMax"/>
          <c:max val="1300"/>
          <c:min val="0"/>
        </c:scaling>
        <c:delete val="0"/>
        <c:axPos val="b"/>
        <c:majorGridlines/>
        <c:title>
          <c:tx>
            <c:rich>
              <a:bodyPr/>
              <a:lstStyle/>
              <a:p>
                <a:pPr>
                  <a:defRPr/>
                </a:pPr>
                <a:r>
                  <a:rPr lang="es-PE"/>
                  <a:t>MW</a:t>
                </a:r>
              </a:p>
            </c:rich>
          </c:tx>
          <c:layout>
            <c:manualLayout>
              <c:xMode val="edge"/>
              <c:yMode val="edge"/>
              <c:x val="0.80296263553202474"/>
              <c:y val="0.94882982220811996"/>
            </c:manualLayout>
          </c:layout>
          <c:overlay val="0"/>
        </c:title>
        <c:numFmt formatCode="General" sourceLinked="1"/>
        <c:majorTickMark val="out"/>
        <c:minorTickMark val="none"/>
        <c:tickLblPos val="nextTo"/>
        <c:txPr>
          <a:bodyPr/>
          <a:lstStyle/>
          <a:p>
            <a:pPr>
              <a:defRPr sz="900" b="1"/>
            </a:pPr>
            <a:endParaRPr lang="en-US"/>
          </a:p>
        </c:txPr>
        <c:crossAx val="232667776"/>
        <c:crosses val="autoZero"/>
        <c:crossBetween val="between"/>
        <c:majorUnit val="500"/>
      </c:valAx>
    </c:plotArea>
    <c:legend>
      <c:legendPos val="r"/>
      <c:layout>
        <c:manualLayout>
          <c:xMode val="edge"/>
          <c:yMode val="edge"/>
          <c:x val="0.78012471670414374"/>
          <c:y val="0.4320572506296208"/>
          <c:w val="0.20109977188492825"/>
          <c:h val="9.4603452042822805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VOLUMEN LAGUNAS</a:t>
            </a:r>
            <a:r>
              <a:rPr lang="en-US" sz="1400" baseline="0"/>
              <a:t> EDEGEL (SANTA EULALIA Y MARCA</a:t>
            </a:r>
            <a:r>
              <a:rPr lang="en-US" sz="1400"/>
              <a:t>)</a:t>
            </a:r>
          </a:p>
        </c:rich>
      </c:tx>
      <c:layout>
        <c:manualLayout>
          <c:xMode val="edge"/>
          <c:yMode val="edge"/>
          <c:x val="0.21557481778140869"/>
          <c:y val="1.7391304347826087E-2"/>
        </c:manualLayout>
      </c:layout>
      <c:overlay val="1"/>
    </c:title>
    <c:autoTitleDeleted val="0"/>
    <c:plotArea>
      <c:layout>
        <c:manualLayout>
          <c:layoutTarget val="inner"/>
          <c:xMode val="edge"/>
          <c:yMode val="edge"/>
          <c:x val="5.9923823475553931E-2"/>
          <c:y val="0.18010303671035996"/>
          <c:w val="0.87949056940058856"/>
          <c:h val="0.71623644870478143"/>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dPt>
          <c:val>
            <c:numRef>
              <c:f>'11.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numCache>
            </c:numRef>
          </c:val>
          <c:smooth val="0"/>
        </c:ser>
        <c:ser>
          <c:idx val="3"/>
          <c:order val="1"/>
          <c:tx>
            <c:strRef>
              <c:f>'11.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'11.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ser>
        <c:ser>
          <c:idx val="2"/>
          <c:order val="2"/>
          <c:tx>
            <c:strRef>
              <c:f>'11.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'11.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ser>
        <c:ser>
          <c:idx val="1"/>
          <c:order val="3"/>
          <c:tx>
            <c:strRef>
              <c:f>'11. Hidrología (1)'!$AP$10</c:f>
              <c:strCache>
                <c:ptCount val="1"/>
                <c:pt idx="0">
                  <c:v>2014</c:v>
                </c:pt>
              </c:strCache>
            </c:strRef>
          </c:tx>
          <c:spPr>
            <a:ln w="25400">
              <a:solidFill>
                <a:srgbClr val="C00000"/>
              </a:solidFill>
            </a:ln>
          </c:spPr>
          <c:marker>
            <c:symbol val="circle"/>
            <c:size val="5"/>
            <c:spPr>
              <a:solidFill>
                <a:srgbClr val="C00000"/>
              </a:solidFill>
            </c:spPr>
          </c:marker>
          <c:val>
            <c:numRef>
              <c:f>'11.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ser>
        <c:dLbls>
          <c:showLegendKey val="0"/>
          <c:showVal val="0"/>
          <c:showCatName val="0"/>
          <c:showSerName val="0"/>
          <c:showPercent val="0"/>
          <c:showBubbleSize val="0"/>
        </c:dLbls>
        <c:marker val="1"/>
        <c:smooth val="0"/>
        <c:axId val="247046528"/>
        <c:axId val="247048832"/>
      </c:lineChart>
      <c:catAx>
        <c:axId val="24704652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n-US"/>
          </a:p>
        </c:txPr>
        <c:crossAx val="247048832"/>
        <c:crosses val="autoZero"/>
        <c:auto val="1"/>
        <c:lblAlgn val="ctr"/>
        <c:lblOffset val="100"/>
        <c:tickLblSkip val="4"/>
        <c:tickMarkSkip val="1"/>
        <c:noMultiLvlLbl val="0"/>
      </c:catAx>
      <c:valAx>
        <c:axId val="247048832"/>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247046528"/>
        <c:crosses val="autoZero"/>
        <c:crossBetween val="between"/>
      </c:valAx>
    </c:plotArea>
    <c:legend>
      <c:legendPos val="b"/>
      <c:layout>
        <c:manualLayout>
          <c:xMode val="edge"/>
          <c:yMode val="edge"/>
          <c:x val="0.26516304240963051"/>
          <c:y val="0.83562668221925773"/>
          <c:w val="0.33219974950640307"/>
          <c:h val="5.1009300163320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VOLUMEN ÚTIL DEL LAGO JUNÍN ELECTROPERÚ</a:t>
            </a:r>
          </a:p>
        </c:rich>
      </c:tx>
      <c:layout/>
      <c:overlay val="1"/>
    </c:title>
    <c:autoTitleDeleted val="0"/>
    <c:plotArea>
      <c:layout>
        <c:manualLayout>
          <c:layoutTarget val="inner"/>
          <c:xMode val="edge"/>
          <c:yMode val="edge"/>
          <c:x val="6.0503203600911028E-2"/>
          <c:y val="0.13952322264064818"/>
          <c:w val="0.88327730431607909"/>
          <c:h val="0.75681615884970899"/>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'12.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numCache>
            </c:numRef>
          </c:val>
          <c:smooth val="0"/>
        </c:ser>
        <c:ser>
          <c:idx val="3"/>
          <c:order val="1"/>
          <c:tx>
            <c:strRef>
              <c:f>'12.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ser>
        <c:ser>
          <c:idx val="2"/>
          <c:order val="2"/>
          <c:tx>
            <c:strRef>
              <c:f>'12.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ser>
        <c:ser>
          <c:idx val="1"/>
          <c:order val="3"/>
          <c:tx>
            <c:strRef>
              <c:f>'12. Hidrología (2)'!$AX$10</c:f>
              <c:strCache>
                <c:ptCount val="1"/>
                <c:pt idx="0">
                  <c:v>2014</c:v>
                </c:pt>
              </c:strCache>
            </c:strRef>
          </c:tx>
          <c:spPr>
            <a:ln w="25400">
              <a:solidFill>
                <a:srgbClr val="C00000"/>
              </a:solidFill>
            </a:ln>
          </c:spPr>
          <c:marker>
            <c:symbol val="circle"/>
            <c:size val="5"/>
            <c:spPr>
              <a:solidFill>
                <a:srgbClr val="C00000"/>
              </a:solidFill>
            </c:spPr>
          </c:marker>
          <c:val>
            <c:numRef>
              <c:f>'12.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ser>
        <c:dLbls>
          <c:showLegendKey val="0"/>
          <c:showVal val="0"/>
          <c:showCatName val="0"/>
          <c:showSerName val="0"/>
          <c:showPercent val="0"/>
          <c:showBubbleSize val="0"/>
        </c:dLbls>
        <c:marker val="1"/>
        <c:smooth val="0"/>
        <c:axId val="247240960"/>
        <c:axId val="247251712"/>
      </c:lineChart>
      <c:catAx>
        <c:axId val="24724096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n-US"/>
          </a:p>
        </c:txPr>
        <c:crossAx val="247251712"/>
        <c:crosses val="autoZero"/>
        <c:auto val="1"/>
        <c:lblAlgn val="ctr"/>
        <c:lblOffset val="100"/>
        <c:tickLblSkip val="4"/>
        <c:tickMarkSkip val="1"/>
        <c:noMultiLvlLbl val="0"/>
      </c:catAx>
      <c:valAx>
        <c:axId val="247251712"/>
        <c:scaling>
          <c:orientation val="minMax"/>
          <c:min val="0"/>
        </c:scaling>
        <c:delete val="0"/>
        <c:axPos val="l"/>
        <c:majorGridlines/>
        <c:title>
          <c:tx>
            <c:rich>
              <a:bodyPr rot="0" vert="horz"/>
              <a:lstStyle/>
              <a:p>
                <a:pPr>
                  <a:defRPr/>
                </a:pPr>
                <a:r>
                  <a:rPr lang="en-US"/>
                  <a:t>Millones de m3</a:t>
                </a:r>
              </a:p>
            </c:rich>
          </c:tx>
          <c:layout>
            <c:manualLayout>
              <c:xMode val="edge"/>
              <c:yMode val="edge"/>
              <c:x val="6.2615107644984173E-3"/>
              <c:y val="6.5460230514663917E-2"/>
            </c:manualLayout>
          </c:layout>
          <c:overlay val="0"/>
        </c:title>
        <c:numFmt formatCode="General" sourceLinked="1"/>
        <c:majorTickMark val="out"/>
        <c:minorTickMark val="none"/>
        <c:tickLblPos val="nextTo"/>
        <c:crossAx val="247240960"/>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s-PE" sz="1400" b="1" i="0" baseline="0">
                <a:effectLst/>
                <a:latin typeface="+mn-lt"/>
              </a:rPr>
              <a:t>VOLUMEN TOTAL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layout/>
      <c:overlay val="1"/>
    </c:title>
    <c:autoTitleDeleted val="0"/>
    <c:plotArea>
      <c:layout>
        <c:manualLayout>
          <c:layoutTarget val="inner"/>
          <c:xMode val="edge"/>
          <c:yMode val="edge"/>
          <c:x val="6.0503203600911035E-2"/>
          <c:y val="0.19211701013019755"/>
          <c:w val="0.9020618366095744"/>
          <c:h val="0.69614621772537622"/>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'12.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numCache>
            </c:numRef>
          </c:val>
          <c:smooth val="0"/>
        </c:ser>
        <c:ser>
          <c:idx val="3"/>
          <c:order val="1"/>
          <c:tx>
            <c:strRef>
              <c:f>'12.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'12.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'12.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ser>
        <c:ser>
          <c:idx val="2"/>
          <c:order val="2"/>
          <c:tx>
            <c:strRef>
              <c:f>'12.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'12.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'12.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ser>
        <c:ser>
          <c:idx val="1"/>
          <c:order val="3"/>
          <c:tx>
            <c:strRef>
              <c:f>'12. Hidrología (2)'!$BC$10</c:f>
              <c:strCache>
                <c:ptCount val="1"/>
                <c:pt idx="0">
                  <c:v>2014</c:v>
                </c:pt>
              </c:strCache>
            </c:strRef>
          </c:tx>
          <c:spPr>
            <a:ln w="25400">
              <a:solidFill>
                <a:srgbClr val="C00000"/>
              </a:solidFill>
            </a:ln>
          </c:spPr>
          <c:marker>
            <c:symbol val="circle"/>
            <c:size val="5"/>
            <c:spPr>
              <a:solidFill>
                <a:srgbClr val="C00000"/>
              </a:solidFill>
            </c:spPr>
          </c:marker>
          <c:cat>
            <c:numRef>
              <c:f>'12.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'12.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ser>
        <c:dLbls>
          <c:showLegendKey val="0"/>
          <c:showVal val="0"/>
          <c:showCatName val="0"/>
          <c:showSerName val="0"/>
          <c:showPercent val="0"/>
          <c:showBubbleSize val="0"/>
        </c:dLbls>
        <c:marker val="1"/>
        <c:smooth val="0"/>
        <c:axId val="256416768"/>
        <c:axId val="256423424"/>
      </c:lineChart>
      <c:catAx>
        <c:axId val="25641676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n-US"/>
          </a:p>
        </c:txPr>
        <c:crossAx val="256423424"/>
        <c:crosses val="autoZero"/>
        <c:auto val="1"/>
        <c:lblAlgn val="ctr"/>
        <c:lblOffset val="100"/>
        <c:tickLblSkip val="4"/>
        <c:tickMarkSkip val="1"/>
        <c:noMultiLvlLbl val="0"/>
      </c:catAx>
      <c:valAx>
        <c:axId val="256423424"/>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2199224321631176"/>
            </c:manualLayout>
          </c:layout>
          <c:overlay val="0"/>
        </c:title>
        <c:numFmt formatCode="General" sourceLinked="1"/>
        <c:majorTickMark val="out"/>
        <c:minorTickMark val="none"/>
        <c:tickLblPos val="nextTo"/>
        <c:crossAx val="256416768"/>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SANTA, CHANCAY Y PATIVILCA</a:t>
            </a:r>
          </a:p>
        </c:rich>
      </c:tx>
      <c:overlay val="1"/>
    </c:title>
    <c:autoTitleDeleted val="0"/>
    <c:plotArea>
      <c:layout>
        <c:manualLayout>
          <c:layoutTarget val="inner"/>
          <c:xMode val="edge"/>
          <c:yMode val="edge"/>
          <c:x val="6.0670796785473401E-2"/>
          <c:y val="0.17694994803333938"/>
          <c:w val="0.92508700938766064"/>
          <c:h val="0.63028242076904739"/>
        </c:manualLayout>
      </c:layout>
      <c:areaChart>
        <c:grouping val="standard"/>
        <c:varyColors val="0"/>
        <c:ser>
          <c:idx val="2"/>
          <c:order val="0"/>
          <c:tx>
            <c:strRef>
              <c:f>'13. Hidrología (3)'!$Y$8</c:f>
              <c:strCache>
                <c:ptCount val="1"/>
                <c:pt idx="0">
                  <c:v>SANTA</c:v>
                </c:pt>
              </c:strCache>
            </c:strRef>
          </c:tx>
          <c:spPr>
            <a:solidFill>
              <a:schemeClr val="accent5">
                <a:lumMod val="60000"/>
                <a:lumOff val="40000"/>
              </a:schemeClr>
            </a:solidFill>
            <a:ln>
              <a:solidFill>
                <a:srgbClr val="00B0F0"/>
              </a:solidFill>
            </a:ln>
          </c:spPr>
          <c:cat>
            <c:multiLvlStrRef>
              <c:f>'13. Hidrología (3)'!$U$9:$V$173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'13. Hidrología (3)'!$Y$9:$Y$173</c:f>
              <c:numCache>
                <c:formatCode>0.00</c:formatCode>
                <c:ptCount val="165"/>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numCache>
            </c:numRef>
          </c:val>
        </c:ser>
        <c:ser>
          <c:idx val="3"/>
          <c:order val="1"/>
          <c:tx>
            <c:strRef>
              <c:f>'13. Hidrología (3)'!$Z$8</c:f>
              <c:strCache>
                <c:ptCount val="1"/>
                <c:pt idx="0">
                  <c:v>CHANCAY</c:v>
                </c:pt>
              </c:strCache>
            </c:strRef>
          </c:tx>
          <c:spPr>
            <a:solidFill>
              <a:srgbClr val="0070C0"/>
            </a:solidFill>
          </c:spPr>
          <c:cat>
            <c:multiLvlStrRef>
              <c:f>'13. Hidrología (3)'!$U$9:$V$173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'13. Hidrología (3)'!$Z$9:$Z$173</c:f>
              <c:numCache>
                <c:formatCode>0.00</c:formatCode>
                <c:ptCount val="165"/>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numCache>
            </c:numRef>
          </c:val>
        </c:ser>
        <c:dLbls>
          <c:showLegendKey val="0"/>
          <c:showVal val="0"/>
          <c:showCatName val="0"/>
          <c:showSerName val="0"/>
          <c:showPercent val="0"/>
          <c:showBubbleSize val="0"/>
        </c:dLbls>
        <c:axId val="256816256"/>
        <c:axId val="256818176"/>
      </c:areaChart>
      <c:lineChart>
        <c:grouping val="standard"/>
        <c:varyColors val="0"/>
        <c:ser>
          <c:idx val="1"/>
          <c:order val="2"/>
          <c:tx>
            <c:strRef>
              <c:f>'13. Hidrología (3)'!$X$8</c:f>
              <c:strCache>
                <c:ptCount val="1"/>
                <c:pt idx="0">
                  <c:v>PATIVILCA</c:v>
                </c:pt>
              </c:strCache>
            </c:strRef>
          </c:tx>
          <c:spPr>
            <a:ln>
              <a:solidFill>
                <a:srgbClr val="0000FF"/>
              </a:solidFill>
            </a:ln>
          </c:spPr>
          <c:marker>
            <c:symbol val="none"/>
          </c:marker>
          <c:cat>
            <c:multiLvlStrRef>
              <c:f>'13. Hidrología (3)'!$U$9:$V$173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'13. Hidrología (3)'!$X$9:$X$173</c:f>
              <c:numCache>
                <c:formatCode>0.00</c:formatCode>
                <c:ptCount val="165"/>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numCache>
            </c:numRef>
          </c:val>
          <c:smooth val="0"/>
        </c:ser>
        <c:dLbls>
          <c:showLegendKey val="0"/>
          <c:showVal val="0"/>
          <c:showCatName val="0"/>
          <c:showSerName val="0"/>
          <c:showPercent val="0"/>
          <c:showBubbleSize val="0"/>
        </c:dLbls>
        <c:marker val="1"/>
        <c:smooth val="0"/>
        <c:axId val="256816256"/>
        <c:axId val="256818176"/>
      </c:lineChart>
      <c:catAx>
        <c:axId val="256816256"/>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n-US"/>
          </a:p>
        </c:txPr>
        <c:crossAx val="256818176"/>
        <c:crosses val="autoZero"/>
        <c:auto val="1"/>
        <c:lblAlgn val="ctr"/>
        <c:lblOffset val="100"/>
        <c:tickLblSkip val="40"/>
        <c:noMultiLvlLbl val="0"/>
      </c:catAx>
      <c:valAx>
        <c:axId val="25681817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56816256"/>
        <c:crosses val="autoZero"/>
        <c:crossBetween val="between"/>
      </c:valAx>
    </c:plotArea>
    <c:legend>
      <c:legendPos val="t"/>
      <c:layout>
        <c:manualLayout>
          <c:xMode val="edge"/>
          <c:yMode val="edge"/>
          <c:x val="0.60671699061892082"/>
          <c:y val="0.19744335381727918"/>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MANTARO</a:t>
            </a:r>
            <a:r>
              <a:rPr lang="en-US" sz="1400" baseline="0"/>
              <a:t> Y </a:t>
            </a:r>
            <a:r>
              <a:rPr lang="en-US" sz="1400"/>
              <a:t>RÍMAC</a:t>
            </a:r>
          </a:p>
        </c:rich>
      </c:tx>
      <c:layout/>
      <c:overlay val="1"/>
    </c:title>
    <c:autoTitleDeleted val="0"/>
    <c:plotArea>
      <c:layout>
        <c:manualLayout>
          <c:layoutTarget val="inner"/>
          <c:xMode val="edge"/>
          <c:yMode val="edge"/>
          <c:x val="6.0670796785473401E-2"/>
          <c:y val="0.17694994803333938"/>
          <c:w val="0.91883513259393812"/>
          <c:h val="0.62665252094919976"/>
        </c:manualLayout>
      </c:layout>
      <c:areaChart>
        <c:grouping val="standard"/>
        <c:varyColors val="0"/>
        <c:ser>
          <c:idx val="2"/>
          <c:order val="0"/>
          <c:tx>
            <c:strRef>
              <c:f>'14. Hidrología (4)'!$AA$8</c:f>
              <c:strCache>
                <c:ptCount val="1"/>
                <c:pt idx="0">
                  <c:v>RÍMAC</c:v>
                </c:pt>
              </c:strCache>
            </c:strRef>
          </c:tx>
          <c:spPr>
            <a:solidFill>
              <a:srgbClr val="CCECFF"/>
            </a:solidFill>
            <a:ln>
              <a:solidFill>
                <a:srgbClr val="00B0F0"/>
              </a:solidFill>
            </a:ln>
          </c:spP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(4)'!$AA$9:$AA$173</c:f>
              <c:numCache>
                <c:formatCode>0.00</c:formatCode>
                <c:ptCount val="165"/>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numCache>
            </c:numRef>
          </c:val>
        </c:ser>
        <c:ser>
          <c:idx val="3"/>
          <c:order val="1"/>
          <c:tx>
            <c:strRef>
              <c:f>'14. Hidrología (4)'!$AB$8</c:f>
              <c:strCache>
                <c:ptCount val="1"/>
                <c:pt idx="0">
                  <c:v>SANTA EULALIA</c:v>
                </c:pt>
              </c:strCache>
            </c:strRef>
          </c:tx>
          <c:spPr>
            <a:solidFill>
              <a:srgbClr val="002060"/>
            </a:solidFill>
            <a:ln>
              <a:solidFill>
                <a:srgbClr val="002060"/>
              </a:solidFill>
            </a:ln>
          </c:spP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(4)'!$AB$9:$AB$173</c:f>
              <c:numCache>
                <c:formatCode>0.00</c:formatCode>
                <c:ptCount val="165"/>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numCache>
            </c:numRef>
          </c:val>
        </c:ser>
        <c:dLbls>
          <c:showLegendKey val="0"/>
          <c:showVal val="0"/>
          <c:showCatName val="0"/>
          <c:showSerName val="0"/>
          <c:showPercent val="0"/>
          <c:showBubbleSize val="0"/>
        </c:dLbls>
        <c:axId val="256841216"/>
        <c:axId val="256843136"/>
      </c:areaChart>
      <c:catAx>
        <c:axId val="256841216"/>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n-US"/>
          </a:p>
        </c:txPr>
        <c:crossAx val="256843136"/>
        <c:crosses val="autoZero"/>
        <c:auto val="1"/>
        <c:lblAlgn val="ctr"/>
        <c:lblOffset val="100"/>
        <c:tickLblSkip val="40"/>
        <c:noMultiLvlLbl val="0"/>
      </c:catAx>
      <c:valAx>
        <c:axId val="25684313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56841216"/>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MANTARO, TULUMAYO</a:t>
            </a:r>
            <a:r>
              <a:rPr lang="en-US" sz="1400" baseline="0"/>
              <a:t> Y TARMA</a:t>
            </a:r>
            <a:endParaRPr lang="en-US" sz="1400"/>
          </a:p>
        </c:rich>
      </c:tx>
      <c:layout/>
      <c:overlay val="1"/>
    </c:title>
    <c:autoTitleDeleted val="0"/>
    <c:plotArea>
      <c:layout>
        <c:manualLayout>
          <c:layoutTarget val="inner"/>
          <c:xMode val="edge"/>
          <c:yMode val="edge"/>
          <c:x val="6.0670796785473401E-2"/>
          <c:y val="0.17694994803333938"/>
          <c:w val="0.91883513259393812"/>
          <c:h val="0.63028231509985788"/>
        </c:manualLayout>
      </c:layout>
      <c:areaChart>
        <c:grouping val="standard"/>
        <c:varyColors val="0"/>
        <c:ser>
          <c:idx val="2"/>
          <c:order val="0"/>
          <c:tx>
            <c:strRef>
              <c:f>'14. Hidrología (4)'!$AC$8</c:f>
              <c:strCache>
                <c:ptCount val="1"/>
                <c:pt idx="0">
                  <c:v>MANTARO</c:v>
                </c:pt>
              </c:strCache>
            </c:strRef>
          </c:tx>
          <c:spPr>
            <a:solidFill>
              <a:srgbClr val="0070C0"/>
            </a:solidFill>
            <a:ln>
              <a:solidFill>
                <a:srgbClr val="002060"/>
              </a:solidFill>
            </a:ln>
          </c:spP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(4)'!$AC$9:$AC$173</c:f>
              <c:numCache>
                <c:formatCode>0.00</c:formatCode>
                <c:ptCount val="165"/>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numCache>
            </c:numRef>
          </c:val>
        </c:ser>
        <c:ser>
          <c:idx val="3"/>
          <c:order val="1"/>
          <c:tx>
            <c:strRef>
              <c:f>'14. Hidrología (4)'!$AD$8</c:f>
              <c:strCache>
                <c:ptCount val="1"/>
                <c:pt idx="0">
                  <c:v>TULUMAYO</c:v>
                </c:pt>
              </c:strCache>
            </c:strRef>
          </c:tx>
          <c:spPr>
            <a:solidFill>
              <a:schemeClr val="accent5">
                <a:lumMod val="60000"/>
                <a:lumOff val="40000"/>
              </a:schemeClr>
            </a:solidFill>
          </c:spP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(4)'!$AD$9:$AD$173</c:f>
              <c:numCache>
                <c:formatCode>0.00</c:formatCode>
                <c:ptCount val="165"/>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numCache>
            </c:numRef>
          </c:val>
        </c:ser>
        <c:dLbls>
          <c:showLegendKey val="0"/>
          <c:showVal val="0"/>
          <c:showCatName val="0"/>
          <c:showSerName val="0"/>
          <c:showPercent val="0"/>
          <c:showBubbleSize val="0"/>
        </c:dLbls>
        <c:axId val="256887040"/>
        <c:axId val="256909696"/>
      </c:areaChart>
      <c:lineChart>
        <c:grouping val="standard"/>
        <c:varyColors val="0"/>
        <c:ser>
          <c:idx val="1"/>
          <c:order val="2"/>
          <c:tx>
            <c:strRef>
              <c:f>'14. Hidrología (4)'!$AE$8</c:f>
              <c:strCache>
                <c:ptCount val="1"/>
                <c:pt idx="0">
                  <c:v>TARMA</c:v>
                </c:pt>
              </c:strCache>
            </c:strRef>
          </c:tx>
          <c:spPr>
            <a:ln>
              <a:solidFill>
                <a:schemeClr val="tx1"/>
              </a:solidFill>
            </a:ln>
          </c:spPr>
          <c:marker>
            <c:symbol val="none"/>
          </c:marke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(4)'!$AE$9:$AE$173</c:f>
              <c:numCache>
                <c:formatCode>0.00</c:formatCode>
                <c:ptCount val="165"/>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numCache>
            </c:numRef>
          </c:val>
          <c:smooth val="0"/>
        </c:ser>
        <c:dLbls>
          <c:showLegendKey val="0"/>
          <c:showVal val="0"/>
          <c:showCatName val="0"/>
          <c:showSerName val="0"/>
          <c:showPercent val="0"/>
          <c:showBubbleSize val="0"/>
        </c:dLbls>
        <c:marker val="1"/>
        <c:smooth val="0"/>
        <c:axId val="256887040"/>
        <c:axId val="256909696"/>
      </c:lineChart>
      <c:catAx>
        <c:axId val="256887040"/>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n-US"/>
          </a:p>
        </c:txPr>
        <c:crossAx val="256909696"/>
        <c:crosses val="autoZero"/>
        <c:auto val="1"/>
        <c:lblAlgn val="ctr"/>
        <c:lblOffset val="100"/>
        <c:tickLblSkip val="40"/>
        <c:noMultiLvlLbl val="0"/>
      </c:catAx>
      <c:valAx>
        <c:axId val="25690969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56887040"/>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200">
                <a:latin typeface="+mn-lt"/>
              </a:rPr>
              <a:t>CAUDALES REGULADOS CUENCA DE CHILI, ARICOTA Y NATURALES VILCANOTA Y SAN GABÁN </a:t>
            </a:r>
          </a:p>
        </c:rich>
      </c:tx>
      <c:layout>
        <c:manualLayout>
          <c:xMode val="edge"/>
          <c:yMode val="edge"/>
          <c:x val="0.14712100849936713"/>
          <c:y val="6.2893081761006293E-3"/>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'14. Hidrología (4)'!$AF$8</c:f>
              <c:strCache>
                <c:ptCount val="1"/>
                <c:pt idx="0">
                  <c:v>TURBINADO CHARCANI V</c:v>
                </c:pt>
              </c:strCache>
            </c:strRef>
          </c:tx>
          <c:spPr>
            <a:solidFill>
              <a:srgbClr val="0000FF"/>
            </a:solidFill>
            <a:ln w="9525">
              <a:solidFill>
                <a:srgbClr val="0000FF"/>
              </a:solidFill>
            </a:ln>
          </c:spP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(4)'!$AF$9:$AF$173</c:f>
              <c:numCache>
                <c:formatCode>0.00</c:formatCode>
                <c:ptCount val="165"/>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numCache>
            </c:numRef>
          </c:val>
        </c:ser>
        <c:ser>
          <c:idx val="3"/>
          <c:order val="1"/>
          <c:tx>
            <c:strRef>
              <c:f>'14. Hidrología (4)'!$AG$8</c:f>
              <c:strCache>
                <c:ptCount val="1"/>
                <c:pt idx="0">
                  <c:v>INGRESO ARICOTA</c:v>
                </c:pt>
              </c:strCache>
            </c:strRef>
          </c:tx>
          <c:spPr>
            <a:solidFill>
              <a:srgbClr val="66FFFF"/>
            </a:solidFill>
            <a:ln w="9525">
              <a:solidFill>
                <a:srgbClr val="66FFFF"/>
              </a:solidFill>
            </a:ln>
          </c:spP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(4)'!$AG$9:$AG$173</c:f>
              <c:numCache>
                <c:formatCode>0.00</c:formatCode>
                <c:ptCount val="165"/>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numCache>
            </c:numRef>
          </c:val>
        </c:ser>
        <c:dLbls>
          <c:showLegendKey val="0"/>
          <c:showVal val="0"/>
          <c:showCatName val="0"/>
          <c:showSerName val="0"/>
          <c:showPercent val="0"/>
          <c:showBubbleSize val="0"/>
        </c:dLbls>
        <c:axId val="258146688"/>
        <c:axId val="258148992"/>
      </c:areaChart>
      <c:lineChart>
        <c:grouping val="standard"/>
        <c:varyColors val="0"/>
        <c:ser>
          <c:idx val="0"/>
          <c:order val="2"/>
          <c:tx>
            <c:strRef>
              <c:f>'14. Hidrología (4)'!$AI$8</c:f>
              <c:strCache>
                <c:ptCount val="1"/>
                <c:pt idx="0">
                  <c:v>SAN GABÁN</c:v>
                </c:pt>
              </c:strCache>
            </c:strRef>
          </c:tx>
          <c:spPr>
            <a:ln w="28575">
              <a:solidFill>
                <a:srgbClr val="00B0F0"/>
              </a:solidFill>
            </a:ln>
          </c:spPr>
          <c:marker>
            <c:symbol val="none"/>
          </c:marke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(4)'!$AI$9:$AI$173</c:f>
              <c:numCache>
                <c:formatCode>0.00</c:formatCode>
                <c:ptCount val="165"/>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8.9600000000000009</c:v>
                </c:pt>
                <c:pt idx="162" formatCode="General">
                  <c:v>9.42</c:v>
                </c:pt>
                <c:pt idx="163" formatCode="General">
                  <c:v>20.22</c:v>
                </c:pt>
                <c:pt idx="164" formatCode="General">
                  <c:v>20.22</c:v>
                </c:pt>
              </c:numCache>
            </c:numRef>
          </c:val>
          <c:smooth val="0"/>
        </c:ser>
        <c:dLbls>
          <c:showLegendKey val="0"/>
          <c:showVal val="0"/>
          <c:showCatName val="0"/>
          <c:showSerName val="0"/>
          <c:showPercent val="0"/>
          <c:showBubbleSize val="0"/>
        </c:dLbls>
        <c:marker val="1"/>
        <c:smooth val="0"/>
        <c:axId val="258146688"/>
        <c:axId val="258148992"/>
      </c:lineChart>
      <c:lineChart>
        <c:grouping val="standard"/>
        <c:varyColors val="0"/>
        <c:ser>
          <c:idx val="1"/>
          <c:order val="3"/>
          <c:tx>
            <c:strRef>
              <c:f>'14.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'14.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(4)'!$AH$9:$AH$173</c:f>
              <c:numCache>
                <c:formatCode>0.00</c:formatCode>
                <c:ptCount val="165"/>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numCache>
            </c:numRef>
          </c:val>
          <c:smooth val="0"/>
        </c:ser>
        <c:dLbls>
          <c:showLegendKey val="0"/>
          <c:showVal val="0"/>
          <c:showCatName val="0"/>
          <c:showSerName val="0"/>
          <c:showPercent val="0"/>
          <c:showBubbleSize val="0"/>
        </c:dLbls>
        <c:marker val="1"/>
        <c:smooth val="0"/>
        <c:axId val="258161280"/>
        <c:axId val="258159360"/>
      </c:lineChart>
      <c:catAx>
        <c:axId val="258146688"/>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n-US"/>
          </a:p>
        </c:txPr>
        <c:crossAx val="258148992"/>
        <c:crosses val="autoZero"/>
        <c:auto val="1"/>
        <c:lblAlgn val="ctr"/>
        <c:lblOffset val="100"/>
        <c:tickLblSkip val="50"/>
        <c:noMultiLvlLbl val="0"/>
      </c:catAx>
      <c:valAx>
        <c:axId val="258148992"/>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(Chili</a:t>
                </a:r>
                <a:r>
                  <a:rPr lang="en-US" sz="900" b="0" baseline="0">
                    <a:solidFill>
                      <a:schemeClr val="tx2"/>
                    </a:solidFill>
                  </a:rPr>
                  <a:t> y Aricota)</a:t>
                </a:r>
                <a:endParaRPr lang="en-US" sz="900" b="0">
                  <a:solidFill>
                    <a:schemeClr val="tx2"/>
                  </a:solidFill>
                </a:endParaRPr>
              </a:p>
            </c:rich>
          </c:tx>
          <c:layout>
            <c:manualLayout>
              <c:xMode val="edge"/>
              <c:yMode val="edge"/>
              <c:x val="1.9107610841579027E-4"/>
              <c:y val="5.5191537262318652E-2"/>
            </c:manualLayout>
          </c:layout>
          <c:overlay val="0"/>
        </c:title>
        <c:numFmt formatCode="0.00" sourceLinked="1"/>
        <c:majorTickMark val="out"/>
        <c:minorTickMark val="none"/>
        <c:tickLblPos val="nextTo"/>
        <c:txPr>
          <a:bodyPr/>
          <a:lstStyle/>
          <a:p>
            <a:pPr>
              <a:defRPr>
                <a:solidFill>
                  <a:schemeClr val="tx2"/>
                </a:solidFill>
              </a:defRPr>
            </a:pPr>
            <a:endParaRPr lang="en-US"/>
          </a:p>
        </c:txPr>
        <c:crossAx val="258146688"/>
        <c:crosses val="autoZero"/>
        <c:crossBetween val="between"/>
      </c:valAx>
      <c:valAx>
        <c:axId val="258159360"/>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5839348402812965"/>
              <c:y val="7.3770958385715055E-2"/>
            </c:manualLayout>
          </c:layout>
          <c:overlay val="0"/>
        </c:title>
        <c:numFmt formatCode="0.00" sourceLinked="1"/>
        <c:majorTickMark val="out"/>
        <c:minorTickMark val="none"/>
        <c:tickLblPos val="nextTo"/>
        <c:txPr>
          <a:bodyPr/>
          <a:lstStyle/>
          <a:p>
            <a:pPr>
              <a:defRPr sz="900"/>
            </a:pPr>
            <a:endParaRPr lang="en-US"/>
          </a:p>
        </c:txPr>
        <c:crossAx val="258161280"/>
        <c:crosses val="max"/>
        <c:crossBetween val="between"/>
      </c:valAx>
      <c:catAx>
        <c:axId val="258161280"/>
        <c:scaling>
          <c:orientation val="minMax"/>
        </c:scaling>
        <c:delete val="1"/>
        <c:axPos val="b"/>
        <c:majorTickMark val="out"/>
        <c:minorTickMark val="none"/>
        <c:tickLblPos val="nextTo"/>
        <c:crossAx val="258159360"/>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5119038105966398E-2"/>
          <c:y val="0.1156363340112367"/>
          <c:w val="0.91465170400152118"/>
          <c:h val="0.72300833197551506"/>
        </c:manualLayout>
      </c:layout>
      <c:barChart>
        <c:barDir val="col"/>
        <c:grouping val="clustered"/>
        <c:varyColors val="0"/>
        <c:ser>
          <c:idx val="0"/>
          <c:order val="0"/>
          <c:tx>
            <c:strRef>
              <c:f>'15. CostosMarginalesSEIN'!$C$8</c:f>
              <c:strCache>
                <c:ptCount val="1"/>
                <c:pt idx="0">
                  <c:v>2017</c:v>
                </c:pt>
              </c:strCache>
            </c:strRef>
          </c:tx>
          <c:spPr>
            <a:solidFill>
              <a:schemeClr val="tx2">
                <a:lumMod val="50000"/>
              </a:schemeClr>
            </a:solidFill>
            <a:ln>
              <a:solidFill>
                <a:srgbClr val="0000FF"/>
              </a:solidFill>
            </a:ln>
          </c:spPr>
          <c:invertIfNegative val="0"/>
          <c:cat>
            <c:strRef>
              <c:f>'15. CostosMarginalesSEIN'!$B$9:$B$20</c:f>
              <c:strCache>
                <c:ptCount val="12"/>
                <c:pt idx="0">
                  <c:v>Enero</c:v>
                </c:pt>
                <c:pt idx="1">
                  <c:v>Febrero (*)</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'15. CostosMarginalesSEIN'!$C$9:$C$20</c:f>
              <c:numCache>
                <c:formatCode>#,##0.00</c:formatCode>
                <c:ptCount val="12"/>
                <c:pt idx="0">
                  <c:v>8.83</c:v>
                </c:pt>
                <c:pt idx="1">
                  <c:v>9.1399852769999992</c:v>
                </c:pt>
              </c:numCache>
            </c:numRef>
          </c:val>
        </c:ser>
        <c:dLbls>
          <c:showLegendKey val="0"/>
          <c:showVal val="0"/>
          <c:showCatName val="0"/>
          <c:showSerName val="0"/>
          <c:showPercent val="0"/>
          <c:showBubbleSize val="0"/>
        </c:dLbls>
        <c:gapWidth val="393"/>
        <c:overlap val="-19"/>
        <c:axId val="258230144"/>
        <c:axId val="258231680"/>
      </c:barChart>
      <c:lineChart>
        <c:grouping val="standard"/>
        <c:varyColors val="0"/>
        <c:ser>
          <c:idx val="2"/>
          <c:order val="1"/>
          <c:tx>
            <c:strRef>
              <c:f>'15. CostosMarginalesSEIN'!$D$8</c:f>
              <c:strCache>
                <c:ptCount val="1"/>
                <c:pt idx="0">
                  <c:v>2016</c:v>
                </c:pt>
              </c:strCache>
            </c:strRef>
          </c:tx>
          <c:marker>
            <c:symbol val="none"/>
          </c:marker>
          <c:val>
            <c:numRef>
              <c:f>'15. CostosMarginalesSEIN'!$D$9:$D$20</c:f>
              <c:numCache>
                <c:formatCode>#,##0.00</c:formatCode>
                <c:ptCount val="12"/>
                <c:pt idx="0">
                  <c:v>10.99</c:v>
                </c:pt>
                <c:pt idx="1">
                  <c:v>12.42</c:v>
                </c:pt>
                <c:pt idx="2">
                  <c:v>12.36</c:v>
                </c:pt>
                <c:pt idx="3">
                  <c:v>13.26</c:v>
                </c:pt>
                <c:pt idx="4">
                  <c:v>19.899999999999999</c:v>
                </c:pt>
                <c:pt idx="5">
                  <c:v>38.82</c:v>
                </c:pt>
                <c:pt idx="6">
                  <c:v>34.130000000000003</c:v>
                </c:pt>
                <c:pt idx="7">
                  <c:v>18.93</c:v>
                </c:pt>
                <c:pt idx="8">
                  <c:v>27.56</c:v>
                </c:pt>
                <c:pt idx="9">
                  <c:v>17.93</c:v>
                </c:pt>
                <c:pt idx="10">
                  <c:v>27.6</c:v>
                </c:pt>
                <c:pt idx="11">
                  <c:v>23.33</c:v>
                </c:pt>
              </c:numCache>
            </c:numRef>
          </c:val>
          <c:smooth val="0"/>
        </c:ser>
        <c:ser>
          <c:idx val="1"/>
          <c:order val="2"/>
          <c:tx>
            <c:strRef>
              <c:f>'15. CostosMarginalesSEIN'!$E$8</c:f>
              <c:strCache>
                <c:ptCount val="1"/>
                <c:pt idx="0">
                  <c:v>2015</c:v>
                </c:pt>
              </c:strCache>
            </c:strRef>
          </c:tx>
          <c:spPr>
            <a:ln>
              <a:solidFill>
                <a:srgbClr val="C00000"/>
              </a:solidFill>
            </a:ln>
          </c:spPr>
          <c:marker>
            <c:symbol val="none"/>
          </c:marker>
          <c:cat>
            <c:strRef>
              <c:f>'15. CostosMarginalesSEIN'!$B$9:$B$20</c:f>
              <c:strCache>
                <c:ptCount val="12"/>
                <c:pt idx="0">
                  <c:v>Enero</c:v>
                </c:pt>
                <c:pt idx="1">
                  <c:v>Febrero (*)</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'15. CostosMarginalesSEIN'!$E$9:$E$20</c:f>
              <c:numCache>
                <c:formatCode>#,##0.00</c:formatCode>
                <c:ptCount val="12"/>
                <c:pt idx="0">
                  <c:v>14.11</c:v>
                </c:pt>
                <c:pt idx="1">
                  <c:v>16.22</c:v>
                </c:pt>
                <c:pt idx="2">
                  <c:v>17.079999999999998</c:v>
                </c:pt>
                <c:pt idx="3">
                  <c:v>13.11</c:v>
                </c:pt>
                <c:pt idx="4">
                  <c:v>14.83</c:v>
                </c:pt>
                <c:pt idx="5">
                  <c:v>16.91</c:v>
                </c:pt>
                <c:pt idx="6">
                  <c:v>10.94</c:v>
                </c:pt>
                <c:pt idx="7">
                  <c:v>21.5</c:v>
                </c:pt>
                <c:pt idx="8">
                  <c:v>14.49</c:v>
                </c:pt>
                <c:pt idx="9">
                  <c:v>14.25</c:v>
                </c:pt>
                <c:pt idx="10">
                  <c:v>11.59</c:v>
                </c:pt>
                <c:pt idx="11">
                  <c:v>11.4</c:v>
                </c:pt>
              </c:numCache>
            </c:numRef>
          </c:val>
          <c:smooth val="0"/>
        </c:ser>
        <c:dLbls>
          <c:showLegendKey val="0"/>
          <c:showVal val="0"/>
          <c:showCatName val="0"/>
          <c:showSerName val="0"/>
          <c:showPercent val="0"/>
          <c:showBubbleSize val="0"/>
        </c:dLbls>
        <c:marker val="1"/>
        <c:smooth val="0"/>
        <c:axId val="258230144"/>
        <c:axId val="258231680"/>
      </c:lineChart>
      <c:catAx>
        <c:axId val="258230144"/>
        <c:scaling>
          <c:orientation val="minMax"/>
        </c:scaling>
        <c:delete val="0"/>
        <c:axPos val="b"/>
        <c:majorTickMark val="out"/>
        <c:minorTickMark val="none"/>
        <c:tickLblPos val="nextTo"/>
        <c:crossAx val="258231680"/>
        <c:crosses val="autoZero"/>
        <c:auto val="1"/>
        <c:lblAlgn val="ctr"/>
        <c:lblOffset val="100"/>
        <c:noMultiLvlLbl val="0"/>
      </c:catAx>
      <c:valAx>
        <c:axId val="258231680"/>
        <c:scaling>
          <c:orientation val="minMax"/>
        </c:scaling>
        <c:delete val="0"/>
        <c:axPos val="l"/>
        <c:majorGridlines/>
        <c:title>
          <c:tx>
            <c:rich>
              <a:bodyPr rot="0" vert="horz"/>
              <a:lstStyle/>
              <a:p>
                <a:pPr>
                  <a:defRPr/>
                </a:pPr>
                <a:r>
                  <a:rPr lang="en-US"/>
                  <a:t>US$/MWh</a:t>
                </a:r>
              </a:p>
            </c:rich>
          </c:tx>
          <c:layout>
            <c:manualLayout>
              <c:xMode val="edge"/>
              <c:yMode val="edge"/>
              <c:x val="0"/>
              <c:y val="2.6545348114442958E-2"/>
            </c:manualLayout>
          </c:layout>
          <c:overlay val="0"/>
        </c:title>
        <c:numFmt formatCode="#,##0.00" sourceLinked="1"/>
        <c:majorTickMark val="out"/>
        <c:minorTickMark val="none"/>
        <c:tickLblPos val="nextTo"/>
        <c:crossAx val="258230144"/>
        <c:crosses val="autoZero"/>
        <c:crossBetween val="between"/>
      </c:valAx>
      <c:spPr>
        <a:ln>
          <a:noFill/>
        </a:ln>
      </c:spPr>
    </c:plotArea>
    <c:legend>
      <c:legendPos val="t"/>
      <c:layout>
        <c:manualLayout>
          <c:xMode val="edge"/>
          <c:yMode val="edge"/>
          <c:x val="0.37351560642455817"/>
          <c:y val="3.8320650304453044E-2"/>
          <c:w val="0.2481477000739486"/>
          <c:h val="5.472863269810184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3909079142403331E-2"/>
          <c:y val="0.10816940104421281"/>
          <c:w val="0.93050086142235777"/>
          <c:h val="0.58839331247467752"/>
        </c:manualLayout>
      </c:layout>
      <c:barChart>
        <c:barDir val="col"/>
        <c:grouping val="clustered"/>
        <c:varyColors val="0"/>
        <c:ser>
          <c:idx val="0"/>
          <c:order val="0"/>
          <c:tx>
            <c:strRef>
              <c:f>'16. HorasCongestionTransmisión'!$D$6</c:f>
              <c:strCache>
                <c:ptCount val="1"/>
                <c:pt idx="0">
                  <c:v> FEBRERO 2017</c:v>
                </c:pt>
              </c:strCache>
            </c:strRef>
          </c:tx>
          <c:invertIfNegative val="0"/>
          <c:cat>
            <c:multiLvlStrRef>
              <c:f>'16. HorasCongestionTransmisión'!$A$7:$C$11</c:f>
              <c:multiLvlStrCache>
                <c:ptCount val="5"/>
                <c:lvl>
                  <c:pt idx="0">
                    <c:v>Enlace Centro - Sur</c:v>
                  </c:pt>
                  <c:pt idx="1">
                    <c:v>Planicie - Carabayllo</c:v>
                  </c:pt>
                  <c:pt idx="2">
                    <c:v>Paragsha - Huánuco 138kV</c:v>
                  </c:pt>
                  <c:pt idx="3">
                    <c:v>San Juan  - Los Industriales 220kV</c:v>
                  </c:pt>
                  <c:pt idx="4">
                    <c:v> Chavarria -Ventanilla 220kV</c:v>
                  </c:pt>
                </c:lvl>
                <c:lvl>
                  <c:pt idx="0">
                    <c:v>L-2051 L-2052
 L-5036</c:v>
                  </c:pt>
                  <c:pt idx="1">
                    <c:v>L-2105</c:v>
                  </c:pt>
                  <c:pt idx="2">
                    <c:v>L-1120</c:v>
                  </c:pt>
                  <c:pt idx="3">
                    <c:v>L-2018</c:v>
                  </c:pt>
                  <c:pt idx="4">
                    <c:v>L-2244 L-2245 
L-2246</c:v>
                  </c:pt>
                </c:lvl>
                <c:lvl>
                  <c:pt idx="0">
                    <c:v>SUR</c:v>
                  </c:pt>
                  <c:pt idx="1">
                    <c:v>CENTRO</c:v>
                  </c:pt>
                </c:lvl>
              </c:multiLvlStrCache>
            </c:multiLvlStrRef>
          </c:cat>
          <c:val>
            <c:numRef>
              <c:f>'16. HorasCongestionTransmisión'!$D$7:$D$11</c:f>
              <c:numCache>
                <c:formatCode>#,##0.00</c:formatCode>
                <c:ptCount val="5"/>
                <c:pt idx="0">
                  <c:v>595.1</c:v>
                </c:pt>
                <c:pt idx="3">
                  <c:v>32.25</c:v>
                </c:pt>
              </c:numCache>
            </c:numRef>
          </c:val>
        </c:ser>
        <c:ser>
          <c:idx val="1"/>
          <c:order val="1"/>
          <c:tx>
            <c:strRef>
              <c:f>'16. HorasCongestionTransmisión'!$E$6</c:f>
              <c:strCache>
                <c:ptCount val="1"/>
                <c:pt idx="0">
                  <c:v> FEBRERO 2016</c:v>
                </c:pt>
              </c:strCache>
            </c:strRef>
          </c:tx>
          <c:invertIfNegative val="0"/>
          <c:cat>
            <c:multiLvlStrRef>
              <c:f>'16. HorasCongestionTransmisión'!$A$7:$C$11</c:f>
              <c:multiLvlStrCache>
                <c:ptCount val="5"/>
                <c:lvl>
                  <c:pt idx="0">
                    <c:v>Enlace Centro - Sur</c:v>
                  </c:pt>
                  <c:pt idx="1">
                    <c:v>Planicie - Carabayllo</c:v>
                  </c:pt>
                  <c:pt idx="2">
                    <c:v>Paragsha - Huánuco 138kV</c:v>
                  </c:pt>
                  <c:pt idx="3">
                    <c:v>San Juan  - Los Industriales 220kV</c:v>
                  </c:pt>
                  <c:pt idx="4">
                    <c:v> Chavarria -Ventanilla 220kV</c:v>
                  </c:pt>
                </c:lvl>
                <c:lvl>
                  <c:pt idx="0">
                    <c:v>L-2051 L-2052
 L-5036</c:v>
                  </c:pt>
                  <c:pt idx="1">
                    <c:v>L-2105</c:v>
                  </c:pt>
                  <c:pt idx="2">
                    <c:v>L-1120</c:v>
                  </c:pt>
                  <c:pt idx="3">
                    <c:v>L-2018</c:v>
                  </c:pt>
                  <c:pt idx="4">
                    <c:v>L-2244 L-2245 
L-2246</c:v>
                  </c:pt>
                </c:lvl>
                <c:lvl>
                  <c:pt idx="0">
                    <c:v>SUR</c:v>
                  </c:pt>
                  <c:pt idx="1">
                    <c:v>CENTRO</c:v>
                  </c:pt>
                </c:lvl>
              </c:multiLvlStrCache>
            </c:multiLvlStrRef>
          </c:cat>
          <c:val>
            <c:numRef>
              <c:f>'16. HorasCongestionTransmisión'!$E$7:$E$11</c:f>
              <c:numCache>
                <c:formatCode>#,##0.00</c:formatCode>
                <c:ptCount val="5"/>
                <c:pt idx="0">
                  <c:v>175.6</c:v>
                </c:pt>
                <c:pt idx="1">
                  <c:v>0</c:v>
                </c:pt>
                <c:pt idx="2">
                  <c:v>7.5833333329999997</c:v>
                </c:pt>
                <c:pt idx="3">
                  <c:v>5.45</c:v>
                </c:pt>
                <c:pt idx="4">
                  <c:v>0</c:v>
                </c:pt>
              </c:numCache>
            </c:numRef>
          </c:val>
        </c:ser>
        <c:ser>
          <c:idx val="2"/>
          <c:order val="2"/>
          <c:tx>
            <c:strRef>
              <c:f>'16. HorasCongestionTransmisión'!$F$6</c:f>
              <c:strCache>
                <c:ptCount val="1"/>
                <c:pt idx="0">
                  <c:v> FEBRERO 2015</c:v>
                </c:pt>
              </c:strCache>
            </c:strRef>
          </c:tx>
          <c:invertIfNegative val="0"/>
          <c:cat>
            <c:multiLvlStrRef>
              <c:f>'16. HorasCongestionTransmisión'!$A$7:$C$11</c:f>
              <c:multiLvlStrCache>
                <c:ptCount val="5"/>
                <c:lvl>
                  <c:pt idx="0">
                    <c:v>Enlace Centro - Sur</c:v>
                  </c:pt>
                  <c:pt idx="1">
                    <c:v>Planicie - Carabayllo</c:v>
                  </c:pt>
                  <c:pt idx="2">
                    <c:v>Paragsha - Huánuco 138kV</c:v>
                  </c:pt>
                  <c:pt idx="3">
                    <c:v>San Juan  - Los Industriales 220kV</c:v>
                  </c:pt>
                  <c:pt idx="4">
                    <c:v> Chavarria -Ventanilla 220kV</c:v>
                  </c:pt>
                </c:lvl>
                <c:lvl>
                  <c:pt idx="0">
                    <c:v>L-2051 L-2052
 L-5036</c:v>
                  </c:pt>
                  <c:pt idx="1">
                    <c:v>L-2105</c:v>
                  </c:pt>
                  <c:pt idx="2">
                    <c:v>L-1120</c:v>
                  </c:pt>
                  <c:pt idx="3">
                    <c:v>L-2018</c:v>
                  </c:pt>
                  <c:pt idx="4">
                    <c:v>L-2244 L-2245 
L-2246</c:v>
                  </c:pt>
                </c:lvl>
                <c:lvl>
                  <c:pt idx="0">
                    <c:v>SUR</c:v>
                  </c:pt>
                  <c:pt idx="1">
                    <c:v>CENTRO</c:v>
                  </c:pt>
                </c:lvl>
              </c:multiLvlStrCache>
            </c:multiLvlStrRef>
          </c:cat>
          <c:val>
            <c:numRef>
              <c:f>'16. HorasCongestionTransmisión'!$F$7:$F$11</c:f>
              <c:numCache>
                <c:formatCode>#,##0.00</c:formatCode>
                <c:ptCount val="5"/>
                <c:pt idx="0">
                  <c:v>11.96666667</c:v>
                </c:pt>
                <c:pt idx="1">
                  <c:v>0</c:v>
                </c:pt>
                <c:pt idx="2">
                  <c:v>15.06666667</c:v>
                </c:pt>
                <c:pt idx="3">
                  <c:v>0</c:v>
                </c:pt>
                <c:pt idx="4">
                  <c:v>0</c:v>
                </c:pt>
              </c:numCache>
            </c:numRef>
          </c:val>
        </c:ser>
        <c:dLbls>
          <c:showLegendKey val="0"/>
          <c:showVal val="0"/>
          <c:showCatName val="0"/>
          <c:showSerName val="0"/>
          <c:showPercent val="0"/>
          <c:showBubbleSize val="0"/>
        </c:dLbls>
        <c:gapWidth val="150"/>
        <c:axId val="256129664"/>
        <c:axId val="256131456"/>
      </c:barChart>
      <c:catAx>
        <c:axId val="256129664"/>
        <c:scaling>
          <c:orientation val="minMax"/>
        </c:scaling>
        <c:delete val="0"/>
        <c:axPos val="b"/>
        <c:majorTickMark val="out"/>
        <c:minorTickMark val="none"/>
        <c:tickLblPos val="nextTo"/>
        <c:txPr>
          <a:bodyPr/>
          <a:lstStyle/>
          <a:p>
            <a:pPr>
              <a:defRPr b="1"/>
            </a:pPr>
            <a:endParaRPr lang="en-US"/>
          </a:p>
        </c:txPr>
        <c:crossAx val="256131456"/>
        <c:crosses val="autoZero"/>
        <c:auto val="1"/>
        <c:lblAlgn val="ctr"/>
        <c:lblOffset val="100"/>
        <c:noMultiLvlLbl val="0"/>
      </c:catAx>
      <c:valAx>
        <c:axId val="256131456"/>
        <c:scaling>
          <c:orientation val="minMax"/>
        </c:scaling>
        <c:delete val="0"/>
        <c:axPos val="l"/>
        <c:majorGridlines/>
        <c:title>
          <c:tx>
            <c:rich>
              <a:bodyPr rot="0" vert="horz"/>
              <a:lstStyle/>
              <a:p>
                <a:pPr>
                  <a:defRPr/>
                </a:pPr>
                <a:r>
                  <a:rPr lang="en-US"/>
                  <a:t>Horas</a:t>
                </a:r>
              </a:p>
            </c:rich>
          </c:tx>
          <c:layout>
            <c:manualLayout>
              <c:xMode val="edge"/>
              <c:yMode val="edge"/>
              <c:x val="9.7103211320071735E-3"/>
              <c:y val="1.5894404476478143E-2"/>
            </c:manualLayout>
          </c:layout>
          <c:overlay val="0"/>
        </c:title>
        <c:numFmt formatCode="#,##0" sourceLinked="0"/>
        <c:majorTickMark val="out"/>
        <c:minorTickMark val="none"/>
        <c:tickLblPos val="nextTo"/>
        <c:crossAx val="256129664"/>
        <c:crosses val="autoZero"/>
        <c:crossBetween val="between"/>
      </c:valAx>
    </c:plotArea>
    <c:legend>
      <c:legendPos val="r"/>
      <c:layout>
        <c:manualLayout>
          <c:xMode val="edge"/>
          <c:yMode val="edge"/>
          <c:x val="0.39075479848198219"/>
          <c:y val="0.11123139873677623"/>
          <c:w val="0.43105196310117577"/>
          <c:h val="8.3464919141946467E-2"/>
        </c:manualLayout>
      </c:layout>
      <c:overlay val="0"/>
      <c:txPr>
        <a:bodyPr/>
        <a:lstStyle/>
        <a:p>
          <a:pPr>
            <a:defRPr sz="1100"/>
          </a:pPr>
          <a:endParaRPr lang="en-US"/>
        </a:p>
      </c:txPr>
    </c:legend>
    <c:plotVisOnly val="1"/>
    <c:dispBlanksAs val="gap"/>
    <c:showDLblsOverMax val="0"/>
  </c:chart>
  <c:spPr>
    <a:ln>
      <a:noFill/>
    </a:ln>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12547627362244"/>
          <c:y val="0.1065993649977913"/>
          <c:w val="0.57525123234360975"/>
          <c:h val="0.80570103107869762"/>
        </c:manualLayout>
      </c:layout>
      <c:pieChart>
        <c:varyColors val="1"/>
        <c:ser>
          <c:idx val="0"/>
          <c:order val="0"/>
          <c:explosion val="10"/>
          <c:dPt>
            <c:idx val="1"/>
            <c:bubble3D val="0"/>
            <c:explosion val="9"/>
          </c:dPt>
          <c:dLbls>
            <c:dLbl>
              <c:idx val="0"/>
              <c:layout>
                <c:manualLayout>
                  <c:x val="6.4332108429173307E-2"/>
                  <c:y val="2.9117137756721066E-2"/>
                </c:manualLayout>
              </c:layout>
              <c:showLegendKey val="0"/>
              <c:showVal val="0"/>
              <c:showCatName val="1"/>
              <c:showSerName val="0"/>
              <c:showPercent val="1"/>
              <c:showBubbleSize val="0"/>
            </c:dLbl>
            <c:dLbl>
              <c:idx val="1"/>
              <c:layout>
                <c:manualLayout>
                  <c:x val="-6.3476409624711613E-2"/>
                  <c:y val="8.1216259167044655E-2"/>
                </c:manualLayout>
              </c:layout>
              <c:showLegendKey val="0"/>
              <c:showVal val="0"/>
              <c:showCatName val="1"/>
              <c:showSerName val="0"/>
              <c:showPercent val="1"/>
              <c:showBubbleSize val="0"/>
            </c:dLbl>
            <c:dLbl>
              <c:idx val="2"/>
              <c:layout>
                <c:manualLayout>
                  <c:x val="-6.7571542364450232E-2"/>
                  <c:y val="2.3568981207721567E-3"/>
                </c:manualLayout>
              </c:layout>
              <c:showLegendKey val="0"/>
              <c:showVal val="0"/>
              <c:showCatName val="1"/>
              <c:showSerName val="0"/>
              <c:showPercent val="1"/>
              <c:showBubbleSize val="0"/>
            </c:dLbl>
            <c:dLbl>
              <c:idx val="3"/>
              <c:layout>
                <c:manualLayout>
                  <c:x val="-5.8451641240504358E-2"/>
                  <c:y val="-3.1384568807665547E-2"/>
                </c:manualLayout>
              </c:layout>
              <c:showLegendKey val="0"/>
              <c:showVal val="0"/>
              <c:showCatName val="1"/>
              <c:showSerName val="0"/>
              <c:showPercent val="1"/>
              <c:showBubbleSize val="0"/>
            </c:dLbl>
            <c:dLbl>
              <c:idx val="4"/>
              <c:layout>
                <c:manualLayout>
                  <c:x val="-7.2232715343704956E-2"/>
                  <c:y val="-2.9515576813255048E-2"/>
                </c:manualLayout>
              </c:layout>
              <c:showLegendKey val="0"/>
              <c:showVal val="0"/>
              <c:showCatName val="1"/>
              <c:showSerName val="0"/>
              <c:showPercent val="1"/>
              <c:showBubbleSize val="0"/>
            </c:dLbl>
            <c:dLbl>
              <c:idx val="5"/>
              <c:layout>
                <c:manualLayout>
                  <c:x val="8.2729745963325441E-2"/>
                  <c:y val="-7.6414193771575864E-3"/>
                </c:manualLayout>
              </c:layout>
              <c:numFmt formatCode="General" sourceLinked="0"/>
              <c:spPr/>
              <c:txPr>
                <a:bodyPr/>
                <a:lstStyle/>
                <a:p>
                  <a:pPr>
                    <a:defRPr sz="1800">
                      <a:solidFill>
                        <a:schemeClr val="tx1"/>
                      </a:solidFill>
                    </a:defRPr>
                  </a:pPr>
                  <a:endParaRPr lang="en-US"/>
                </a:p>
              </c:txPr>
              <c:showLegendKey val="0"/>
              <c:showVal val="0"/>
              <c:showCatName val="1"/>
              <c:showSerName val="0"/>
              <c:showPercent val="1"/>
              <c:showBubbleSize val="0"/>
            </c:dLbl>
            <c:dLbl>
              <c:idx val="6"/>
              <c:layout>
                <c:manualLayout>
                  <c:x val="9.1214802048294567E-3"/>
                  <c:y val="1.3185322062201405E-2"/>
                </c:manualLayout>
              </c:layout>
              <c:numFmt formatCode="General" sourceLinked="0"/>
              <c:spPr/>
              <c:txPr>
                <a:bodyPr/>
                <a:lstStyle/>
                <a:p>
                  <a:pPr>
                    <a:defRPr sz="1800">
                      <a:solidFill>
                        <a:schemeClr val="bg1"/>
                      </a:solidFill>
                    </a:defRPr>
                  </a:pPr>
                  <a:endParaRPr lang="en-US"/>
                </a:p>
              </c:txPr>
              <c:showLegendKey val="0"/>
              <c:showVal val="0"/>
              <c:showCatName val="1"/>
              <c:showSerName val="0"/>
              <c:showPercent val="1"/>
              <c:showBubbleSize val="0"/>
            </c:dLbl>
            <c:numFmt formatCode="General" sourceLinked="0"/>
            <c:txPr>
              <a:bodyPr/>
              <a:lstStyle/>
              <a:p>
                <a:pPr>
                  <a:defRPr sz="1800"/>
                </a:pPr>
                <a:endParaRPr lang="en-US"/>
              </a:p>
            </c:txPr>
            <c:showLegendKey val="0"/>
            <c:showVal val="0"/>
            <c:showCatName val="1"/>
            <c:showSerName val="0"/>
            <c:showPercent val="1"/>
            <c:showBubbleSize val="0"/>
            <c:showLeaderLines val="1"/>
          </c:dLbls>
          <c:cat>
            <c:strRef>
              <c:f>'17. Eventos'!$C$8:$I$8</c:f>
              <c:strCache>
                <c:ptCount val="7"/>
                <c:pt idx="0">
                  <c:v>FNA</c:v>
                </c:pt>
                <c:pt idx="1">
                  <c:v>FEC</c:v>
                </c:pt>
                <c:pt idx="2">
                  <c:v>EXT</c:v>
                </c:pt>
                <c:pt idx="3">
                  <c:v>OTR</c:v>
                </c:pt>
                <c:pt idx="4">
                  <c:v>FNI</c:v>
                </c:pt>
                <c:pt idx="5">
                  <c:v>FEP</c:v>
                </c:pt>
                <c:pt idx="6">
                  <c:v>FHU</c:v>
                </c:pt>
              </c:strCache>
            </c:strRef>
          </c:cat>
          <c:val>
            <c:numRef>
              <c:f>'17. Eventos'!$C$14:$I$14</c:f>
              <c:numCache>
                <c:formatCode>General</c:formatCode>
                <c:ptCount val="7"/>
                <c:pt idx="0">
                  <c:v>33</c:v>
                </c:pt>
                <c:pt idx="1">
                  <c:v>6</c:v>
                </c:pt>
                <c:pt idx="2">
                  <c:v>2</c:v>
                </c:pt>
                <c:pt idx="3">
                  <c:v>12</c:v>
                </c:pt>
                <c:pt idx="4">
                  <c:v>17</c:v>
                </c:pt>
                <c:pt idx="5">
                  <c:v>0</c:v>
                </c:pt>
                <c:pt idx="6">
                  <c:v>1</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743120819574976E-2"/>
          <c:y val="0.1130692651451192"/>
          <c:w val="0.89039663590438289"/>
          <c:h val="0.82412776782349728"/>
        </c:manualLayout>
      </c:layout>
      <c:barChart>
        <c:barDir val="col"/>
        <c:grouping val="stacked"/>
        <c:varyColors val="0"/>
        <c:ser>
          <c:idx val="0"/>
          <c:order val="0"/>
          <c:tx>
            <c:strRef>
              <c:f>'17. Eventos'!$C$8</c:f>
              <c:strCache>
                <c:ptCount val="1"/>
                <c:pt idx="0">
                  <c:v>FNA</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Eventos'!$C$9:$C$13</c:f>
              <c:numCache>
                <c:formatCode>General</c:formatCode>
                <c:ptCount val="5"/>
                <c:pt idx="0">
                  <c:v>32</c:v>
                </c:pt>
                <c:pt idx="2">
                  <c:v>1</c:v>
                </c:pt>
              </c:numCache>
            </c:numRef>
          </c:val>
        </c:ser>
        <c:ser>
          <c:idx val="1"/>
          <c:order val="1"/>
          <c:tx>
            <c:strRef>
              <c:f>'17. Eventos'!$D$8</c:f>
              <c:strCache>
                <c:ptCount val="1"/>
                <c:pt idx="0">
                  <c:v>FEC</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Eventos'!$D$9:$D$13</c:f>
              <c:numCache>
                <c:formatCode>General</c:formatCode>
                <c:ptCount val="5"/>
                <c:pt idx="0">
                  <c:v>1</c:v>
                </c:pt>
                <c:pt idx="1">
                  <c:v>2</c:v>
                </c:pt>
                <c:pt idx="2">
                  <c:v>1</c:v>
                </c:pt>
                <c:pt idx="3">
                  <c:v>2</c:v>
                </c:pt>
              </c:numCache>
            </c:numRef>
          </c:val>
        </c:ser>
        <c:ser>
          <c:idx val="2"/>
          <c:order val="2"/>
          <c:tx>
            <c:strRef>
              <c:f>'17. Eventos'!$E$8</c:f>
              <c:strCache>
                <c:ptCount val="1"/>
                <c:pt idx="0">
                  <c:v>EXT</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Eventos'!$E$9:$E$13</c:f>
              <c:numCache>
                <c:formatCode>General</c:formatCode>
                <c:ptCount val="5"/>
                <c:pt idx="0">
                  <c:v>1</c:v>
                </c:pt>
                <c:pt idx="3">
                  <c:v>1</c:v>
                </c:pt>
              </c:numCache>
            </c:numRef>
          </c:val>
        </c:ser>
        <c:ser>
          <c:idx val="3"/>
          <c:order val="3"/>
          <c:tx>
            <c:strRef>
              <c:f>'17. Eventos'!$F$8</c:f>
              <c:strCache>
                <c:ptCount val="1"/>
                <c:pt idx="0">
                  <c:v>OTR</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Eventos'!$F$9:$F$13</c:f>
              <c:numCache>
                <c:formatCode>General</c:formatCode>
                <c:ptCount val="5"/>
                <c:pt idx="0">
                  <c:v>10</c:v>
                </c:pt>
                <c:pt idx="1">
                  <c:v>2</c:v>
                </c:pt>
              </c:numCache>
            </c:numRef>
          </c:val>
        </c:ser>
        <c:ser>
          <c:idx val="4"/>
          <c:order val="4"/>
          <c:tx>
            <c:strRef>
              <c:f>'17. Eventos'!$G$8</c:f>
              <c:strCache>
                <c:ptCount val="1"/>
                <c:pt idx="0">
                  <c:v>FNI</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Eventos'!$G$9:$G$13</c:f>
              <c:numCache>
                <c:formatCode>General</c:formatCode>
                <c:ptCount val="5"/>
                <c:pt idx="0">
                  <c:v>13</c:v>
                </c:pt>
                <c:pt idx="1">
                  <c:v>2</c:v>
                </c:pt>
                <c:pt idx="2">
                  <c:v>1</c:v>
                </c:pt>
                <c:pt idx="4">
                  <c:v>1</c:v>
                </c:pt>
              </c:numCache>
            </c:numRef>
          </c:val>
        </c:ser>
        <c:ser>
          <c:idx val="5"/>
          <c:order val="5"/>
          <c:tx>
            <c:strRef>
              <c:f>'17. Eventos'!$H$8</c:f>
              <c:strCache>
                <c:ptCount val="1"/>
                <c:pt idx="0">
                  <c:v>FEP</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Eventos'!$H$9:$H$13</c:f>
              <c:numCache>
                <c:formatCode>General</c:formatCode>
                <c:ptCount val="5"/>
              </c:numCache>
            </c:numRef>
          </c:val>
        </c:ser>
        <c:ser>
          <c:idx val="6"/>
          <c:order val="6"/>
          <c:tx>
            <c:strRef>
              <c:f>'17. Eventos'!$I$8</c:f>
              <c:strCache>
                <c:ptCount val="1"/>
                <c:pt idx="0">
                  <c:v>FHU</c:v>
                </c:pt>
              </c:strCache>
            </c:strRef>
          </c:tx>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Eventos'!$I$9:$I$13</c:f>
              <c:numCache>
                <c:formatCode>General</c:formatCode>
                <c:ptCount val="5"/>
                <c:pt idx="1">
                  <c:v>1</c:v>
                </c:pt>
              </c:numCache>
            </c:numRef>
          </c:val>
        </c:ser>
        <c:dLbls>
          <c:showLegendKey val="0"/>
          <c:showVal val="0"/>
          <c:showCatName val="0"/>
          <c:showSerName val="0"/>
          <c:showPercent val="0"/>
          <c:showBubbleSize val="0"/>
        </c:dLbls>
        <c:gapWidth val="150"/>
        <c:overlap val="100"/>
        <c:axId val="232248064"/>
        <c:axId val="232249600"/>
      </c:barChart>
      <c:catAx>
        <c:axId val="232248064"/>
        <c:scaling>
          <c:orientation val="minMax"/>
        </c:scaling>
        <c:delete val="0"/>
        <c:axPos val="b"/>
        <c:majorTickMark val="out"/>
        <c:minorTickMark val="none"/>
        <c:tickLblPos val="nextTo"/>
        <c:crossAx val="232249600"/>
        <c:crosses val="autoZero"/>
        <c:auto val="1"/>
        <c:lblAlgn val="ctr"/>
        <c:lblOffset val="100"/>
        <c:noMultiLvlLbl val="0"/>
      </c:catAx>
      <c:valAx>
        <c:axId val="232249600"/>
        <c:scaling>
          <c:orientation val="minMax"/>
        </c:scaling>
        <c:delete val="0"/>
        <c:axPos val="l"/>
        <c:majorGridlines/>
        <c:title>
          <c:tx>
            <c:rich>
              <a:bodyPr rot="0" vert="horz"/>
              <a:lstStyle/>
              <a:p>
                <a:pPr>
                  <a:defRPr sz="1400"/>
                </a:pPr>
                <a:r>
                  <a:rPr lang="en-US" sz="1400"/>
                  <a:t>N° DE FALLAS</a:t>
                </a:r>
              </a:p>
            </c:rich>
          </c:tx>
          <c:layout>
            <c:manualLayout>
              <c:xMode val="edge"/>
              <c:yMode val="edge"/>
              <c:x val="0"/>
              <c:y val="2.3488241765248261E-2"/>
            </c:manualLayout>
          </c:layout>
          <c:overlay val="0"/>
        </c:title>
        <c:numFmt formatCode="General" sourceLinked="1"/>
        <c:majorTickMark val="out"/>
        <c:minorTickMark val="none"/>
        <c:tickLblPos val="nextTo"/>
        <c:txPr>
          <a:bodyPr/>
          <a:lstStyle/>
          <a:p>
            <a:pPr>
              <a:defRPr sz="1600">
                <a:latin typeface="Arial" pitchFamily="34" charset="0"/>
                <a:cs typeface="Arial" pitchFamily="34" charset="0"/>
              </a:defRPr>
            </a:pPr>
            <a:endParaRPr lang="en-US"/>
          </a:p>
        </c:txPr>
        <c:crossAx val="232248064"/>
        <c:crosses val="autoZero"/>
        <c:crossBetween val="between"/>
      </c:valAx>
    </c:plotArea>
    <c:legend>
      <c:legendPos val="r"/>
      <c:layout>
        <c:manualLayout>
          <c:xMode val="edge"/>
          <c:yMode val="edge"/>
          <c:x val="0.2226171083453278"/>
          <c:y val="0.11320388974284926"/>
          <c:w val="0.57809973753280841"/>
          <c:h val="0.11426726614749998"/>
        </c:manualLayout>
      </c:layout>
      <c:overlay val="0"/>
      <c:txPr>
        <a:bodyPr/>
        <a:lstStyle/>
        <a:p>
          <a:pPr>
            <a:defRPr sz="1600"/>
          </a:pPr>
          <a:endParaRPr lang="en-US"/>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82186178611907235"/>
        </c:manualLayout>
      </c:layout>
      <c:barChart>
        <c:barDir val="col"/>
        <c:grouping val="clustered"/>
        <c:varyColors val="0"/>
        <c:ser>
          <c:idx val="0"/>
          <c:order val="0"/>
          <c:invertIfNegative val="0"/>
          <c:cat>
            <c:strRef>
              <c:f>'17. Eventos'!$B$9:$B$13</c:f>
              <c:strCache>
                <c:ptCount val="5"/>
                <c:pt idx="0">
                  <c:v>LÍNEAS DE TRANSMISIÓN</c:v>
                </c:pt>
                <c:pt idx="1">
                  <c:v>TRANSFORMADORES</c:v>
                </c:pt>
                <c:pt idx="2">
                  <c:v>BARRAS</c:v>
                </c:pt>
                <c:pt idx="3">
                  <c:v>UNIDADES DE GENERACIÓN</c:v>
                </c:pt>
                <c:pt idx="4">
                  <c:v>EQUIPOS DE COMPENSACIÓN</c:v>
                </c:pt>
              </c:strCache>
            </c:strRef>
          </c:cat>
          <c:val>
            <c:numRef>
              <c:f>'17. Eventos'!$K$9:$K$13</c:f>
              <c:numCache>
                <c:formatCode>#,##0.00</c:formatCode>
                <c:ptCount val="5"/>
                <c:pt idx="0">
                  <c:v>471.51</c:v>
                </c:pt>
                <c:pt idx="1">
                  <c:v>733.15</c:v>
                </c:pt>
                <c:pt idx="2">
                  <c:v>243.13</c:v>
                </c:pt>
                <c:pt idx="3">
                  <c:v>169.05</c:v>
                </c:pt>
                <c:pt idx="4">
                  <c:v>1.03</c:v>
                </c:pt>
              </c:numCache>
            </c:numRef>
          </c:val>
        </c:ser>
        <c:dLbls>
          <c:showLegendKey val="0"/>
          <c:showVal val="0"/>
          <c:showCatName val="0"/>
          <c:showSerName val="0"/>
          <c:showPercent val="0"/>
          <c:showBubbleSize val="0"/>
        </c:dLbls>
        <c:gapWidth val="150"/>
        <c:axId val="256534784"/>
        <c:axId val="256536576"/>
      </c:barChart>
      <c:catAx>
        <c:axId val="256534784"/>
        <c:scaling>
          <c:orientation val="minMax"/>
        </c:scaling>
        <c:delete val="0"/>
        <c:axPos val="b"/>
        <c:majorTickMark val="out"/>
        <c:minorTickMark val="none"/>
        <c:tickLblPos val="nextTo"/>
        <c:txPr>
          <a:bodyPr/>
          <a:lstStyle/>
          <a:p>
            <a:pPr>
              <a:defRPr sz="1200" b="1"/>
            </a:pPr>
            <a:endParaRPr lang="en-US"/>
          </a:p>
        </c:txPr>
        <c:crossAx val="256536576"/>
        <c:crosses val="autoZero"/>
        <c:auto val="1"/>
        <c:lblAlgn val="ctr"/>
        <c:lblOffset val="100"/>
        <c:noMultiLvlLbl val="0"/>
      </c:catAx>
      <c:valAx>
        <c:axId val="256536576"/>
        <c:scaling>
          <c:orientation val="minMax"/>
        </c:scaling>
        <c:delete val="0"/>
        <c:axPos val="l"/>
        <c:majorGridlines/>
        <c:title>
          <c:tx>
            <c:rich>
              <a:bodyPr rot="0" vert="horz"/>
              <a:lstStyle/>
              <a:p>
                <a:pPr>
                  <a:defRPr sz="1800"/>
                </a:pPr>
                <a:r>
                  <a:rPr lang="en-US" sz="1800"/>
                  <a:t>MWh</a:t>
                </a:r>
              </a:p>
            </c:rich>
          </c:tx>
          <c:layout>
            <c:manualLayout>
              <c:xMode val="edge"/>
              <c:yMode val="edge"/>
              <c:x val="1.4313099425607056E-2"/>
              <c:y val="2.067197774078516E-2"/>
            </c:manualLayout>
          </c:layout>
          <c:overlay val="0"/>
        </c:title>
        <c:numFmt formatCode="#,##0.00" sourceLinked="1"/>
        <c:majorTickMark val="out"/>
        <c:minorTickMark val="none"/>
        <c:tickLblPos val="nextTo"/>
        <c:txPr>
          <a:bodyPr/>
          <a:lstStyle/>
          <a:p>
            <a:pPr>
              <a:defRPr sz="1600">
                <a:latin typeface="Arial" pitchFamily="34" charset="0"/>
                <a:cs typeface="Arial" pitchFamily="34" charset="0"/>
              </a:defRPr>
            </a:pPr>
            <a:endParaRPr lang="en-US"/>
          </a:p>
        </c:txPr>
        <c:crossAx val="256534784"/>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21981</xdr:rowOff>
    </xdr:from>
    <xdr:to>
      <xdr:col>16</xdr:col>
      <xdr:colOff>369156</xdr:colOff>
      <xdr:row>67</xdr:row>
      <xdr:rowOff>147271</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1981"/>
          <a:ext cx="6545753" cy="10434271"/>
        </a:xfrm>
        <a:prstGeom prst="rect">
          <a:avLst/>
        </a:prstGeom>
        <a:solidFill>
          <a:srgbClr val="002060"/>
        </a:solidFill>
        <a:extLst/>
      </xdr:spPr>
    </xdr:pic>
    <xdr:clientData/>
  </xdr:twoCellAnchor>
  <xdr:twoCellAnchor>
    <xdr:from>
      <xdr:col>0</xdr:col>
      <xdr:colOff>35902</xdr:colOff>
      <xdr:row>0</xdr:row>
      <xdr:rowOff>51289</xdr:rowOff>
    </xdr:from>
    <xdr:to>
      <xdr:col>16</xdr:col>
      <xdr:colOff>312127</xdr:colOff>
      <xdr:row>4</xdr:row>
      <xdr:rowOff>2198</xdr:rowOff>
    </xdr:to>
    <xdr:sp macro="" textlink="">
      <xdr:nvSpPr>
        <xdr:cNvPr id="4" name="Rectangle 3"/>
        <xdr:cNvSpPr/>
      </xdr:nvSpPr>
      <xdr:spPr>
        <a:xfrm>
          <a:off x="35902" y="51289"/>
          <a:ext cx="6489456" cy="566371"/>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FEBRERO 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144517</xdr:colOff>
      <xdr:row>25</xdr:row>
      <xdr:rowOff>59121</xdr:rowOff>
    </xdr:from>
    <xdr:to>
      <xdr:col>16</xdr:col>
      <xdr:colOff>281480</xdr:colOff>
      <xdr:row>39</xdr:row>
      <xdr:rowOff>68646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216776</xdr:colOff>
      <xdr:row>39</xdr:row>
      <xdr:rowOff>45983</xdr:rowOff>
    </xdr:from>
    <xdr:to>
      <xdr:col>15</xdr:col>
      <xdr:colOff>276468</xdr:colOff>
      <xdr:row>41</xdr:row>
      <xdr:rowOff>108191</xdr:rowOff>
    </xdr:to>
    <xdr:pic>
      <xdr:nvPicPr>
        <xdr:cNvPr id="9" name="Picture 8"/>
        <xdr:cNvPicPr>
          <a:picLocks noChangeAspect="1"/>
        </xdr:cNvPicPr>
      </xdr:nvPicPr>
      <xdr:blipFill rotWithShape="1">
        <a:blip xmlns:r="http://schemas.openxmlformats.org/officeDocument/2006/relationships" r:embed="rId3"/>
        <a:srcRect t="79693"/>
        <a:stretch/>
      </xdr:blipFill>
      <xdr:spPr>
        <a:xfrm>
          <a:off x="216776" y="7843345"/>
          <a:ext cx="5873226" cy="443208"/>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0.16095</cdr:x>
      <cdr:y>0.50561</cdr:y>
    </cdr:from>
    <cdr:to>
      <cdr:x>0.24064</cdr:x>
      <cdr:y>0.51295</cdr:y>
    </cdr:to>
    <cdr:cxnSp macro="">
      <cdr:nvCxnSpPr>
        <cdr:cNvPr id="3" name="Straight Connector 2"/>
        <cdr:cNvCxnSpPr/>
      </cdr:nvCxnSpPr>
      <cdr:spPr>
        <a:xfrm xmlns:a="http://schemas.openxmlformats.org/drawingml/2006/main" flipV="1">
          <a:off x="518950" y="1353278"/>
          <a:ext cx="256964" cy="19636"/>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0.16706</cdr:x>
      <cdr:y>0.23316</cdr:y>
    </cdr:from>
    <cdr:to>
      <cdr:x>0.43394</cdr:x>
      <cdr:y>0.23561</cdr:y>
    </cdr:to>
    <cdr:cxnSp macro="">
      <cdr:nvCxnSpPr>
        <cdr:cNvPr id="5" name="Straight Connector 4"/>
        <cdr:cNvCxnSpPr/>
      </cdr:nvCxnSpPr>
      <cdr:spPr>
        <a:xfrm xmlns:a="http://schemas.openxmlformats.org/drawingml/2006/main" flipV="1">
          <a:off x="538657" y="624052"/>
          <a:ext cx="860534" cy="656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0.46519</cdr:x>
      <cdr:y>0.2346</cdr:y>
    </cdr:to>
    <cdr:cxnSp macro="">
      <cdr:nvCxnSpPr>
        <cdr:cNvPr id="7" name="Straight Connector 6"/>
        <cdr:cNvCxnSpPr/>
      </cdr:nvCxnSpPr>
      <cdr:spPr>
        <a:xfrm xmlns:a="http://schemas.openxmlformats.org/drawingml/2006/main">
          <a:off x="894618" y="408109"/>
          <a:ext cx="608135" cy="21980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0.47112</cdr:x>
      <cdr:y>0.22944</cdr:y>
    </cdr:to>
    <cdr:cxnSp macro="">
      <cdr:nvCxnSpPr>
        <cdr:cNvPr id="9" name="Straight Connector 8"/>
        <cdr:cNvCxnSpPr/>
      </cdr:nvCxnSpPr>
      <cdr:spPr>
        <a:xfrm xmlns:a="http://schemas.openxmlformats.org/drawingml/2006/main">
          <a:off x="1256978" y="386128"/>
          <a:ext cx="277986" cy="2279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0.81288</cdr:x>
      <cdr:y>0.61357</cdr:y>
    </cdr:to>
    <cdr:cxnSp macro="">
      <cdr:nvCxnSpPr>
        <cdr:cNvPr id="18" name="Straight Connector 17"/>
        <cdr:cNvCxnSpPr/>
      </cdr:nvCxnSpPr>
      <cdr:spPr>
        <a:xfrm xmlns:a="http://schemas.openxmlformats.org/drawingml/2006/main" flipH="1" flipV="1">
          <a:off x="2377527" y="1543793"/>
          <a:ext cx="243492" cy="9844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0.15483</cdr:x>
      <cdr:y>0.50561</cdr:y>
    </cdr:from>
    <cdr:to>
      <cdr:x>0.24064</cdr:x>
      <cdr:y>0.51785</cdr:y>
    </cdr:to>
    <cdr:cxnSp macro="">
      <cdr:nvCxnSpPr>
        <cdr:cNvPr id="3" name="Straight Connector 2"/>
        <cdr:cNvCxnSpPr/>
      </cdr:nvCxnSpPr>
      <cdr:spPr>
        <a:xfrm xmlns:a="http://schemas.openxmlformats.org/drawingml/2006/main" flipV="1">
          <a:off x="499241" y="1353278"/>
          <a:ext cx="276673" cy="3277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0.20577</cdr:x>
      <cdr:y>0.25279</cdr:y>
    </cdr:from>
    <cdr:to>
      <cdr:x>0.38505</cdr:x>
      <cdr:y>0.2577</cdr:y>
    </cdr:to>
    <cdr:cxnSp macro="">
      <cdr:nvCxnSpPr>
        <cdr:cNvPr id="5" name="Straight Connector 4"/>
        <cdr:cNvCxnSpPr/>
      </cdr:nvCxnSpPr>
      <cdr:spPr>
        <a:xfrm xmlns:a="http://schemas.openxmlformats.org/drawingml/2006/main" flipV="1">
          <a:off x="663465" y="676603"/>
          <a:ext cx="578069" cy="1313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0.40338</cdr:x>
      <cdr:y>0.23561</cdr:y>
    </cdr:to>
    <cdr:cxnSp macro="">
      <cdr:nvCxnSpPr>
        <cdr:cNvPr id="7" name="Straight Connector 6"/>
        <cdr:cNvCxnSpPr/>
      </cdr:nvCxnSpPr>
      <cdr:spPr>
        <a:xfrm xmlns:a="http://schemas.openxmlformats.org/drawingml/2006/main">
          <a:off x="892927" y="408117"/>
          <a:ext cx="407728" cy="22250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0.4482</cdr:x>
      <cdr:y>0.22334</cdr:y>
    </cdr:to>
    <cdr:cxnSp macro="">
      <cdr:nvCxnSpPr>
        <cdr:cNvPr id="9" name="Straight Connector 8"/>
        <cdr:cNvCxnSpPr/>
      </cdr:nvCxnSpPr>
      <cdr:spPr>
        <a:xfrm xmlns:a="http://schemas.openxmlformats.org/drawingml/2006/main">
          <a:off x="1243965" y="386115"/>
          <a:ext cx="201207" cy="21166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0.83529</cdr:x>
      <cdr:y>0.61848</cdr:y>
    </cdr:to>
    <cdr:cxnSp macro="">
      <cdr:nvCxnSpPr>
        <cdr:cNvPr id="18" name="Straight Connector 17"/>
        <cdr:cNvCxnSpPr/>
      </cdr:nvCxnSpPr>
      <cdr:spPr>
        <a:xfrm xmlns:a="http://schemas.openxmlformats.org/drawingml/2006/main" flipH="1" flipV="1">
          <a:off x="2377528" y="1543793"/>
          <a:ext cx="315748" cy="111586"/>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0</xdr:col>
      <xdr:colOff>414057</xdr:colOff>
      <xdr:row>25</xdr:row>
      <xdr:rowOff>47904</xdr:rowOff>
    </xdr:from>
    <xdr:to>
      <xdr:col>3</xdr:col>
      <xdr:colOff>309283</xdr:colOff>
      <xdr:row>43</xdr:row>
      <xdr:rowOff>240926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157656</xdr:colOff>
      <xdr:row>25</xdr:row>
      <xdr:rowOff>75735</xdr:rowOff>
    </xdr:from>
    <xdr:to>
      <xdr:col>10</xdr:col>
      <xdr:colOff>978776</xdr:colOff>
      <xdr:row>43</xdr:row>
      <xdr:rowOff>505482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0.12588</cdr:x>
      <cdr:y>0.9033</cdr:y>
    </cdr:from>
    <cdr:to>
      <cdr:x>0.9005</cdr:x>
      <cdr:y>0.98873</cdr:y>
    </cdr:to>
    <cdr:sp macro="" textlink="">
      <cdr:nvSpPr>
        <cdr:cNvPr id="2" name="TextBox 1"/>
        <cdr:cNvSpPr txBox="1"/>
      </cdr:nvSpPr>
      <cdr:spPr>
        <a:xfrm xmlns:a="http://schemas.openxmlformats.org/drawingml/2006/main">
          <a:off x="547968" y="2652289"/>
          <a:ext cx="3371849" cy="2508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t>Total de enero a febrero 2017 = 35,00 MW</a:t>
          </a:r>
        </a:p>
      </cdr:txBody>
    </cdr:sp>
  </cdr:relSizeAnchor>
</c:userShapes>
</file>

<file path=xl/drawings/drawing7.xml><?xml version="1.0" encoding="utf-8"?>
<c:userShapes xmlns:c="http://schemas.openxmlformats.org/drawingml/2006/chart">
  <cdr:relSizeAnchor xmlns:cdr="http://schemas.openxmlformats.org/drawingml/2006/chartDrawing">
    <cdr:from>
      <cdr:x>0.20967</cdr:x>
      <cdr:y>0.13823</cdr:y>
    </cdr:from>
    <cdr:to>
      <cdr:x>0.69971</cdr:x>
      <cdr:y>0.22936</cdr:y>
    </cdr:to>
    <cdr:sp macro="" textlink="">
      <cdr:nvSpPr>
        <cdr:cNvPr id="2" name="TextBox 1"/>
        <cdr:cNvSpPr txBox="1"/>
      </cdr:nvSpPr>
      <cdr:spPr>
        <a:xfrm xmlns:a="http://schemas.openxmlformats.org/drawingml/2006/main">
          <a:off x="1336472" y="438609"/>
          <a:ext cx="3123611" cy="2891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t>Total enero  a febrero</a:t>
          </a:r>
          <a:r>
            <a:rPr lang="es-PE" sz="1100" b="1" baseline="0"/>
            <a:t> </a:t>
          </a:r>
          <a:r>
            <a:rPr lang="es-PE" sz="1100" b="1"/>
            <a:t>2017 = 35,00 MW</a:t>
          </a:r>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228091</xdr:colOff>
      <xdr:row>24</xdr:row>
      <xdr:rowOff>154823</xdr:rowOff>
    </xdr:from>
    <xdr:to>
      <xdr:col>8</xdr:col>
      <xdr:colOff>269503</xdr:colOff>
      <xdr:row>43</xdr:row>
      <xdr:rowOff>19233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0.1446</cdr:x>
      <cdr:y>0.11782</cdr:y>
    </cdr:from>
    <cdr:to>
      <cdr:x>0.25552</cdr:x>
      <cdr:y>0.20402</cdr:y>
    </cdr:to>
    <cdr:sp macro="" textlink="">
      <cdr:nvSpPr>
        <cdr:cNvPr id="2" name="TextBox 1"/>
        <cdr:cNvSpPr txBox="1"/>
      </cdr:nvSpPr>
      <cdr:spPr>
        <a:xfrm xmlns:a="http://schemas.openxmlformats.org/drawingml/2006/main">
          <a:off x="902965" y="329682"/>
          <a:ext cx="692647" cy="24121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24,9 %</a:t>
          </a:r>
        </a:p>
      </cdr:txBody>
    </cdr:sp>
  </cdr:relSizeAnchor>
  <cdr:relSizeAnchor xmlns:cdr="http://schemas.openxmlformats.org/drawingml/2006/chartDrawing">
    <cdr:from>
      <cdr:x>0.20452</cdr:x>
      <cdr:y>0.25229</cdr:y>
    </cdr:from>
    <cdr:to>
      <cdr:x>0.30466</cdr:x>
      <cdr:y>0.3385</cdr:y>
    </cdr:to>
    <cdr:sp macro="" textlink="">
      <cdr:nvSpPr>
        <cdr:cNvPr id="3" name="TextBox 1"/>
        <cdr:cNvSpPr txBox="1"/>
      </cdr:nvSpPr>
      <cdr:spPr>
        <a:xfrm xmlns:a="http://schemas.openxmlformats.org/drawingml/2006/main">
          <a:off x="1277694" y="708068"/>
          <a:ext cx="625606"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8,7</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0.30382</cdr:x>
      <cdr:y>0.38347</cdr:y>
    </cdr:from>
    <cdr:to>
      <cdr:x>0.42398</cdr:x>
      <cdr:y>0.46968</cdr:y>
    </cdr:to>
    <cdr:sp macro="" textlink="">
      <cdr:nvSpPr>
        <cdr:cNvPr id="4" name="TextBox 1"/>
        <cdr:cNvSpPr txBox="1"/>
      </cdr:nvSpPr>
      <cdr:spPr>
        <a:xfrm xmlns:a="http://schemas.openxmlformats.org/drawingml/2006/main">
          <a:off x="1897225" y="1119100"/>
          <a:ext cx="750347" cy="25159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-27,2 %</a:t>
          </a:r>
        </a:p>
      </cdr:txBody>
    </cdr:sp>
  </cdr:relSizeAnchor>
  <cdr:relSizeAnchor xmlns:cdr="http://schemas.openxmlformats.org/drawingml/2006/chartDrawing">
    <cdr:from>
      <cdr:x>0.40433</cdr:x>
      <cdr:y>0.42069</cdr:y>
    </cdr:from>
    <cdr:to>
      <cdr:x>0.52578</cdr:x>
      <cdr:y>0.5069</cdr:y>
    </cdr:to>
    <cdr:sp macro="" textlink="">
      <cdr:nvSpPr>
        <cdr:cNvPr id="6" name="TextBox 1"/>
        <cdr:cNvSpPr txBox="1"/>
      </cdr:nvSpPr>
      <cdr:spPr>
        <a:xfrm xmlns:a="http://schemas.openxmlformats.org/drawingml/2006/main">
          <a:off x="2524845" y="1227721"/>
          <a:ext cx="758402" cy="25159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19,</a:t>
          </a:r>
          <a:r>
            <a:rPr lang="es-PE" sz="800" b="1" baseline="0">
              <a:solidFill>
                <a:srgbClr val="C00000"/>
              </a:solidFill>
              <a:latin typeface="Symbol" panose="05050102010706020507" pitchFamily="18" charset="2"/>
            </a:rPr>
            <a:t>2</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0.47816</cdr:x>
      <cdr:y>0.78547</cdr:y>
    </cdr:from>
    <cdr:to>
      <cdr:x>0.60971</cdr:x>
      <cdr:y>0.88729</cdr:y>
    </cdr:to>
    <cdr:sp macro="" textlink="">
      <cdr:nvSpPr>
        <cdr:cNvPr id="7" name="TextBox 1"/>
        <cdr:cNvSpPr txBox="1"/>
      </cdr:nvSpPr>
      <cdr:spPr>
        <a:xfrm xmlns:a="http://schemas.openxmlformats.org/drawingml/2006/main">
          <a:off x="2987226" y="2204442"/>
          <a:ext cx="821835" cy="28576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-19,5%</a:t>
          </a:r>
        </a:p>
      </cdr:txBody>
    </cdr:sp>
  </cdr:relSizeAnchor>
  <cdr:relSizeAnchor xmlns:cdr="http://schemas.openxmlformats.org/drawingml/2006/chartDrawing">
    <cdr:from>
      <cdr:x>0.58498</cdr:x>
      <cdr:y>0.78748</cdr:y>
    </cdr:from>
    <cdr:to>
      <cdr:x>0.68512</cdr:x>
      <cdr:y>0.87368</cdr:y>
    </cdr:to>
    <cdr:sp macro="" textlink="">
      <cdr:nvSpPr>
        <cdr:cNvPr id="8" name="TextBox 1"/>
        <cdr:cNvSpPr txBox="1"/>
      </cdr:nvSpPr>
      <cdr:spPr>
        <a:xfrm xmlns:a="http://schemas.openxmlformats.org/drawingml/2006/main">
          <a:off x="3654582" y="2210083"/>
          <a:ext cx="625606" cy="2419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1,3</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0.70255</cdr:x>
      <cdr:y>0.79061</cdr:y>
    </cdr:from>
    <cdr:to>
      <cdr:x>0.81143</cdr:x>
      <cdr:y>0.87682</cdr:y>
    </cdr:to>
    <cdr:sp macro="" textlink="">
      <cdr:nvSpPr>
        <cdr:cNvPr id="9" name="TextBox 1"/>
        <cdr:cNvSpPr txBox="1"/>
      </cdr:nvSpPr>
      <cdr:spPr>
        <a:xfrm xmlns:a="http://schemas.openxmlformats.org/drawingml/2006/main">
          <a:off x="4389051" y="2218869"/>
          <a:ext cx="680223"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89,8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0.79295</cdr:x>
      <cdr:y>0.79349</cdr:y>
    </cdr:from>
    <cdr:to>
      <cdr:x>0.92402</cdr:x>
      <cdr:y>0.87969</cdr:y>
    </cdr:to>
    <cdr:sp macro="" textlink="">
      <cdr:nvSpPr>
        <cdr:cNvPr id="10" name="TextBox 1"/>
        <cdr:cNvSpPr txBox="1"/>
      </cdr:nvSpPr>
      <cdr:spPr>
        <a:xfrm xmlns:a="http://schemas.openxmlformats.org/drawingml/2006/main">
          <a:off x="4953809" y="2226952"/>
          <a:ext cx="818850" cy="2419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10,7%</a:t>
          </a: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157370</xdr:colOff>
      <xdr:row>33</xdr:row>
      <xdr:rowOff>157368</xdr:rowOff>
    </xdr:from>
    <xdr:to>
      <xdr:col>9</xdr:col>
      <xdr:colOff>281610</xdr:colOff>
      <xdr:row>63</xdr:row>
      <xdr:rowOff>165652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1027043</xdr:colOff>
      <xdr:row>37</xdr:row>
      <xdr:rowOff>115127</xdr:rowOff>
    </xdr:from>
    <xdr:to>
      <xdr:col>7</xdr:col>
      <xdr:colOff>438978</xdr:colOff>
      <xdr:row>57</xdr:row>
      <xdr:rowOff>115956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405848</xdr:colOff>
      <xdr:row>19</xdr:row>
      <xdr:rowOff>82826</xdr:rowOff>
    </xdr:from>
    <xdr:to>
      <xdr:col>7</xdr:col>
      <xdr:colOff>513521</xdr:colOff>
      <xdr:row>34</xdr:row>
      <xdr:rowOff>149087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0.2343</cdr:x>
      <cdr:y>0.23068</cdr:y>
    </cdr:from>
    <cdr:to>
      <cdr:x>0.75091</cdr:x>
      <cdr:y>0.36174</cdr:y>
    </cdr:to>
    <cdr:sp macro="" textlink="">
      <cdr:nvSpPr>
        <cdr:cNvPr id="2" name="TextBox 1"/>
        <cdr:cNvSpPr txBox="1"/>
      </cdr:nvSpPr>
      <cdr:spPr>
        <a:xfrm xmlns:a="http://schemas.openxmlformats.org/drawingml/2006/main">
          <a:off x="1168648" y="750631"/>
          <a:ext cx="2576708" cy="4264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000" b="1"/>
            <a:t>TOTAL</a:t>
          </a:r>
          <a:r>
            <a:rPr lang="es-PE" sz="1000" b="1" baseline="0"/>
            <a:t> SEIN 2017 = 8 123,6 GWh</a:t>
          </a:r>
        </a:p>
        <a:p xmlns:a="http://schemas.openxmlformats.org/drawingml/2006/main">
          <a:r>
            <a:rPr lang="es-PE" sz="1000" b="1" baseline="0"/>
            <a:t>TOTAL RER 2017  =  411,6 GWh </a:t>
          </a:r>
          <a:r>
            <a:rPr lang="es-PE" sz="1000" b="1" baseline="0">
              <a:solidFill>
                <a:srgbClr val="FF0000"/>
              </a:solidFill>
            </a:rPr>
            <a:t>(5,07%)</a:t>
          </a:r>
          <a:endParaRPr lang="es-PE" sz="1000" b="1">
            <a:solidFill>
              <a:srgbClr val="FF0000"/>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4</xdr:col>
      <xdr:colOff>65306</xdr:colOff>
      <xdr:row>7</xdr:row>
      <xdr:rowOff>45554</xdr:rowOff>
    </xdr:from>
    <xdr:to>
      <xdr:col>9</xdr:col>
      <xdr:colOff>636806</xdr:colOff>
      <xdr:row>60</xdr:row>
      <xdr:rowOff>74543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504265</xdr:colOff>
      <xdr:row>25</xdr:row>
      <xdr:rowOff>56030</xdr:rowOff>
    </xdr:from>
    <xdr:to>
      <xdr:col>8</xdr:col>
      <xdr:colOff>235324</xdr:colOff>
      <xdr:row>43</xdr:row>
      <xdr:rowOff>78441</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0.80495</cdr:x>
      <cdr:y>0.37008</cdr:y>
    </cdr:from>
    <cdr:to>
      <cdr:x>0.93502</cdr:x>
      <cdr:y>0.4685</cdr:y>
    </cdr:to>
    <cdr:sp macro="" textlink="">
      <cdr:nvSpPr>
        <cdr:cNvPr id="2" name="TextBox 1"/>
        <cdr:cNvSpPr txBox="1"/>
      </cdr:nvSpPr>
      <cdr:spPr>
        <a:xfrm xmlns:a="http://schemas.openxmlformats.org/drawingml/2006/main">
          <a:off x="5890567" y="1111776"/>
          <a:ext cx="951842" cy="295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10,7%</a:t>
          </a:r>
        </a:p>
      </cdr:txBody>
    </cdr:sp>
  </cdr:relSizeAnchor>
  <cdr:relSizeAnchor xmlns:cdr="http://schemas.openxmlformats.org/drawingml/2006/chartDrawing">
    <cdr:from>
      <cdr:x>0.83209</cdr:x>
      <cdr:y>0.62021</cdr:y>
    </cdr:from>
    <cdr:to>
      <cdr:x>0.92807</cdr:x>
      <cdr:y>0.71864</cdr:y>
    </cdr:to>
    <cdr:sp macro="" textlink="">
      <cdr:nvSpPr>
        <cdr:cNvPr id="3" name="TextBox 1"/>
        <cdr:cNvSpPr txBox="1"/>
      </cdr:nvSpPr>
      <cdr:spPr>
        <a:xfrm xmlns:a="http://schemas.openxmlformats.org/drawingml/2006/main">
          <a:off x="6023535" y="1765300"/>
          <a:ext cx="694765" cy="2801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1,2%</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8</xdr:row>
      <xdr:rowOff>33130</xdr:rowOff>
    </xdr:from>
    <xdr:to>
      <xdr:col>9</xdr:col>
      <xdr:colOff>654326</xdr:colOff>
      <xdr:row>60</xdr:row>
      <xdr:rowOff>33131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403411</xdr:colOff>
      <xdr:row>58</xdr:row>
      <xdr:rowOff>100854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206392</xdr:colOff>
      <xdr:row>5</xdr:row>
      <xdr:rowOff>66216</xdr:rowOff>
    </xdr:from>
    <xdr:to>
      <xdr:col>8</xdr:col>
      <xdr:colOff>396891</xdr:colOff>
      <xdr:row>25</xdr:row>
      <xdr:rowOff>127950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26</xdr:row>
      <xdr:rowOff>157086</xdr:rowOff>
    </xdr:from>
    <xdr:to>
      <xdr:col>8</xdr:col>
      <xdr:colOff>375293</xdr:colOff>
      <xdr:row>57</xdr:row>
      <xdr:rowOff>4685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31</xdr:row>
      <xdr:rowOff>147918</xdr:rowOff>
    </xdr:from>
    <xdr:to>
      <xdr:col>8</xdr:col>
      <xdr:colOff>474009</xdr:colOff>
      <xdr:row>57</xdr:row>
      <xdr:rowOff>82924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521494</xdr:colOff>
      <xdr:row>0</xdr:row>
      <xdr:rowOff>64975</xdr:rowOff>
    </xdr:from>
    <xdr:to>
      <xdr:col>8</xdr:col>
      <xdr:colOff>238125</xdr:colOff>
      <xdr:row>18</xdr:row>
      <xdr:rowOff>51954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500619</xdr:colOff>
      <xdr:row>18</xdr:row>
      <xdr:rowOff>69271</xdr:rowOff>
    </xdr:from>
    <xdr:to>
      <xdr:col>8</xdr:col>
      <xdr:colOff>217250</xdr:colOff>
      <xdr:row>43</xdr:row>
      <xdr:rowOff>69271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368877</xdr:colOff>
      <xdr:row>45</xdr:row>
      <xdr:rowOff>6928</xdr:rowOff>
    </xdr:from>
    <xdr:to>
      <xdr:col>8</xdr:col>
      <xdr:colOff>242365</xdr:colOff>
      <xdr:row>73</xdr:row>
      <xdr:rowOff>81041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168087</xdr:colOff>
      <xdr:row>24</xdr:row>
      <xdr:rowOff>57149</xdr:rowOff>
    </xdr:from>
    <xdr:to>
      <xdr:col>7</xdr:col>
      <xdr:colOff>1501588</xdr:colOff>
      <xdr:row>49</xdr:row>
      <xdr:rowOff>112058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145676</xdr:colOff>
      <xdr:row>15</xdr:row>
      <xdr:rowOff>100853</xdr:rowOff>
    </xdr:from>
    <xdr:to>
      <xdr:col>7</xdr:col>
      <xdr:colOff>313765</xdr:colOff>
      <xdr:row>37</xdr:row>
      <xdr:rowOff>67234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0.1058</cdr:x>
      <cdr:y>0.11676</cdr:y>
    </cdr:from>
    <cdr:to>
      <cdr:x>0.2074</cdr:x>
      <cdr:y>0.20264</cdr:y>
    </cdr:to>
    <cdr:sp macro="" textlink="">
      <cdr:nvSpPr>
        <cdr:cNvPr id="3" name="TextBox 2"/>
        <cdr:cNvSpPr txBox="1"/>
      </cdr:nvSpPr>
      <cdr:spPr>
        <a:xfrm xmlns:a="http://schemas.openxmlformats.org/drawingml/2006/main">
          <a:off x="969449" y="477690"/>
          <a:ext cx="930961" cy="3513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238,9%</a:t>
          </a:r>
        </a:p>
      </cdr:txBody>
    </cdr:sp>
  </cdr:relSizeAnchor>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0.64904</cdr:x>
      <cdr:y>0.53685</cdr:y>
    </cdr:from>
    <cdr:to>
      <cdr:x>0.75063</cdr:x>
      <cdr:y>0.62272</cdr:y>
    </cdr:to>
    <cdr:sp macro="" textlink="">
      <cdr:nvSpPr>
        <cdr:cNvPr id="6" name="TextBox 1"/>
        <cdr:cNvSpPr txBox="1"/>
      </cdr:nvSpPr>
      <cdr:spPr>
        <a:xfrm xmlns:a="http://schemas.openxmlformats.org/drawingml/2006/main">
          <a:off x="5947191" y="2196332"/>
          <a:ext cx="930869" cy="35130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491,7%</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dr:relSizeAnchor xmlns:cdr="http://schemas.openxmlformats.org/drawingml/2006/chartDrawing">
    <cdr:from>
      <cdr:x>0.17187</cdr:x>
      <cdr:y>0.35861</cdr:y>
    </cdr:from>
    <cdr:to>
      <cdr:x>0.27347</cdr:x>
      <cdr:y>0.44449</cdr:y>
    </cdr:to>
    <cdr:sp macro="" textlink="">
      <cdr:nvSpPr>
        <cdr:cNvPr id="8" name="TextBox 1"/>
        <cdr:cNvSpPr txBox="1"/>
      </cdr:nvSpPr>
      <cdr:spPr>
        <a:xfrm xmlns:a="http://schemas.openxmlformats.org/drawingml/2006/main">
          <a:off x="1574800" y="1467126"/>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1367,4%</a:t>
          </a:r>
        </a:p>
      </cdr:txBody>
    </cdr:sp>
  </cdr:relSizeAnchor>
  <cdr:relSizeAnchor xmlns:cdr="http://schemas.openxmlformats.org/drawingml/2006/chartDrawing">
    <cdr:from>
      <cdr:x>0.47453</cdr:x>
      <cdr:y>0.52479</cdr:y>
    </cdr:from>
    <cdr:to>
      <cdr:x>0.57612</cdr:x>
      <cdr:y>0.61066</cdr:y>
    </cdr:to>
    <cdr:sp macro="" textlink="">
      <cdr:nvSpPr>
        <cdr:cNvPr id="9" name="TextBox 1"/>
        <cdr:cNvSpPr txBox="1"/>
      </cdr:nvSpPr>
      <cdr:spPr>
        <a:xfrm xmlns:a="http://schemas.openxmlformats.org/drawingml/2006/main">
          <a:off x="4346575" y="2136775"/>
          <a:ext cx="930532" cy="3496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-49,7%</a:t>
          </a:r>
        </a:p>
      </cdr:txBody>
    </cdr:sp>
  </cdr:relSizeAnchor>
</c:userShapes>
</file>

<file path=xl/drawings/drawing24.xml><?xml version="1.0" encoding="utf-8"?>
<xdr:wsDr xmlns:xdr="http://schemas.openxmlformats.org/drawingml/2006/spreadsheetDrawing" xmlns:a="http://schemas.openxmlformats.org/drawingml/2006/main">
  <xdr:twoCellAnchor>
    <xdr:from>
      <xdr:col>0</xdr:col>
      <xdr:colOff>285749</xdr:colOff>
      <xdr:row>21</xdr:row>
      <xdr:rowOff>40821</xdr:rowOff>
    </xdr:from>
    <xdr:to>
      <xdr:col>4</xdr:col>
      <xdr:colOff>544286</xdr:colOff>
      <xdr:row>45</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421822</xdr:colOff>
      <xdr:row>21</xdr:row>
      <xdr:rowOff>104774</xdr:rowOff>
    </xdr:from>
    <xdr:to>
      <xdr:col>10</xdr:col>
      <xdr:colOff>1455964</xdr:colOff>
      <xdr:row>44</xdr:row>
      <xdr:rowOff>231320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2360839</xdr:colOff>
      <xdr:row>52</xdr:row>
      <xdr:rowOff>90145</xdr:rowOff>
    </xdr:from>
    <xdr:to>
      <xdr:col>9</xdr:col>
      <xdr:colOff>190500</xdr:colOff>
      <xdr:row>77</xdr:row>
      <xdr:rowOff>68036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u="sng">
              <a:effectLst/>
              <a:latin typeface="Garamond" panose="02020404030301010803" pitchFamily="18" charset="0"/>
              <a:ea typeface="Wingdings-Regular"/>
              <a:cs typeface="Wingdings-Regular"/>
            </a:rPr>
            <a:t>Suscripciones: </a:t>
          </a:r>
          <a:r>
            <a:rPr lang="en-GB" sz="900" u="sng">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http://www.coes.org.pe/Portal/PostOperacion/Informes/EvaluacionAnual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icardo Varas Barrios " refreshedDate="42800.783078819448" createdVersion="4" refreshedVersion="4" minRefreshableVersion="3" recordCount="127">
  <cacheSource type="worksheet">
    <worksheetSource ref="O5:U132" sheet="16. HorasCongestionTransmisión"/>
  </cacheSource>
  <cacheFields count="7">
    <cacheField name="AÑO" numFmtId="3">
      <sharedItems containsSemiMixedTypes="0" containsString="0" containsNumber="1" containsInteger="1" minValue="2015" maxValue="2017" count="3">
        <n v="2015"/>
        <n v="2016"/>
        <n v="2017"/>
      </sharedItems>
    </cacheField>
    <cacheField name="MES" numFmtId="3">
      <sharedItems containsSemiMixedTypes="0" containsString="0" containsNumber="1" containsInteger="1" minValue="1" maxValue="12" count="12">
        <n v="1"/>
        <n v="2"/>
        <n v="3"/>
        <n v="4"/>
        <n v="5"/>
        <n v="6"/>
        <n v="7"/>
        <n v="8"/>
        <n v="9"/>
        <n v="10"/>
        <n v="11"/>
        <n v="12"/>
      </sharedItems>
    </cacheField>
    <cacheField name="NIVEL DE TENSIÓN" numFmtId="180">
      <sharedItems containsMixedTypes="1" containsNumber="1" containsInteger="1" minValue="138" maxValue="220" count="3">
        <s v="220 - 500"/>
        <n v="138"/>
        <n v="220"/>
      </sharedItems>
    </cacheField>
    <cacheField name="ÁREA OPERATIVA" numFmtId="180">
      <sharedItems count="2">
        <s v="SUR"/>
        <s v="CENTRO"/>
      </sharedItems>
    </cacheField>
    <cacheField name="EQUIPO DE TRANSMISIÓN" numFmtId="180">
      <sharedItems count="5">
        <s v="L-2051 L-2052_x000a_ L-5036"/>
        <s v="L-1120"/>
        <s v="L-2018"/>
        <s v="L-2244 L-2245 _x000a_L-2246"/>
        <s v="L-2105"/>
      </sharedItems>
    </cacheField>
    <cacheField name="DESCRIPCIÓN" numFmtId="180">
      <sharedItems count="5">
        <s v="ENLACE _x000a_CENTRO SUR"/>
        <s v="Paragsha - Huanuco _x000a_138kV"/>
        <s v="San Juan  - Los Industriales 220kV"/>
        <s v=" Chavarria -Ventanilla 220kV"/>
        <s v="Planicie - Carabayllo"/>
      </sharedItems>
    </cacheField>
    <cacheField name="HORAS DE CONGESTIÓN" numFmtId="180">
      <sharedItems containsString="0" containsBlank="1" containsNumber="1" minValue="0" maxValue="616.38333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7">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3"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3">
        <item x="1"/>
        <item x="2"/>
        <item x="0"/>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5">
        <item x="4"/>
        <item x="1"/>
        <item x="0"/>
        <item x="2"/>
        <item x="3"/>
      </items>
    </pivotField>
    <pivotField axis="axisRow" compact="0" outline="0" subtotalTop="0" showAll="0" includeNewItemsInFilter="1">
      <items count="6">
        <item x="3"/>
        <item x="0"/>
        <item x="1"/>
        <item x="4"/>
        <item x="2"/>
        <item t="default"/>
      </items>
    </pivotField>
    <pivotField dataField="1" compact="0" outline="0" subtotalTop="0" showAll="0" includeNewItemsInFilter="1"/>
  </pivotFields>
  <rowFields count="3">
    <field x="3"/>
    <field x="4"/>
    <field x="5"/>
  </rowFields>
  <rowItems count="6">
    <i>
      <x/>
      <x v="2"/>
      <x v="1"/>
    </i>
    <i>
      <x v="1"/>
      <x/>
      <x v="3"/>
    </i>
    <i r="1">
      <x v="1"/>
      <x v="2"/>
    </i>
    <i r="1">
      <x v="3"/>
      <x v="4"/>
    </i>
    <i r="1">
      <x v="4"/>
      <x/>
    </i>
    <i t="grand">
      <x/>
    </i>
  </rowItems>
  <colFields count="1">
    <field x="0"/>
  </colFields>
  <colItems count="4">
    <i>
      <x/>
    </i>
    <i>
      <x v="1"/>
    </i>
    <i>
      <x v="2"/>
    </i>
    <i t="grand">
      <x/>
    </i>
  </colItems>
  <pageFields count="2">
    <pageField fld="1" item="1" hier="-1"/>
    <pageField fld="2" hier="-1"/>
  </pageFields>
  <dataFields count="1">
    <dataField name="Sum of HORAS DE CONGESTIÓN" fld="6" baseField="5" baseItem="4" numFmtId="4"/>
  </dataFields>
  <formats count="2">
    <format dxfId="1">
      <pivotArea outline="0" fieldPosition="0"/>
    </format>
    <format dxfId="0">
      <pivotArea type="all" dataOnly="0"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ivotTable" Target="../pivotTables/pivotTable1.xml"/><Relationship Id="rId4" Type="http://schemas.openxmlformats.org/officeDocument/2006/relationships/drawing" Target="../drawings/drawing2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A78"/>
  <sheetViews>
    <sheetView showGridLines="0" view="pageBreakPreview" zoomScale="85" zoomScaleNormal="100" zoomScaleSheetLayoutView="85" workbookViewId="0">
      <selection activeCell="U33" sqref="U33"/>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48"/>
  <sheetViews>
    <sheetView showGridLines="0" view="pageBreakPreview" topLeftCell="A3" zoomScale="85" zoomScaleNormal="115" zoomScaleSheetLayoutView="85" workbookViewId="0">
      <selection activeCell="X46" sqref="X46"/>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890" t="s">
        <v>1</v>
      </c>
      <c r="B3" s="890"/>
      <c r="C3" s="890"/>
      <c r="D3" s="890"/>
      <c r="E3" s="890"/>
      <c r="F3" s="890"/>
      <c r="G3" s="890"/>
      <c r="H3" s="890"/>
      <c r="I3" s="890"/>
      <c r="J3" s="890"/>
      <c r="K3" s="890"/>
      <c r="L3" s="890"/>
      <c r="M3" s="890"/>
      <c r="N3" s="890"/>
      <c r="O3" s="890"/>
      <c r="P3" s="890"/>
      <c r="Q3" s="890"/>
      <c r="R3" s="10"/>
    </row>
    <row r="4" spans="1:18" ht="15" customHeight="1">
      <c r="A4" s="890"/>
      <c r="B4" s="890"/>
      <c r="C4" s="890"/>
      <c r="D4" s="890"/>
      <c r="E4" s="890"/>
      <c r="F4" s="890"/>
      <c r="G4" s="890"/>
      <c r="H4" s="890"/>
      <c r="I4" s="890"/>
      <c r="J4" s="890"/>
      <c r="K4" s="890"/>
      <c r="L4" s="890"/>
      <c r="M4" s="890"/>
      <c r="N4" s="890"/>
      <c r="O4" s="890"/>
      <c r="P4" s="890"/>
      <c r="Q4" s="890"/>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22"/>
      <c r="C7" s="22"/>
      <c r="D7" s="23"/>
      <c r="E7" s="23"/>
      <c r="F7" s="24"/>
      <c r="G7" s="24"/>
      <c r="H7" s="24"/>
      <c r="I7" s="24"/>
      <c r="J7" s="24"/>
      <c r="K7" s="24"/>
      <c r="L7" s="25"/>
      <c r="M7" s="26"/>
      <c r="N7" s="26"/>
      <c r="O7" s="26"/>
      <c r="P7" s="27" t="s">
        <v>35</v>
      </c>
      <c r="Q7" s="28"/>
    </row>
    <row r="8" spans="1:18" ht="15" customHeight="1">
      <c r="E8" s="8"/>
      <c r="Q8" s="9"/>
    </row>
    <row r="9" spans="1:18" ht="15" customHeight="1">
      <c r="A9" s="21" t="s">
        <v>37</v>
      </c>
      <c r="B9" s="30"/>
      <c r="C9" s="22"/>
      <c r="D9" s="23"/>
      <c r="E9" s="23"/>
      <c r="F9" s="23"/>
      <c r="G9" s="23"/>
      <c r="H9" s="23"/>
      <c r="I9" s="23"/>
      <c r="J9" s="23"/>
      <c r="K9" s="8"/>
      <c r="L9" s="31"/>
      <c r="M9" s="31"/>
      <c r="N9" s="32"/>
      <c r="O9" s="31"/>
      <c r="P9" s="33"/>
      <c r="Q9" s="9"/>
    </row>
    <row r="10" spans="1:18" ht="15" customHeight="1">
      <c r="A10" s="34"/>
      <c r="B10" s="23" t="s">
        <v>20</v>
      </c>
      <c r="C10" s="23"/>
      <c r="D10" s="23"/>
      <c r="E10" s="23"/>
      <c r="F10" s="23"/>
      <c r="G10" s="23"/>
      <c r="H10" s="24"/>
      <c r="I10" s="24"/>
      <c r="J10" s="24"/>
      <c r="K10" s="35"/>
      <c r="L10" s="25"/>
      <c r="M10" s="25"/>
      <c r="N10" s="36"/>
      <c r="O10" s="25"/>
      <c r="P10" s="27" t="s">
        <v>36</v>
      </c>
      <c r="Q10" s="9"/>
    </row>
    <row r="11" spans="1:18" ht="15" customHeight="1">
      <c r="A11" s="34"/>
      <c r="B11" s="30" t="s">
        <v>21</v>
      </c>
      <c r="C11" s="22"/>
      <c r="D11" s="23"/>
      <c r="E11" s="23"/>
      <c r="F11" s="23"/>
      <c r="G11" s="23"/>
      <c r="H11" s="37"/>
      <c r="I11" s="37"/>
      <c r="J11" s="37"/>
      <c r="K11" s="38"/>
      <c r="L11" s="39"/>
      <c r="M11" s="39"/>
      <c r="N11" s="40"/>
      <c r="O11" s="39"/>
      <c r="P11" s="41" t="s">
        <v>36</v>
      </c>
      <c r="Q11" s="9"/>
    </row>
    <row r="12" spans="1:18" ht="15" customHeight="1">
      <c r="E12" s="8"/>
      <c r="Q12" s="9"/>
    </row>
    <row r="13" spans="1:18" ht="15" customHeight="1">
      <c r="A13" s="21" t="s">
        <v>16</v>
      </c>
      <c r="B13" s="30"/>
      <c r="C13" s="22"/>
      <c r="D13" s="23"/>
      <c r="E13" s="23"/>
      <c r="F13" s="23"/>
      <c r="G13" s="23"/>
      <c r="H13" s="23"/>
      <c r="I13" s="23"/>
      <c r="J13" s="23"/>
      <c r="K13" s="8"/>
      <c r="L13" s="31"/>
      <c r="M13" s="31"/>
      <c r="N13" s="32"/>
      <c r="O13" s="31"/>
      <c r="P13" s="33"/>
      <c r="Q13" s="31"/>
    </row>
    <row r="14" spans="1:18" ht="15" customHeight="1">
      <c r="A14" s="34"/>
      <c r="B14" s="23" t="s">
        <v>4</v>
      </c>
      <c r="C14" s="23"/>
      <c r="D14" s="23"/>
      <c r="E14" s="23"/>
      <c r="F14" s="23"/>
      <c r="G14" s="23"/>
      <c r="H14" s="24"/>
      <c r="I14" s="24"/>
      <c r="J14" s="24"/>
      <c r="K14" s="35"/>
      <c r="L14" s="25"/>
      <c r="M14" s="25"/>
      <c r="N14" s="701"/>
      <c r="O14" s="25"/>
      <c r="P14" s="27" t="s">
        <v>23</v>
      </c>
      <c r="Q14" s="31"/>
    </row>
    <row r="15" spans="1:18" ht="15" customHeight="1">
      <c r="A15" s="34"/>
      <c r="B15" s="30" t="s">
        <v>10</v>
      </c>
      <c r="C15" s="22"/>
      <c r="D15" s="23"/>
      <c r="E15" s="23"/>
      <c r="F15" s="23"/>
      <c r="G15" s="23"/>
      <c r="H15" s="37"/>
      <c r="I15" s="37"/>
      <c r="J15" s="37"/>
      <c r="K15" s="38"/>
      <c r="L15" s="39"/>
      <c r="M15" s="39"/>
      <c r="N15" s="40"/>
      <c r="O15" s="39"/>
      <c r="P15" s="41" t="s">
        <v>24</v>
      </c>
      <c r="Q15" s="31"/>
    </row>
    <row r="16" spans="1:18" ht="15" customHeight="1">
      <c r="A16" s="34"/>
      <c r="B16" s="30" t="s">
        <v>11</v>
      </c>
      <c r="C16" s="22"/>
      <c r="D16" s="23"/>
      <c r="E16" s="23"/>
      <c r="F16" s="23"/>
      <c r="G16" s="23"/>
      <c r="H16" s="37"/>
      <c r="I16" s="37"/>
      <c r="J16" s="37"/>
      <c r="K16" s="38"/>
      <c r="L16" s="42"/>
      <c r="M16" s="42"/>
      <c r="N16" s="40"/>
      <c r="O16" s="42"/>
      <c r="P16" s="41" t="s">
        <v>25</v>
      </c>
      <c r="Q16" s="43"/>
    </row>
    <row r="17" spans="1:18" ht="15" customHeight="1">
      <c r="A17" s="34"/>
      <c r="B17" s="30" t="s">
        <v>12</v>
      </c>
      <c r="C17" s="22"/>
      <c r="D17" s="23"/>
      <c r="E17" s="23"/>
      <c r="F17" s="23"/>
      <c r="G17" s="23"/>
      <c r="H17" s="37"/>
      <c r="I17" s="37"/>
      <c r="J17" s="37"/>
      <c r="K17" s="38"/>
      <c r="L17" s="39"/>
      <c r="M17" s="39"/>
      <c r="N17" s="40"/>
      <c r="O17" s="39"/>
      <c r="P17" s="41" t="s">
        <v>26</v>
      </c>
      <c r="Q17" s="31"/>
    </row>
    <row r="18" spans="1:18" ht="15" customHeight="1">
      <c r="A18" s="34"/>
      <c r="B18" s="193"/>
      <c r="C18" s="23"/>
      <c r="D18" s="23"/>
      <c r="E18" s="23"/>
      <c r="F18" s="23"/>
      <c r="G18" s="23"/>
      <c r="H18" s="194"/>
      <c r="I18" s="194"/>
      <c r="J18" s="194"/>
      <c r="K18" s="195"/>
      <c r="L18" s="196"/>
      <c r="M18" s="196"/>
      <c r="N18" s="197"/>
      <c r="O18" s="196"/>
      <c r="P18" s="198"/>
      <c r="Q18" s="31"/>
    </row>
    <row r="19" spans="1:18" ht="15" customHeight="1">
      <c r="A19" s="21" t="s">
        <v>17</v>
      </c>
      <c r="B19" s="2"/>
      <c r="C19" s="30"/>
      <c r="D19" s="22"/>
      <c r="E19" s="23"/>
      <c r="F19" s="23"/>
      <c r="G19" s="23"/>
      <c r="H19" s="23"/>
      <c r="I19" s="23"/>
      <c r="J19" s="23"/>
      <c r="K19" s="23"/>
      <c r="L19" s="8"/>
      <c r="M19" s="31"/>
      <c r="N19" s="31"/>
      <c r="O19" s="32"/>
      <c r="P19" s="31"/>
      <c r="Q19" s="33"/>
      <c r="R19" s="31"/>
    </row>
    <row r="20" spans="1:18" ht="15" customHeight="1">
      <c r="A20" s="2"/>
      <c r="B20" s="22" t="s">
        <v>22</v>
      </c>
      <c r="C20" s="22"/>
      <c r="D20" s="23"/>
      <c r="E20" s="23"/>
      <c r="F20" s="23"/>
      <c r="G20" s="23"/>
      <c r="H20" s="23"/>
      <c r="I20" s="23"/>
      <c r="J20" s="23"/>
      <c r="K20" s="35"/>
      <c r="L20" s="25"/>
      <c r="M20" s="25"/>
      <c r="N20" s="36"/>
      <c r="O20" s="25"/>
      <c r="P20" s="27" t="s">
        <v>27</v>
      </c>
      <c r="Q20" s="31"/>
    </row>
    <row r="21" spans="1:18" ht="15" customHeight="1">
      <c r="A21" s="44"/>
      <c r="B21" s="22" t="s">
        <v>12</v>
      </c>
      <c r="C21" s="22"/>
      <c r="D21" s="23"/>
      <c r="E21" s="23"/>
      <c r="F21" s="23"/>
      <c r="G21" s="23"/>
      <c r="H21" s="23"/>
      <c r="I21" s="23"/>
      <c r="J21" s="23"/>
      <c r="K21" s="35"/>
      <c r="L21" s="25"/>
      <c r="M21" s="25"/>
      <c r="N21" s="36"/>
      <c r="O21" s="25"/>
      <c r="P21" s="27" t="s">
        <v>28</v>
      </c>
      <c r="Q21" s="31"/>
    </row>
    <row r="22" spans="1:18" ht="15" customHeight="1">
      <c r="A22" s="44"/>
      <c r="B22" s="31"/>
      <c r="C22" s="45"/>
      <c r="D22" s="31"/>
      <c r="E22" s="31"/>
      <c r="F22" s="31"/>
      <c r="G22" s="31"/>
      <c r="H22" s="31"/>
      <c r="I22" s="31"/>
      <c r="J22" s="31"/>
      <c r="K22" s="31"/>
      <c r="L22" s="31"/>
      <c r="M22" s="31"/>
      <c r="N22" s="32"/>
      <c r="O22" s="31"/>
      <c r="P22" s="10"/>
      <c r="Q22" s="31"/>
    </row>
    <row r="23" spans="1:18" ht="15" customHeight="1">
      <c r="A23" s="21" t="s">
        <v>5</v>
      </c>
      <c r="B23" s="2"/>
      <c r="C23" s="30"/>
      <c r="D23" s="22"/>
      <c r="E23" s="23"/>
      <c r="F23" s="23"/>
      <c r="G23" s="23"/>
      <c r="H23" s="23"/>
      <c r="I23" s="23"/>
      <c r="J23" s="23"/>
      <c r="K23" s="23"/>
      <c r="L23" s="8"/>
      <c r="M23" s="31"/>
      <c r="N23" s="31"/>
      <c r="O23" s="32"/>
      <c r="P23" s="31"/>
      <c r="Q23" s="31"/>
    </row>
    <row r="24" spans="1:18" ht="15" customHeight="1">
      <c r="A24" s="2"/>
      <c r="B24" s="22" t="s">
        <v>6</v>
      </c>
      <c r="C24" s="22"/>
      <c r="D24" s="23"/>
      <c r="E24" s="23"/>
      <c r="F24" s="23"/>
      <c r="G24" s="23"/>
      <c r="H24" s="23"/>
      <c r="I24" s="23"/>
      <c r="J24" s="23"/>
      <c r="K24" s="35"/>
      <c r="L24" s="25"/>
      <c r="M24" s="25"/>
      <c r="N24" s="36"/>
      <c r="O24" s="25"/>
      <c r="P24" s="27" t="s">
        <v>29</v>
      </c>
      <c r="Q24" s="31"/>
    </row>
    <row r="25" spans="1:18" ht="15" customHeight="1">
      <c r="A25" s="44"/>
      <c r="B25" s="22" t="s">
        <v>7</v>
      </c>
      <c r="C25" s="22"/>
      <c r="D25" s="23"/>
      <c r="E25" s="23"/>
      <c r="F25" s="23"/>
      <c r="G25" s="23"/>
      <c r="H25" s="23"/>
      <c r="I25" s="23"/>
      <c r="J25" s="23"/>
      <c r="K25" s="35"/>
      <c r="L25" s="25"/>
      <c r="M25" s="25"/>
      <c r="N25" s="36"/>
      <c r="O25" s="25"/>
      <c r="P25" s="27" t="s">
        <v>30</v>
      </c>
      <c r="Q25" s="31"/>
    </row>
    <row r="26" spans="1:18" ht="15" customHeight="1">
      <c r="A26" s="44"/>
      <c r="B26" s="22"/>
      <c r="C26" s="22"/>
      <c r="D26" s="23"/>
      <c r="E26" s="23"/>
      <c r="F26" s="23"/>
      <c r="G26" s="23"/>
      <c r="H26" s="23"/>
      <c r="I26" s="23"/>
      <c r="J26" s="23"/>
      <c r="K26" s="8"/>
      <c r="L26" s="31"/>
      <c r="M26" s="31"/>
      <c r="N26" s="32"/>
      <c r="O26" s="31"/>
      <c r="P26" s="10"/>
      <c r="Q26" s="31"/>
    </row>
    <row r="27" spans="1:18" ht="15" customHeight="1">
      <c r="A27" s="94" t="s">
        <v>8</v>
      </c>
      <c r="B27" s="22"/>
      <c r="C27" s="22"/>
      <c r="D27" s="23"/>
      <c r="E27" s="23"/>
      <c r="F27" s="23"/>
      <c r="G27" s="23"/>
      <c r="H27" s="23"/>
      <c r="I27" s="23"/>
      <c r="J27" s="23"/>
      <c r="K27" s="8"/>
      <c r="L27" s="31"/>
      <c r="M27" s="31"/>
      <c r="N27" s="32"/>
      <c r="O27" s="31"/>
      <c r="P27" s="10"/>
      <c r="Q27" s="31"/>
    </row>
    <row r="28" spans="1:18" ht="15" customHeight="1">
      <c r="A28" s="94"/>
      <c r="B28" s="22" t="s">
        <v>9</v>
      </c>
      <c r="C28" s="22"/>
      <c r="D28" s="23"/>
      <c r="E28" s="23"/>
      <c r="F28" s="23"/>
      <c r="G28" s="23"/>
      <c r="H28" s="23"/>
      <c r="I28" s="23"/>
      <c r="J28" s="23"/>
      <c r="K28" s="8"/>
      <c r="L28" s="25"/>
      <c r="M28" s="25"/>
      <c r="N28" s="36"/>
      <c r="O28" s="25"/>
      <c r="P28" s="27" t="s">
        <v>31</v>
      </c>
      <c r="Q28" s="31"/>
    </row>
    <row r="29" spans="1:18" ht="15" customHeight="1">
      <c r="A29" s="94"/>
      <c r="B29" s="22"/>
      <c r="C29" s="22"/>
      <c r="D29" s="23"/>
      <c r="E29" s="23"/>
      <c r="F29" s="23"/>
      <c r="G29" s="23"/>
      <c r="H29" s="23"/>
      <c r="I29" s="23"/>
      <c r="J29" s="23"/>
      <c r="K29" s="8"/>
      <c r="L29" s="31"/>
      <c r="M29" s="31"/>
      <c r="N29" s="32"/>
      <c r="O29" s="31"/>
      <c r="P29" s="10"/>
      <c r="Q29" s="31"/>
    </row>
    <row r="30" spans="1:18" ht="15" customHeight="1">
      <c r="A30" s="21" t="s">
        <v>18</v>
      </c>
      <c r="B30" s="31"/>
      <c r="C30" s="45"/>
      <c r="D30" s="31"/>
      <c r="E30" s="31"/>
      <c r="F30" s="31"/>
      <c r="G30" s="31"/>
      <c r="H30" s="31"/>
      <c r="I30" s="31"/>
      <c r="J30" s="31"/>
      <c r="K30" s="31"/>
      <c r="L30" s="31"/>
      <c r="M30" s="31"/>
      <c r="N30" s="31"/>
      <c r="O30" s="31"/>
      <c r="P30" s="10"/>
      <c r="Q30" s="31"/>
    </row>
    <row r="31" spans="1:18" ht="15" customHeight="1">
      <c r="A31" s="34"/>
      <c r="B31" s="22" t="s">
        <v>13</v>
      </c>
      <c r="C31" s="23"/>
      <c r="D31" s="23"/>
      <c r="E31" s="23"/>
      <c r="F31" s="24"/>
      <c r="G31" s="24"/>
      <c r="H31" s="24"/>
      <c r="I31" s="24"/>
      <c r="J31" s="24"/>
      <c r="K31" s="24"/>
      <c r="L31" s="46"/>
      <c r="M31" s="46"/>
      <c r="N31" s="47"/>
      <c r="O31" s="46"/>
      <c r="P31" s="27" t="s">
        <v>32</v>
      </c>
      <c r="Q31" s="43"/>
    </row>
    <row r="32" spans="1:18" ht="15" hidden="1" customHeight="1">
      <c r="A32" s="34"/>
      <c r="B32" s="22"/>
      <c r="C32" s="23"/>
      <c r="D32" s="23"/>
      <c r="E32" s="23"/>
      <c r="F32" s="37"/>
      <c r="G32" s="37"/>
      <c r="H32" s="37"/>
      <c r="I32" s="37"/>
      <c r="J32" s="37"/>
      <c r="K32" s="37"/>
      <c r="L32" s="49"/>
      <c r="M32" s="49"/>
      <c r="N32" s="49"/>
      <c r="O32" s="49"/>
      <c r="P32" s="41"/>
      <c r="Q32" s="50"/>
    </row>
    <row r="33" spans="1:22" ht="15" hidden="1" customHeight="1">
      <c r="A33" s="34"/>
      <c r="B33" s="22"/>
      <c r="C33" s="23"/>
      <c r="D33" s="23"/>
      <c r="E33" s="23"/>
      <c r="F33" s="194"/>
      <c r="G33" s="194"/>
      <c r="H33" s="194"/>
      <c r="I33" s="194"/>
      <c r="J33" s="194"/>
      <c r="K33" s="194"/>
      <c r="L33" s="199"/>
      <c r="M33" s="199"/>
      <c r="N33" s="199"/>
      <c r="O33" s="199"/>
      <c r="P33" s="198"/>
      <c r="Q33" s="7"/>
    </row>
    <row r="34" spans="1:22" s="51" customFormat="1" ht="15" hidden="1" customHeight="1">
      <c r="A34" s="21" t="s">
        <v>19</v>
      </c>
      <c r="B34" s="31"/>
      <c r="C34" s="45"/>
      <c r="D34" s="31"/>
      <c r="E34" s="31"/>
      <c r="F34" s="31"/>
      <c r="G34" s="31"/>
      <c r="H34" s="31"/>
      <c r="I34" s="31"/>
      <c r="J34" s="31"/>
      <c r="K34" s="31"/>
      <c r="L34" s="31"/>
      <c r="M34" s="31"/>
      <c r="N34" s="31"/>
      <c r="O34" s="31"/>
      <c r="P34" s="10"/>
      <c r="Q34" s="7"/>
      <c r="T34" s="52"/>
    </row>
    <row r="35" spans="1:22" s="51" customFormat="1" ht="15" hidden="1" customHeight="1">
      <c r="A35" s="34"/>
      <c r="B35" s="22" t="s">
        <v>14</v>
      </c>
      <c r="C35" s="23"/>
      <c r="D35" s="23"/>
      <c r="E35" s="23"/>
      <c r="F35" s="23"/>
      <c r="G35" s="24"/>
      <c r="H35" s="24"/>
      <c r="I35" s="24"/>
      <c r="J35" s="24"/>
      <c r="K35" s="24"/>
      <c r="L35" s="46"/>
      <c r="M35" s="46"/>
      <c r="N35" s="47"/>
      <c r="O35" s="46"/>
      <c r="P35" s="27"/>
      <c r="Q35" s="53"/>
      <c r="S35" s="54"/>
      <c r="T35" s="52"/>
    </row>
    <row r="36" spans="1:22" s="56" customFormat="1" ht="15" hidden="1" customHeight="1">
      <c r="A36" s="34"/>
      <c r="B36" s="22" t="s">
        <v>15</v>
      </c>
      <c r="C36" s="23"/>
      <c r="D36" s="23"/>
      <c r="E36" s="23"/>
      <c r="F36" s="23"/>
      <c r="G36" s="37"/>
      <c r="H36" s="37"/>
      <c r="I36" s="37"/>
      <c r="J36" s="37"/>
      <c r="K36" s="37"/>
      <c r="L36" s="49"/>
      <c r="M36" s="49"/>
      <c r="N36" s="49"/>
      <c r="O36" s="49"/>
      <c r="P36" s="41"/>
      <c r="Q36" s="55"/>
      <c r="T36" s="57"/>
      <c r="U36" s="58"/>
    </row>
    <row r="37" spans="1:22" s="56" customFormat="1" ht="18.75" customHeight="1">
      <c r="A37" s="34"/>
      <c r="B37" s="22"/>
      <c r="C37" s="23"/>
      <c r="D37" s="23"/>
      <c r="E37" s="23"/>
      <c r="F37" s="23"/>
      <c r="G37" s="194"/>
      <c r="H37" s="194"/>
      <c r="I37" s="194"/>
      <c r="J37" s="194"/>
      <c r="K37" s="194"/>
      <c r="L37" s="200"/>
      <c r="M37" s="197"/>
      <c r="N37" s="197"/>
      <c r="O37" s="197"/>
      <c r="P37" s="198"/>
      <c r="Q37" s="32"/>
      <c r="T37" s="57"/>
      <c r="U37" s="54"/>
      <c r="V37" s="54"/>
    </row>
    <row r="38" spans="1:22" s="56" customFormat="1" ht="15" customHeight="1">
      <c r="A38" s="21" t="s">
        <v>267</v>
      </c>
      <c r="B38" s="86"/>
      <c r="C38" s="23"/>
      <c r="D38" s="23"/>
      <c r="E38" s="23"/>
      <c r="F38" s="23"/>
      <c r="G38" s="23"/>
      <c r="H38" s="23"/>
      <c r="I38" s="23"/>
      <c r="J38" s="23"/>
      <c r="K38" s="23"/>
      <c r="L38" s="31"/>
      <c r="M38" s="50"/>
      <c r="N38" s="26"/>
      <c r="O38" s="26"/>
      <c r="P38" s="27" t="s">
        <v>33</v>
      </c>
      <c r="Q38" s="63"/>
      <c r="S38" s="59"/>
      <c r="T38" s="57"/>
      <c r="U38" s="60"/>
      <c r="V38" s="61"/>
    </row>
    <row r="39" spans="1:22" s="56" customFormat="1" ht="15" customHeight="1">
      <c r="A39" s="34"/>
      <c r="B39" s="22"/>
      <c r="C39" s="23"/>
      <c r="D39" s="23"/>
      <c r="E39" s="23"/>
      <c r="F39" s="23"/>
      <c r="G39" s="23"/>
      <c r="H39" s="23"/>
      <c r="I39" s="23"/>
      <c r="J39" s="23"/>
      <c r="K39" s="23"/>
      <c r="L39" s="69"/>
      <c r="M39" s="63"/>
      <c r="N39" s="63"/>
      <c r="O39" s="63"/>
      <c r="P39" s="10"/>
      <c r="Q39" s="63"/>
      <c r="S39" s="59"/>
      <c r="T39" s="62"/>
      <c r="U39" s="60"/>
      <c r="V39" s="61"/>
    </row>
    <row r="40" spans="1:22" s="64" customFormat="1" ht="15" customHeight="1">
      <c r="B40" s="23"/>
      <c r="C40" s="23"/>
      <c r="D40" s="23"/>
      <c r="E40" s="23"/>
      <c r="F40" s="23"/>
      <c r="G40" s="23"/>
      <c r="H40" s="23"/>
      <c r="I40" s="23"/>
      <c r="J40" s="23"/>
      <c r="K40" s="23"/>
      <c r="L40" s="69"/>
      <c r="M40" s="63"/>
      <c r="N40" s="63"/>
      <c r="O40" s="63"/>
      <c r="P40" s="10"/>
      <c r="Q40" s="32"/>
      <c r="S40" s="59"/>
      <c r="T40" s="62"/>
      <c r="U40" s="60"/>
      <c r="V40" s="61"/>
    </row>
    <row r="41" spans="1:22" s="64" customFormat="1" ht="15" customHeight="1">
      <c r="A41" s="352" t="s">
        <v>97</v>
      </c>
      <c r="B41" s="23"/>
      <c r="C41" s="23"/>
      <c r="D41" s="23"/>
      <c r="E41" s="23"/>
      <c r="F41" s="23"/>
      <c r="G41" s="23"/>
      <c r="H41" s="23"/>
      <c r="I41" s="23"/>
      <c r="J41" s="23"/>
      <c r="K41" s="23"/>
      <c r="L41" s="69"/>
      <c r="M41" s="63"/>
      <c r="N41" s="63"/>
      <c r="O41" s="63"/>
      <c r="P41" s="10"/>
      <c r="Q41" s="32"/>
      <c r="S41" s="59"/>
      <c r="T41" s="62"/>
      <c r="U41" s="60"/>
      <c r="V41" s="61"/>
    </row>
    <row r="42" spans="1:22" s="64" customFormat="1" ht="15" customHeight="1">
      <c r="A42" s="21" t="s">
        <v>269</v>
      </c>
      <c r="B42" s="22"/>
      <c r="C42" s="23"/>
      <c r="D42" s="23"/>
      <c r="E42" s="23"/>
      <c r="F42" s="23"/>
      <c r="G42" s="23"/>
      <c r="H42" s="23"/>
      <c r="I42" s="23"/>
      <c r="J42" s="31"/>
      <c r="K42" s="50"/>
      <c r="L42" s="26"/>
      <c r="M42" s="26"/>
      <c r="N42" s="26"/>
      <c r="O42" s="26"/>
      <c r="P42" s="27" t="s">
        <v>34</v>
      </c>
      <c r="Q42" s="32"/>
      <c r="S42" s="59"/>
      <c r="T42" s="62"/>
      <c r="U42" s="60"/>
      <c r="V42" s="61"/>
    </row>
    <row r="43" spans="1:22" s="56" customFormat="1" ht="15" customHeight="1">
      <c r="A43" s="21" t="s">
        <v>270</v>
      </c>
      <c r="B43" s="22"/>
      <c r="C43" s="23"/>
      <c r="D43" s="23"/>
      <c r="E43" s="23"/>
      <c r="F43" s="23"/>
      <c r="G43" s="23"/>
      <c r="H43" s="23"/>
      <c r="I43" s="23"/>
      <c r="J43" s="23"/>
      <c r="K43" s="23"/>
      <c r="L43" s="26"/>
      <c r="M43" s="26"/>
      <c r="N43" s="26"/>
      <c r="O43" s="26"/>
      <c r="P43" s="27" t="s">
        <v>98</v>
      </c>
      <c r="Q43" s="65"/>
      <c r="T43" s="66"/>
    </row>
    <row r="44" spans="1:22" s="56" customFormat="1" ht="15" customHeight="1">
      <c r="A44" s="21" t="s">
        <v>271</v>
      </c>
      <c r="B44" s="22"/>
      <c r="C44" s="23"/>
      <c r="D44" s="23"/>
      <c r="E44" s="23"/>
      <c r="F44" s="23"/>
      <c r="G44" s="23"/>
      <c r="H44" s="23"/>
      <c r="I44" s="23"/>
      <c r="J44" s="23"/>
      <c r="K44" s="23"/>
      <c r="L44" s="26"/>
      <c r="M44" s="26"/>
      <c r="N44" s="26"/>
      <c r="O44" s="26"/>
      <c r="P44" s="27" t="s">
        <v>596</v>
      </c>
      <c r="Q44" s="63"/>
      <c r="T44" s="66"/>
    </row>
    <row r="45" spans="1:22" s="56" customFormat="1" ht="15" customHeight="1">
      <c r="A45" s="34"/>
      <c r="B45" s="22"/>
      <c r="C45" s="23"/>
      <c r="D45" s="23"/>
      <c r="E45" s="23"/>
      <c r="F45" s="23"/>
      <c r="G45" s="23"/>
      <c r="H45" s="23"/>
      <c r="I45" s="23"/>
      <c r="J45" s="23"/>
      <c r="K45" s="23"/>
      <c r="L45" s="69"/>
      <c r="M45" s="63"/>
      <c r="N45" s="63"/>
      <c r="O45" s="63"/>
      <c r="P45" s="10"/>
      <c r="Q45" s="63"/>
      <c r="T45" s="66"/>
    </row>
    <row r="46" spans="1:22" s="64" customFormat="1" ht="15" customHeight="1">
      <c r="A46" s="34"/>
      <c r="B46" s="22"/>
      <c r="C46" s="23"/>
      <c r="D46" s="23"/>
      <c r="E46" s="23"/>
      <c r="F46" s="23"/>
      <c r="G46" s="23"/>
      <c r="H46" s="23"/>
      <c r="I46" s="23"/>
      <c r="J46" s="23"/>
      <c r="K46" s="23"/>
      <c r="L46" s="69"/>
      <c r="M46" s="63"/>
      <c r="N46" s="63"/>
      <c r="O46" s="63"/>
      <c r="P46" s="10"/>
      <c r="Q46" s="63"/>
      <c r="T46" s="66"/>
    </row>
    <row r="47" spans="1:22" s="64" customFormat="1" ht="15" customHeight="1">
      <c r="A47" s="34"/>
      <c r="B47" s="22"/>
      <c r="C47" s="23"/>
      <c r="D47" s="23"/>
      <c r="E47" s="23"/>
      <c r="F47" s="23"/>
      <c r="G47" s="23"/>
      <c r="H47" s="23"/>
      <c r="I47" s="23"/>
      <c r="J47" s="23"/>
      <c r="K47" s="23"/>
      <c r="L47" s="43"/>
      <c r="M47" s="67"/>
      <c r="N47" s="67"/>
      <c r="O47" s="67"/>
      <c r="P47" s="10"/>
      <c r="Q47" s="67"/>
      <c r="T47" s="66"/>
    </row>
    <row r="48" spans="1:22" s="64" customFormat="1" ht="15" customHeight="1">
      <c r="A48" s="34"/>
      <c r="B48" s="22"/>
      <c r="C48" s="23"/>
      <c r="D48" s="23"/>
      <c r="E48" s="23"/>
      <c r="F48" s="23"/>
      <c r="G48" s="23"/>
      <c r="H48" s="23"/>
      <c r="I48" s="23"/>
      <c r="J48" s="23"/>
      <c r="K48" s="23"/>
      <c r="L48" s="50"/>
      <c r="M48" s="7"/>
      <c r="N48" s="201"/>
      <c r="O48" s="68"/>
      <c r="P48" s="10"/>
      <c r="Q48" s="68"/>
      <c r="T48" s="66"/>
    </row>
    <row r="49" spans="1:31" ht="15" customHeight="1">
      <c r="A49" s="34"/>
      <c r="B49" s="22"/>
      <c r="C49" s="23"/>
      <c r="D49" s="23"/>
      <c r="E49" s="23"/>
      <c r="F49" s="23"/>
      <c r="G49" s="23"/>
      <c r="H49" s="23"/>
      <c r="I49" s="23"/>
      <c r="J49" s="23"/>
      <c r="K49" s="23"/>
      <c r="L49" s="9"/>
      <c r="M49" s="69"/>
      <c r="N49" s="69"/>
      <c r="O49" s="69"/>
      <c r="P49" s="10"/>
      <c r="Q49" s="69"/>
    </row>
    <row r="50" spans="1:31" s="70" customFormat="1" ht="15" customHeight="1">
      <c r="A50" s="34"/>
      <c r="B50" s="22"/>
      <c r="C50" s="23"/>
      <c r="D50" s="23"/>
      <c r="E50" s="23"/>
      <c r="F50" s="23"/>
      <c r="G50" s="23"/>
      <c r="H50" s="23"/>
      <c r="I50" s="23"/>
      <c r="J50" s="23"/>
      <c r="K50" s="23"/>
      <c r="L50" s="9"/>
      <c r="M50" s="69"/>
      <c r="N50" s="69"/>
      <c r="O50" s="69"/>
      <c r="P50" s="10"/>
      <c r="Q50" s="69"/>
      <c r="S50" s="71"/>
      <c r="T50" s="72"/>
    </row>
    <row r="51" spans="1:31" s="73" customFormat="1" ht="15" customHeight="1">
      <c r="A51" s="34"/>
      <c r="B51" s="22"/>
      <c r="C51" s="23"/>
      <c r="D51" s="23"/>
      <c r="E51" s="23"/>
      <c r="F51" s="23"/>
      <c r="G51" s="23"/>
      <c r="H51" s="23"/>
      <c r="I51" s="23"/>
      <c r="J51" s="23"/>
      <c r="K51" s="23"/>
      <c r="L51" s="97"/>
      <c r="M51" s="69"/>
      <c r="N51" s="69"/>
      <c r="O51" s="69"/>
      <c r="P51" s="10"/>
      <c r="Q51" s="69"/>
      <c r="S51" s="74"/>
      <c r="T51" s="75"/>
      <c r="U51" s="76"/>
      <c r="V51" s="77"/>
    </row>
    <row r="52" spans="1:31" s="73" customFormat="1" ht="15" customHeight="1">
      <c r="A52" s="34"/>
      <c r="B52" s="23"/>
      <c r="C52" s="23"/>
      <c r="D52" s="23"/>
      <c r="E52" s="23"/>
      <c r="F52" s="23"/>
      <c r="G52" s="23"/>
      <c r="H52" s="23"/>
      <c r="I52" s="23"/>
      <c r="J52" s="23"/>
      <c r="K52" s="23"/>
      <c r="L52" s="101"/>
      <c r="M52" s="69"/>
      <c r="N52" s="69"/>
      <c r="O52" s="69"/>
      <c r="P52" s="10"/>
      <c r="Q52" s="69"/>
      <c r="T52" s="78"/>
    </row>
    <row r="53" spans="1:31" s="73" customFormat="1" ht="15" customHeight="1">
      <c r="A53" s="34"/>
      <c r="B53" s="23"/>
      <c r="C53" s="23"/>
      <c r="D53" s="23"/>
      <c r="E53" s="23"/>
      <c r="F53" s="23"/>
      <c r="G53" s="23"/>
      <c r="H53" s="23"/>
      <c r="I53" s="23"/>
      <c r="J53" s="23"/>
      <c r="K53" s="23"/>
      <c r="L53" s="104"/>
      <c r="M53" s="69"/>
      <c r="N53" s="69"/>
      <c r="O53" s="69"/>
      <c r="P53" s="10"/>
      <c r="Q53" s="69"/>
      <c r="S53" s="74"/>
      <c r="T53" s="75"/>
    </row>
    <row r="54" spans="1:31" s="73" customFormat="1" ht="15" customHeight="1">
      <c r="A54" s="34"/>
      <c r="B54" s="23"/>
      <c r="C54" s="23"/>
      <c r="D54" s="23"/>
      <c r="E54" s="23"/>
      <c r="F54" s="23"/>
      <c r="G54" s="23"/>
      <c r="H54" s="23"/>
      <c r="I54" s="23"/>
      <c r="J54" s="23"/>
      <c r="K54" s="23"/>
      <c r="L54" s="104"/>
      <c r="M54" s="69"/>
      <c r="N54" s="69"/>
      <c r="O54" s="69"/>
      <c r="P54" s="10"/>
      <c r="Q54" s="69"/>
      <c r="T54" s="79"/>
      <c r="U54" s="76"/>
      <c r="V54" s="80"/>
    </row>
    <row r="55" spans="1:31" s="73" customFormat="1" ht="15" customHeight="1">
      <c r="A55" s="34"/>
      <c r="B55" s="23"/>
      <c r="C55" s="23"/>
      <c r="D55" s="23"/>
      <c r="E55" s="23"/>
      <c r="F55" s="23"/>
      <c r="G55" s="23"/>
      <c r="H55" s="23"/>
      <c r="I55" s="23"/>
      <c r="J55" s="23"/>
      <c r="K55" s="23"/>
      <c r="L55" s="9"/>
      <c r="M55" s="69"/>
      <c r="N55" s="69"/>
      <c r="O55" s="69"/>
      <c r="P55" s="10"/>
      <c r="Q55" s="69"/>
      <c r="T55" s="79"/>
      <c r="U55" s="76"/>
      <c r="V55" s="80"/>
    </row>
    <row r="56" spans="1:31" s="73" customFormat="1" ht="15" customHeight="1">
      <c r="A56" s="34"/>
      <c r="B56" s="23"/>
      <c r="C56" s="23"/>
      <c r="D56" s="23"/>
      <c r="E56" s="23"/>
      <c r="F56" s="23"/>
      <c r="G56" s="23"/>
      <c r="H56" s="23"/>
      <c r="I56" s="23"/>
      <c r="J56" s="23"/>
      <c r="K56" s="23"/>
      <c r="L56" s="9"/>
      <c r="M56" s="69"/>
      <c r="N56" s="69"/>
      <c r="O56" s="69"/>
      <c r="P56" s="10"/>
      <c r="Q56" s="69"/>
      <c r="U56" s="81"/>
      <c r="V56" s="82"/>
      <c r="W56" s="83"/>
      <c r="AC56" s="84"/>
      <c r="AD56" s="84"/>
      <c r="AE56" s="83"/>
    </row>
    <row r="57" spans="1:31" s="73" customFormat="1" ht="15" customHeight="1">
      <c r="A57" s="34"/>
      <c r="B57" s="23"/>
      <c r="C57" s="23"/>
      <c r="D57" s="23"/>
      <c r="E57" s="23"/>
      <c r="F57" s="23"/>
      <c r="G57" s="23"/>
      <c r="H57" s="23"/>
      <c r="I57" s="23"/>
      <c r="J57" s="23"/>
      <c r="K57" s="23"/>
      <c r="L57" s="31"/>
      <c r="M57" s="69"/>
      <c r="N57" s="69"/>
      <c r="O57" s="69"/>
      <c r="P57" s="10"/>
      <c r="Q57" s="69"/>
      <c r="U57" s="81"/>
      <c r="V57" s="82"/>
      <c r="W57" s="83"/>
      <c r="AC57" s="84"/>
      <c r="AD57" s="84"/>
      <c r="AE57" s="83"/>
    </row>
    <row r="58" spans="1:31" s="73" customFormat="1" ht="15" customHeight="1">
      <c r="A58" s="34"/>
      <c r="B58" s="23"/>
      <c r="C58" s="23"/>
      <c r="D58" s="23"/>
      <c r="E58" s="23"/>
      <c r="F58" s="23"/>
      <c r="G58" s="23"/>
      <c r="H58" s="23"/>
      <c r="I58" s="23"/>
      <c r="J58" s="23"/>
      <c r="K58" s="23"/>
      <c r="L58" s="31"/>
      <c r="M58" s="85"/>
      <c r="N58" s="85"/>
      <c r="O58" s="85"/>
      <c r="P58" s="10"/>
      <c r="Q58" s="85"/>
      <c r="U58" s="81"/>
      <c r="V58" s="82"/>
      <c r="W58" s="83"/>
      <c r="AC58" s="84"/>
      <c r="AD58" s="84"/>
      <c r="AE58" s="83"/>
    </row>
    <row r="59" spans="1:31" s="73" customFormat="1" ht="15" customHeight="1">
      <c r="A59" s="34"/>
      <c r="B59" s="23"/>
      <c r="C59" s="23"/>
      <c r="D59" s="23"/>
      <c r="E59" s="23"/>
      <c r="F59" s="23"/>
      <c r="G59" s="23"/>
      <c r="H59" s="23"/>
      <c r="I59" s="23"/>
      <c r="J59" s="23"/>
      <c r="K59" s="23"/>
      <c r="L59" s="31"/>
      <c r="M59" s="85"/>
      <c r="N59" s="85"/>
      <c r="O59" s="85"/>
      <c r="P59" s="10"/>
      <c r="Q59" s="85"/>
      <c r="U59" s="81"/>
      <c r="V59" s="82"/>
      <c r="W59" s="83"/>
      <c r="AC59" s="84"/>
      <c r="AD59" s="84"/>
      <c r="AE59" s="83"/>
    </row>
    <row r="60" spans="1:31" s="73" customFormat="1" ht="15" customHeight="1">
      <c r="T60" s="79"/>
    </row>
    <row r="61" spans="1:31" s="73" customFormat="1" ht="15" customHeight="1">
      <c r="B61" s="86"/>
      <c r="Q61" s="50"/>
      <c r="S61" s="74"/>
      <c r="T61" s="75"/>
      <c r="U61" s="87"/>
    </row>
    <row r="62" spans="1:31" s="93" customFormat="1" ht="0.95" hidden="1" customHeight="1">
      <c r="A62" s="88"/>
      <c r="B62" s="31"/>
      <c r="C62" s="31"/>
      <c r="D62" s="31"/>
      <c r="E62" s="31"/>
      <c r="F62" s="31"/>
      <c r="G62" s="31"/>
      <c r="H62" s="31"/>
      <c r="I62" s="31"/>
      <c r="J62" s="31"/>
      <c r="K62" s="31"/>
      <c r="L62" s="31"/>
      <c r="M62" s="89"/>
      <c r="N62" s="89"/>
      <c r="O62" s="89"/>
      <c r="P62" s="89"/>
      <c r="Q62" s="68"/>
      <c r="R62" s="90"/>
      <c r="S62" s="91"/>
      <c r="T62" s="92"/>
      <c r="U62" s="87"/>
    </row>
    <row r="63" spans="1:31" s="93" customFormat="1" ht="0.95" hidden="1" customHeight="1">
      <c r="A63" s="94"/>
      <c r="B63" s="43"/>
      <c r="C63" s="43"/>
      <c r="D63" s="43"/>
      <c r="E63" s="43"/>
      <c r="F63" s="43"/>
      <c r="G63" s="43"/>
      <c r="H63" s="43"/>
      <c r="I63" s="43"/>
      <c r="J63" s="43"/>
      <c r="K63" s="43"/>
      <c r="L63" s="43"/>
      <c r="M63" s="43"/>
      <c r="N63" s="43"/>
      <c r="O63" s="43"/>
      <c r="P63" s="43"/>
      <c r="Q63" s="43"/>
      <c r="R63" s="10"/>
      <c r="T63" s="92"/>
    </row>
    <row r="64" spans="1:31" s="70" customFormat="1" ht="0.95" hidden="1" customHeight="1">
      <c r="T64" s="72"/>
    </row>
    <row r="65" spans="1:29" s="70" customFormat="1" ht="0.95" hidden="1" customHeight="1">
      <c r="A65" s="44"/>
      <c r="B65" s="31"/>
      <c r="C65" s="31"/>
      <c r="D65" s="31"/>
      <c r="E65" s="31"/>
      <c r="F65" s="31"/>
      <c r="G65" s="31"/>
      <c r="H65" s="31"/>
      <c r="I65" s="31"/>
      <c r="J65" s="31"/>
      <c r="K65" s="31"/>
      <c r="L65" s="31"/>
      <c r="M65" s="9"/>
      <c r="N65" s="9"/>
      <c r="O65" s="9"/>
      <c r="P65" s="9"/>
      <c r="Q65" s="9"/>
      <c r="R65" s="10"/>
      <c r="T65" s="72"/>
    </row>
    <row r="66" spans="1:29" s="70" customFormat="1" ht="0.95" hidden="1" customHeight="1">
      <c r="A66" s="7"/>
      <c r="B66" s="31"/>
      <c r="C66" s="31"/>
      <c r="D66" s="31"/>
      <c r="E66" s="31"/>
      <c r="F66" s="31"/>
      <c r="G66" s="31"/>
      <c r="H66" s="31"/>
      <c r="I66" s="31"/>
      <c r="J66" s="31"/>
      <c r="K66" s="31"/>
      <c r="L66" s="31"/>
      <c r="M66" s="9"/>
      <c r="N66" s="9"/>
      <c r="O66" s="9"/>
      <c r="P66" s="9"/>
      <c r="Q66" s="9"/>
      <c r="R66" s="10"/>
      <c r="T66" s="95"/>
    </row>
    <row r="67" spans="1:29" s="70" customFormat="1" ht="0.95" hidden="1" customHeight="1">
      <c r="A67" s="96"/>
      <c r="B67" s="31"/>
      <c r="C67" s="31"/>
      <c r="D67" s="31"/>
      <c r="E67" s="31"/>
      <c r="F67" s="31"/>
      <c r="G67" s="31"/>
      <c r="H67" s="31"/>
      <c r="I67" s="31"/>
      <c r="J67" s="31"/>
      <c r="K67" s="31"/>
      <c r="L67" s="31"/>
      <c r="M67" s="97"/>
      <c r="N67" s="97"/>
      <c r="O67" s="97"/>
      <c r="P67" s="97"/>
      <c r="Q67" s="97"/>
      <c r="R67" s="98"/>
      <c r="T67" s="95"/>
      <c r="U67" s="99"/>
    </row>
    <row r="68" spans="1:29" s="70" customFormat="1" ht="0.95" hidden="1" customHeight="1">
      <c r="A68" s="100"/>
      <c r="B68" s="43"/>
      <c r="C68" s="43"/>
      <c r="D68" s="43"/>
      <c r="E68" s="43"/>
      <c r="F68" s="43"/>
      <c r="G68" s="43"/>
      <c r="H68" s="43"/>
      <c r="I68" s="43"/>
      <c r="J68" s="43"/>
      <c r="K68" s="43"/>
      <c r="L68" s="43"/>
      <c r="M68" s="101"/>
      <c r="N68" s="101"/>
      <c r="O68" s="101"/>
      <c r="P68" s="101"/>
      <c r="Q68" s="101"/>
      <c r="R68" s="102"/>
      <c r="T68" s="72"/>
    </row>
    <row r="69" spans="1:29" s="70" customFormat="1" ht="0.95" hidden="1" customHeight="1">
      <c r="A69" s="103"/>
      <c r="B69" s="50"/>
      <c r="C69" s="50"/>
      <c r="D69" s="50"/>
      <c r="E69" s="50"/>
      <c r="F69" s="50"/>
      <c r="G69" s="50"/>
      <c r="H69" s="50"/>
      <c r="I69" s="50"/>
      <c r="J69" s="50"/>
      <c r="K69" s="50"/>
      <c r="L69" s="50"/>
      <c r="M69" s="104"/>
      <c r="N69" s="104"/>
      <c r="O69" s="104"/>
      <c r="P69" s="104"/>
      <c r="Q69" s="104"/>
      <c r="R69" s="105"/>
      <c r="T69" s="72"/>
    </row>
    <row r="70" spans="1:29" s="70" customFormat="1" ht="0.95" hidden="1" customHeight="1">
      <c r="A70" s="106"/>
      <c r="B70" s="9"/>
      <c r="C70" s="9"/>
      <c r="D70" s="9"/>
      <c r="E70" s="9"/>
      <c r="F70" s="9"/>
      <c r="G70" s="9"/>
      <c r="H70" s="9"/>
      <c r="I70" s="9"/>
      <c r="J70" s="9"/>
      <c r="K70" s="9"/>
      <c r="L70" s="9"/>
      <c r="M70" s="9"/>
      <c r="N70" s="9"/>
      <c r="O70" s="9"/>
      <c r="P70" s="9"/>
      <c r="Q70" s="9"/>
      <c r="R70" s="10"/>
      <c r="T70" s="72"/>
    </row>
    <row r="71" spans="1:29" s="70" customFormat="1" ht="0.95" hidden="1" customHeight="1">
      <c r="A71" s="7"/>
      <c r="B71" s="7"/>
      <c r="C71" s="7"/>
      <c r="D71" s="9"/>
      <c r="E71" s="9"/>
      <c r="F71" s="9"/>
      <c r="G71" s="9"/>
      <c r="H71" s="9"/>
      <c r="I71" s="9"/>
      <c r="J71" s="9"/>
      <c r="K71" s="9"/>
      <c r="L71" s="9"/>
      <c r="M71" s="9"/>
      <c r="N71" s="9"/>
      <c r="O71" s="9"/>
      <c r="P71" s="9"/>
      <c r="Q71" s="9"/>
      <c r="R71" s="10"/>
      <c r="T71" s="72"/>
    </row>
    <row r="72" spans="1:29" s="70" customFormat="1" ht="0.95" hidden="1" customHeight="1">
      <c r="A72" s="107"/>
      <c r="B72" s="86"/>
      <c r="C72" s="7"/>
      <c r="D72" s="108"/>
      <c r="E72" s="9"/>
      <c r="F72" s="9"/>
      <c r="G72" s="109"/>
      <c r="H72" s="110"/>
      <c r="I72" s="86"/>
      <c r="J72" s="110"/>
      <c r="K72" s="110"/>
      <c r="L72" s="101"/>
      <c r="M72" s="31"/>
      <c r="N72" s="31"/>
      <c r="O72" s="31"/>
      <c r="P72" s="31"/>
      <c r="Q72" s="31"/>
      <c r="R72" s="10"/>
      <c r="T72" s="72"/>
    </row>
    <row r="73" spans="1:29" s="70" customFormat="1" ht="0.95" hidden="1" customHeight="1">
      <c r="A73" s="7"/>
      <c r="B73" s="9"/>
      <c r="C73" s="9"/>
      <c r="D73" s="9"/>
      <c r="E73" s="9"/>
      <c r="F73" s="9"/>
      <c r="G73" s="9"/>
      <c r="H73" s="7"/>
      <c r="I73" s="7"/>
      <c r="J73" s="7"/>
      <c r="K73" s="7"/>
      <c r="L73" s="7"/>
      <c r="M73" s="31"/>
      <c r="N73" s="31"/>
      <c r="O73" s="31"/>
      <c r="P73" s="31"/>
      <c r="Q73" s="31"/>
      <c r="R73" s="10"/>
      <c r="T73" s="72"/>
    </row>
    <row r="74" spans="1:29" s="70" customFormat="1" ht="0.95" hidden="1" customHeight="1">
      <c r="A74" s="7"/>
      <c r="B74" s="111"/>
      <c r="C74" s="111"/>
      <c r="D74" s="111"/>
      <c r="E74" s="9"/>
      <c r="F74" s="9"/>
      <c r="G74" s="9"/>
      <c r="H74" s="7"/>
      <c r="I74" s="7"/>
      <c r="J74" s="7"/>
      <c r="K74" s="7"/>
      <c r="L74" s="7"/>
      <c r="M74" s="31"/>
      <c r="N74" s="31"/>
      <c r="O74" s="31"/>
      <c r="P74" s="31"/>
      <c r="Q74" s="31"/>
      <c r="R74" s="10"/>
      <c r="T74" s="72"/>
      <c r="W74" s="2"/>
      <c r="X74" s="2"/>
      <c r="Y74" s="2"/>
      <c r="Z74" s="2"/>
      <c r="AA74" s="2"/>
      <c r="AB74" s="2"/>
      <c r="AC74" s="2"/>
    </row>
    <row r="75" spans="1:29" s="93" customFormat="1" ht="0.95" hidden="1" customHeight="1">
      <c r="A75" s="88"/>
      <c r="B75" s="31"/>
      <c r="C75" s="31"/>
      <c r="D75" s="31"/>
      <c r="E75" s="31"/>
      <c r="F75" s="31"/>
      <c r="G75" s="31"/>
      <c r="H75" s="7"/>
      <c r="I75" s="7"/>
      <c r="J75" s="7"/>
      <c r="K75" s="7"/>
      <c r="L75" s="7"/>
      <c r="M75" s="43"/>
      <c r="N75" s="43"/>
      <c r="O75" s="43"/>
      <c r="P75" s="43"/>
      <c r="Q75" s="43"/>
      <c r="R75" s="10"/>
      <c r="T75" s="92"/>
      <c r="W75" s="2"/>
      <c r="X75" s="2"/>
      <c r="Y75" s="2"/>
      <c r="Z75" s="2"/>
      <c r="AA75" s="2"/>
      <c r="AB75" s="2"/>
      <c r="AC75" s="2"/>
    </row>
    <row r="76" spans="1:29" s="70" customFormat="1" ht="0.95" hidden="1" customHeight="1">
      <c r="A76" s="7"/>
      <c r="B76" s="112"/>
      <c r="C76" s="112"/>
      <c r="D76" s="112"/>
      <c r="E76" s="112"/>
      <c r="F76" s="112"/>
      <c r="G76" s="112"/>
      <c r="H76" s="112"/>
      <c r="I76" s="112"/>
      <c r="J76" s="113"/>
      <c r="K76" s="112"/>
      <c r="L76" s="112"/>
      <c r="M76" s="43"/>
      <c r="N76" s="43"/>
      <c r="O76" s="43"/>
      <c r="P76" s="43"/>
      <c r="Q76" s="43"/>
      <c r="R76" s="114"/>
      <c r="T76" s="72"/>
      <c r="W76" s="2"/>
      <c r="X76" s="2"/>
      <c r="Y76" s="2"/>
      <c r="Z76" s="2"/>
      <c r="AA76" s="2"/>
      <c r="AB76" s="2"/>
      <c r="AC76" s="2"/>
    </row>
    <row r="77" spans="1:29" s="70" customFormat="1" ht="2.1" hidden="1" customHeight="1">
      <c r="A77" s="115"/>
      <c r="B77" s="112"/>
      <c r="C77" s="112"/>
      <c r="D77" s="112"/>
      <c r="E77" s="112"/>
      <c r="F77" s="112"/>
      <c r="G77" s="112"/>
      <c r="H77" s="45"/>
      <c r="I77" s="7"/>
      <c r="J77" s="7"/>
      <c r="K77" s="7"/>
      <c r="L77" s="7"/>
      <c r="M77" s="31"/>
      <c r="N77" s="31"/>
      <c r="O77" s="31"/>
      <c r="P77" s="31"/>
      <c r="Q77" s="31"/>
      <c r="R77" s="10"/>
      <c r="T77" s="72"/>
      <c r="W77" s="2"/>
      <c r="X77" s="2"/>
      <c r="Y77" s="2"/>
      <c r="Z77" s="2"/>
      <c r="AA77" s="2"/>
      <c r="AB77" s="2"/>
      <c r="AC77" s="2"/>
    </row>
    <row r="78" spans="1:29" s="70" customFormat="1" ht="15" customHeight="1">
      <c r="Q78" s="50"/>
      <c r="R78" s="10"/>
      <c r="T78" s="72"/>
      <c r="W78" s="2"/>
      <c r="X78" s="2"/>
      <c r="Y78" s="2"/>
      <c r="Z78" s="2"/>
      <c r="AA78" s="2"/>
      <c r="AB78" s="2"/>
      <c r="AC78" s="2"/>
    </row>
    <row r="79" spans="1:29" s="70" customFormat="1" ht="15" customHeight="1">
      <c r="A79" s="12"/>
      <c r="B79" s="109"/>
      <c r="C79" s="109"/>
      <c r="D79" s="109"/>
      <c r="E79" s="109"/>
      <c r="F79" s="109"/>
      <c r="G79" s="109"/>
      <c r="H79" s="109"/>
      <c r="I79" s="109"/>
      <c r="J79" s="109"/>
      <c r="K79" s="109"/>
      <c r="L79" s="12"/>
      <c r="M79" s="9"/>
      <c r="N79" s="9"/>
      <c r="O79" s="9"/>
      <c r="P79" s="9"/>
      <c r="Q79" s="9"/>
      <c r="R79" s="10"/>
      <c r="T79" s="72"/>
      <c r="W79" s="2"/>
      <c r="X79" s="2"/>
      <c r="Y79" s="2"/>
      <c r="Z79" s="2"/>
      <c r="AA79" s="2"/>
      <c r="AB79" s="2"/>
      <c r="AC79" s="2"/>
    </row>
    <row r="80" spans="1:29" s="93" customFormat="1" ht="15" customHeight="1">
      <c r="A80" s="113"/>
      <c r="B80" s="113"/>
      <c r="C80" s="113"/>
      <c r="D80" s="113"/>
      <c r="E80" s="113"/>
      <c r="F80" s="113"/>
      <c r="G80" s="113"/>
      <c r="H80" s="113"/>
      <c r="I80" s="113"/>
      <c r="J80" s="113"/>
      <c r="K80" s="113"/>
      <c r="L80" s="113"/>
      <c r="M80" s="113"/>
      <c r="N80" s="113"/>
      <c r="O80" s="113"/>
      <c r="P80" s="113"/>
      <c r="Q80" s="113"/>
      <c r="R80" s="10"/>
      <c r="T80" s="92"/>
      <c r="W80" s="2"/>
      <c r="X80" s="2"/>
      <c r="Y80" s="2"/>
      <c r="Z80" s="2"/>
      <c r="AA80" s="2"/>
      <c r="AB80" s="2"/>
      <c r="AC80" s="2"/>
    </row>
    <row r="81" spans="1:29" s="70" customFormat="1" ht="15" customHeight="1">
      <c r="A81" s="116"/>
      <c r="B81" s="109"/>
      <c r="C81" s="109"/>
      <c r="D81" s="109"/>
      <c r="E81" s="109"/>
      <c r="F81" s="109"/>
      <c r="G81" s="109"/>
      <c r="H81" s="109"/>
      <c r="I81" s="109"/>
      <c r="J81" s="109"/>
      <c r="K81" s="109"/>
      <c r="L81" s="12"/>
      <c r="M81" s="9"/>
      <c r="N81" s="9"/>
      <c r="O81" s="9"/>
      <c r="P81" s="9"/>
      <c r="Q81" s="9"/>
      <c r="R81" s="10"/>
      <c r="T81" s="72"/>
      <c r="W81" s="2"/>
      <c r="X81" s="2"/>
      <c r="Y81" s="2"/>
      <c r="Z81" s="2"/>
      <c r="AA81" s="2"/>
      <c r="AB81" s="2"/>
      <c r="AC81" s="2"/>
    </row>
    <row r="82" spans="1:29" s="70" customFormat="1" ht="15" customHeight="1">
      <c r="A82" s="12"/>
      <c r="B82" s="29"/>
      <c r="C82" s="29"/>
      <c r="D82" s="29"/>
      <c r="E82" s="29"/>
      <c r="F82" s="29"/>
      <c r="G82" s="29"/>
      <c r="H82" s="29"/>
      <c r="I82" s="29"/>
      <c r="J82" s="29"/>
      <c r="K82" s="29"/>
      <c r="L82" s="29"/>
      <c r="M82" s="101"/>
      <c r="N82" s="101"/>
      <c r="O82" s="101"/>
      <c r="P82" s="101"/>
      <c r="Q82" s="101"/>
      <c r="R82" s="102"/>
      <c r="T82" s="72"/>
      <c r="W82" s="2"/>
      <c r="X82" s="2"/>
      <c r="Y82" s="2"/>
      <c r="Z82" s="2"/>
      <c r="AA82" s="2"/>
      <c r="AB82" s="2"/>
      <c r="AC82" s="2"/>
    </row>
    <row r="83" spans="1:29" s="70" customFormat="1" ht="15" customHeight="1">
      <c r="A83" s="12"/>
      <c r="B83" s="29"/>
      <c r="C83" s="29"/>
      <c r="D83" s="29"/>
      <c r="E83" s="29"/>
      <c r="F83" s="29"/>
      <c r="G83" s="29"/>
      <c r="H83" s="29"/>
      <c r="I83" s="29"/>
      <c r="J83" s="29"/>
      <c r="K83" s="29"/>
      <c r="L83" s="29"/>
      <c r="M83" s="7"/>
      <c r="N83" s="7"/>
      <c r="O83" s="7"/>
      <c r="P83" s="7"/>
      <c r="Q83" s="7"/>
      <c r="R83" s="10"/>
      <c r="T83" s="72"/>
      <c r="W83" s="2"/>
      <c r="X83" s="2"/>
      <c r="Y83" s="2"/>
      <c r="Z83" s="2"/>
      <c r="AA83" s="2"/>
      <c r="AB83" s="2"/>
      <c r="AC83" s="2"/>
    </row>
    <row r="84" spans="1:29" s="70" customFormat="1" ht="15" customHeight="1">
      <c r="A84" s="12"/>
      <c r="B84" s="29"/>
      <c r="C84" s="29"/>
      <c r="D84" s="29"/>
      <c r="E84" s="29"/>
      <c r="F84" s="29"/>
      <c r="G84" s="29"/>
      <c r="H84" s="29"/>
      <c r="I84" s="29"/>
      <c r="J84" s="29"/>
      <c r="K84" s="29"/>
      <c r="L84" s="29"/>
      <c r="M84" s="7"/>
      <c r="N84" s="7"/>
      <c r="O84" s="7"/>
      <c r="P84" s="7"/>
      <c r="Q84" s="7"/>
      <c r="R84" s="10"/>
      <c r="T84" s="72"/>
      <c r="W84" s="2"/>
      <c r="X84" s="2"/>
      <c r="Y84" s="2"/>
      <c r="Z84" s="2"/>
      <c r="AA84" s="2"/>
      <c r="AB84" s="2"/>
      <c r="AC84" s="2"/>
    </row>
    <row r="85" spans="1:29" s="70" customFormat="1" ht="15" customHeight="1">
      <c r="A85" s="12"/>
      <c r="B85" s="29"/>
      <c r="C85" s="29"/>
      <c r="D85" s="29"/>
      <c r="E85" s="29"/>
      <c r="F85" s="29"/>
      <c r="G85" s="29"/>
      <c r="H85" s="29"/>
      <c r="I85" s="29"/>
      <c r="J85" s="29"/>
      <c r="K85" s="29"/>
      <c r="L85" s="29"/>
      <c r="M85" s="7"/>
      <c r="N85" s="7"/>
      <c r="O85" s="7"/>
      <c r="P85" s="7"/>
      <c r="Q85" s="7"/>
      <c r="R85" s="10"/>
      <c r="T85" s="72"/>
      <c r="U85" s="117"/>
      <c r="W85" s="2"/>
      <c r="X85" s="2"/>
      <c r="Y85" s="2"/>
      <c r="Z85" s="2"/>
      <c r="AA85" s="2"/>
      <c r="AB85" s="2"/>
      <c r="AC85" s="2"/>
    </row>
    <row r="86" spans="1:29" s="70" customFormat="1" ht="16.5" customHeight="1">
      <c r="A86" s="12"/>
      <c r="B86" s="29"/>
      <c r="C86" s="29"/>
      <c r="D86" s="29"/>
      <c r="E86" s="29"/>
      <c r="F86" s="29"/>
      <c r="G86" s="29"/>
      <c r="H86" s="29"/>
      <c r="I86" s="29"/>
      <c r="J86" s="29"/>
      <c r="K86" s="29"/>
      <c r="L86" s="29"/>
      <c r="M86" s="7"/>
      <c r="N86" s="7"/>
      <c r="O86" s="7"/>
      <c r="P86" s="7"/>
      <c r="Q86" s="7"/>
      <c r="R86" s="10"/>
      <c r="T86" s="72"/>
      <c r="U86" s="117"/>
      <c r="W86" s="2"/>
      <c r="X86" s="2"/>
      <c r="Y86" s="2"/>
      <c r="Z86" s="2"/>
      <c r="AA86" s="2"/>
      <c r="AB86" s="2"/>
      <c r="AC86" s="2"/>
    </row>
    <row r="87" spans="1:29" s="70" customFormat="1" ht="16.5" customHeight="1">
      <c r="A87" s="12"/>
      <c r="B87" s="29"/>
      <c r="C87" s="29"/>
      <c r="D87" s="29"/>
      <c r="E87" s="29"/>
      <c r="F87" s="29"/>
      <c r="G87" s="29"/>
      <c r="H87" s="29"/>
      <c r="I87" s="29"/>
      <c r="J87" s="29"/>
      <c r="K87" s="29"/>
      <c r="L87" s="29"/>
      <c r="M87" s="7"/>
      <c r="N87" s="7"/>
      <c r="O87" s="7"/>
      <c r="P87" s="7"/>
      <c r="Q87" s="7"/>
      <c r="R87" s="10"/>
      <c r="S87" s="118"/>
      <c r="T87" s="119"/>
      <c r="U87" s="117"/>
      <c r="W87" s="2"/>
      <c r="X87" s="2"/>
      <c r="Y87" s="2"/>
      <c r="Z87" s="2"/>
      <c r="AA87" s="2"/>
      <c r="AB87" s="2"/>
      <c r="AC87" s="2"/>
    </row>
    <row r="88" spans="1:29" s="70" customFormat="1" ht="16.5" customHeight="1">
      <c r="A88" s="12"/>
      <c r="B88" s="29"/>
      <c r="C88" s="29"/>
      <c r="D88" s="29"/>
      <c r="E88" s="29"/>
      <c r="F88" s="29"/>
      <c r="G88" s="29"/>
      <c r="H88" s="29"/>
      <c r="I88" s="29"/>
      <c r="J88" s="29"/>
      <c r="K88" s="29"/>
      <c r="L88" s="29"/>
      <c r="M88" s="7"/>
      <c r="N88" s="7"/>
      <c r="O88" s="7"/>
      <c r="P88" s="7"/>
      <c r="Q88" s="7"/>
      <c r="R88" s="10"/>
      <c r="S88" s="118"/>
      <c r="T88" s="72"/>
      <c r="U88" s="117"/>
      <c r="W88" s="2"/>
      <c r="X88" s="2"/>
      <c r="Y88" s="2"/>
      <c r="Z88" s="2"/>
      <c r="AA88" s="2"/>
      <c r="AB88" s="2"/>
      <c r="AC88" s="2"/>
    </row>
    <row r="89" spans="1:29" s="93" customFormat="1" ht="16.5" customHeight="1">
      <c r="A89" s="12"/>
      <c r="B89" s="29"/>
      <c r="C89" s="29"/>
      <c r="D89" s="29"/>
      <c r="E89" s="29"/>
      <c r="F89" s="29"/>
      <c r="G89" s="29"/>
      <c r="H89" s="29"/>
      <c r="I89" s="29"/>
      <c r="J89" s="29"/>
      <c r="K89" s="29"/>
      <c r="L89" s="29"/>
      <c r="M89" s="113"/>
      <c r="N89" s="113"/>
      <c r="O89" s="113"/>
      <c r="P89" s="113"/>
      <c r="Q89" s="113"/>
      <c r="R89" s="10"/>
      <c r="S89" s="118"/>
      <c r="T89" s="92"/>
      <c r="W89" s="2"/>
      <c r="X89" s="2"/>
      <c r="Y89" s="2"/>
      <c r="Z89" s="2"/>
      <c r="AA89" s="2"/>
      <c r="AB89" s="2"/>
      <c r="AC89" s="2"/>
    </row>
    <row r="90" spans="1:29" s="70" customFormat="1" ht="16.5" customHeight="1">
      <c r="A90" s="12"/>
      <c r="B90" s="29"/>
      <c r="C90" s="29"/>
      <c r="D90" s="29"/>
      <c r="E90" s="29"/>
      <c r="F90" s="29"/>
      <c r="G90" s="29"/>
      <c r="H90" s="29"/>
      <c r="I90" s="29"/>
      <c r="J90" s="29"/>
      <c r="K90" s="29"/>
      <c r="L90" s="29"/>
      <c r="M90" s="7"/>
      <c r="N90" s="7"/>
      <c r="O90" s="7"/>
      <c r="P90" s="7"/>
      <c r="Q90" s="7"/>
      <c r="R90" s="10"/>
      <c r="S90" s="118"/>
      <c r="T90" s="72"/>
      <c r="U90" s="120"/>
      <c r="V90" s="120"/>
      <c r="W90" s="2"/>
      <c r="X90" s="2"/>
      <c r="Y90" s="2"/>
      <c r="Z90" s="2"/>
      <c r="AA90" s="2"/>
      <c r="AB90" s="2"/>
      <c r="AC90" s="2"/>
    </row>
    <row r="91" spans="1:29" s="93" customFormat="1" ht="16.5" customHeight="1">
      <c r="A91" s="12"/>
      <c r="B91" s="29"/>
      <c r="C91" s="29"/>
      <c r="D91" s="29"/>
      <c r="E91" s="29"/>
      <c r="F91" s="29"/>
      <c r="G91" s="29"/>
      <c r="H91" s="29"/>
      <c r="I91" s="29"/>
      <c r="J91" s="29"/>
      <c r="K91" s="29"/>
      <c r="L91" s="29"/>
      <c r="M91" s="112"/>
      <c r="N91" s="112"/>
      <c r="O91" s="112"/>
      <c r="P91" s="112"/>
      <c r="Q91" s="112"/>
      <c r="R91" s="121"/>
      <c r="S91" s="118"/>
      <c r="T91" s="92"/>
      <c r="W91" s="2"/>
      <c r="X91" s="2"/>
      <c r="Y91" s="2"/>
      <c r="Z91" s="2"/>
      <c r="AA91" s="2"/>
      <c r="AB91" s="2"/>
      <c r="AC91" s="2"/>
    </row>
    <row r="92" spans="1:29" s="70" customFormat="1" ht="16.5" customHeight="1">
      <c r="A92" s="12"/>
      <c r="B92" s="29"/>
      <c r="C92" s="29"/>
      <c r="D92" s="29"/>
      <c r="E92" s="29"/>
      <c r="F92" s="29"/>
      <c r="G92" s="29"/>
      <c r="H92" s="29"/>
      <c r="I92" s="29"/>
      <c r="J92" s="29"/>
      <c r="K92" s="29"/>
      <c r="L92" s="29"/>
      <c r="M92" s="122"/>
      <c r="N92" s="122"/>
      <c r="O92" s="122"/>
      <c r="P92" s="122"/>
      <c r="Q92" s="122"/>
      <c r="R92" s="123"/>
      <c r="S92" s="118"/>
      <c r="T92" s="72"/>
      <c r="W92" s="2"/>
      <c r="X92" s="2"/>
      <c r="Y92" s="2"/>
      <c r="Z92" s="2"/>
      <c r="AA92" s="2"/>
      <c r="AB92" s="2"/>
      <c r="AC92" s="2"/>
    </row>
    <row r="93" spans="1:29" ht="16.5" customHeight="1">
      <c r="M93" s="12"/>
      <c r="N93" s="12"/>
      <c r="O93" s="12"/>
      <c r="P93" s="12"/>
      <c r="Q93" s="12"/>
    </row>
    <row r="94" spans="1:29" ht="16.5" customHeight="1">
      <c r="M94" s="12"/>
      <c r="N94" s="12"/>
      <c r="O94" s="12"/>
      <c r="P94" s="12"/>
      <c r="Q94" s="12"/>
    </row>
    <row r="95" spans="1:29" ht="16.5" customHeight="1"/>
    <row r="101" spans="1:31">
      <c r="A101" s="124"/>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8.2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8.2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11.45"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11.4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9"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row r="347" spans="2:31" s="12" customFormat="1" ht="8.85" customHeight="1">
      <c r="B347" s="29"/>
      <c r="C347" s="29"/>
      <c r="D347" s="29"/>
      <c r="E347" s="29"/>
      <c r="F347" s="29"/>
      <c r="G347" s="29"/>
      <c r="H347" s="29"/>
      <c r="I347" s="29"/>
      <c r="J347" s="29"/>
      <c r="K347" s="29"/>
      <c r="L347" s="29"/>
      <c r="M347" s="29"/>
      <c r="N347" s="29"/>
      <c r="O347" s="29"/>
      <c r="P347" s="29"/>
      <c r="Q347" s="29"/>
      <c r="R347" s="18"/>
      <c r="S347" s="2"/>
      <c r="T347" s="48"/>
      <c r="U347" s="2"/>
      <c r="V347" s="2"/>
      <c r="W347" s="2"/>
      <c r="X347" s="2"/>
      <c r="Y347" s="2"/>
      <c r="Z347" s="2"/>
      <c r="AA347" s="2"/>
      <c r="AB347" s="2"/>
      <c r="AC347" s="2"/>
      <c r="AD347" s="2"/>
      <c r="AE347" s="2"/>
    </row>
    <row r="348" spans="2:31" s="12" customFormat="1" ht="8.85" customHeight="1">
      <c r="B348" s="29"/>
      <c r="C348" s="29"/>
      <c r="D348" s="29"/>
      <c r="E348" s="29"/>
      <c r="F348" s="29"/>
      <c r="G348" s="29"/>
      <c r="H348" s="29"/>
      <c r="I348" s="29"/>
      <c r="J348" s="29"/>
      <c r="K348" s="29"/>
      <c r="L348" s="29"/>
      <c r="M348" s="29"/>
      <c r="N348" s="29"/>
      <c r="O348" s="29"/>
      <c r="P348" s="29"/>
      <c r="Q348" s="29"/>
      <c r="R348" s="18"/>
      <c r="S348" s="2"/>
      <c r="T348" s="48"/>
      <c r="U348" s="2"/>
      <c r="V348" s="2"/>
      <c r="W348" s="2"/>
      <c r="X348" s="2"/>
      <c r="Y348" s="2"/>
      <c r="Z348" s="2"/>
      <c r="AA348" s="2"/>
      <c r="AB348" s="2"/>
      <c r="AC348" s="2"/>
      <c r="AD348" s="2"/>
      <c r="AE348"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hyperlink ref="P14" location="Table1!A1" display="Table1!A1"/>
    <hyperlink ref="P15" location="Table2!A1" display="Table2!A1"/>
    <hyperlink ref="P16" location="Table3!A1" display="Table3!A1"/>
    <hyperlink ref="P17" location="Table4!A1" display="Table4!A1"/>
    <hyperlink ref="P20" location="Table5!A1" display="Table5!A1"/>
    <hyperlink ref="P31" location="Table6!A1" display="Table6!A1"/>
    <hyperlink ref="P21" location="Table5!A1" display="Table5!A1"/>
    <hyperlink ref="P24" location="Table5!A1" display="Table5!A1"/>
    <hyperlink ref="P25" location="Table5!A1" display="Table5!A1"/>
    <hyperlink ref="P28" location="Table5!A1" display="Table5!A1"/>
    <hyperlink ref="P10" location="Table1!A1" display="Table1!A1"/>
    <hyperlink ref="P42" location="'Principles and Definitions'!A1" display="ii"/>
    <hyperlink ref="P43" location="'Principles and Definitions'!A1" display="ii"/>
    <hyperlink ref="P44" location="'Principles and Definitions'!A1" display="ii"/>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Febrero 2017
INFSGI-MES-02-2017
08/03/2017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D61"/>
  <sheetViews>
    <sheetView showGridLines="0" view="pageBreakPreview" zoomScaleNormal="100" zoomScaleSheetLayoutView="100" workbookViewId="0">
      <selection activeCell="S22" sqref="S22"/>
    </sheetView>
  </sheetViews>
  <sheetFormatPr defaultRowHeight="11.25"/>
  <cols>
    <col min="1" max="15" width="6.83203125" style="142" customWidth="1"/>
    <col min="16" max="16" width="6.5" style="142" customWidth="1"/>
    <col min="17" max="17" width="8" style="142" customWidth="1"/>
    <col min="18" max="18" width="9.33203125" style="142"/>
    <col min="19" max="19" width="21.1640625" style="142" customWidth="1"/>
    <col min="20" max="20" width="17.33203125" style="142" customWidth="1"/>
    <col min="21" max="21" width="10.5" style="142" bestFit="1" customWidth="1"/>
    <col min="22" max="27" width="9.33203125" style="142"/>
    <col min="28" max="28" width="11.6640625" style="142" bestFit="1" customWidth="1"/>
    <col min="29" max="16384" width="9.33203125" style="142"/>
  </cols>
  <sheetData>
    <row r="1" spans="1:20" s="126" customFormat="1" ht="15" customHeight="1">
      <c r="A1" s="125"/>
      <c r="B1" s="125"/>
      <c r="C1" s="125"/>
      <c r="D1" s="125"/>
      <c r="E1" s="125"/>
      <c r="F1" s="125"/>
      <c r="G1" s="125"/>
      <c r="H1" s="125"/>
      <c r="I1" s="125"/>
      <c r="J1" s="125"/>
      <c r="K1" s="125"/>
      <c r="L1" s="125"/>
      <c r="M1" s="125"/>
      <c r="N1" s="125"/>
      <c r="O1" s="125"/>
      <c r="P1" s="125"/>
      <c r="Q1" s="125"/>
    </row>
    <row r="2" spans="1:20" s="126" customFormat="1" ht="15" customHeight="1">
      <c r="D2" s="127"/>
    </row>
    <row r="3" spans="1:20" s="126" customFormat="1" ht="15" customHeight="1">
      <c r="B3" s="128"/>
      <c r="C3" s="128"/>
      <c r="D3" s="128"/>
      <c r="E3" s="128"/>
      <c r="F3" s="128"/>
      <c r="G3" s="128"/>
      <c r="H3" s="128"/>
      <c r="I3" s="128"/>
      <c r="J3" s="128"/>
      <c r="K3" s="128"/>
      <c r="L3" s="128"/>
      <c r="M3" s="128"/>
      <c r="N3" s="128"/>
      <c r="O3" s="128"/>
      <c r="P3" s="128"/>
      <c r="Q3" s="128"/>
    </row>
    <row r="4" spans="1:20" s="126" customFormat="1" ht="15" customHeight="1">
      <c r="A4" s="894" t="s">
        <v>273</v>
      </c>
      <c r="B4" s="894"/>
      <c r="C4" s="894"/>
      <c r="D4" s="894"/>
      <c r="E4" s="894"/>
      <c r="F4" s="894"/>
      <c r="G4" s="894"/>
      <c r="H4" s="894"/>
      <c r="I4" s="894"/>
      <c r="J4" s="894"/>
      <c r="K4" s="894"/>
      <c r="L4" s="894"/>
      <c r="M4" s="894"/>
      <c r="N4" s="894"/>
      <c r="O4" s="894"/>
      <c r="P4" s="894"/>
      <c r="Q4" s="894"/>
    </row>
    <row r="5" spans="1:20" s="126" customFormat="1" ht="15" customHeight="1">
      <c r="A5" s="894"/>
      <c r="B5" s="894"/>
      <c r="C5" s="894"/>
      <c r="D5" s="894"/>
      <c r="E5" s="894"/>
      <c r="F5" s="894"/>
      <c r="G5" s="894"/>
      <c r="H5" s="894"/>
      <c r="I5" s="894"/>
      <c r="J5" s="894"/>
      <c r="K5" s="894"/>
      <c r="L5" s="894"/>
      <c r="M5" s="894"/>
      <c r="N5" s="894"/>
      <c r="O5" s="894"/>
      <c r="P5" s="894"/>
      <c r="Q5" s="894"/>
    </row>
    <row r="6" spans="1:20" s="126" customFormat="1" ht="15" customHeight="1">
      <c r="A6" s="895" t="s">
        <v>916</v>
      </c>
      <c r="B6" s="896"/>
      <c r="C6" s="896"/>
      <c r="D6" s="896"/>
      <c r="E6" s="896"/>
      <c r="F6" s="896"/>
      <c r="G6" s="896"/>
      <c r="H6" s="896"/>
      <c r="I6" s="896"/>
      <c r="J6" s="896"/>
      <c r="K6" s="896"/>
      <c r="L6" s="896"/>
      <c r="M6" s="896"/>
      <c r="N6" s="896"/>
      <c r="O6" s="896"/>
      <c r="P6" s="896"/>
      <c r="Q6" s="896"/>
    </row>
    <row r="7" spans="1:20" s="126" customFormat="1" ht="15" customHeight="1">
      <c r="A7" s="896"/>
      <c r="B7" s="896"/>
      <c r="C7" s="896"/>
      <c r="D7" s="896"/>
      <c r="E7" s="896"/>
      <c r="F7" s="896"/>
      <c r="G7" s="896"/>
      <c r="H7" s="896"/>
      <c r="I7" s="896"/>
      <c r="J7" s="896"/>
      <c r="K7" s="896"/>
      <c r="L7" s="896"/>
      <c r="M7" s="896"/>
      <c r="N7" s="896"/>
      <c r="O7" s="896"/>
      <c r="P7" s="896"/>
      <c r="Q7" s="896"/>
    </row>
    <row r="8" spans="1:20" s="126" customFormat="1" ht="15" customHeight="1">
      <c r="A8" s="897"/>
      <c r="B8" s="897"/>
      <c r="C8" s="897"/>
      <c r="D8" s="897"/>
      <c r="E8" s="897"/>
      <c r="F8" s="897"/>
      <c r="G8" s="897"/>
      <c r="H8" s="897"/>
      <c r="I8" s="897"/>
      <c r="J8" s="897"/>
      <c r="K8" s="897"/>
      <c r="L8" s="897"/>
      <c r="M8" s="897"/>
    </row>
    <row r="9" spans="1:20" s="126" customFormat="1" ht="15" customHeight="1">
      <c r="A9" s="129"/>
      <c r="B9" s="129"/>
      <c r="C9" s="130"/>
      <c r="D9" s="130"/>
      <c r="E9" s="130"/>
      <c r="F9" s="130"/>
      <c r="G9" s="130"/>
      <c r="H9" s="130"/>
      <c r="I9" s="130"/>
      <c r="J9" s="130"/>
      <c r="K9" s="130"/>
      <c r="L9" s="130"/>
      <c r="M9" s="131"/>
    </row>
    <row r="10" spans="1:20" s="126" customFormat="1" ht="15" customHeight="1">
      <c r="A10" s="898" t="s">
        <v>2</v>
      </c>
      <c r="B10" s="898"/>
      <c r="C10" s="898"/>
      <c r="D10" s="898"/>
      <c r="E10" s="898"/>
      <c r="F10" s="898"/>
      <c r="G10" s="898"/>
      <c r="H10" s="898"/>
      <c r="I10" s="898"/>
      <c r="J10" s="898"/>
      <c r="K10" s="898"/>
      <c r="L10" s="898"/>
      <c r="M10" s="898"/>
      <c r="N10" s="898"/>
      <c r="O10" s="898"/>
      <c r="P10" s="898"/>
      <c r="Q10" s="898"/>
    </row>
    <row r="11" spans="1:20" s="126" customFormat="1" ht="15" customHeight="1">
      <c r="A11" s="898"/>
      <c r="B11" s="898"/>
      <c r="C11" s="898"/>
      <c r="D11" s="898"/>
      <c r="E11" s="898"/>
      <c r="F11" s="898"/>
      <c r="G11" s="898"/>
      <c r="H11" s="898"/>
      <c r="I11" s="898"/>
      <c r="J11" s="898"/>
      <c r="K11" s="898"/>
      <c r="L11" s="898"/>
      <c r="M11" s="898"/>
      <c r="N11" s="898"/>
      <c r="O11" s="898"/>
      <c r="P11" s="898"/>
      <c r="Q11" s="898"/>
    </row>
    <row r="12" spans="1:20" s="126" customFormat="1" ht="15" customHeight="1">
      <c r="A12" s="132"/>
      <c r="B12" s="132"/>
      <c r="C12" s="132"/>
      <c r="D12" s="132"/>
      <c r="E12" s="132"/>
      <c r="F12" s="132"/>
      <c r="G12" s="132"/>
      <c r="H12" s="132"/>
      <c r="I12" s="132"/>
      <c r="J12" s="132"/>
      <c r="K12" s="132"/>
      <c r="L12" s="132"/>
      <c r="M12" s="132"/>
      <c r="N12" s="132"/>
      <c r="O12" s="132"/>
      <c r="P12" s="132"/>
      <c r="Q12" s="132"/>
    </row>
    <row r="13" spans="1:20" s="126" customFormat="1" ht="15" customHeight="1">
      <c r="A13" s="132"/>
      <c r="B13" s="132"/>
      <c r="C13" s="132"/>
      <c r="D13" s="132"/>
      <c r="E13" s="132"/>
      <c r="F13" s="132"/>
      <c r="G13" s="132"/>
      <c r="H13" s="132"/>
      <c r="I13" s="132"/>
      <c r="J13" s="132"/>
      <c r="K13" s="132"/>
      <c r="L13" s="132"/>
      <c r="M13" s="132"/>
      <c r="N13" s="132"/>
      <c r="O13" s="132"/>
      <c r="P13" s="132"/>
      <c r="Q13" s="132"/>
      <c r="T13" s="133"/>
    </row>
    <row r="14" spans="1:20" s="126" customFormat="1" ht="15" customHeight="1">
      <c r="A14" s="132"/>
      <c r="B14" s="132"/>
      <c r="C14" s="132"/>
      <c r="D14" s="132"/>
      <c r="E14" s="132"/>
      <c r="F14" s="132"/>
      <c r="G14" s="132"/>
      <c r="H14" s="132"/>
      <c r="I14" s="132"/>
      <c r="J14" s="132"/>
      <c r="K14" s="132"/>
      <c r="L14" s="132"/>
      <c r="M14" s="132"/>
      <c r="N14" s="132"/>
      <c r="O14" s="132"/>
      <c r="P14" s="132"/>
      <c r="Q14" s="132"/>
    </row>
    <row r="15" spans="1:20" s="126" customFormat="1" ht="15" customHeight="1">
      <c r="A15" s="132"/>
      <c r="B15" s="132"/>
      <c r="C15" s="132"/>
      <c r="D15" s="132"/>
      <c r="E15" s="132"/>
      <c r="F15" s="132"/>
      <c r="G15" s="132"/>
      <c r="H15" s="132"/>
      <c r="I15" s="132"/>
      <c r="J15" s="132"/>
      <c r="K15" s="132"/>
      <c r="L15" s="132"/>
      <c r="M15" s="132"/>
      <c r="N15" s="132"/>
      <c r="O15" s="132"/>
      <c r="P15" s="132"/>
      <c r="Q15" s="132"/>
    </row>
    <row r="16" spans="1:20" s="126" customFormat="1" ht="15" customHeight="1">
      <c r="A16" s="899" t="s">
        <v>917</v>
      </c>
      <c r="B16" s="899"/>
      <c r="C16" s="899"/>
      <c r="D16" s="899"/>
      <c r="E16" s="899"/>
      <c r="F16" s="899"/>
      <c r="G16" s="899"/>
      <c r="H16" s="899"/>
      <c r="I16" s="899"/>
      <c r="J16" s="899"/>
      <c r="K16" s="899"/>
      <c r="L16" s="899"/>
      <c r="M16" s="899"/>
      <c r="N16" s="899"/>
      <c r="O16" s="899"/>
      <c r="P16" s="899"/>
      <c r="Q16" s="899"/>
      <c r="T16" s="133"/>
    </row>
    <row r="17" spans="1:30" s="126" customFormat="1" ht="27" customHeight="1">
      <c r="A17" s="892" t="str">
        <f>"El total de la producción de energía mensual  de  febrero 2017  fue de "&amp;ROUND('5. MatrizGeneraciónSEIN (1)'!D14,2)&amp;" GWh, lo que representa una disminución de "&amp;ROUND(-'6. MatrizGeneraciónSEIN (2)'!P25*100,2)&amp;"% o "&amp;ROUND('6. MatrizGeneraciónSEIN (2)'!O25,2)&amp;" GWh en comparación al mismo periodo del año anterior."</f>
        <v>El total de la producción de energía mensual  de  febrero 2017  fue de 3851.71 GWh, lo que representa una disminución de 2.07% o -81.61 GWh en comparación al mismo periodo del año anterior.</v>
      </c>
      <c r="B17" s="892"/>
      <c r="C17" s="892"/>
      <c r="D17" s="892"/>
      <c r="E17" s="892"/>
      <c r="F17" s="892"/>
      <c r="G17" s="892"/>
      <c r="H17" s="892"/>
      <c r="I17" s="892"/>
      <c r="J17" s="892"/>
      <c r="K17" s="892"/>
      <c r="L17" s="892"/>
      <c r="M17" s="892"/>
      <c r="N17" s="892"/>
      <c r="O17" s="892"/>
      <c r="P17" s="892"/>
      <c r="Q17" s="892"/>
    </row>
    <row r="18" spans="1:30" s="126" customFormat="1" ht="15.75" customHeight="1">
      <c r="A18" s="202"/>
      <c r="B18" s="202"/>
      <c r="C18" s="202"/>
      <c r="D18" s="202"/>
      <c r="E18" s="202"/>
      <c r="F18" s="202"/>
      <c r="G18" s="202"/>
      <c r="H18" s="202"/>
      <c r="I18" s="202"/>
      <c r="J18" s="202"/>
      <c r="K18" s="202"/>
      <c r="L18" s="202"/>
      <c r="M18" s="202"/>
      <c r="N18" s="202"/>
      <c r="O18" s="202"/>
      <c r="P18" s="202"/>
      <c r="Q18" s="202"/>
    </row>
    <row r="19" spans="1:30" s="126" customFormat="1" ht="15" customHeight="1">
      <c r="A19" s="134" t="s">
        <v>0</v>
      </c>
      <c r="B19" s="893" t="s">
        <v>927</v>
      </c>
      <c r="C19" s="893"/>
      <c r="D19" s="893"/>
      <c r="E19" s="893"/>
      <c r="F19" s="893"/>
      <c r="G19" s="893"/>
      <c r="H19" s="893"/>
      <c r="I19" s="893"/>
      <c r="J19" s="893"/>
      <c r="K19" s="893"/>
      <c r="L19" s="893"/>
      <c r="M19" s="893"/>
      <c r="N19" s="893"/>
      <c r="O19" s="893"/>
      <c r="P19" s="893"/>
      <c r="Q19" s="893"/>
    </row>
    <row r="20" spans="1:30" s="126" customFormat="1" ht="15" customHeight="1">
      <c r="B20" s="893"/>
      <c r="C20" s="893"/>
      <c r="D20" s="893"/>
      <c r="E20" s="893"/>
      <c r="F20" s="893"/>
      <c r="G20" s="893"/>
      <c r="H20" s="893"/>
      <c r="I20" s="893"/>
      <c r="J20" s="893"/>
      <c r="K20" s="893"/>
      <c r="L20" s="893"/>
      <c r="M20" s="893"/>
      <c r="N20" s="893"/>
      <c r="O20" s="893"/>
      <c r="P20" s="893"/>
      <c r="Q20" s="893"/>
    </row>
    <row r="21" spans="1:30" s="126" customFormat="1" ht="15" customHeight="1">
      <c r="A21" s="134" t="s">
        <v>0</v>
      </c>
      <c r="B21" s="893" t="s">
        <v>928</v>
      </c>
      <c r="C21" s="893"/>
      <c r="D21" s="893"/>
      <c r="E21" s="893"/>
      <c r="F21" s="893"/>
      <c r="G21" s="893"/>
      <c r="H21" s="893"/>
      <c r="I21" s="893"/>
      <c r="J21" s="893"/>
      <c r="K21" s="893"/>
      <c r="L21" s="893"/>
      <c r="M21" s="893"/>
      <c r="N21" s="893"/>
      <c r="O21" s="893"/>
      <c r="P21" s="893"/>
      <c r="Q21" s="893"/>
    </row>
    <row r="22" spans="1:30" s="133" customFormat="1" ht="31.5" customHeight="1">
      <c r="A22" s="126"/>
      <c r="B22" s="893"/>
      <c r="C22" s="893"/>
      <c r="D22" s="893"/>
      <c r="E22" s="893"/>
      <c r="F22" s="893"/>
      <c r="G22" s="893"/>
      <c r="H22" s="893"/>
      <c r="I22" s="893"/>
      <c r="J22" s="893"/>
      <c r="K22" s="893"/>
      <c r="L22" s="893"/>
      <c r="M22" s="893"/>
      <c r="N22" s="893"/>
      <c r="O22" s="893"/>
      <c r="P22" s="893"/>
      <c r="Q22" s="893"/>
      <c r="S22" s="803"/>
      <c r="T22" s="546"/>
      <c r="U22" s="803"/>
      <c r="V22" s="803"/>
      <c r="W22" s="803"/>
      <c r="X22" s="803"/>
      <c r="Y22" s="803"/>
      <c r="Z22" s="803"/>
      <c r="AA22" s="803"/>
      <c r="AB22" s="803"/>
    </row>
    <row r="23" spans="1:30" s="126" customFormat="1" ht="15" customHeight="1">
      <c r="A23" s="135"/>
      <c r="B23" s="136"/>
      <c r="C23" s="136"/>
      <c r="D23" s="136"/>
      <c r="E23" s="136"/>
      <c r="F23" s="136"/>
      <c r="G23" s="136"/>
      <c r="H23" s="136"/>
      <c r="I23" s="136"/>
      <c r="J23" s="136"/>
      <c r="K23" s="136"/>
      <c r="L23" s="136"/>
      <c r="M23" s="136"/>
      <c r="N23" s="136"/>
      <c r="O23" s="136"/>
      <c r="P23" s="136"/>
      <c r="Q23" s="136"/>
      <c r="S23" s="546"/>
      <c r="T23" s="546"/>
      <c r="U23" s="546"/>
      <c r="V23" s="546"/>
      <c r="W23" s="546"/>
      <c r="X23" s="546"/>
      <c r="Y23" s="546"/>
      <c r="Z23" s="546"/>
      <c r="AA23" s="546"/>
      <c r="AB23" s="546"/>
    </row>
    <row r="24" spans="1:30" s="126" customFormat="1" ht="15" customHeight="1">
      <c r="A24" s="135"/>
      <c r="B24" s="891"/>
      <c r="C24" s="891"/>
      <c r="D24" s="891"/>
      <c r="E24" s="891"/>
      <c r="F24" s="891"/>
      <c r="G24" s="891"/>
      <c r="H24" s="891"/>
      <c r="I24" s="891"/>
      <c r="J24" s="891"/>
      <c r="K24" s="891"/>
      <c r="L24" s="891"/>
      <c r="M24" s="891"/>
      <c r="N24" s="891"/>
      <c r="O24" s="891"/>
      <c r="P24" s="891"/>
      <c r="Q24" s="891"/>
    </row>
    <row r="25" spans="1:30" s="126" customFormat="1" ht="15" customHeight="1">
      <c r="A25" s="137"/>
      <c r="B25" s="137"/>
      <c r="E25" s="606" t="s">
        <v>913</v>
      </c>
      <c r="M25" s="606" t="s">
        <v>914</v>
      </c>
    </row>
    <row r="26" spans="1:30" s="126" customFormat="1" ht="15" customHeight="1">
      <c r="J26" s="139"/>
      <c r="K26" s="139"/>
    </row>
    <row r="27" spans="1:30" s="126" customFormat="1" ht="15" customHeight="1">
      <c r="J27" s="139"/>
      <c r="K27" s="139"/>
      <c r="S27" s="546"/>
      <c r="T27" s="546"/>
      <c r="U27" s="546"/>
      <c r="V27" s="546"/>
      <c r="W27" s="546"/>
      <c r="X27" s="546"/>
      <c r="Y27" s="546"/>
      <c r="Z27" s="546"/>
      <c r="AA27" s="546"/>
      <c r="AB27" s="546"/>
      <c r="AC27" s="546"/>
      <c r="AD27" s="546"/>
    </row>
    <row r="28" spans="1:30" s="126" customFormat="1" ht="15" customHeight="1">
      <c r="A28" s="137"/>
      <c r="B28" s="137"/>
      <c r="C28" s="137"/>
      <c r="F28" s="137"/>
      <c r="G28" s="137"/>
      <c r="H28" s="137"/>
      <c r="I28" s="137"/>
      <c r="J28" s="140"/>
      <c r="K28" s="137"/>
      <c r="L28" s="137"/>
      <c r="N28" s="137"/>
      <c r="O28" s="137"/>
      <c r="P28" s="137"/>
      <c r="Q28" s="137"/>
      <c r="S28" s="546"/>
      <c r="T28" s="546"/>
      <c r="U28" s="546"/>
      <c r="V28" s="546"/>
      <c r="W28" s="546"/>
      <c r="X28" s="546"/>
      <c r="Y28" s="546"/>
      <c r="Z28" s="546"/>
      <c r="AA28" s="546"/>
      <c r="AB28" s="546"/>
      <c r="AC28" s="546"/>
      <c r="AD28" s="546"/>
    </row>
    <row r="29" spans="1:30" s="126" customFormat="1" ht="15" customHeight="1">
      <c r="A29" s="138"/>
      <c r="B29" s="138"/>
      <c r="C29" s="141"/>
      <c r="D29" s="141"/>
      <c r="E29" s="141"/>
      <c r="F29" s="141"/>
      <c r="G29" s="141"/>
      <c r="H29" s="141"/>
      <c r="I29" s="141"/>
      <c r="J29" s="141"/>
      <c r="K29" s="141"/>
      <c r="L29" s="138"/>
      <c r="M29" s="138"/>
      <c r="N29" s="138"/>
      <c r="O29" s="138"/>
      <c r="P29" s="138"/>
      <c r="Q29" s="138"/>
      <c r="S29" s="814"/>
      <c r="T29" s="814"/>
      <c r="U29" s="814"/>
      <c r="V29" s="814"/>
      <c r="W29" s="814"/>
      <c r="X29" s="814"/>
      <c r="Y29" s="814"/>
      <c r="Z29" s="814"/>
      <c r="AA29" s="814"/>
      <c r="AB29" s="814"/>
      <c r="AC29" s="814"/>
      <c r="AD29" s="814"/>
    </row>
    <row r="30" spans="1:30" s="137" customFormat="1" ht="15" customHeight="1">
      <c r="A30" s="138"/>
      <c r="B30" s="138"/>
      <c r="C30" s="141"/>
      <c r="D30" s="141"/>
      <c r="E30" s="141"/>
      <c r="F30" s="141"/>
      <c r="G30" s="141"/>
      <c r="H30" s="141"/>
      <c r="I30" s="141"/>
      <c r="J30" s="141"/>
      <c r="K30" s="141"/>
      <c r="L30" s="138"/>
      <c r="M30" s="138"/>
      <c r="N30" s="138"/>
      <c r="O30" s="138"/>
      <c r="P30" s="138"/>
      <c r="Q30" s="138"/>
      <c r="S30" s="815"/>
      <c r="T30" s="814"/>
      <c r="U30" s="815"/>
      <c r="V30" s="815"/>
      <c r="W30" s="815"/>
      <c r="X30" s="815"/>
      <c r="Y30" s="816" t="s">
        <v>506</v>
      </c>
      <c r="Z30" s="816">
        <v>2017</v>
      </c>
      <c r="AA30" s="816">
        <v>2016</v>
      </c>
      <c r="AB30" s="815"/>
      <c r="AC30" s="815"/>
      <c r="AD30" s="815"/>
    </row>
    <row r="31" spans="1:30" s="126" customFormat="1" ht="15" customHeight="1">
      <c r="A31" s="138"/>
      <c r="B31" s="138"/>
      <c r="C31" s="141"/>
      <c r="D31" s="141"/>
      <c r="E31" s="141"/>
      <c r="F31" s="141"/>
      <c r="G31" s="141"/>
      <c r="H31" s="141"/>
      <c r="I31" s="141"/>
      <c r="J31" s="141"/>
      <c r="K31" s="141"/>
      <c r="L31" s="138"/>
      <c r="M31" s="138"/>
      <c r="N31" s="138"/>
      <c r="O31" s="138"/>
      <c r="P31" s="138"/>
      <c r="Q31" s="138"/>
      <c r="S31" s="814"/>
      <c r="T31" s="814">
        <v>2017</v>
      </c>
      <c r="U31" s="814">
        <v>216</v>
      </c>
      <c r="V31" s="814"/>
      <c r="W31" s="814"/>
      <c r="X31" s="814"/>
      <c r="Y31" s="817" t="s">
        <v>275</v>
      </c>
      <c r="Z31" s="817">
        <v>2591797.548</v>
      </c>
      <c r="AA31" s="817">
        <v>2192220.0499999998</v>
      </c>
      <c r="AB31" s="818">
        <f>+Z31/AA31-1</f>
        <v>0.18227070681157231</v>
      </c>
      <c r="AC31" s="814"/>
      <c r="AD31" s="814"/>
    </row>
    <row r="32" spans="1:30" s="126" customFormat="1" ht="15" customHeight="1">
      <c r="A32" s="138"/>
      <c r="B32" s="138"/>
      <c r="C32" s="141"/>
      <c r="D32" s="141"/>
      <c r="E32" s="141"/>
      <c r="F32" s="141"/>
      <c r="G32" s="141"/>
      <c r="H32" s="141"/>
      <c r="I32" s="141"/>
      <c r="J32" s="138"/>
      <c r="K32" s="138"/>
      <c r="L32" s="138"/>
      <c r="M32" s="138"/>
      <c r="N32" s="138"/>
      <c r="O32" s="138"/>
      <c r="P32" s="138"/>
      <c r="Q32" s="138"/>
      <c r="S32" s="817" t="s">
        <v>55</v>
      </c>
      <c r="T32" s="817">
        <f>+Z31</f>
        <v>2591797.548</v>
      </c>
      <c r="U32" s="817">
        <f>+AA31</f>
        <v>2192220.0499999998</v>
      </c>
      <c r="V32" s="819">
        <f>+T32/$T$40</f>
        <v>0.6728960853185616</v>
      </c>
      <c r="W32" s="819">
        <f>+U32/$U$40</f>
        <v>0.55734696936912398</v>
      </c>
      <c r="X32" s="814"/>
      <c r="Y32" s="817" t="s">
        <v>530</v>
      </c>
      <c r="Z32" s="817">
        <v>978201.22660000005</v>
      </c>
      <c r="AA32" s="817">
        <v>1617188.1370000001</v>
      </c>
      <c r="AB32" s="818">
        <f t="shared" ref="AB32:AB39" si="0">+Z32/AA32-1</f>
        <v>-0.39512218509428754</v>
      </c>
      <c r="AC32" s="814"/>
      <c r="AD32" s="814"/>
    </row>
    <row r="33" spans="1:30" s="126" customFormat="1" ht="15" customHeight="1">
      <c r="A33" s="138"/>
      <c r="B33" s="138"/>
      <c r="C33" s="141"/>
      <c r="D33" s="141"/>
      <c r="E33" s="141"/>
      <c r="F33" s="141"/>
      <c r="G33" s="141"/>
      <c r="H33" s="141"/>
      <c r="I33" s="141"/>
      <c r="J33" s="138"/>
      <c r="K33" s="138"/>
      <c r="L33" s="138"/>
      <c r="M33" s="138"/>
      <c r="N33" s="138"/>
      <c r="O33" s="138"/>
      <c r="P33" s="138"/>
      <c r="Q33" s="138"/>
      <c r="S33" s="817" t="s">
        <v>265</v>
      </c>
      <c r="T33" s="817">
        <f>+Z32</f>
        <v>978201.22660000005</v>
      </c>
      <c r="U33" s="817">
        <f>+AA32</f>
        <v>1617188.1370000001</v>
      </c>
      <c r="V33" s="819">
        <f t="shared" ref="V33:V39" si="1">+T33/$T$40</f>
        <v>0.25396573761746427</v>
      </c>
      <c r="W33" s="819">
        <f t="shared" ref="W33:W39" si="2">+U33/$U$40</f>
        <v>0.41115165745183735</v>
      </c>
      <c r="X33" s="814"/>
      <c r="Y33" s="817" t="s">
        <v>531</v>
      </c>
      <c r="Z33" s="817">
        <v>80772.747449999995</v>
      </c>
      <c r="AA33" s="817">
        <v>4888.4675440000001</v>
      </c>
      <c r="AB33" s="818">
        <f t="shared" si="0"/>
        <v>15.523122373828322</v>
      </c>
      <c r="AC33" s="814"/>
      <c r="AD33" s="814"/>
    </row>
    <row r="34" spans="1:30" s="126" customFormat="1" ht="15" customHeight="1">
      <c r="A34" s="138"/>
      <c r="B34" s="138"/>
      <c r="C34" s="138"/>
      <c r="D34" s="141"/>
      <c r="E34" s="141"/>
      <c r="F34" s="141"/>
      <c r="G34" s="141"/>
      <c r="H34" s="138"/>
      <c r="I34" s="138"/>
      <c r="J34" s="138"/>
      <c r="K34" s="138"/>
      <c r="L34" s="138"/>
      <c r="M34" s="138"/>
      <c r="N34" s="138"/>
      <c r="O34" s="138"/>
      <c r="P34" s="138"/>
      <c r="Q34" s="138"/>
      <c r="S34" s="817" t="s">
        <v>66</v>
      </c>
      <c r="T34" s="817">
        <f>+Z38</f>
        <v>56178.714549999997</v>
      </c>
      <c r="U34" s="817">
        <f>+AA38</f>
        <v>44491.467700000001</v>
      </c>
      <c r="V34" s="819">
        <f t="shared" si="1"/>
        <v>1.4585412787389488E-2</v>
      </c>
      <c r="W34" s="819">
        <f t="shared" si="2"/>
        <v>1.1311448723123972E-2</v>
      </c>
      <c r="X34" s="814"/>
      <c r="Y34" s="817" t="s">
        <v>532</v>
      </c>
      <c r="Z34" s="817">
        <v>97605.430590000004</v>
      </c>
      <c r="AA34" s="817">
        <v>14756.55877</v>
      </c>
      <c r="AB34" s="818">
        <f t="shared" si="0"/>
        <v>5.6143761639354084</v>
      </c>
      <c r="AC34" s="814"/>
      <c r="AD34" s="814"/>
    </row>
    <row r="35" spans="1:30" s="126" customFormat="1" ht="15" customHeight="1">
      <c r="A35" s="138"/>
      <c r="B35" s="138"/>
      <c r="C35" s="141"/>
      <c r="D35" s="141"/>
      <c r="E35" s="141"/>
      <c r="F35" s="141"/>
      <c r="G35" s="141"/>
      <c r="H35" s="141"/>
      <c r="I35" s="141"/>
      <c r="J35" s="138"/>
      <c r="K35" s="138"/>
      <c r="L35" s="138"/>
      <c r="M35" s="138"/>
      <c r="N35" s="138"/>
      <c r="O35" s="138"/>
      <c r="P35" s="138"/>
      <c r="Q35" s="138"/>
      <c r="S35" s="817" t="s">
        <v>88</v>
      </c>
      <c r="T35" s="817">
        <f>+Z33</f>
        <v>80772.747449999995</v>
      </c>
      <c r="U35" s="817">
        <f>+AA33</f>
        <v>4888.4675440000001</v>
      </c>
      <c r="V35" s="819">
        <f t="shared" si="1"/>
        <v>2.097064471778327E-2</v>
      </c>
      <c r="W35" s="819">
        <f t="shared" si="2"/>
        <v>1.2428371734432978E-3</v>
      </c>
      <c r="X35" s="814"/>
      <c r="Y35" s="817" t="s">
        <v>290</v>
      </c>
      <c r="Z35" s="817">
        <v>20377.958559999999</v>
      </c>
      <c r="AA35" s="817">
        <v>29045.85514</v>
      </c>
      <c r="AB35" s="818">
        <f t="shared" si="0"/>
        <v>-0.29842111854586628</v>
      </c>
      <c r="AC35" s="814"/>
      <c r="AD35" s="814"/>
    </row>
    <row r="36" spans="1:30" s="126" customFormat="1" ht="15" customHeight="1">
      <c r="A36" s="138"/>
      <c r="B36" s="138"/>
      <c r="C36" s="138"/>
      <c r="D36" s="138"/>
      <c r="E36" s="138"/>
      <c r="F36" s="138"/>
      <c r="G36" s="138"/>
      <c r="H36" s="138"/>
      <c r="I36" s="138"/>
      <c r="J36" s="138"/>
      <c r="K36" s="138"/>
      <c r="L36" s="138"/>
      <c r="M36" s="138"/>
      <c r="N36" s="138"/>
      <c r="O36" s="138"/>
      <c r="P36" s="138"/>
      <c r="Q36" s="138"/>
      <c r="S36" s="817" t="s">
        <v>266</v>
      </c>
      <c r="T36" s="817">
        <f>+Z34+Z35</f>
        <v>117983.38915</v>
      </c>
      <c r="U36" s="817">
        <f>+AA34+AA35</f>
        <v>43802.413910000003</v>
      </c>
      <c r="V36" s="819">
        <f t="shared" si="1"/>
        <v>3.0631466857013734E-2</v>
      </c>
      <c r="W36" s="819">
        <f t="shared" si="2"/>
        <v>1.1136264648154487E-2</v>
      </c>
      <c r="X36" s="814"/>
      <c r="Y36" s="817" t="s">
        <v>533</v>
      </c>
      <c r="Z36" s="817">
        <v>5707.7746260000004</v>
      </c>
      <c r="AA36" s="817">
        <v>7426.4342809999998</v>
      </c>
      <c r="AB36" s="818">
        <f t="shared" si="0"/>
        <v>-0.23142460970765832</v>
      </c>
      <c r="AC36" s="814"/>
      <c r="AD36" s="814"/>
    </row>
    <row r="37" spans="1:30" s="126" customFormat="1" ht="15" customHeight="1">
      <c r="A37" s="138"/>
      <c r="B37" s="138"/>
      <c r="C37" s="138"/>
      <c r="D37" s="138"/>
      <c r="E37" s="138"/>
      <c r="F37" s="138"/>
      <c r="G37" s="138"/>
      <c r="H37" s="138"/>
      <c r="I37" s="138"/>
      <c r="J37" s="138"/>
      <c r="K37" s="138"/>
      <c r="L37" s="138"/>
      <c r="M37" s="138"/>
      <c r="N37" s="138"/>
      <c r="O37" s="138"/>
      <c r="P37" s="138"/>
      <c r="Q37" s="138"/>
      <c r="S37" s="817" t="s">
        <v>65</v>
      </c>
      <c r="T37" s="820">
        <f>+Z39</f>
        <v>18189.49984</v>
      </c>
      <c r="U37" s="820">
        <f>+AA39</f>
        <v>18769.872729999999</v>
      </c>
      <c r="V37" s="819">
        <f t="shared" si="1"/>
        <v>4.7224534361040319E-3</v>
      </c>
      <c r="W37" s="819">
        <f t="shared" si="2"/>
        <v>4.7720262760618691E-3</v>
      </c>
      <c r="X37" s="814"/>
      <c r="Y37" s="817" t="s">
        <v>534</v>
      </c>
      <c r="Z37" s="817">
        <v>2874.592725</v>
      </c>
      <c r="AA37" s="817">
        <v>4526.1027750000003</v>
      </c>
      <c r="AB37" s="818">
        <f t="shared" si="0"/>
        <v>-0.36488567142623052</v>
      </c>
      <c r="AC37" s="814"/>
      <c r="AD37" s="814"/>
    </row>
    <row r="38" spans="1:30" s="126" customFormat="1" ht="15" customHeight="1">
      <c r="A38" s="138"/>
      <c r="B38" s="138"/>
      <c r="C38" s="143"/>
      <c r="D38" s="143"/>
      <c r="E38" s="138"/>
      <c r="F38" s="138"/>
      <c r="G38" s="138"/>
      <c r="H38" s="138"/>
      <c r="I38" s="138"/>
      <c r="J38" s="138"/>
      <c r="K38" s="138"/>
      <c r="L38" s="138"/>
      <c r="M38" s="138"/>
      <c r="N38" s="138"/>
      <c r="O38" s="138"/>
      <c r="P38" s="138"/>
      <c r="Q38" s="138"/>
      <c r="S38" s="817" t="s">
        <v>91</v>
      </c>
      <c r="T38" s="820">
        <f>+Z36</f>
        <v>5707.7746260000004</v>
      </c>
      <c r="U38" s="820">
        <f>+AA36</f>
        <v>7426.4342809999998</v>
      </c>
      <c r="V38" s="819">
        <f t="shared" si="1"/>
        <v>1.4818824119498771E-3</v>
      </c>
      <c r="W38" s="819">
        <f t="shared" si="2"/>
        <v>1.8880862985147496E-3</v>
      </c>
      <c r="X38" s="814"/>
      <c r="Y38" s="817" t="s">
        <v>535</v>
      </c>
      <c r="Z38" s="817">
        <v>56178.714549999997</v>
      </c>
      <c r="AA38" s="817">
        <v>44491.467700000001</v>
      </c>
      <c r="AB38" s="818">
        <f t="shared" si="0"/>
        <v>0.26268512715304282</v>
      </c>
      <c r="AC38" s="814"/>
      <c r="AD38" s="814"/>
    </row>
    <row r="39" spans="1:30" s="126" customFormat="1" ht="15" customHeight="1">
      <c r="A39" s="138"/>
      <c r="B39" s="138"/>
      <c r="C39" s="143"/>
      <c r="D39" s="143" t="str">
        <f>"Total = "&amp;ROUND((Z40/1000),3)&amp;" GWh"</f>
        <v>Total = 3851.705 GWh</v>
      </c>
      <c r="F39" s="138"/>
      <c r="G39" s="138"/>
      <c r="H39" s="138"/>
      <c r="I39" s="138"/>
      <c r="J39" s="138"/>
      <c r="K39" s="138"/>
      <c r="L39" s="138"/>
      <c r="M39" s="143" t="str">
        <f>"Total = "&amp;ROUND((AA40/1000),3)&amp;" GWh"</f>
        <v>Total = 3933.313 GWh</v>
      </c>
      <c r="N39" s="138"/>
      <c r="O39" s="138"/>
      <c r="P39" s="138"/>
      <c r="Q39" s="138"/>
      <c r="S39" s="820" t="s">
        <v>92</v>
      </c>
      <c r="T39" s="820">
        <f>+Z37</f>
        <v>2874.592725</v>
      </c>
      <c r="U39" s="820">
        <f>+AA37</f>
        <v>4526.1027750000003</v>
      </c>
      <c r="V39" s="819">
        <f t="shared" si="1"/>
        <v>7.4631685373356042E-4</v>
      </c>
      <c r="W39" s="819">
        <f t="shared" si="2"/>
        <v>1.1507100597403222E-3</v>
      </c>
      <c r="X39" s="814"/>
      <c r="Y39" s="817" t="s">
        <v>322</v>
      </c>
      <c r="Z39" s="817">
        <v>18189.49984</v>
      </c>
      <c r="AA39" s="817">
        <v>18769.872729999999</v>
      </c>
      <c r="AB39" s="818">
        <f t="shared" si="0"/>
        <v>-3.0920448867635897E-2</v>
      </c>
      <c r="AC39" s="814"/>
      <c r="AD39" s="814"/>
    </row>
    <row r="40" spans="1:30" ht="15" customHeight="1">
      <c r="A40" s="138"/>
      <c r="B40" s="138"/>
      <c r="C40" s="143"/>
      <c r="D40" s="143"/>
      <c r="E40" s="138"/>
      <c r="F40" s="138"/>
      <c r="G40" s="138"/>
      <c r="H40" s="138"/>
      <c r="I40" s="138"/>
      <c r="J40" s="138"/>
      <c r="K40" s="138"/>
      <c r="L40" s="138"/>
      <c r="M40" s="138"/>
      <c r="N40" s="138"/>
      <c r="O40" s="138"/>
      <c r="P40" s="138"/>
      <c r="Q40" s="138"/>
      <c r="S40" s="821"/>
      <c r="T40" s="820">
        <f>+SUM(T32:T39)</f>
        <v>3851705.4929410005</v>
      </c>
      <c r="U40" s="820">
        <f>+SUM(U32:U39)</f>
        <v>3933312.94594</v>
      </c>
      <c r="V40" s="820"/>
      <c r="W40" s="820"/>
      <c r="X40" s="820"/>
      <c r="Y40" s="820"/>
      <c r="Z40" s="817">
        <f>SUM(Z31:Z39)</f>
        <v>3851705.4929410005</v>
      </c>
      <c r="AA40" s="817">
        <f>SUM(AA31:AA39)</f>
        <v>3933312.94594</v>
      </c>
      <c r="AB40" s="820"/>
      <c r="AC40" s="820"/>
      <c r="AD40" s="820"/>
    </row>
    <row r="41" spans="1:30" ht="15" customHeight="1">
      <c r="A41" s="138"/>
      <c r="B41" s="138"/>
      <c r="C41" s="138"/>
      <c r="D41" s="138"/>
      <c r="E41" s="138"/>
      <c r="F41" s="138"/>
      <c r="G41" s="138"/>
      <c r="H41" s="138"/>
      <c r="I41" s="138"/>
      <c r="J41" s="138"/>
      <c r="K41" s="138"/>
      <c r="L41" s="138"/>
      <c r="M41" s="138"/>
      <c r="N41" s="138"/>
      <c r="O41" s="138"/>
      <c r="P41" s="138"/>
      <c r="Q41" s="138"/>
      <c r="S41" s="820"/>
      <c r="T41" s="820"/>
      <c r="U41" s="820"/>
      <c r="V41" s="820"/>
      <c r="W41" s="820"/>
      <c r="X41" s="820"/>
      <c r="Y41" s="820"/>
      <c r="Z41" s="820"/>
      <c r="AA41" s="820"/>
      <c r="AB41" s="820"/>
      <c r="AC41" s="820"/>
      <c r="AD41" s="820"/>
    </row>
    <row r="42" spans="1:30" ht="15" customHeight="1">
      <c r="A42" s="138"/>
      <c r="B42" s="138"/>
      <c r="C42" s="138"/>
      <c r="D42" s="138"/>
      <c r="E42" s="138"/>
      <c r="F42" s="138"/>
      <c r="G42" s="138"/>
      <c r="H42" s="138"/>
      <c r="I42" s="138"/>
      <c r="J42" s="138"/>
      <c r="K42" s="138"/>
      <c r="L42" s="138"/>
      <c r="M42" s="138"/>
      <c r="N42" s="138"/>
      <c r="O42" s="138"/>
      <c r="P42" s="138"/>
      <c r="Q42" s="138"/>
      <c r="S42" s="820"/>
      <c r="T42" s="820"/>
      <c r="U42" s="820"/>
      <c r="V42" s="820"/>
      <c r="W42" s="820"/>
      <c r="X42" s="820"/>
      <c r="Y42" s="820"/>
      <c r="Z42" s="820"/>
      <c r="AA42" s="820"/>
      <c r="AB42" s="820"/>
      <c r="AC42" s="820"/>
      <c r="AD42" s="820"/>
    </row>
    <row r="43" spans="1:30" ht="15" customHeight="1">
      <c r="S43" s="822"/>
      <c r="T43" s="823">
        <v>42401</v>
      </c>
      <c r="U43" s="822"/>
      <c r="V43" s="822"/>
      <c r="W43" s="822"/>
      <c r="X43" s="820"/>
      <c r="Y43" s="820"/>
      <c r="Z43" s="820"/>
      <c r="AA43" s="820"/>
      <c r="AB43" s="820"/>
      <c r="AC43" s="820"/>
      <c r="AD43" s="820"/>
    </row>
    <row r="44" spans="1:30" ht="15" customHeight="1">
      <c r="S44" s="822">
        <v>67.289608531714663</v>
      </c>
      <c r="T44" s="824" t="s">
        <v>55</v>
      </c>
      <c r="U44" s="824">
        <v>2192.2200500000004</v>
      </c>
      <c r="V44" s="825"/>
      <c r="W44" s="822">
        <v>18.227070681157194</v>
      </c>
      <c r="X44" s="820"/>
      <c r="Y44" s="820"/>
      <c r="Z44" s="820"/>
      <c r="AA44" s="820"/>
      <c r="AB44" s="820"/>
      <c r="AC44" s="820"/>
      <c r="AD44" s="820"/>
    </row>
    <row r="45" spans="1:30" ht="15" customHeight="1">
      <c r="S45" s="822">
        <v>24.665426412770508</v>
      </c>
      <c r="T45" s="824" t="s">
        <v>69</v>
      </c>
      <c r="U45" s="824">
        <v>1503.80502</v>
      </c>
      <c r="V45" s="825"/>
      <c r="W45" s="822">
        <v>-36.824284307815383</v>
      </c>
      <c r="X45" s="820"/>
      <c r="Y45" s="820"/>
      <c r="Z45" s="820"/>
      <c r="AA45" s="820"/>
      <c r="AB45" s="820"/>
      <c r="AC45" s="820"/>
      <c r="AD45" s="820"/>
    </row>
    <row r="46" spans="1:30" ht="15" customHeight="1">
      <c r="S46" s="822">
        <v>5.4268965211033138E-2</v>
      </c>
      <c r="T46" s="822" t="s">
        <v>85</v>
      </c>
      <c r="U46" s="824">
        <v>42.722670000000001</v>
      </c>
      <c r="V46" s="822"/>
      <c r="W46" s="822">
        <v>-95.107326592649756</v>
      </c>
      <c r="X46" s="820"/>
      <c r="Y46" s="820"/>
      <c r="Z46" s="820"/>
      <c r="AA46" s="820"/>
      <c r="AB46" s="820"/>
      <c r="AC46" s="820"/>
      <c r="AD46" s="820"/>
    </row>
    <row r="47" spans="1:30" ht="15" customHeight="1">
      <c r="S47" s="822">
        <v>0.57955935989561369</v>
      </c>
      <c r="T47" s="822" t="s">
        <v>86</v>
      </c>
      <c r="U47" s="824">
        <v>42.562750000000001</v>
      </c>
      <c r="V47" s="822"/>
      <c r="W47" s="822">
        <v>-47.552919630428015</v>
      </c>
      <c r="X47" s="820"/>
      <c r="Y47" s="820"/>
      <c r="Z47" s="820"/>
      <c r="AA47" s="820"/>
      <c r="AB47" s="820"/>
      <c r="AC47" s="820"/>
      <c r="AD47" s="820"/>
    </row>
    <row r="48" spans="1:30" ht="15" customHeight="1">
      <c r="S48" s="822">
        <v>9.7319023867787055E-2</v>
      </c>
      <c r="T48" s="822" t="s">
        <v>87</v>
      </c>
      <c r="U48" s="824">
        <v>5.6343000000000005</v>
      </c>
      <c r="V48" s="822"/>
      <c r="W48" s="822">
        <v>-33.471022345278037</v>
      </c>
      <c r="X48" s="821"/>
      <c r="Y48" s="821"/>
      <c r="Z48" s="821"/>
      <c r="AA48" s="821"/>
      <c r="AB48" s="821"/>
      <c r="AC48" s="821"/>
      <c r="AD48" s="821"/>
    </row>
    <row r="49" spans="19:30" ht="15" customHeight="1">
      <c r="S49" s="822">
        <v>2.0970644717739169</v>
      </c>
      <c r="T49" s="822" t="s">
        <v>88</v>
      </c>
      <c r="U49" s="824">
        <v>4.8884699999999999</v>
      </c>
      <c r="V49" s="822"/>
      <c r="W49" s="822">
        <v>1552.3114072501212</v>
      </c>
      <c r="X49" s="821"/>
      <c r="Y49" s="821"/>
      <c r="Z49" s="821"/>
      <c r="AA49" s="821"/>
      <c r="AB49" s="821"/>
      <c r="AC49" s="821"/>
      <c r="AD49" s="821"/>
    </row>
    <row r="50" spans="19:30" ht="15" customHeight="1">
      <c r="S50" s="822">
        <v>0.52563770483133221</v>
      </c>
      <c r="T50" s="822" t="s">
        <v>89</v>
      </c>
      <c r="U50" s="824">
        <v>28.68721</v>
      </c>
      <c r="V50" s="822"/>
      <c r="W50" s="822">
        <v>-29.424937628999121</v>
      </c>
      <c r="X50" s="821"/>
      <c r="Y50" s="821"/>
      <c r="Z50" s="821"/>
      <c r="AA50" s="821"/>
      <c r="AB50" s="821"/>
      <c r="AC50" s="821"/>
      <c r="AD50" s="821"/>
    </row>
    <row r="51" spans="19:30" ht="15" customHeight="1">
      <c r="S51" s="822">
        <v>3.4255530787993091E-3</v>
      </c>
      <c r="T51" s="822" t="s">
        <v>90</v>
      </c>
      <c r="U51" s="824">
        <v>0.35863999999999996</v>
      </c>
      <c r="V51" s="822"/>
      <c r="W51" s="822">
        <v>-63.210401488958276</v>
      </c>
      <c r="X51" s="821"/>
      <c r="Y51" s="821"/>
      <c r="Z51" s="821"/>
      <c r="AA51" s="821"/>
      <c r="AB51" s="821"/>
      <c r="AC51" s="821"/>
      <c r="AD51" s="821"/>
    </row>
    <row r="52" spans="19:30" ht="15" customHeight="1">
      <c r="S52" s="822">
        <v>2.5340834279431714</v>
      </c>
      <c r="T52" s="822" t="s">
        <v>57</v>
      </c>
      <c r="U52" s="824">
        <v>37.21996</v>
      </c>
      <c r="V52" s="822"/>
      <c r="W52" s="822">
        <v>162.23948276677351</v>
      </c>
      <c r="X52" s="821"/>
      <c r="Y52" s="821"/>
      <c r="Z52" s="821"/>
      <c r="AA52" s="821"/>
      <c r="AB52" s="821"/>
      <c r="AC52" s="821"/>
      <c r="AD52" s="821"/>
    </row>
    <row r="53" spans="19:30" ht="15" customHeight="1">
      <c r="S53" s="822">
        <v>0.14818824119467608</v>
      </c>
      <c r="T53" s="822" t="s">
        <v>91</v>
      </c>
      <c r="U53" s="824">
        <v>7.4264299999999999</v>
      </c>
      <c r="V53" s="822"/>
      <c r="W53" s="822">
        <v>-23.142416665881182</v>
      </c>
      <c r="X53" s="821"/>
      <c r="Y53" s="821"/>
      <c r="Z53" s="821"/>
      <c r="AA53" s="821"/>
      <c r="AB53" s="821"/>
      <c r="AC53" s="821"/>
      <c r="AD53" s="821"/>
    </row>
    <row r="54" spans="19:30" ht="15" customHeight="1">
      <c r="S54" s="822">
        <v>7.46316853731991E-2</v>
      </c>
      <c r="T54" s="822" t="s">
        <v>92</v>
      </c>
      <c r="U54" s="824">
        <v>4.5261000000000005</v>
      </c>
      <c r="V54" s="822"/>
      <c r="W54" s="822">
        <v>-36.488528203088762</v>
      </c>
      <c r="X54" s="821"/>
      <c r="Y54" s="821"/>
      <c r="Z54" s="821"/>
      <c r="AA54" s="821"/>
      <c r="AB54" s="821"/>
      <c r="AC54" s="821"/>
      <c r="AD54" s="821"/>
    </row>
    <row r="55" spans="19:30" ht="15" customHeight="1">
      <c r="S55" s="822">
        <v>0.47224534360941006</v>
      </c>
      <c r="T55" s="822" t="s">
        <v>65</v>
      </c>
      <c r="U55" s="824">
        <v>18.769869999999997</v>
      </c>
      <c r="V55" s="822"/>
      <c r="W55" s="822">
        <v>-3.0920307919021157</v>
      </c>
      <c r="X55" s="821"/>
      <c r="Y55" s="821"/>
      <c r="Z55" s="821"/>
      <c r="AA55" s="821"/>
      <c r="AB55" s="821"/>
      <c r="AC55" s="821"/>
      <c r="AD55" s="821"/>
    </row>
    <row r="56" spans="19:30" ht="15" customHeight="1">
      <c r="S56" s="822">
        <v>1.4585412787358814</v>
      </c>
      <c r="T56" s="822" t="s">
        <v>66</v>
      </c>
      <c r="U56" s="824">
        <v>44.49147</v>
      </c>
      <c r="V56" s="822"/>
      <c r="W56" s="822">
        <v>26.268506187815316</v>
      </c>
      <c r="X56" s="821"/>
      <c r="Y56" s="821"/>
      <c r="Z56" s="821"/>
      <c r="AA56" s="821"/>
      <c r="AB56" s="821"/>
      <c r="AC56" s="821"/>
      <c r="AD56" s="821"/>
    </row>
    <row r="57" spans="19:30" ht="15" customHeight="1">
      <c r="S57" s="822"/>
      <c r="T57" s="822"/>
      <c r="U57" s="824">
        <v>3933.3129400000007</v>
      </c>
      <c r="V57" s="822"/>
      <c r="W57" s="822"/>
      <c r="X57" s="821"/>
      <c r="Y57" s="821"/>
      <c r="Z57" s="821"/>
      <c r="AA57" s="821"/>
      <c r="AB57" s="821"/>
    </row>
    <row r="58" spans="19:30" ht="15" customHeight="1"/>
    <row r="59" spans="19:30" ht="15" customHeight="1"/>
    <row r="60" spans="19:30" ht="15" customHeight="1"/>
    <row r="61" spans="19:30" ht="15" customHeight="1"/>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fitToHeight="0" orientation="portrait" r:id="rId2"/>
  <headerFooter>
    <oddHeader>&amp;L&amp;"Calibri Light,Regular"&amp;10 &amp;C&amp;"Calibri Light,Regular"&amp;10 &amp;R&amp;"Tahoma,Negrita"&amp;10Informe de la Operación Mensual - Febrero 2017
INFSGI-MES-02-2017
08/03/2017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V322"/>
  <sheetViews>
    <sheetView view="pageBreakPreview" zoomScale="85" zoomScaleNormal="100" zoomScaleSheetLayoutView="85" zoomScalePageLayoutView="70" workbookViewId="0">
      <selection activeCell="D18" sqref="D18"/>
    </sheetView>
  </sheetViews>
  <sheetFormatPr defaultRowHeight="11.25"/>
  <cols>
    <col min="1" max="1" width="45.6640625" style="145" customWidth="1"/>
    <col min="2" max="2" width="14.83203125" style="145" bestFit="1" customWidth="1"/>
    <col min="3" max="3" width="17.5" style="145" customWidth="1"/>
    <col min="4" max="4" width="15.5" style="145" customWidth="1"/>
    <col min="5" max="5" width="18.5" style="145" customWidth="1"/>
    <col min="6" max="6" width="26.33203125" style="145" customWidth="1"/>
    <col min="7" max="7" width="17.83203125" style="145" bestFit="1" customWidth="1"/>
    <col min="8" max="8" width="12.33203125" style="145" customWidth="1"/>
    <col min="9" max="10" width="11.83203125" style="145" bestFit="1" customWidth="1"/>
    <col min="11" max="11" width="19.83203125" style="210" customWidth="1"/>
    <col min="12" max="13" width="9.33203125" style="145"/>
    <col min="14" max="14" width="27.83203125" style="145" bestFit="1" customWidth="1"/>
    <col min="15" max="15" width="20.6640625" style="145" bestFit="1" customWidth="1"/>
    <col min="16" max="16" width="16.33203125" style="145" bestFit="1" customWidth="1"/>
    <col min="17" max="17" width="9.83203125" style="145" bestFit="1" customWidth="1"/>
    <col min="18" max="18" width="27.1640625" style="145" bestFit="1" customWidth="1"/>
    <col min="19" max="19" width="12.5" style="145" bestFit="1" customWidth="1"/>
    <col min="20" max="16384" width="9.33203125" style="145"/>
  </cols>
  <sheetData>
    <row r="1" spans="1:19" ht="14.1" customHeight="1">
      <c r="A1" s="203"/>
      <c r="B1" s="204"/>
      <c r="C1" s="204"/>
      <c r="D1" s="204"/>
      <c r="E1" s="204"/>
      <c r="F1" s="204"/>
      <c r="G1" s="204"/>
      <c r="H1" s="205"/>
      <c r="I1" s="205"/>
      <c r="J1" s="206"/>
      <c r="K1" s="206"/>
    </row>
    <row r="2" spans="1:19" ht="14.1" customHeight="1">
      <c r="A2" s="207"/>
      <c r="B2" s="208"/>
      <c r="C2" s="208"/>
      <c r="D2" s="208"/>
      <c r="E2" s="208"/>
      <c r="F2" s="208"/>
      <c r="G2" s="208"/>
      <c r="H2" s="209"/>
      <c r="I2" s="209"/>
      <c r="J2" s="209"/>
      <c r="K2" s="209"/>
    </row>
    <row r="3" spans="1:19" ht="14.1" customHeight="1">
      <c r="A3" s="207"/>
      <c r="B3" s="208"/>
      <c r="C3" s="208"/>
      <c r="D3" s="208"/>
      <c r="E3" s="208"/>
      <c r="F3" s="208"/>
      <c r="G3" s="208"/>
      <c r="H3" s="209"/>
      <c r="I3" s="209"/>
      <c r="J3" s="209"/>
      <c r="K3" s="209"/>
    </row>
    <row r="4" spans="1:19" ht="24" customHeight="1">
      <c r="A4" s="904" t="s">
        <v>924</v>
      </c>
      <c r="B4" s="904"/>
      <c r="C4" s="904"/>
      <c r="D4" s="904"/>
      <c r="E4" s="904"/>
      <c r="F4" s="904"/>
      <c r="G4" s="904"/>
      <c r="H4" s="904"/>
      <c r="I4" s="904"/>
      <c r="J4" s="904"/>
      <c r="K4" s="212"/>
    </row>
    <row r="5" spans="1:19" ht="15.95" customHeight="1">
      <c r="A5" s="210"/>
      <c r="B5" s="211"/>
      <c r="C5" s="213"/>
      <c r="D5" s="214"/>
      <c r="E5" s="214"/>
      <c r="F5" s="214"/>
      <c r="G5" s="212"/>
      <c r="H5" s="215"/>
      <c r="I5" s="215"/>
      <c r="J5" s="216"/>
      <c r="K5" s="212"/>
    </row>
    <row r="6" spans="1:19" ht="15.95" customHeight="1">
      <c r="A6" s="217" t="s">
        <v>38</v>
      </c>
      <c r="B6" s="211"/>
      <c r="C6" s="213"/>
      <c r="D6" s="214"/>
      <c r="E6" s="214"/>
      <c r="F6" s="214"/>
      <c r="G6" s="212"/>
      <c r="H6" s="215"/>
      <c r="I6" s="215"/>
      <c r="J6" s="216"/>
      <c r="K6" s="212"/>
    </row>
    <row r="7" spans="1:19" ht="15.95" customHeight="1">
      <c r="A7" s="210"/>
      <c r="B7" s="211"/>
      <c r="C7" s="213"/>
      <c r="D7" s="214"/>
      <c r="E7" s="214"/>
      <c r="F7" s="214"/>
      <c r="G7" s="212"/>
      <c r="H7" s="215"/>
      <c r="I7" s="215"/>
      <c r="J7" s="216"/>
      <c r="K7" s="212"/>
    </row>
    <row r="8" spans="1:19" ht="58.5" customHeight="1">
      <c r="A8" s="291" t="s">
        <v>39</v>
      </c>
      <c r="B8" s="292" t="s">
        <v>44</v>
      </c>
      <c r="C8" s="292" t="s">
        <v>41</v>
      </c>
      <c r="D8" s="292" t="s">
        <v>48</v>
      </c>
      <c r="E8" s="292" t="s">
        <v>61</v>
      </c>
      <c r="F8" s="292" t="s">
        <v>40</v>
      </c>
      <c r="G8" s="293" t="s">
        <v>42</v>
      </c>
      <c r="H8" s="294" t="s">
        <v>45</v>
      </c>
      <c r="I8" s="293" t="s">
        <v>46</v>
      </c>
      <c r="J8" s="294" t="s">
        <v>43</v>
      </c>
      <c r="K8" s="267" t="s">
        <v>47</v>
      </c>
    </row>
    <row r="9" spans="1:19" s="173" customFormat="1" ht="27" customHeight="1">
      <c r="A9" s="277" t="s">
        <v>597</v>
      </c>
      <c r="B9" s="278" t="s">
        <v>54</v>
      </c>
      <c r="C9" s="279" t="s">
        <v>602</v>
      </c>
      <c r="D9" s="300" t="s">
        <v>56</v>
      </c>
      <c r="E9" s="300" t="s">
        <v>54</v>
      </c>
      <c r="F9" s="279" t="s">
        <v>925</v>
      </c>
      <c r="G9" s="302" t="s">
        <v>598</v>
      </c>
      <c r="H9" s="280">
        <v>13.8</v>
      </c>
      <c r="I9" s="281">
        <v>35</v>
      </c>
      <c r="J9" s="281">
        <v>35</v>
      </c>
      <c r="K9" s="282" t="s">
        <v>599</v>
      </c>
      <c r="L9" s="303"/>
      <c r="M9" s="275"/>
    </row>
    <row r="10" spans="1:19" s="173" customFormat="1" ht="17.25" customHeight="1">
      <c r="A10" s="283" t="s">
        <v>52</v>
      </c>
      <c r="B10" s="284"/>
      <c r="C10" s="285"/>
      <c r="D10" s="285"/>
      <c r="E10" s="285"/>
      <c r="F10" s="286"/>
      <c r="G10" s="287"/>
      <c r="H10" s="288"/>
      <c r="I10" s="289">
        <f>+I9</f>
        <v>35</v>
      </c>
      <c r="J10" s="289">
        <f>+J9</f>
        <v>35</v>
      </c>
      <c r="K10" s="290"/>
      <c r="L10" s="303"/>
      <c r="M10" s="275"/>
    </row>
    <row r="11" spans="1:19" s="173" customFormat="1" ht="17.25" customHeight="1">
      <c r="A11" s="274" t="s">
        <v>50</v>
      </c>
      <c r="B11" s="231"/>
      <c r="C11" s="231"/>
      <c r="D11" s="231"/>
      <c r="E11" s="231"/>
      <c r="F11" s="231"/>
      <c r="G11" s="231"/>
      <c r="H11" s="231"/>
      <c r="I11" s="231"/>
      <c r="J11" s="231"/>
      <c r="K11" s="256"/>
      <c r="M11" s="275"/>
    </row>
    <row r="12" spans="1:19" s="173" customFormat="1" ht="17.25" customHeight="1">
      <c r="A12" s="274" t="s">
        <v>51</v>
      </c>
      <c r="B12" s="231"/>
      <c r="C12" s="231"/>
      <c r="D12" s="231"/>
      <c r="E12" s="231"/>
      <c r="F12" s="231"/>
      <c r="G12" s="231"/>
      <c r="H12" s="231"/>
      <c r="I12" s="231"/>
      <c r="J12" s="231"/>
      <c r="K12" s="256"/>
      <c r="M12" s="275"/>
    </row>
    <row r="13" spans="1:19" s="174" customFormat="1" ht="8.25" customHeight="1">
      <c r="A13" s="886"/>
      <c r="B13" s="273"/>
      <c r="C13" s="273"/>
      <c r="D13" s="273"/>
      <c r="E13" s="273"/>
      <c r="F13" s="273"/>
      <c r="G13" s="273"/>
      <c r="H13" s="273"/>
      <c r="I13" s="220"/>
      <c r="J13" s="220"/>
      <c r="K13" s="220"/>
    </row>
    <row r="14" spans="1:19" s="174" customFormat="1" ht="12" customHeight="1">
      <c r="A14" s="887" t="s">
        <v>930</v>
      </c>
      <c r="B14" s="222"/>
      <c r="C14" s="223"/>
      <c r="D14" s="223"/>
      <c r="E14" s="223"/>
      <c r="F14" s="223"/>
      <c r="G14" s="223"/>
      <c r="H14" s="223"/>
      <c r="I14" s="224"/>
      <c r="J14" s="224"/>
      <c r="K14" s="224"/>
    </row>
    <row r="15" spans="1:19" s="174" customFormat="1" ht="12" hidden="1" customHeight="1">
      <c r="A15" s="888" t="s">
        <v>537</v>
      </c>
      <c r="B15" s="222"/>
      <c r="C15" s="223"/>
      <c r="D15" s="223"/>
      <c r="E15" s="223"/>
      <c r="F15" s="223"/>
      <c r="G15" s="223"/>
      <c r="H15" s="223"/>
      <c r="I15" s="224"/>
      <c r="J15" s="224"/>
      <c r="K15" s="224"/>
    </row>
    <row r="16" spans="1:19" s="174" customFormat="1" ht="12" customHeight="1">
      <c r="A16" s="888" t="s">
        <v>931</v>
      </c>
      <c r="B16" s="222"/>
      <c r="C16" s="223"/>
      <c r="D16" s="223"/>
      <c r="E16" s="223"/>
      <c r="F16" s="223"/>
      <c r="G16" s="223"/>
      <c r="H16" s="223"/>
      <c r="I16" s="224"/>
      <c r="J16" s="224"/>
      <c r="K16" s="224"/>
      <c r="N16" s="846"/>
      <c r="O16" s="846"/>
      <c r="P16" s="846"/>
      <c r="Q16" s="846"/>
      <c r="R16" s="846"/>
      <c r="S16" s="846"/>
    </row>
    <row r="17" spans="1:22" s="174" customFormat="1" ht="12" customHeight="1">
      <c r="A17" s="888" t="s">
        <v>932</v>
      </c>
      <c r="B17" s="223"/>
      <c r="C17" s="223"/>
      <c r="D17" s="223"/>
      <c r="E17" s="223"/>
      <c r="F17" s="223"/>
      <c r="G17" s="223"/>
      <c r="H17" s="223"/>
      <c r="I17" s="224"/>
      <c r="J17" s="224"/>
      <c r="K17" s="224"/>
      <c r="N17" s="846"/>
      <c r="O17" s="846"/>
      <c r="P17" s="846"/>
      <c r="Q17" s="846"/>
      <c r="R17" s="846"/>
      <c r="S17" s="846"/>
    </row>
    <row r="18" spans="1:22" s="174" customFormat="1" ht="12" customHeight="1">
      <c r="A18" s="888" t="s">
        <v>938</v>
      </c>
      <c r="B18" s="223"/>
      <c r="C18" s="223"/>
      <c r="D18" s="223"/>
      <c r="E18" s="223"/>
      <c r="F18" s="223"/>
      <c r="G18" s="223"/>
      <c r="H18" s="223"/>
      <c r="I18" s="225"/>
      <c r="J18" s="225"/>
      <c r="K18" s="225"/>
      <c r="N18" s="846"/>
      <c r="O18" s="846"/>
      <c r="P18" s="846"/>
      <c r="Q18" s="846"/>
      <c r="R18" s="846"/>
      <c r="S18" s="846"/>
    </row>
    <row r="19" spans="1:22" s="175" customFormat="1" ht="11.25" hidden="1" customHeight="1">
      <c r="A19" s="888"/>
      <c r="B19" s="223"/>
      <c r="C19" s="223"/>
      <c r="D19" s="223"/>
      <c r="E19" s="223"/>
      <c r="F19" s="223"/>
      <c r="G19" s="223"/>
      <c r="H19" s="223"/>
      <c r="I19" s="226"/>
      <c r="J19" s="226"/>
      <c r="K19" s="226"/>
      <c r="N19" s="847"/>
      <c r="O19" s="847"/>
      <c r="P19" s="847"/>
      <c r="Q19" s="847"/>
      <c r="R19" s="847"/>
      <c r="S19" s="847"/>
    </row>
    <row r="20" spans="1:22" s="174" customFormat="1" ht="12" hidden="1" customHeight="1">
      <c r="A20" s="888"/>
      <c r="B20" s="223"/>
      <c r="C20" s="223"/>
      <c r="D20" s="223"/>
      <c r="E20" s="223"/>
      <c r="F20" s="223"/>
      <c r="G20" s="223"/>
      <c r="H20" s="223"/>
      <c r="I20" s="224"/>
      <c r="J20" s="224"/>
      <c r="K20" s="224"/>
      <c r="N20" s="846"/>
      <c r="O20" s="846"/>
      <c r="P20" s="846"/>
      <c r="Q20" s="846"/>
      <c r="R20" s="846"/>
      <c r="S20" s="846"/>
    </row>
    <row r="21" spans="1:22" s="174" customFormat="1" ht="12" hidden="1" customHeight="1">
      <c r="A21" s="888"/>
      <c r="B21" s="223"/>
      <c r="C21" s="223"/>
      <c r="D21" s="223"/>
      <c r="E21" s="223"/>
      <c r="F21" s="223"/>
      <c r="G21" s="223"/>
      <c r="H21" s="223"/>
      <c r="I21" s="224"/>
      <c r="J21" s="224"/>
      <c r="K21" s="224"/>
      <c r="N21" s="846"/>
      <c r="O21" s="846"/>
      <c r="P21" s="846"/>
      <c r="Q21" s="846"/>
      <c r="R21" s="846"/>
      <c r="S21" s="846"/>
    </row>
    <row r="22" spans="1:22" s="175" customFormat="1" ht="12" hidden="1" customHeight="1">
      <c r="A22" s="889"/>
      <c r="B22" s="227"/>
      <c r="C22" s="227"/>
      <c r="D22" s="227"/>
      <c r="E22" s="227"/>
      <c r="F22" s="227"/>
      <c r="G22" s="227"/>
      <c r="H22" s="227"/>
      <c r="I22" s="225"/>
      <c r="J22" s="225"/>
      <c r="K22" s="225"/>
      <c r="N22" s="847"/>
      <c r="O22" s="847"/>
      <c r="P22" s="847"/>
      <c r="Q22" s="847"/>
      <c r="R22" s="847"/>
      <c r="S22" s="847"/>
    </row>
    <row r="23" spans="1:22" s="176" customFormat="1" ht="6" customHeight="1">
      <c r="A23" s="889"/>
      <c r="B23" s="227"/>
      <c r="C23" s="227"/>
      <c r="D23" s="227"/>
      <c r="E23" s="227"/>
      <c r="F23" s="227"/>
      <c r="G23" s="227"/>
      <c r="H23" s="227"/>
      <c r="I23" s="225"/>
      <c r="J23" s="225"/>
      <c r="K23" s="225"/>
      <c r="N23" s="848"/>
      <c r="O23" s="848"/>
      <c r="P23" s="848"/>
      <c r="Q23" s="848"/>
      <c r="R23" s="847"/>
      <c r="S23" s="847"/>
      <c r="T23" s="175"/>
    </row>
    <row r="24" spans="1:22" s="177" customFormat="1" ht="15.95" customHeight="1">
      <c r="A24" s="228"/>
      <c r="B24" s="229"/>
      <c r="C24" s="229"/>
      <c r="D24" s="229"/>
      <c r="E24" s="229"/>
      <c r="F24" s="229"/>
      <c r="G24" s="229"/>
      <c r="H24" s="229"/>
      <c r="I24" s="221"/>
      <c r="J24" s="221"/>
      <c r="K24" s="221"/>
      <c r="N24" s="849"/>
      <c r="O24" s="849"/>
      <c r="P24" s="849"/>
      <c r="Q24" s="849"/>
      <c r="R24" s="847"/>
      <c r="S24" s="847"/>
      <c r="T24" s="175"/>
    </row>
    <row r="25" spans="1:22" s="178" customFormat="1" ht="35.25" customHeight="1">
      <c r="A25" s="905" t="s">
        <v>933</v>
      </c>
      <c r="B25" s="905"/>
      <c r="C25" s="905"/>
      <c r="D25" s="905"/>
      <c r="E25" s="902" t="s">
        <v>934</v>
      </c>
      <c r="F25" s="903"/>
      <c r="G25" s="903"/>
      <c r="H25" s="903"/>
      <c r="I25" s="903"/>
      <c r="J25" s="903"/>
      <c r="K25" s="903"/>
      <c r="N25" s="852" t="s">
        <v>62</v>
      </c>
      <c r="O25" s="852" t="s">
        <v>63</v>
      </c>
      <c r="P25" s="852" t="s">
        <v>64</v>
      </c>
      <c r="Q25" s="850"/>
      <c r="R25" s="847"/>
      <c r="S25" s="847"/>
      <c r="T25" s="296"/>
      <c r="U25" s="295"/>
      <c r="V25" s="295"/>
    </row>
    <row r="26" spans="1:22" s="179" customFormat="1" ht="12" customHeight="1">
      <c r="A26" s="230"/>
      <c r="B26" s="231"/>
      <c r="C26" s="231"/>
      <c r="D26" s="231"/>
      <c r="E26" s="231"/>
      <c r="F26" s="231"/>
      <c r="G26" s="231"/>
      <c r="H26" s="232"/>
      <c r="I26" s="232"/>
      <c r="J26" s="232"/>
      <c r="K26" s="232"/>
      <c r="N26" s="853" t="s">
        <v>53</v>
      </c>
      <c r="O26" s="854"/>
      <c r="P26" s="855">
        <f>+O26/$O$29</f>
        <v>0</v>
      </c>
      <c r="Q26" s="851"/>
      <c r="R26" s="847"/>
      <c r="S26" s="847"/>
      <c r="T26" s="296"/>
      <c r="U26" s="297"/>
      <c r="V26" s="297"/>
    </row>
    <row r="27" spans="1:22" s="179" customFormat="1" ht="12" customHeight="1">
      <c r="A27" s="233"/>
      <c r="B27" s="231"/>
      <c r="C27" s="231"/>
      <c r="D27" s="231"/>
      <c r="E27" s="231"/>
      <c r="F27" s="231"/>
      <c r="G27" s="231"/>
      <c r="H27" s="231"/>
      <c r="I27" s="232"/>
      <c r="J27" s="232"/>
      <c r="K27" s="232"/>
      <c r="N27" s="853" t="s">
        <v>54</v>
      </c>
      <c r="O27" s="854">
        <f>+J9</f>
        <v>35</v>
      </c>
      <c r="P27" s="855">
        <f>+O27/$O$29</f>
        <v>1</v>
      </c>
      <c r="Q27" s="851"/>
      <c r="R27" s="847"/>
      <c r="S27" s="847"/>
      <c r="T27" s="296"/>
      <c r="U27" s="297"/>
      <c r="V27" s="297"/>
    </row>
    <row r="28" spans="1:22" s="179" customFormat="1" ht="12" customHeight="1">
      <c r="A28" s="235"/>
      <c r="B28" s="235"/>
      <c r="C28" s="236"/>
      <c r="D28" s="231"/>
      <c r="E28" s="231"/>
      <c r="F28" s="237"/>
      <c r="G28" s="237"/>
      <c r="H28" s="238"/>
      <c r="I28" s="232"/>
      <c r="J28" s="232"/>
      <c r="K28" s="232"/>
      <c r="N28" s="853" t="s">
        <v>66</v>
      </c>
      <c r="O28" s="854"/>
      <c r="P28" s="855">
        <f>+O28/$O$29</f>
        <v>0</v>
      </c>
      <c r="Q28" s="851"/>
      <c r="R28" s="847"/>
      <c r="S28" s="847"/>
      <c r="T28" s="296"/>
      <c r="U28" s="297"/>
      <c r="V28" s="297"/>
    </row>
    <row r="29" spans="1:22" s="179" customFormat="1" ht="12" customHeight="1">
      <c r="A29" s="239"/>
      <c r="B29" s="235"/>
      <c r="C29" s="236"/>
      <c r="D29" s="231"/>
      <c r="E29" s="231"/>
      <c r="F29" s="237"/>
      <c r="G29" s="237"/>
      <c r="H29" s="240"/>
      <c r="I29" s="232"/>
      <c r="J29" s="232"/>
      <c r="K29" s="232"/>
      <c r="N29" s="856" t="s">
        <v>67</v>
      </c>
      <c r="O29" s="857">
        <f>SUM(O26:O28)</f>
        <v>35</v>
      </c>
      <c r="P29" s="858">
        <f>+O29/$O$29</f>
        <v>1</v>
      </c>
      <c r="Q29" s="851"/>
      <c r="R29" s="847"/>
      <c r="S29" s="847"/>
      <c r="T29" s="296"/>
      <c r="U29" s="297"/>
      <c r="V29" s="297"/>
    </row>
    <row r="30" spans="1:22" s="179" customFormat="1" ht="12" customHeight="1">
      <c r="A30" s="239"/>
      <c r="B30" s="231"/>
      <c r="C30" s="234"/>
      <c r="D30" s="231"/>
      <c r="E30" s="231"/>
      <c r="F30" s="231"/>
      <c r="G30" s="241"/>
      <c r="H30" s="241"/>
      <c r="I30" s="232"/>
      <c r="J30" s="232"/>
      <c r="K30" s="232"/>
      <c r="N30" s="851"/>
      <c r="O30" s="851"/>
      <c r="P30" s="851"/>
      <c r="Q30" s="851"/>
      <c r="R30" s="847"/>
      <c r="S30" s="847"/>
      <c r="T30" s="296"/>
      <c r="U30" s="297"/>
      <c r="V30" s="297"/>
    </row>
    <row r="31" spans="1:22" s="179" customFormat="1" ht="12" customHeight="1">
      <c r="A31" s="239"/>
      <c r="B31" s="242"/>
      <c r="C31" s="242"/>
      <c r="D31" s="231"/>
      <c r="E31" s="231"/>
      <c r="F31" s="231"/>
      <c r="G31" s="231"/>
      <c r="H31" s="231"/>
      <c r="I31" s="232"/>
      <c r="J31" s="232"/>
      <c r="K31" s="232"/>
      <c r="N31" s="851"/>
      <c r="O31" s="851"/>
      <c r="P31" s="851"/>
      <c r="Q31" s="851"/>
      <c r="R31" s="847"/>
      <c r="S31" s="847"/>
      <c r="T31" s="296"/>
      <c r="U31" s="297"/>
      <c r="V31" s="297"/>
    </row>
    <row r="32" spans="1:22" s="179" customFormat="1" ht="12" customHeight="1">
      <c r="A32" s="239"/>
      <c r="B32" s="242"/>
      <c r="C32" s="242"/>
      <c r="D32" s="231"/>
      <c r="E32" s="231"/>
      <c r="F32" s="231"/>
      <c r="G32" s="231"/>
      <c r="H32" s="231"/>
      <c r="I32" s="232"/>
      <c r="J32" s="232"/>
      <c r="K32" s="232"/>
      <c r="N32" s="851"/>
      <c r="O32" s="851"/>
      <c r="P32" s="851"/>
      <c r="Q32" s="851"/>
      <c r="R32" s="851"/>
      <c r="S32" s="851"/>
      <c r="T32" s="297"/>
      <c r="U32" s="297"/>
      <c r="V32" s="297"/>
    </row>
    <row r="33" spans="1:22" s="179" customFormat="1" ht="12" customHeight="1">
      <c r="A33" s="233"/>
      <c r="B33" s="231"/>
      <c r="C33" s="231"/>
      <c r="D33" s="231"/>
      <c r="E33" s="231"/>
      <c r="F33" s="231"/>
      <c r="G33" s="231"/>
      <c r="H33" s="231"/>
      <c r="I33" s="232"/>
      <c r="J33" s="232"/>
      <c r="K33" s="232"/>
      <c r="N33" s="901" t="s">
        <v>70</v>
      </c>
      <c r="O33" s="900" t="s">
        <v>71</v>
      </c>
      <c r="P33" s="900"/>
      <c r="Q33" s="900"/>
      <c r="R33" s="900"/>
      <c r="S33" s="900"/>
      <c r="T33" s="297"/>
      <c r="U33" s="297"/>
      <c r="V33" s="297"/>
    </row>
    <row r="34" spans="1:22" s="179" customFormat="1" ht="12" customHeight="1">
      <c r="A34" s="233"/>
      <c r="B34" s="231"/>
      <c r="C34" s="231"/>
      <c r="D34" s="231"/>
      <c r="E34" s="231"/>
      <c r="F34" s="231"/>
      <c r="G34" s="231"/>
      <c r="H34" s="231"/>
      <c r="I34" s="243"/>
      <c r="J34" s="243"/>
      <c r="K34" s="243"/>
      <c r="N34" s="901"/>
      <c r="O34" s="859" t="s">
        <v>68</v>
      </c>
      <c r="P34" s="859" t="s">
        <v>72</v>
      </c>
      <c r="Q34" s="859" t="s">
        <v>74</v>
      </c>
      <c r="R34" s="859" t="s">
        <v>935</v>
      </c>
      <c r="S34" s="859" t="s">
        <v>67</v>
      </c>
      <c r="T34" s="297"/>
      <c r="U34" s="297"/>
      <c r="V34" s="297"/>
    </row>
    <row r="35" spans="1:22" s="179" customFormat="1" ht="12" customHeight="1">
      <c r="A35" s="233"/>
      <c r="B35" s="231"/>
      <c r="C35" s="231"/>
      <c r="D35" s="231"/>
      <c r="E35" s="231"/>
      <c r="F35" s="231"/>
      <c r="G35" s="231"/>
      <c r="H35" s="231"/>
      <c r="I35" s="232"/>
      <c r="J35" s="232"/>
      <c r="K35" s="232"/>
      <c r="N35" s="860" t="s">
        <v>59</v>
      </c>
      <c r="O35" s="861"/>
      <c r="P35" s="861"/>
      <c r="Q35" s="861"/>
      <c r="R35" s="861"/>
      <c r="S35" s="862">
        <f t="shared" ref="S35:S40" si="0">SUM(O35:R35)</f>
        <v>0</v>
      </c>
      <c r="T35" s="297"/>
      <c r="U35" s="297"/>
      <c r="V35" s="297"/>
    </row>
    <row r="36" spans="1:22" s="182" customFormat="1" ht="12" customHeight="1">
      <c r="A36" s="233"/>
      <c r="B36" s="231"/>
      <c r="C36" s="231"/>
      <c r="D36" s="231"/>
      <c r="E36" s="231"/>
      <c r="F36" s="231"/>
      <c r="G36" s="231"/>
      <c r="H36" s="231"/>
      <c r="I36" s="244"/>
      <c r="J36" s="244"/>
      <c r="K36" s="244"/>
      <c r="N36" s="863" t="s">
        <v>56</v>
      </c>
      <c r="O36" s="864"/>
      <c r="P36" s="864"/>
      <c r="Q36" s="864"/>
      <c r="R36" s="864">
        <v>35</v>
      </c>
      <c r="S36" s="862">
        <f t="shared" si="0"/>
        <v>35</v>
      </c>
      <c r="T36" s="298"/>
      <c r="U36" s="298"/>
      <c r="V36" s="298"/>
    </row>
    <row r="37" spans="1:22" s="182" customFormat="1" ht="12" customHeight="1">
      <c r="A37" s="245"/>
      <c r="B37" s="236"/>
      <c r="C37" s="236"/>
      <c r="D37" s="236"/>
      <c r="E37" s="236"/>
      <c r="F37" s="236"/>
      <c r="G37" s="236"/>
      <c r="H37" s="236"/>
      <c r="I37" s="236"/>
      <c r="J37" s="236"/>
      <c r="K37" s="236"/>
      <c r="N37" s="863" t="s">
        <v>536</v>
      </c>
      <c r="O37" s="864"/>
      <c r="P37" s="864"/>
      <c r="Q37" s="864"/>
      <c r="R37" s="864"/>
      <c r="S37" s="862">
        <f t="shared" si="0"/>
        <v>0</v>
      </c>
      <c r="T37" s="298"/>
      <c r="U37" s="298"/>
      <c r="V37" s="298"/>
    </row>
    <row r="38" spans="1:22" s="180" customFormat="1" ht="12" customHeight="1">
      <c r="A38" s="246"/>
      <c r="B38" s="231"/>
      <c r="C38" s="231"/>
      <c r="D38" s="231"/>
      <c r="E38" s="231"/>
      <c r="F38" s="231"/>
      <c r="G38" s="231"/>
      <c r="H38" s="231"/>
      <c r="I38" s="231"/>
      <c r="J38" s="231"/>
      <c r="K38" s="231"/>
      <c r="N38" s="860" t="s">
        <v>60</v>
      </c>
      <c r="O38" s="861"/>
      <c r="P38" s="861"/>
      <c r="Q38" s="861"/>
      <c r="R38" s="861"/>
      <c r="S38" s="862">
        <f t="shared" si="0"/>
        <v>0</v>
      </c>
      <c r="T38" s="299"/>
      <c r="U38" s="299"/>
      <c r="V38" s="299"/>
    </row>
    <row r="39" spans="1:22" s="180" customFormat="1" ht="12" customHeight="1">
      <c r="A39" s="247"/>
      <c r="B39" s="247"/>
      <c r="C39" s="247"/>
      <c r="D39" s="247"/>
      <c r="E39" s="247"/>
      <c r="F39" s="247"/>
      <c r="G39" s="247"/>
      <c r="H39" s="247"/>
      <c r="I39" s="247"/>
      <c r="J39" s="247"/>
      <c r="K39" s="231"/>
      <c r="N39" s="860" t="s">
        <v>73</v>
      </c>
      <c r="O39" s="861"/>
      <c r="P39" s="861"/>
      <c r="Q39" s="861"/>
      <c r="R39" s="861"/>
      <c r="S39" s="862">
        <f t="shared" si="0"/>
        <v>0</v>
      </c>
      <c r="T39" s="299"/>
      <c r="U39" s="299"/>
      <c r="V39" s="299"/>
    </row>
    <row r="40" spans="1:22" s="180" customFormat="1" ht="12" customHeight="1">
      <c r="A40" s="234"/>
      <c r="B40" s="231"/>
      <c r="C40" s="231"/>
      <c r="D40" s="231"/>
      <c r="E40" s="231"/>
      <c r="F40" s="234"/>
      <c r="G40" s="231"/>
      <c r="H40" s="231"/>
      <c r="I40" s="231"/>
      <c r="J40" s="231"/>
      <c r="K40" s="231"/>
      <c r="N40" s="860" t="s">
        <v>58</v>
      </c>
      <c r="O40" s="861"/>
      <c r="P40" s="861"/>
      <c r="Q40" s="861"/>
      <c r="R40" s="861"/>
      <c r="S40" s="862">
        <f t="shared" si="0"/>
        <v>0</v>
      </c>
      <c r="T40" s="299"/>
      <c r="U40" s="299"/>
      <c r="V40" s="299"/>
    </row>
    <row r="41" spans="1:22" s="180" customFormat="1" ht="12" customHeight="1">
      <c r="A41" s="248"/>
      <c r="B41" s="231"/>
      <c r="C41" s="231"/>
      <c r="D41" s="231"/>
      <c r="E41" s="231"/>
      <c r="F41" s="231"/>
      <c r="G41" s="231"/>
      <c r="H41" s="231"/>
      <c r="I41" s="238"/>
      <c r="J41" s="238"/>
      <c r="K41" s="238"/>
      <c r="N41" s="865" t="s">
        <v>67</v>
      </c>
      <c r="O41" s="866">
        <f>SUM(O35:O40)</f>
        <v>0</v>
      </c>
      <c r="P41" s="866">
        <f>SUM(P35:P40)</f>
        <v>0</v>
      </c>
      <c r="Q41" s="866">
        <f>SUM(Q35:Q40)</f>
        <v>0</v>
      </c>
      <c r="R41" s="866">
        <f>SUM(R35:R40)</f>
        <v>35</v>
      </c>
      <c r="S41" s="862">
        <f>SUM(S35:S40)</f>
        <v>35</v>
      </c>
      <c r="T41" s="299"/>
      <c r="U41" s="299"/>
      <c r="V41" s="299"/>
    </row>
    <row r="42" spans="1:22" s="180" customFormat="1" ht="12" customHeight="1">
      <c r="A42" s="234"/>
      <c r="B42" s="231"/>
      <c r="C42" s="236"/>
      <c r="D42" s="236"/>
      <c r="E42" s="236"/>
      <c r="F42" s="236"/>
      <c r="G42" s="236"/>
      <c r="H42" s="236"/>
      <c r="I42" s="240"/>
      <c r="J42" s="240"/>
      <c r="K42" s="240"/>
      <c r="N42" s="610"/>
      <c r="O42" s="610"/>
      <c r="P42" s="610"/>
      <c r="Q42" s="610"/>
      <c r="R42" s="610"/>
      <c r="S42" s="610"/>
      <c r="T42" s="299"/>
      <c r="U42" s="299"/>
      <c r="V42" s="299"/>
    </row>
    <row r="43" spans="1:22" s="180" customFormat="1" ht="12" customHeight="1">
      <c r="A43" s="234"/>
      <c r="B43" s="231"/>
      <c r="C43" s="236"/>
      <c r="D43" s="236"/>
      <c r="E43" s="231"/>
      <c r="F43" s="231"/>
      <c r="G43" s="231"/>
      <c r="H43" s="231"/>
      <c r="I43" s="241"/>
      <c r="J43" s="241"/>
      <c r="K43" s="241"/>
      <c r="N43" s="610"/>
      <c r="O43" s="610"/>
      <c r="P43" s="610"/>
      <c r="Q43" s="610"/>
      <c r="R43" s="610"/>
      <c r="S43" s="610"/>
      <c r="T43" s="299"/>
      <c r="U43" s="299"/>
      <c r="V43" s="299"/>
    </row>
    <row r="44" spans="1:22" s="180" customFormat="1" ht="50.1" customHeight="1">
      <c r="A44" s="234"/>
      <c r="B44" s="231"/>
      <c r="C44" s="236"/>
      <c r="D44" s="236"/>
      <c r="E44" s="231"/>
      <c r="F44" s="231"/>
      <c r="G44" s="231"/>
      <c r="H44" s="231"/>
      <c r="I44" s="231"/>
      <c r="J44" s="231"/>
      <c r="K44" s="231"/>
      <c r="N44" s="610"/>
      <c r="O44" s="610"/>
      <c r="P44" s="610"/>
      <c r="Q44" s="610"/>
      <c r="R44" s="610"/>
      <c r="S44" s="610"/>
      <c r="T44" s="299"/>
      <c r="U44" s="299"/>
      <c r="V44" s="299"/>
    </row>
    <row r="45" spans="1:22" s="180" customFormat="1" ht="25.5" customHeight="1">
      <c r="A45" s="276" t="s">
        <v>75</v>
      </c>
      <c r="B45" s="235"/>
      <c r="C45" s="236"/>
      <c r="D45" s="231"/>
      <c r="E45" s="231"/>
      <c r="F45" s="237"/>
      <c r="G45" s="237"/>
      <c r="H45" s="240"/>
      <c r="I45" s="231"/>
      <c r="J45" s="231"/>
      <c r="K45" s="231"/>
      <c r="N45" s="610"/>
      <c r="O45" s="610"/>
      <c r="P45" s="610"/>
      <c r="Q45" s="610"/>
      <c r="R45" s="610"/>
      <c r="S45" s="610"/>
    </row>
    <row r="46" spans="1:22" s="180" customFormat="1" ht="17.25" customHeight="1">
      <c r="A46" s="249" t="s">
        <v>939</v>
      </c>
      <c r="B46" s="231"/>
      <c r="C46" s="231"/>
      <c r="D46" s="231"/>
      <c r="E46" s="231"/>
      <c r="F46" s="234"/>
      <c r="G46" s="234"/>
      <c r="H46" s="234"/>
      <c r="I46" s="231"/>
      <c r="J46" s="231"/>
      <c r="K46" s="231"/>
    </row>
    <row r="47" spans="1:22" s="180" customFormat="1" ht="12" customHeight="1">
      <c r="A47" s="250"/>
      <c r="B47" s="242"/>
      <c r="C47" s="242"/>
      <c r="D47" s="231"/>
      <c r="E47" s="231"/>
      <c r="F47" s="234"/>
      <c r="G47" s="234"/>
      <c r="H47" s="234"/>
      <c r="I47" s="231"/>
      <c r="J47" s="231"/>
      <c r="K47" s="231"/>
    </row>
    <row r="48" spans="1:22" s="180" customFormat="1" ht="12" customHeight="1">
      <c r="A48" s="251"/>
      <c r="B48" s="234"/>
      <c r="C48" s="234"/>
      <c r="D48" s="234"/>
      <c r="E48" s="234"/>
      <c r="F48" s="234"/>
      <c r="G48" s="234"/>
      <c r="H48" s="234"/>
      <c r="I48" s="231"/>
      <c r="J48" s="231"/>
      <c r="K48" s="231"/>
    </row>
    <row r="49" spans="1:11" s="180" customFormat="1" ht="12" customHeight="1">
      <c r="A49" s="251"/>
      <c r="B49" s="234"/>
      <c r="C49" s="234"/>
      <c r="D49" s="234"/>
      <c r="E49" s="234"/>
      <c r="F49" s="234"/>
      <c r="G49" s="234"/>
      <c r="H49" s="234"/>
      <c r="I49" s="231"/>
      <c r="J49" s="231"/>
      <c r="K49" s="231"/>
    </row>
    <row r="50" spans="1:11" s="180" customFormat="1" ht="12" customHeight="1">
      <c r="A50" s="217" t="s">
        <v>587</v>
      </c>
      <c r="B50" s="234"/>
      <c r="C50" s="234"/>
      <c r="D50" s="234"/>
      <c r="E50" s="234"/>
      <c r="F50" s="234"/>
      <c r="G50" s="234"/>
      <c r="H50" s="234"/>
      <c r="I50" s="231"/>
      <c r="J50" s="231"/>
      <c r="K50" s="231"/>
    </row>
    <row r="51" spans="1:11" s="180" customFormat="1" ht="12" customHeight="1">
      <c r="A51" s="251"/>
      <c r="B51" s="234"/>
      <c r="C51" s="234"/>
      <c r="D51" s="234"/>
      <c r="E51" s="234"/>
      <c r="F51" s="234"/>
      <c r="G51" s="234"/>
      <c r="H51" s="234"/>
      <c r="I51" s="231"/>
      <c r="J51" s="231"/>
      <c r="K51" s="231"/>
    </row>
    <row r="52" spans="1:11" s="182" customFormat="1" ht="12" customHeight="1">
      <c r="A52" s="291" t="s">
        <v>39</v>
      </c>
      <c r="B52" s="906" t="s">
        <v>44</v>
      </c>
      <c r="C52" s="906" t="s">
        <v>41</v>
      </c>
      <c r="D52" s="906" t="s">
        <v>48</v>
      </c>
      <c r="E52" s="906" t="s">
        <v>61</v>
      </c>
      <c r="F52" s="906" t="s">
        <v>40</v>
      </c>
      <c r="G52" s="908" t="s">
        <v>42</v>
      </c>
      <c r="H52" s="912" t="s">
        <v>45</v>
      </c>
      <c r="I52" s="908" t="s">
        <v>46</v>
      </c>
      <c r="J52" s="912" t="s">
        <v>43</v>
      </c>
      <c r="K52" s="910" t="s">
        <v>592</v>
      </c>
    </row>
    <row r="53" spans="1:11" s="180" customFormat="1" ht="22.5" customHeight="1">
      <c r="A53" s="268"/>
      <c r="B53" s="907"/>
      <c r="C53" s="907"/>
      <c r="D53" s="907"/>
      <c r="E53" s="907"/>
      <c r="F53" s="907"/>
      <c r="G53" s="909"/>
      <c r="H53" s="913"/>
      <c r="I53" s="909"/>
      <c r="J53" s="913"/>
      <c r="K53" s="911"/>
    </row>
    <row r="54" spans="1:11" s="146" customFormat="1" ht="12" customHeight="1">
      <c r="A54" s="301" t="s">
        <v>588</v>
      </c>
      <c r="B54" s="301" t="s">
        <v>54</v>
      </c>
      <c r="C54" s="301" t="s">
        <v>57</v>
      </c>
      <c r="D54" s="301" t="s">
        <v>589</v>
      </c>
      <c r="E54" s="301" t="s">
        <v>54</v>
      </c>
      <c r="F54" s="301" t="s">
        <v>590</v>
      </c>
      <c r="G54" s="301" t="s">
        <v>937</v>
      </c>
      <c r="H54" s="301">
        <v>2.4</v>
      </c>
      <c r="I54" s="301">
        <v>6.7</v>
      </c>
      <c r="J54" s="301">
        <v>4.08</v>
      </c>
      <c r="K54" s="301" t="s">
        <v>591</v>
      </c>
    </row>
    <row r="55" spans="1:11" s="146" customFormat="1" ht="12" customHeight="1">
      <c r="A55" s="301" t="s">
        <v>134</v>
      </c>
      <c r="B55" s="301" t="s">
        <v>54</v>
      </c>
      <c r="C55" s="301" t="s">
        <v>923</v>
      </c>
      <c r="D55" s="301" t="s">
        <v>600</v>
      </c>
      <c r="E55" s="301" t="s">
        <v>54</v>
      </c>
      <c r="F55" s="301" t="s">
        <v>473</v>
      </c>
      <c r="G55" s="301" t="s">
        <v>936</v>
      </c>
      <c r="H55" s="301">
        <v>13.8</v>
      </c>
      <c r="I55" s="301">
        <v>31</v>
      </c>
      <c r="J55" s="301">
        <v>29.4</v>
      </c>
      <c r="K55" s="301" t="s">
        <v>601</v>
      </c>
    </row>
    <row r="56" spans="1:11" s="146" customFormat="1" ht="12" customHeight="1">
      <c r="A56" s="283" t="s">
        <v>52</v>
      </c>
      <c r="B56" s="284"/>
      <c r="C56" s="285"/>
      <c r="D56" s="285"/>
      <c r="E56" s="285"/>
      <c r="F56" s="286"/>
      <c r="G56" s="287"/>
      <c r="H56" s="288"/>
      <c r="I56" s="289">
        <f>SUM(I54:I55)</f>
        <v>37.700000000000003</v>
      </c>
      <c r="J56" s="289">
        <f>SUM(J54:J55)</f>
        <v>33.479999999999997</v>
      </c>
      <c r="K56" s="290"/>
    </row>
    <row r="57" spans="1:11" s="146" customFormat="1" ht="12" customHeight="1">
      <c r="A57" s="210"/>
      <c r="B57" s="210"/>
      <c r="C57" s="210"/>
      <c r="D57" s="210"/>
      <c r="E57" s="210"/>
      <c r="F57" s="210"/>
      <c r="G57" s="210"/>
      <c r="H57" s="210"/>
      <c r="I57" s="208"/>
      <c r="J57" s="208"/>
      <c r="K57" s="208"/>
    </row>
    <row r="58" spans="1:11" s="146" customFormat="1" ht="12" customHeight="1">
      <c r="A58" s="210"/>
      <c r="B58" s="210"/>
      <c r="C58" s="210"/>
      <c r="D58" s="210"/>
      <c r="E58" s="210"/>
      <c r="F58" s="210"/>
      <c r="G58" s="210"/>
      <c r="H58" s="210"/>
      <c r="I58" s="208"/>
      <c r="J58" s="208"/>
      <c r="K58" s="208"/>
    </row>
    <row r="59" spans="1:11" s="146" customFormat="1" ht="12" customHeight="1">
      <c r="A59" s="210"/>
      <c r="B59" s="210"/>
      <c r="C59" s="210"/>
      <c r="D59" s="210"/>
      <c r="E59" s="210"/>
      <c r="F59" s="210"/>
      <c r="G59" s="210"/>
      <c r="H59" s="210"/>
      <c r="I59" s="208"/>
      <c r="J59" s="208"/>
      <c r="K59" s="208"/>
    </row>
    <row r="60" spans="1:11" s="146" customFormat="1" ht="12" customHeight="1">
      <c r="A60" s="210"/>
      <c r="B60" s="210"/>
      <c r="C60" s="210"/>
      <c r="D60" s="210"/>
      <c r="E60" s="210"/>
      <c r="F60" s="210"/>
      <c r="G60" s="210"/>
      <c r="H60" s="210"/>
      <c r="I60" s="208"/>
      <c r="J60" s="208"/>
      <c r="K60" s="208"/>
    </row>
    <row r="61" spans="1:11" s="146" customFormat="1" ht="12" customHeight="1">
      <c r="A61" s="210"/>
      <c r="B61" s="210"/>
      <c r="C61" s="210"/>
      <c r="D61" s="210"/>
      <c r="E61" s="210"/>
      <c r="F61" s="210"/>
      <c r="G61" s="210"/>
      <c r="H61" s="210"/>
      <c r="I61" s="208"/>
      <c r="J61" s="208"/>
      <c r="K61" s="208"/>
    </row>
    <row r="62" spans="1:11" s="146" customFormat="1" ht="12" customHeight="1">
      <c r="A62" s="210"/>
      <c r="B62" s="210"/>
      <c r="C62" s="210"/>
      <c r="D62" s="210"/>
      <c r="E62" s="210"/>
      <c r="F62" s="210"/>
      <c r="G62" s="210"/>
      <c r="H62" s="210"/>
      <c r="I62" s="208"/>
      <c r="J62" s="208"/>
      <c r="K62" s="208"/>
    </row>
    <row r="63" spans="1:11" s="190" customFormat="1" ht="12" customHeight="1">
      <c r="A63" s="210"/>
      <c r="B63" s="210"/>
      <c r="C63" s="210"/>
      <c r="D63" s="210"/>
      <c r="E63" s="210"/>
      <c r="F63" s="210"/>
      <c r="G63" s="210"/>
      <c r="H63" s="210"/>
      <c r="I63" s="257"/>
      <c r="J63" s="257"/>
      <c r="K63" s="257"/>
    </row>
    <row r="64" spans="1:11" s="146" customFormat="1" ht="12" customHeight="1">
      <c r="A64" s="210"/>
      <c r="B64" s="210"/>
      <c r="C64" s="210"/>
      <c r="D64" s="210"/>
      <c r="E64" s="210"/>
      <c r="F64" s="210"/>
      <c r="G64" s="210"/>
      <c r="H64" s="210"/>
      <c r="I64" s="208"/>
      <c r="J64" s="208"/>
      <c r="K64" s="208"/>
    </row>
    <row r="65" spans="1:11" s="190" customFormat="1" ht="12" customHeight="1">
      <c r="A65" s="210"/>
      <c r="B65" s="210"/>
      <c r="C65" s="210"/>
      <c r="D65" s="210"/>
      <c r="E65" s="210"/>
      <c r="F65" s="210"/>
      <c r="G65" s="210"/>
      <c r="H65" s="210"/>
      <c r="I65" s="255"/>
      <c r="J65" s="255"/>
      <c r="K65" s="255"/>
    </row>
    <row r="66" spans="1:11" s="146" customFormat="1" ht="12" customHeight="1">
      <c r="A66" s="210"/>
      <c r="B66" s="210"/>
      <c r="C66" s="210"/>
      <c r="D66" s="210"/>
      <c r="E66" s="210"/>
      <c r="F66" s="210"/>
      <c r="G66" s="210"/>
      <c r="H66" s="210"/>
      <c r="I66" s="260"/>
      <c r="J66" s="260"/>
      <c r="K66" s="260"/>
    </row>
    <row r="67" spans="1:11" ht="12" customHeight="1">
      <c r="A67" s="210"/>
      <c r="B67" s="210"/>
      <c r="C67" s="210"/>
      <c r="D67" s="210"/>
      <c r="E67" s="210"/>
      <c r="F67" s="210"/>
      <c r="G67" s="210"/>
      <c r="H67" s="210"/>
      <c r="I67" s="210"/>
      <c r="J67" s="210"/>
    </row>
    <row r="68" spans="1:11" ht="12" customHeight="1">
      <c r="A68" s="210"/>
      <c r="B68" s="210"/>
      <c r="C68" s="210"/>
      <c r="D68" s="210"/>
      <c r="E68" s="210"/>
      <c r="F68" s="210"/>
      <c r="G68" s="210"/>
      <c r="H68" s="210"/>
      <c r="I68" s="210"/>
      <c r="J68" s="210"/>
    </row>
    <row r="69" spans="1:11" ht="12" customHeight="1">
      <c r="A69" s="210"/>
      <c r="B69" s="210"/>
      <c r="C69" s="210"/>
      <c r="D69" s="210"/>
      <c r="E69" s="210"/>
      <c r="F69" s="210"/>
      <c r="G69" s="210"/>
      <c r="H69" s="210"/>
      <c r="I69" s="210"/>
      <c r="J69" s="210"/>
    </row>
    <row r="70" spans="1:11" ht="12" customHeight="1">
      <c r="A70" s="210"/>
      <c r="B70" s="210"/>
      <c r="C70" s="210"/>
      <c r="D70" s="210"/>
      <c r="E70" s="210"/>
      <c r="F70" s="210"/>
      <c r="G70" s="210"/>
      <c r="H70" s="210"/>
      <c r="I70" s="210"/>
      <c r="J70" s="210"/>
    </row>
    <row r="71" spans="1:11" ht="12" customHeight="1">
      <c r="A71" s="210"/>
      <c r="B71" s="210"/>
      <c r="C71" s="210"/>
      <c r="D71" s="210"/>
      <c r="E71" s="210"/>
      <c r="F71" s="210"/>
      <c r="G71" s="210"/>
      <c r="H71" s="210"/>
      <c r="I71" s="210"/>
      <c r="J71" s="210"/>
    </row>
    <row r="72" spans="1:11" ht="12" customHeight="1">
      <c r="A72" s="210"/>
      <c r="B72" s="210"/>
      <c r="C72" s="210"/>
      <c r="D72" s="210"/>
      <c r="E72" s="210"/>
      <c r="F72" s="210"/>
      <c r="G72" s="210"/>
      <c r="H72" s="210"/>
      <c r="I72" s="210"/>
      <c r="J72" s="210"/>
    </row>
    <row r="73" spans="1:11" ht="12" customHeight="1">
      <c r="A73" s="210"/>
      <c r="B73" s="210"/>
      <c r="C73" s="210"/>
      <c r="D73" s="210"/>
      <c r="E73" s="210"/>
      <c r="F73" s="210"/>
      <c r="G73" s="210"/>
      <c r="H73" s="210"/>
      <c r="I73" s="210"/>
      <c r="J73" s="210"/>
    </row>
    <row r="74" spans="1:11" ht="12" customHeight="1">
      <c r="A74" s="210"/>
      <c r="B74" s="210"/>
      <c r="C74" s="210"/>
      <c r="D74" s="210"/>
      <c r="E74" s="210"/>
      <c r="F74" s="210"/>
      <c r="G74" s="210"/>
      <c r="H74" s="210"/>
      <c r="I74" s="210"/>
      <c r="J74" s="210"/>
    </row>
    <row r="75" spans="1:11" ht="12" customHeight="1">
      <c r="A75" s="261"/>
      <c r="B75" s="210"/>
      <c r="C75" s="210"/>
      <c r="D75" s="210"/>
      <c r="E75" s="210"/>
      <c r="F75" s="210"/>
      <c r="G75" s="210"/>
      <c r="H75" s="210"/>
      <c r="I75" s="210"/>
      <c r="J75" s="210"/>
    </row>
    <row r="76" spans="1:11" ht="12" customHeight="1">
      <c r="A76" s="210"/>
      <c r="B76" s="210"/>
      <c r="C76" s="210"/>
      <c r="D76" s="210"/>
      <c r="E76" s="210"/>
      <c r="F76" s="210"/>
      <c r="G76" s="210"/>
      <c r="H76" s="210"/>
      <c r="I76" s="210"/>
      <c r="J76" s="210"/>
    </row>
    <row r="77" spans="1:11" ht="12" customHeight="1">
      <c r="A77" s="210"/>
      <c r="B77" s="210"/>
      <c r="C77" s="210"/>
      <c r="D77" s="210"/>
      <c r="E77" s="210"/>
      <c r="F77" s="210"/>
      <c r="G77" s="210"/>
      <c r="H77" s="210"/>
      <c r="I77" s="210"/>
      <c r="J77" s="210"/>
    </row>
    <row r="78" spans="1:11" ht="12" customHeight="1">
      <c r="A78" s="210"/>
      <c r="B78" s="210"/>
      <c r="C78" s="210"/>
      <c r="D78" s="210"/>
      <c r="E78" s="210"/>
      <c r="F78" s="210"/>
      <c r="G78" s="210"/>
      <c r="H78" s="210"/>
      <c r="I78" s="210"/>
      <c r="J78" s="210"/>
    </row>
    <row r="79" spans="1:11" ht="12" customHeight="1">
      <c r="A79" s="210"/>
      <c r="B79" s="210"/>
      <c r="C79" s="210"/>
      <c r="D79" s="210"/>
      <c r="E79" s="210"/>
      <c r="F79" s="210"/>
      <c r="G79" s="210"/>
      <c r="H79" s="210"/>
      <c r="I79" s="210"/>
      <c r="J79" s="210"/>
    </row>
    <row r="80" spans="1:11" ht="12" customHeight="1">
      <c r="A80" s="210"/>
      <c r="B80" s="210"/>
      <c r="C80" s="210"/>
      <c r="D80" s="210"/>
      <c r="E80" s="210"/>
      <c r="F80" s="210"/>
      <c r="G80" s="210"/>
      <c r="H80" s="210"/>
      <c r="I80" s="210"/>
      <c r="J80" s="210"/>
    </row>
    <row r="81" spans="1:10" ht="12" customHeight="1">
      <c r="A81" s="210"/>
      <c r="B81" s="210"/>
      <c r="C81" s="210"/>
      <c r="D81" s="210"/>
      <c r="E81" s="210"/>
      <c r="F81" s="210"/>
      <c r="G81" s="210"/>
      <c r="H81" s="210"/>
      <c r="I81" s="210"/>
      <c r="J81" s="210"/>
    </row>
    <row r="82" spans="1:10" ht="12" customHeight="1">
      <c r="A82" s="210"/>
      <c r="B82" s="210"/>
      <c r="C82" s="210"/>
      <c r="D82" s="210"/>
      <c r="E82" s="210"/>
      <c r="F82" s="210"/>
      <c r="G82" s="210"/>
      <c r="H82" s="210"/>
      <c r="I82" s="210"/>
      <c r="J82" s="210"/>
    </row>
    <row r="83" spans="1:10" ht="12" customHeight="1">
      <c r="A83" s="210"/>
      <c r="B83" s="210"/>
      <c r="C83" s="210"/>
      <c r="D83" s="210"/>
      <c r="E83" s="210"/>
      <c r="F83" s="210"/>
      <c r="G83" s="210"/>
      <c r="H83" s="210"/>
      <c r="I83" s="210"/>
      <c r="J83" s="210"/>
    </row>
    <row r="84" spans="1:10" ht="12" customHeight="1"/>
    <row r="85" spans="1:10" ht="12" customHeight="1"/>
    <row r="86" spans="1:10" ht="8.25" customHeight="1"/>
    <row r="87" spans="1:10" ht="8.25" customHeight="1"/>
    <row r="88" spans="1:10" ht="8.25" customHeight="1"/>
    <row r="89" spans="1:10" ht="8.25" customHeight="1"/>
    <row r="90" spans="1:10" ht="8.25" customHeight="1"/>
    <row r="91" spans="1:10" ht="8.25" customHeight="1"/>
    <row r="92" spans="1:10" ht="11.45" customHeight="1"/>
    <row r="93" spans="1:10" ht="11.45" customHeight="1"/>
    <row r="94" spans="1:10" ht="11.45" customHeight="1"/>
    <row r="95" spans="1:10" ht="9" customHeight="1"/>
    <row r="96" spans="1:10" ht="8.85" customHeight="1"/>
    <row r="97" ht="8.85" customHeight="1"/>
    <row r="98" ht="8.85" customHeight="1"/>
    <row r="99" ht="8.85" customHeight="1"/>
    <row r="100" ht="8.85" customHeight="1"/>
    <row r="101" ht="8.85" customHeight="1"/>
    <row r="102" ht="8.85" customHeight="1"/>
    <row r="103" ht="8.85" customHeight="1"/>
    <row r="104" ht="8.85" customHeight="1"/>
    <row r="105" ht="8.85" customHeight="1"/>
    <row r="106" ht="8.85" customHeight="1"/>
    <row r="107" ht="8.85" customHeight="1"/>
    <row r="108" ht="8.85" customHeight="1"/>
    <row r="109" ht="8.85" customHeight="1"/>
    <row r="110" ht="8.85" customHeight="1"/>
    <row r="111" ht="8.85" customHeight="1"/>
    <row r="112"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5">
    <mergeCell ref="G52:G53"/>
    <mergeCell ref="K52:K53"/>
    <mergeCell ref="J52:J53"/>
    <mergeCell ref="I52:I53"/>
    <mergeCell ref="H52:H53"/>
    <mergeCell ref="B52:B53"/>
    <mergeCell ref="C52:C53"/>
    <mergeCell ref="D52:D53"/>
    <mergeCell ref="E52:E53"/>
    <mergeCell ref="F52:F53"/>
    <mergeCell ref="O33:S33"/>
    <mergeCell ref="N33:N34"/>
    <mergeCell ref="E25:K25"/>
    <mergeCell ref="A4:J4"/>
    <mergeCell ref="A25:D25"/>
  </mergeCells>
  <conditionalFormatting sqref="A14:A16 A21:A23">
    <cfRule type="containsText" dxfId="9" priority="7" stopIfTrue="1" operator="containsText" text=" 0%">
      <formula>NOT(ISERROR(SEARCH(" 0%",A14)))</formula>
    </cfRule>
    <cfRule type="containsText" dxfId="8" priority="8" stopIfTrue="1" operator="containsText" text="0.0%">
      <formula>NOT(ISERROR(SEARCH("0.0%",A14)))</formula>
    </cfRule>
  </conditionalFormatting>
  <conditionalFormatting sqref="A17:A18">
    <cfRule type="containsText" dxfId="7" priority="5" stopIfTrue="1" operator="containsText" text=" 0%">
      <formula>NOT(ISERROR(SEARCH(" 0%",A17)))</formula>
    </cfRule>
    <cfRule type="containsText" dxfId="6" priority="6" stopIfTrue="1" operator="containsText" text="0.0%">
      <formula>NOT(ISERROR(SEARCH("0.0%",A17)))</formula>
    </cfRule>
  </conditionalFormatting>
  <conditionalFormatting sqref="A19">
    <cfRule type="containsText" dxfId="5" priority="3" stopIfTrue="1" operator="containsText" text=" 0%">
      <formula>NOT(ISERROR(SEARCH(" 0%",A19)))</formula>
    </cfRule>
    <cfRule type="containsText" dxfId="4" priority="4" stopIfTrue="1" operator="containsText" text="0.0%">
      <formula>NOT(ISERROR(SEARCH("0.0%",A19)))</formula>
    </cfRule>
  </conditionalFormatting>
  <conditionalFormatting sqref="A20">
    <cfRule type="containsText" dxfId="3" priority="1" stopIfTrue="1" operator="containsText" text=" 0%">
      <formula>NOT(ISERROR(SEARCH(" 0%",A20)))</formula>
    </cfRule>
    <cfRule type="containsText" dxfId="2" priority="2" stopIfTrue="1" operator="containsText" text="0.0%">
      <formula>NOT(ISERROR(SEARCH("0.0%",A20)))</formula>
    </cfRule>
  </conditionalFormatting>
  <printOptions horizontalCentered="1"/>
  <pageMargins left="0.51181102362204722" right="0.51181102362204722" top="0.77142857142857146" bottom="0.74803149606299213" header="0.31496062992125984" footer="0.31496062992125984"/>
  <pageSetup paperSize="9" scale="55" fitToHeight="0" orientation="portrait" r:id="rId2"/>
  <headerFooter>
    <oddHeader>&amp;L&amp;"Calibri Light,Regular"&amp;10 &amp;C&amp;"Calibri Light,Regular"&amp;10 &amp;R&amp;"Tahoma,Negrita"&amp;10Informe de la Operación Mensual - Febrero 2017
INFSGI-MES-02-2017
08/03/2017
Versión: 01</oddHeader>
    <oddFooter>&amp;L&amp;"Calibri,Regular"&amp;10COES SINAC, 2017&amp;C&amp;"Calibri Light,Regular"&amp;10 2&amp;R&amp;"Tahoma,Normal"&amp;10Dirección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P491"/>
  <sheetViews>
    <sheetView view="pageBreakPreview" topLeftCell="A2" zoomScale="130" zoomScaleNormal="100" zoomScaleSheetLayoutView="130" workbookViewId="0">
      <selection activeCell="J35" sqref="J35"/>
    </sheetView>
  </sheetViews>
  <sheetFormatPr defaultRowHeight="11.25"/>
  <cols>
    <col min="1" max="1" width="29.66406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0.1640625" style="145" customWidth="1"/>
    <col min="10" max="10" width="12.83203125" style="210" customWidth="1"/>
    <col min="11" max="11" width="1.5" style="145" customWidth="1"/>
    <col min="12" max="12" width="9.33203125" style="145"/>
    <col min="13" max="13" width="52.6640625" style="145" bestFit="1" customWidth="1"/>
    <col min="14" max="22" width="9.33203125" style="145"/>
    <col min="23" max="23" width="52.6640625" style="145" bestFit="1" customWidth="1"/>
    <col min="24" max="16384" width="9.33203125" style="145"/>
  </cols>
  <sheetData>
    <row r="1" spans="1:13" ht="14.1" customHeight="1">
      <c r="A1" s="203"/>
      <c r="B1" s="204"/>
      <c r="C1" s="204"/>
      <c r="D1" s="204"/>
      <c r="E1" s="204"/>
      <c r="F1" s="204"/>
      <c r="G1" s="205"/>
      <c r="H1" s="205"/>
      <c r="I1" s="206"/>
      <c r="J1" s="206"/>
      <c r="K1" s="144"/>
    </row>
    <row r="2" spans="1:13" ht="14.1" customHeight="1">
      <c r="A2" s="207"/>
      <c r="B2" s="208"/>
      <c r="C2" s="208"/>
      <c r="D2" s="208"/>
      <c r="E2" s="208"/>
      <c r="F2" s="208"/>
      <c r="G2" s="209"/>
      <c r="H2" s="209"/>
      <c r="I2" s="209"/>
      <c r="J2" s="209"/>
      <c r="K2" s="147"/>
    </row>
    <row r="3" spans="1:13" ht="14.1" customHeight="1">
      <c r="A3" s="207"/>
      <c r="B3" s="208"/>
      <c r="C3" s="208"/>
      <c r="D3" s="208"/>
      <c r="E3" s="208"/>
      <c r="F3" s="208"/>
      <c r="G3" s="209"/>
      <c r="H3" s="209"/>
      <c r="I3" s="209"/>
      <c r="J3" s="209"/>
      <c r="K3" s="147"/>
    </row>
    <row r="4" spans="1:13" ht="24" customHeight="1">
      <c r="A4" s="904" t="s">
        <v>93</v>
      </c>
      <c r="B4" s="904"/>
      <c r="C4" s="904"/>
      <c r="D4" s="904"/>
      <c r="E4" s="904"/>
      <c r="F4" s="904"/>
      <c r="G4" s="904"/>
      <c r="H4" s="904"/>
      <c r="I4" s="904"/>
      <c r="J4" s="212"/>
      <c r="K4" s="148"/>
    </row>
    <row r="5" spans="1:13" ht="15.95" customHeight="1">
      <c r="A5" s="210"/>
      <c r="B5" s="211"/>
      <c r="C5" s="213"/>
      <c r="D5" s="214"/>
      <c r="E5" s="214"/>
      <c r="F5" s="212"/>
      <c r="G5" s="215"/>
      <c r="H5" s="215"/>
      <c r="I5" s="216"/>
      <c r="J5" s="212"/>
      <c r="K5" s="148"/>
    </row>
    <row r="6" spans="1:13" ht="6" customHeight="1">
      <c r="A6" s="313"/>
      <c r="B6" s="314"/>
      <c r="C6" s="315"/>
      <c r="D6" s="316"/>
      <c r="E6" s="317"/>
      <c r="F6" s="318"/>
      <c r="G6" s="319"/>
      <c r="H6" s="313"/>
      <c r="I6" s="313"/>
      <c r="J6" s="208"/>
      <c r="K6" s="149"/>
    </row>
    <row r="7" spans="1:13" ht="12" customHeight="1">
      <c r="A7" s="320" t="s">
        <v>4</v>
      </c>
      <c r="B7" s="919" t="s">
        <v>76</v>
      </c>
      <c r="C7" s="920"/>
      <c r="D7" s="921"/>
      <c r="E7" s="922" t="s">
        <v>77</v>
      </c>
      <c r="F7" s="923"/>
      <c r="G7" s="924"/>
      <c r="H7" s="923" t="s">
        <v>84</v>
      </c>
      <c r="I7" s="923"/>
      <c r="J7" s="259"/>
      <c r="K7" s="150"/>
    </row>
    <row r="8" spans="1:13" ht="14.1" customHeight="1">
      <c r="A8" s="321"/>
      <c r="B8" s="805">
        <v>42705</v>
      </c>
      <c r="C8" s="328">
        <v>42736</v>
      </c>
      <c r="D8" s="806">
        <v>42767</v>
      </c>
      <c r="E8" s="329">
        <v>2017</v>
      </c>
      <c r="F8" s="330">
        <v>2016</v>
      </c>
      <c r="G8" s="331" t="s">
        <v>78</v>
      </c>
      <c r="H8" s="330">
        <v>2015</v>
      </c>
      <c r="I8" s="330" t="s">
        <v>78</v>
      </c>
      <c r="J8" s="262"/>
      <c r="K8" s="151"/>
      <c r="M8" s="613"/>
    </row>
    <row r="9" spans="1:13" ht="6" customHeight="1">
      <c r="A9" s="268"/>
      <c r="B9" s="332"/>
      <c r="C9" s="333"/>
      <c r="D9" s="333"/>
      <c r="E9" s="334"/>
      <c r="F9" s="333"/>
      <c r="G9" s="335"/>
      <c r="H9" s="333"/>
      <c r="I9" s="333"/>
      <c r="J9" s="263"/>
      <c r="K9" s="152"/>
      <c r="M9" s="613"/>
    </row>
    <row r="10" spans="1:13" ht="15.95" customHeight="1">
      <c r="A10" s="153" t="s">
        <v>80</v>
      </c>
      <c r="B10" s="154">
        <v>2083.5376419231625</v>
      </c>
      <c r="C10" s="154">
        <v>2868.5575095339577</v>
      </c>
      <c r="D10" s="154">
        <v>2591.797548</v>
      </c>
      <c r="E10" s="601">
        <f>+C10+D10</f>
        <v>5460.3550575339577</v>
      </c>
      <c r="F10" s="336">
        <v>4373.3928189999997</v>
      </c>
      <c r="G10" s="338">
        <f>+E10/F10-1</f>
        <v>0.24853981417166593</v>
      </c>
      <c r="H10" s="154">
        <v>4023.3565610000001</v>
      </c>
      <c r="I10" s="341">
        <f>+F10/H10-1</f>
        <v>8.7001053148766605E-2</v>
      </c>
      <c r="J10" s="264"/>
      <c r="K10" s="155"/>
      <c r="M10" s="613">
        <f>+E10/F10-1</f>
        <v>0.24853981417166593</v>
      </c>
    </row>
    <row r="11" spans="1:13" ht="12" customHeight="1">
      <c r="A11" s="269" t="s">
        <v>79</v>
      </c>
      <c r="B11" s="271">
        <v>2026.3147757698912</v>
      </c>
      <c r="C11" s="271">
        <v>1325.3500408210471</v>
      </c>
      <c r="D11" s="271">
        <v>1185.5397310000001</v>
      </c>
      <c r="E11" s="602">
        <f>+D11+C11</f>
        <v>2510.8897718210474</v>
      </c>
      <c r="F11" s="270">
        <v>3450.29099</v>
      </c>
      <c r="G11" s="339">
        <f>+E11/F11-1</f>
        <v>-0.27226724380686296</v>
      </c>
      <c r="H11" s="271">
        <v>2894.5772940000002</v>
      </c>
      <c r="I11" s="342">
        <f t="shared" ref="I11:I17" si="0">+F11/H11-1</f>
        <v>0.19198440378562576</v>
      </c>
      <c r="J11" s="264"/>
      <c r="K11" s="155"/>
      <c r="M11" s="613"/>
    </row>
    <row r="12" spans="1:13" ht="12" customHeight="1">
      <c r="A12" s="156" t="s">
        <v>66</v>
      </c>
      <c r="B12" s="158">
        <v>22.486728287811001</v>
      </c>
      <c r="C12" s="158">
        <v>17.646586911442999</v>
      </c>
      <c r="D12" s="158">
        <v>56.178714550000002</v>
      </c>
      <c r="E12" s="603">
        <f>+C12+D12</f>
        <v>73.825301461443004</v>
      </c>
      <c r="F12" s="157">
        <v>91.729577919999997</v>
      </c>
      <c r="G12" s="340">
        <f>+E12/F12-1</f>
        <v>-0.19518542289785556</v>
      </c>
      <c r="H12" s="158">
        <v>90.594004190000007</v>
      </c>
      <c r="I12" s="343">
        <f t="shared" si="0"/>
        <v>1.2534755916278728E-2</v>
      </c>
      <c r="J12" s="264"/>
      <c r="K12" s="155"/>
      <c r="M12" s="613"/>
    </row>
    <row r="13" spans="1:13" ht="12" customHeight="1">
      <c r="A13" s="269" t="s">
        <v>65</v>
      </c>
      <c r="B13" s="271">
        <v>103.52859153037868</v>
      </c>
      <c r="C13" s="271">
        <v>60.372802024048376</v>
      </c>
      <c r="D13" s="271">
        <v>18.18949984</v>
      </c>
      <c r="E13" s="602">
        <f>+C13+D13</f>
        <v>78.562301864048379</v>
      </c>
      <c r="F13" s="337">
        <v>41.395737889999999</v>
      </c>
      <c r="G13" s="339">
        <f>+E13/F13-1</f>
        <v>0.89783552289393387</v>
      </c>
      <c r="H13" s="271">
        <v>37.394395619999997</v>
      </c>
      <c r="I13" s="342">
        <f t="shared" si="0"/>
        <v>0.10700379572012464</v>
      </c>
      <c r="J13" s="264"/>
      <c r="K13" s="155"/>
      <c r="M13" s="613"/>
    </row>
    <row r="14" spans="1:13" ht="15.95" customHeight="1">
      <c r="A14" s="161" t="s">
        <v>81</v>
      </c>
      <c r="B14" s="163">
        <f>+SUM(B10:B13)</f>
        <v>4235.8677375112429</v>
      </c>
      <c r="C14" s="163">
        <f>+SUM(C10:C13)</f>
        <v>4271.9269392904962</v>
      </c>
      <c r="D14" s="813">
        <f>+SUM(D10:D13)</f>
        <v>3851.7054933900004</v>
      </c>
      <c r="E14" s="311">
        <f>+SUM(E10:E13)</f>
        <v>8123.6324326804961</v>
      </c>
      <c r="F14" s="163">
        <f>+SUM(F10:F13)</f>
        <v>7956.8091248100009</v>
      </c>
      <c r="G14" s="312">
        <f>+E14/F14-1</f>
        <v>2.096610654518849E-2</v>
      </c>
      <c r="H14" s="163">
        <f>+SUM(H10:H13)</f>
        <v>7045.9222548100006</v>
      </c>
      <c r="I14" s="164">
        <f t="shared" si="0"/>
        <v>0.12927858654389346</v>
      </c>
      <c r="J14" s="265"/>
      <c r="K14" s="155"/>
      <c r="M14" s="613"/>
    </row>
    <row r="15" spans="1:13" ht="15.95" customHeight="1">
      <c r="A15" s="304"/>
      <c r="B15" s="304"/>
      <c r="C15" s="304"/>
      <c r="D15" s="304"/>
      <c r="E15" s="304"/>
      <c r="F15" s="304"/>
      <c r="G15" s="304"/>
      <c r="H15" s="305"/>
      <c r="I15" s="308"/>
      <c r="J15" s="792"/>
      <c r="K15" s="155"/>
    </row>
    <row r="16" spans="1:13" ht="12" customHeight="1">
      <c r="A16" s="269" t="s">
        <v>83</v>
      </c>
      <c r="B16" s="270"/>
      <c r="C16" s="271"/>
      <c r="D16" s="271">
        <v>0.40202146999999999</v>
      </c>
      <c r="E16" s="271">
        <v>0.40202146999999999</v>
      </c>
      <c r="F16" s="271">
        <v>3.7299999999999999E-6</v>
      </c>
      <c r="G16" s="339"/>
      <c r="H16" s="605">
        <v>0.45898245999999998</v>
      </c>
      <c r="I16" s="272">
        <f t="shared" si="0"/>
        <v>-0.9999918733277956</v>
      </c>
      <c r="J16" s="793">
        <f>+E16*4</f>
        <v>1.60808588</v>
      </c>
      <c r="K16" s="155"/>
    </row>
    <row r="17" spans="1:11" ht="12" customHeight="1">
      <c r="A17" s="156" t="s">
        <v>15</v>
      </c>
      <c r="B17" s="157"/>
      <c r="C17" s="158"/>
      <c r="D17" s="158"/>
      <c r="E17" s="158"/>
      <c r="F17" s="158">
        <v>34.911273860000001</v>
      </c>
      <c r="G17" s="344"/>
      <c r="H17" s="604">
        <v>3.0678281799999998</v>
      </c>
      <c r="I17" s="160">
        <f t="shared" si="0"/>
        <v>10.379800892239018</v>
      </c>
      <c r="J17" s="793"/>
      <c r="K17" s="155"/>
    </row>
    <row r="18" spans="1:11" ht="0.75" customHeight="1">
      <c r="A18" s="165"/>
      <c r="B18" s="157"/>
      <c r="C18" s="158"/>
      <c r="D18" s="158"/>
      <c r="E18" s="158"/>
      <c r="F18" s="159"/>
      <c r="G18" s="159"/>
      <c r="H18" s="157"/>
      <c r="I18" s="160"/>
      <c r="J18" s="794"/>
      <c r="K18" s="166"/>
    </row>
    <row r="19" spans="1:11" ht="0.75" customHeight="1">
      <c r="A19" s="167"/>
      <c r="B19" s="168"/>
      <c r="C19" s="169"/>
      <c r="D19" s="169"/>
      <c r="E19" s="169"/>
      <c r="F19" s="170"/>
      <c r="G19" s="170"/>
      <c r="H19" s="168"/>
      <c r="I19" s="171"/>
      <c r="J19" s="794"/>
      <c r="K19" s="166"/>
    </row>
    <row r="20" spans="1:11" ht="15" customHeight="1">
      <c r="A20" s="323" t="s">
        <v>82</v>
      </c>
      <c r="B20" s="324">
        <f>+B16-B17</f>
        <v>0</v>
      </c>
      <c r="C20" s="325">
        <f>+C16-C17</f>
        <v>0</v>
      </c>
      <c r="D20" s="325">
        <f>+D16-D17</f>
        <v>0.40202146999999999</v>
      </c>
      <c r="E20" s="325">
        <f>+E16-E17</f>
        <v>0.40202146999999999</v>
      </c>
      <c r="F20" s="325">
        <f>+F16-F17</f>
        <v>-34.911270129999998</v>
      </c>
      <c r="G20" s="326"/>
      <c r="H20" s="324">
        <f>+H16-H17</f>
        <v>-2.6088457199999997</v>
      </c>
      <c r="I20" s="327">
        <f>+F20/H20-1</f>
        <v>12.3818837435891</v>
      </c>
      <c r="J20" s="792"/>
      <c r="K20" s="172"/>
    </row>
    <row r="21" spans="1:11" s="173" customFormat="1" ht="6" customHeight="1">
      <c r="A21" s="218"/>
      <c r="B21" s="219"/>
      <c r="C21" s="219"/>
      <c r="D21" s="219"/>
      <c r="E21" s="219"/>
      <c r="F21" s="219"/>
      <c r="G21" s="219"/>
      <c r="H21" s="219"/>
      <c r="I21" s="219"/>
      <c r="J21" s="256"/>
      <c r="K21" s="166"/>
    </row>
    <row r="22" spans="1:11" s="173" customFormat="1" ht="12.75">
      <c r="A22" s="218"/>
      <c r="B22" s="231"/>
      <c r="C22" s="231"/>
      <c r="D22" s="231"/>
      <c r="E22" s="231"/>
      <c r="F22" s="231"/>
      <c r="G22" s="231"/>
      <c r="H22" s="231"/>
      <c r="I22" s="231"/>
      <c r="J22" s="256"/>
      <c r="K22" s="166"/>
    </row>
    <row r="23" spans="1:11" s="173" customFormat="1" ht="12.75">
      <c r="A23" s="925" t="s">
        <v>143</v>
      </c>
      <c r="B23" s="925"/>
      <c r="C23" s="925"/>
      <c r="D23" s="925"/>
      <c r="E23" s="925"/>
      <c r="F23" s="925"/>
      <c r="G23" s="925"/>
      <c r="H23" s="925"/>
      <c r="I23" s="231"/>
      <c r="J23" s="256"/>
      <c r="K23" s="166"/>
    </row>
    <row r="24" spans="1:11" s="173" customFormat="1" ht="12.75">
      <c r="A24" s="218"/>
      <c r="B24" s="231"/>
      <c r="C24" s="231"/>
      <c r="D24" s="231"/>
      <c r="E24" s="231"/>
      <c r="F24" s="231"/>
      <c r="G24" s="231"/>
      <c r="H24" s="231"/>
      <c r="I24" s="231"/>
      <c r="J24" s="256"/>
      <c r="K24" s="166"/>
    </row>
    <row r="25" spans="1:11" s="173" customFormat="1" ht="12.75">
      <c r="A25" s="218"/>
      <c r="B25" s="231"/>
      <c r="C25" s="231"/>
      <c r="D25" s="231"/>
      <c r="E25" s="231"/>
      <c r="F25" s="231"/>
      <c r="G25" s="231"/>
      <c r="H25" s="231"/>
      <c r="I25" s="231"/>
      <c r="J25" s="256"/>
      <c r="K25" s="166"/>
    </row>
    <row r="26" spans="1:11" s="173" customFormat="1" ht="12.75">
      <c r="A26" s="218"/>
      <c r="B26" s="231"/>
      <c r="C26" s="231"/>
      <c r="D26" s="231"/>
      <c r="E26" s="231"/>
      <c r="F26" s="231"/>
      <c r="G26" s="231"/>
      <c r="H26" s="231"/>
      <c r="I26" s="231"/>
      <c r="J26" s="256"/>
      <c r="K26" s="166"/>
    </row>
    <row r="27" spans="1:11" s="173" customFormat="1" ht="12.75">
      <c r="A27" s="218"/>
      <c r="B27" s="231"/>
      <c r="C27" s="231"/>
      <c r="D27" s="231"/>
      <c r="E27" s="231"/>
      <c r="F27" s="231"/>
      <c r="G27" s="231"/>
      <c r="H27" s="231"/>
      <c r="I27" s="231"/>
      <c r="J27" s="256"/>
      <c r="K27" s="166"/>
    </row>
    <row r="28" spans="1:11" s="173" customFormat="1" ht="12.75">
      <c r="A28" s="218"/>
      <c r="B28" s="231"/>
      <c r="C28" s="231"/>
      <c r="D28" s="231"/>
      <c r="E28" s="231"/>
      <c r="F28" s="231"/>
      <c r="G28" s="231"/>
      <c r="H28" s="231"/>
      <c r="I28" s="231"/>
      <c r="J28" s="256"/>
      <c r="K28" s="166"/>
    </row>
    <row r="29" spans="1:11" s="173" customFormat="1" ht="12.75">
      <c r="A29" s="218"/>
      <c r="B29" s="231"/>
      <c r="C29" s="231"/>
      <c r="D29" s="231"/>
      <c r="E29" s="231"/>
      <c r="F29" s="231"/>
      <c r="G29" s="231"/>
      <c r="H29" s="231"/>
      <c r="I29" s="231"/>
      <c r="J29" s="256"/>
      <c r="K29" s="166"/>
    </row>
    <row r="30" spans="1:11" s="173" customFormat="1" ht="12.75">
      <c r="A30" s="218"/>
      <c r="B30" s="231"/>
      <c r="C30" s="231"/>
      <c r="D30" s="231"/>
      <c r="E30" s="231"/>
      <c r="F30" s="231"/>
      <c r="G30" s="231"/>
      <c r="H30" s="231"/>
      <c r="I30" s="231"/>
      <c r="J30" s="256"/>
      <c r="K30" s="166"/>
    </row>
    <row r="31" spans="1:11" s="173" customFormat="1" ht="12.75">
      <c r="A31" s="218"/>
      <c r="B31" s="231"/>
      <c r="C31" s="231"/>
      <c r="D31" s="231"/>
      <c r="E31" s="231"/>
      <c r="F31" s="231"/>
      <c r="G31" s="231"/>
      <c r="H31" s="231"/>
      <c r="I31" s="231"/>
      <c r="J31" s="256"/>
      <c r="K31" s="166"/>
    </row>
    <row r="32" spans="1:11" s="173" customFormat="1" ht="12.75">
      <c r="A32" s="218"/>
      <c r="B32" s="231"/>
      <c r="C32" s="231"/>
      <c r="D32" s="231"/>
      <c r="E32" s="231"/>
      <c r="F32" s="231"/>
      <c r="G32" s="231"/>
      <c r="H32" s="231"/>
      <c r="I32" s="231"/>
      <c r="J32" s="256"/>
      <c r="K32" s="166"/>
    </row>
    <row r="33" spans="1:16" s="173" customFormat="1" ht="12.75">
      <c r="A33" s="218"/>
      <c r="B33" s="231"/>
      <c r="C33" s="231"/>
      <c r="D33" s="231"/>
      <c r="E33" s="231"/>
      <c r="F33" s="231"/>
      <c r="G33" s="231"/>
      <c r="H33" s="231"/>
      <c r="I33" s="231"/>
      <c r="J33" s="256"/>
      <c r="K33" s="166"/>
    </row>
    <row r="34" spans="1:16" s="173" customFormat="1" ht="12.75">
      <c r="A34" s="218"/>
      <c r="B34" s="231"/>
      <c r="C34" s="231"/>
      <c r="D34" s="231"/>
      <c r="E34" s="231"/>
      <c r="F34" s="231"/>
      <c r="G34" s="231"/>
      <c r="H34" s="231"/>
      <c r="I34" s="231"/>
      <c r="J34" s="256"/>
      <c r="K34" s="166"/>
    </row>
    <row r="35" spans="1:16" s="173" customFormat="1" ht="12.75">
      <c r="A35" s="218"/>
      <c r="B35" s="231"/>
      <c r="C35" s="231"/>
      <c r="D35" s="231"/>
      <c r="E35" s="231"/>
      <c r="F35" s="231"/>
      <c r="G35" s="231"/>
      <c r="H35" s="231"/>
      <c r="I35" s="231"/>
      <c r="J35" s="256"/>
      <c r="K35" s="166"/>
    </row>
    <row r="36" spans="1:16" s="173" customFormat="1" ht="12.75">
      <c r="A36" s="218"/>
      <c r="B36" s="231"/>
      <c r="C36" s="231"/>
      <c r="D36" s="231"/>
      <c r="E36" s="231"/>
      <c r="F36" s="231"/>
      <c r="G36" s="231"/>
      <c r="H36" s="231"/>
      <c r="I36" s="231"/>
      <c r="J36" s="256"/>
      <c r="K36" s="166"/>
    </row>
    <row r="37" spans="1:16" s="173" customFormat="1" ht="12.75">
      <c r="A37" s="218"/>
      <c r="B37" s="231"/>
      <c r="C37" s="231"/>
      <c r="D37" s="231"/>
      <c r="E37" s="231"/>
      <c r="F37" s="231"/>
      <c r="G37" s="231"/>
      <c r="H37" s="231"/>
      <c r="I37" s="231"/>
      <c r="J37" s="256"/>
      <c r="K37" s="166"/>
    </row>
    <row r="38" spans="1:16" s="173" customFormat="1" ht="12.75">
      <c r="A38" s="218"/>
      <c r="B38" s="231"/>
      <c r="C38" s="231"/>
      <c r="D38" s="231"/>
      <c r="E38" s="231"/>
      <c r="F38" s="231"/>
      <c r="G38" s="231"/>
      <c r="H38" s="231"/>
      <c r="I38" s="231"/>
      <c r="J38" s="256"/>
      <c r="K38" s="166"/>
    </row>
    <row r="39" spans="1:16" s="173" customFormat="1" ht="12.75">
      <c r="A39" s="218"/>
      <c r="B39" s="231"/>
      <c r="C39" s="231"/>
      <c r="D39" s="231"/>
      <c r="E39" s="231"/>
      <c r="F39" s="231"/>
      <c r="G39" s="231"/>
      <c r="H39" s="231"/>
      <c r="I39" s="231"/>
      <c r="J39" s="256"/>
      <c r="K39" s="166"/>
    </row>
    <row r="40" spans="1:16" s="173" customFormat="1" ht="12.75">
      <c r="A40" s="218"/>
      <c r="B40" s="231"/>
      <c r="C40" s="231"/>
      <c r="D40" s="231"/>
      <c r="E40" s="231"/>
      <c r="F40" s="231"/>
      <c r="G40" s="231"/>
      <c r="H40" s="231"/>
      <c r="I40" s="231"/>
      <c r="J40" s="256"/>
      <c r="K40" s="166"/>
    </row>
    <row r="41" spans="1:16" s="173" customFormat="1" ht="12.75">
      <c r="A41" s="218"/>
      <c r="B41" s="231"/>
      <c r="C41" s="231"/>
      <c r="D41" s="231"/>
      <c r="E41" s="231"/>
      <c r="F41" s="231"/>
      <c r="G41" s="231"/>
      <c r="H41" s="231"/>
      <c r="I41" s="231"/>
      <c r="J41" s="256"/>
      <c r="K41" s="166"/>
    </row>
    <row r="42" spans="1:16" s="173" customFormat="1" ht="12.75">
      <c r="A42" s="218"/>
      <c r="B42" s="231"/>
      <c r="C42" s="231"/>
      <c r="D42" s="231"/>
      <c r="E42" s="231"/>
      <c r="F42" s="231"/>
      <c r="G42" s="231"/>
      <c r="H42" s="231"/>
      <c r="I42" s="231"/>
      <c r="J42" s="256"/>
      <c r="K42" s="166"/>
    </row>
    <row r="43" spans="1:16" s="173" customFormat="1" ht="12.75">
      <c r="A43" s="218"/>
      <c r="B43" s="231"/>
      <c r="C43" s="231"/>
      <c r="D43" s="231"/>
      <c r="E43" s="231"/>
      <c r="F43" s="231"/>
      <c r="G43" s="231"/>
      <c r="H43" s="231"/>
      <c r="I43" s="231"/>
      <c r="J43" s="256"/>
      <c r="K43" s="166"/>
    </row>
    <row r="44" spans="1:16" s="173" customFormat="1" ht="12.75">
      <c r="A44" s="218"/>
      <c r="B44" s="231"/>
      <c r="C44" s="231"/>
      <c r="D44" s="231"/>
      <c r="E44" s="231"/>
      <c r="F44" s="231"/>
      <c r="G44" s="231"/>
      <c r="H44" s="231"/>
      <c r="I44" s="231"/>
      <c r="J44" s="256"/>
      <c r="K44" s="166"/>
    </row>
    <row r="45" spans="1:16" s="173" customFormat="1" ht="12.75">
      <c r="A45" s="218"/>
      <c r="B45" s="231"/>
      <c r="C45" s="231"/>
      <c r="D45" s="231"/>
      <c r="E45" s="231"/>
      <c r="F45" s="231"/>
      <c r="G45" s="231"/>
      <c r="H45" s="231"/>
      <c r="I45" s="231"/>
      <c r="J45" s="256"/>
      <c r="K45" s="166"/>
    </row>
    <row r="46" spans="1:16" s="173" customFormat="1" ht="12.75">
      <c r="A46" s="724"/>
      <c r="B46" s="917"/>
      <c r="C46" s="917"/>
      <c r="D46" s="917"/>
      <c r="E46" s="918"/>
      <c r="F46" s="918"/>
      <c r="G46" s="918"/>
      <c r="H46" s="918"/>
      <c r="I46" s="918"/>
      <c r="J46" s="256"/>
      <c r="K46" s="166"/>
      <c r="M46" s="607"/>
      <c r="N46" s="607"/>
      <c r="O46" s="607"/>
      <c r="P46" s="607"/>
    </row>
    <row r="47" spans="1:16" s="173" customFormat="1" ht="12">
      <c r="A47" s="703"/>
      <c r="B47" s="704"/>
      <c r="C47" s="704"/>
      <c r="D47" s="704"/>
      <c r="E47" s="705"/>
      <c r="F47" s="705"/>
      <c r="G47" s="717"/>
      <c r="H47" s="705"/>
      <c r="I47" s="705"/>
      <c r="J47" s="256"/>
      <c r="K47" s="166"/>
      <c r="M47" s="607"/>
      <c r="N47" s="607"/>
      <c r="O47" s="607"/>
      <c r="P47" s="607"/>
    </row>
    <row r="48" spans="1:16" s="173" customFormat="1" ht="12.75">
      <c r="A48" s="718"/>
      <c r="B48" s="719"/>
      <c r="C48" s="720"/>
      <c r="D48" s="720"/>
      <c r="E48" s="720"/>
      <c r="F48" s="720"/>
      <c r="G48" s="720"/>
      <c r="H48" s="720"/>
      <c r="I48" s="720"/>
      <c r="J48" s="256"/>
      <c r="K48" s="166"/>
      <c r="M48" s="607"/>
      <c r="N48" s="607"/>
      <c r="O48" s="607"/>
      <c r="P48" s="607"/>
    </row>
    <row r="49" spans="1:16" s="173" customFormat="1" ht="12.75">
      <c r="A49" s="706"/>
      <c r="B49" s="707"/>
      <c r="C49" s="707"/>
      <c r="D49" s="707"/>
      <c r="E49" s="707"/>
      <c r="F49" s="707"/>
      <c r="G49" s="721"/>
      <c r="H49" s="707"/>
      <c r="I49" s="708"/>
      <c r="J49" s="256"/>
      <c r="K49" s="166"/>
      <c r="M49" s="656" t="s">
        <v>55</v>
      </c>
      <c r="N49" s="607" t="e">
        <f>+ROUND((D49/$D$62)*100,2)</f>
        <v>#DIV/0!</v>
      </c>
      <c r="O49" s="657" t="e">
        <f>ROUND(((D51+D52+D53)/D62)*100,2)</f>
        <v>#DIV/0!</v>
      </c>
      <c r="P49" s="607"/>
    </row>
    <row r="50" spans="1:16" s="173" customFormat="1" ht="12.75">
      <c r="A50" s="709"/>
      <c r="B50" s="710"/>
      <c r="C50" s="710"/>
      <c r="D50" s="710"/>
      <c r="E50" s="710"/>
      <c r="F50" s="710"/>
      <c r="G50" s="722"/>
      <c r="H50" s="710"/>
      <c r="I50" s="711"/>
      <c r="J50" s="256"/>
      <c r="K50" s="166"/>
      <c r="M50" s="656" t="s">
        <v>69</v>
      </c>
      <c r="N50" s="607" t="e">
        <f t="shared" ref="N50:N61" si="1">+ROUND((D50/$D$62)*100,2)</f>
        <v>#DIV/0!</v>
      </c>
      <c r="O50" s="657" t="e">
        <f>ROUND(((D54+D57+D55)/D62)*100,2)</f>
        <v>#DIV/0!</v>
      </c>
      <c r="P50" s="607"/>
    </row>
    <row r="51" spans="1:16" s="173" customFormat="1" ht="12.75">
      <c r="A51" s="709"/>
      <c r="B51" s="710"/>
      <c r="C51" s="710"/>
      <c r="D51" s="710"/>
      <c r="E51" s="710"/>
      <c r="F51" s="710"/>
      <c r="G51" s="722"/>
      <c r="H51" s="710"/>
      <c r="I51" s="711"/>
      <c r="J51" s="256"/>
      <c r="K51" s="166"/>
      <c r="M51" s="656" t="s">
        <v>85</v>
      </c>
      <c r="N51" s="607" t="e">
        <f t="shared" si="1"/>
        <v>#DIV/0!</v>
      </c>
      <c r="O51" s="607"/>
      <c r="P51" s="607"/>
    </row>
    <row r="52" spans="1:16" s="173" customFormat="1" ht="12.75">
      <c r="A52" s="709"/>
      <c r="B52" s="710"/>
      <c r="C52" s="710"/>
      <c r="D52" s="710"/>
      <c r="E52" s="710"/>
      <c r="F52" s="710"/>
      <c r="G52" s="722"/>
      <c r="H52" s="710"/>
      <c r="I52" s="711"/>
      <c r="J52" s="256"/>
      <c r="K52" s="166"/>
      <c r="M52" s="656" t="s">
        <v>86</v>
      </c>
      <c r="N52" s="607" t="e">
        <f t="shared" si="1"/>
        <v>#DIV/0!</v>
      </c>
      <c r="O52" s="607"/>
      <c r="P52" s="607"/>
    </row>
    <row r="53" spans="1:16" s="173" customFormat="1" ht="12.75">
      <c r="A53" s="709"/>
      <c r="B53" s="710"/>
      <c r="C53" s="710"/>
      <c r="D53" s="710"/>
      <c r="E53" s="710"/>
      <c r="F53" s="710"/>
      <c r="G53" s="722"/>
      <c r="H53" s="710"/>
      <c r="I53" s="711"/>
      <c r="J53" s="256"/>
      <c r="K53" s="166"/>
      <c r="M53" s="656" t="s">
        <v>87</v>
      </c>
      <c r="N53" s="607" t="e">
        <f t="shared" si="1"/>
        <v>#DIV/0!</v>
      </c>
      <c r="O53" s="607"/>
      <c r="P53" s="607"/>
    </row>
    <row r="54" spans="1:16" s="173" customFormat="1" ht="12.75">
      <c r="A54" s="709"/>
      <c r="B54" s="710"/>
      <c r="C54" s="710"/>
      <c r="D54" s="710"/>
      <c r="E54" s="710"/>
      <c r="F54" s="710"/>
      <c r="G54" s="722"/>
      <c r="H54" s="710"/>
      <c r="I54" s="711"/>
      <c r="J54" s="256"/>
      <c r="K54" s="166"/>
      <c r="M54" s="656" t="s">
        <v>88</v>
      </c>
      <c r="N54" s="607" t="e">
        <f t="shared" si="1"/>
        <v>#DIV/0!</v>
      </c>
      <c r="O54" s="607"/>
      <c r="P54" s="607"/>
    </row>
    <row r="55" spans="1:16" s="173" customFormat="1" ht="12.75">
      <c r="A55" s="709"/>
      <c r="B55" s="710"/>
      <c r="C55" s="710"/>
      <c r="D55" s="710"/>
      <c r="E55" s="710"/>
      <c r="F55" s="710"/>
      <c r="G55" s="722"/>
      <c r="H55" s="710"/>
      <c r="I55" s="711"/>
      <c r="J55" s="256"/>
      <c r="K55" s="166"/>
      <c r="M55" s="656" t="s">
        <v>89</v>
      </c>
      <c r="N55" s="607" t="e">
        <f t="shared" si="1"/>
        <v>#DIV/0!</v>
      </c>
      <c r="O55" s="607"/>
      <c r="P55" s="607"/>
    </row>
    <row r="56" spans="1:16" s="173" customFormat="1" ht="12.75">
      <c r="A56" s="709"/>
      <c r="B56" s="710"/>
      <c r="C56" s="710"/>
      <c r="D56" s="710"/>
      <c r="E56" s="710"/>
      <c r="F56" s="710"/>
      <c r="G56" s="722"/>
      <c r="H56" s="710"/>
      <c r="I56" s="711"/>
      <c r="J56" s="256"/>
      <c r="K56" s="166"/>
      <c r="M56" s="656" t="s">
        <v>90</v>
      </c>
      <c r="N56" s="607" t="e">
        <f t="shared" si="1"/>
        <v>#DIV/0!</v>
      </c>
      <c r="O56" s="607"/>
      <c r="P56" s="607"/>
    </row>
    <row r="57" spans="1:16" s="173" customFormat="1" ht="12.75">
      <c r="A57" s="709"/>
      <c r="B57" s="710"/>
      <c r="C57" s="710"/>
      <c r="D57" s="710"/>
      <c r="E57" s="710"/>
      <c r="F57" s="710"/>
      <c r="G57" s="722"/>
      <c r="H57" s="710"/>
      <c r="I57" s="711"/>
      <c r="J57" s="256"/>
      <c r="K57" s="166"/>
      <c r="M57" s="656" t="s">
        <v>57</v>
      </c>
      <c r="N57" s="607" t="e">
        <f t="shared" si="1"/>
        <v>#DIV/0!</v>
      </c>
      <c r="O57" s="607"/>
      <c r="P57" s="607"/>
    </row>
    <row r="58" spans="1:16" s="173" customFormat="1" ht="12.75">
      <c r="A58" s="709"/>
      <c r="B58" s="710"/>
      <c r="C58" s="710"/>
      <c r="D58" s="710"/>
      <c r="E58" s="710"/>
      <c r="F58" s="710"/>
      <c r="G58" s="722"/>
      <c r="H58" s="710"/>
      <c r="I58" s="711"/>
      <c r="J58" s="256"/>
      <c r="K58" s="166"/>
      <c r="M58" s="656" t="s">
        <v>91</v>
      </c>
      <c r="N58" s="607" t="e">
        <f t="shared" si="1"/>
        <v>#DIV/0!</v>
      </c>
      <c r="O58" s="607"/>
      <c r="P58" s="607"/>
    </row>
    <row r="59" spans="1:16" s="173" customFormat="1" ht="12.75">
      <c r="A59" s="709"/>
      <c r="B59" s="710"/>
      <c r="C59" s="710"/>
      <c r="D59" s="710"/>
      <c r="E59" s="710"/>
      <c r="F59" s="710"/>
      <c r="G59" s="722"/>
      <c r="H59" s="710"/>
      <c r="I59" s="711"/>
      <c r="J59" s="256"/>
      <c r="K59" s="166"/>
      <c r="M59" s="656" t="s">
        <v>92</v>
      </c>
      <c r="N59" s="607" t="e">
        <f t="shared" si="1"/>
        <v>#DIV/0!</v>
      </c>
      <c r="O59" s="607"/>
      <c r="P59" s="607"/>
    </row>
    <row r="60" spans="1:16" s="173" customFormat="1" ht="12.75">
      <c r="A60" s="709"/>
      <c r="B60" s="710"/>
      <c r="C60" s="710"/>
      <c r="D60" s="710"/>
      <c r="E60" s="710"/>
      <c r="F60" s="710"/>
      <c r="G60" s="722"/>
      <c r="H60" s="710"/>
      <c r="I60" s="711"/>
      <c r="J60" s="256"/>
      <c r="K60" s="166"/>
      <c r="M60" s="656" t="s">
        <v>65</v>
      </c>
      <c r="N60" s="607" t="e">
        <f t="shared" si="1"/>
        <v>#DIV/0!</v>
      </c>
      <c r="O60" s="607"/>
      <c r="P60" s="607"/>
    </row>
    <row r="61" spans="1:16" s="173" customFormat="1" ht="12.75">
      <c r="A61" s="709"/>
      <c r="B61" s="710"/>
      <c r="C61" s="710"/>
      <c r="D61" s="710"/>
      <c r="E61" s="710"/>
      <c r="F61" s="710"/>
      <c r="G61" s="722"/>
      <c r="H61" s="710"/>
      <c r="I61" s="711"/>
      <c r="J61" s="256"/>
      <c r="K61" s="166"/>
      <c r="M61" s="656" t="s">
        <v>66</v>
      </c>
      <c r="N61" s="607" t="e">
        <f t="shared" si="1"/>
        <v>#DIV/0!</v>
      </c>
      <c r="O61" s="607"/>
      <c r="P61" s="607"/>
    </row>
    <row r="62" spans="1:16" s="173" customFormat="1" ht="12.75">
      <c r="A62" s="348"/>
      <c r="B62" s="349"/>
      <c r="C62" s="349"/>
      <c r="D62" s="349"/>
      <c r="E62" s="349"/>
      <c r="F62" s="349"/>
      <c r="G62" s="350"/>
      <c r="H62" s="349"/>
      <c r="I62" s="351"/>
      <c r="J62" s="256"/>
      <c r="K62" s="166"/>
      <c r="M62" s="607"/>
      <c r="N62" s="607"/>
      <c r="O62" s="607"/>
      <c r="P62" s="607"/>
    </row>
    <row r="63" spans="1:16" s="173" customFormat="1" ht="12.75">
      <c r="A63" s="348"/>
      <c r="B63" s="349"/>
      <c r="C63" s="349"/>
      <c r="D63" s="349"/>
      <c r="E63" s="349"/>
      <c r="F63" s="350"/>
      <c r="G63" s="350"/>
      <c r="H63" s="349"/>
      <c r="I63" s="351"/>
      <c r="J63" s="256"/>
      <c r="K63" s="166"/>
      <c r="M63" s="607"/>
      <c r="N63" s="607"/>
      <c r="O63" s="607"/>
      <c r="P63" s="607"/>
    </row>
    <row r="64" spans="1:16" s="173" customFormat="1" ht="12.75">
      <c r="A64" s="709"/>
      <c r="B64" s="710"/>
      <c r="C64" s="710"/>
      <c r="D64" s="710"/>
      <c r="E64" s="710"/>
      <c r="F64" s="710"/>
      <c r="G64" s="722"/>
      <c r="H64" s="710"/>
      <c r="I64" s="725"/>
      <c r="J64" s="256"/>
      <c r="K64" s="166"/>
      <c r="M64" s="607"/>
      <c r="N64" s="607"/>
      <c r="O64" s="607"/>
      <c r="P64" s="607"/>
    </row>
    <row r="65" spans="1:16" s="173" customFormat="1" ht="12.75">
      <c r="A65" s="709"/>
      <c r="B65" s="710"/>
      <c r="C65" s="710"/>
      <c r="D65" s="710"/>
      <c r="E65" s="710"/>
      <c r="F65" s="710"/>
      <c r="G65" s="726"/>
      <c r="H65" s="710"/>
      <c r="I65" s="725"/>
      <c r="J65" s="256"/>
      <c r="K65" s="166"/>
      <c r="M65" s="607"/>
      <c r="N65" s="607"/>
      <c r="O65" s="607"/>
      <c r="P65" s="607"/>
    </row>
    <row r="66" spans="1:16" s="173" customFormat="1" ht="10.5" customHeight="1">
      <c r="A66" s="246"/>
      <c r="B66" s="710"/>
      <c r="C66" s="710"/>
      <c r="D66" s="710"/>
      <c r="E66" s="710"/>
      <c r="F66" s="727"/>
      <c r="G66" s="727"/>
      <c r="H66" s="710"/>
      <c r="I66" s="725"/>
      <c r="J66" s="256"/>
      <c r="K66" s="166"/>
      <c r="M66" s="607"/>
      <c r="N66" s="607"/>
      <c r="O66" s="607"/>
      <c r="P66" s="607"/>
    </row>
    <row r="67" spans="1:16" s="173" customFormat="1" ht="3.75" customHeight="1">
      <c r="A67" s="246"/>
      <c r="B67" s="710"/>
      <c r="C67" s="710"/>
      <c r="D67" s="710"/>
      <c r="E67" s="710"/>
      <c r="F67" s="727"/>
      <c r="G67" s="727"/>
      <c r="H67" s="710"/>
      <c r="I67" s="725"/>
      <c r="J67" s="256"/>
      <c r="K67" s="166"/>
      <c r="M67" s="607"/>
      <c r="N67" s="607"/>
      <c r="O67" s="607"/>
      <c r="P67" s="607"/>
    </row>
    <row r="68" spans="1:16" s="173" customFormat="1" ht="13.5" customHeight="1">
      <c r="A68" s="348"/>
      <c r="B68" s="349"/>
      <c r="C68" s="349"/>
      <c r="D68" s="349"/>
      <c r="E68" s="349"/>
      <c r="F68" s="728"/>
      <c r="G68" s="350"/>
      <c r="H68" s="349"/>
      <c r="I68" s="351"/>
      <c r="J68" s="256"/>
      <c r="K68" s="166"/>
      <c r="M68" s="607"/>
      <c r="N68" s="607"/>
      <c r="O68" s="607"/>
      <c r="P68" s="607"/>
    </row>
    <row r="69" spans="1:16" s="173" customFormat="1" ht="12.75">
      <c r="A69" s="348"/>
      <c r="B69" s="349"/>
      <c r="C69" s="349"/>
      <c r="D69" s="349"/>
      <c r="E69" s="349"/>
      <c r="F69" s="350"/>
      <c r="G69" s="350"/>
      <c r="H69" s="349"/>
      <c r="I69" s="351"/>
      <c r="J69" s="256"/>
      <c r="K69" s="166"/>
      <c r="M69" s="607"/>
      <c r="N69" s="607"/>
      <c r="O69" s="607"/>
      <c r="P69" s="607"/>
    </row>
    <row r="70" spans="1:16" s="173" customFormat="1" ht="12.75">
      <c r="A70" s="348"/>
      <c r="B70" s="349"/>
      <c r="C70" s="349"/>
      <c r="D70" s="349"/>
      <c r="E70" s="349"/>
      <c r="F70" s="350"/>
      <c r="G70" s="350"/>
      <c r="H70" s="349"/>
      <c r="I70" s="351"/>
      <c r="J70" s="256"/>
      <c r="K70" s="166"/>
      <c r="M70" s="607"/>
      <c r="N70" s="607"/>
      <c r="O70" s="607"/>
      <c r="P70" s="607"/>
    </row>
    <row r="71" spans="1:16" s="173" customFormat="1" ht="12.75">
      <c r="A71" s="914"/>
      <c r="B71" s="914"/>
      <c r="C71" s="914"/>
      <c r="D71" s="914"/>
      <c r="E71" s="914"/>
      <c r="F71" s="914"/>
      <c r="G71" s="914"/>
      <c r="H71" s="914"/>
      <c r="I71" s="914"/>
      <c r="J71" s="256"/>
      <c r="K71" s="166"/>
    </row>
    <row r="72" spans="1:16" s="173" customFormat="1" ht="12.75">
      <c r="A72" s="218"/>
      <c r="B72" s="231"/>
      <c r="C72" s="231"/>
      <c r="D72" s="231"/>
      <c r="E72" s="231"/>
      <c r="F72" s="231"/>
      <c r="G72" s="231"/>
      <c r="H72" s="231"/>
      <c r="I72" s="231"/>
      <c r="J72" s="256"/>
      <c r="K72" s="166"/>
    </row>
    <row r="73" spans="1:16" s="173" customFormat="1" ht="12.75">
      <c r="A73" s="218"/>
      <c r="B73" s="231"/>
      <c r="C73" s="231"/>
      <c r="D73" s="231"/>
      <c r="E73" s="231"/>
      <c r="F73" s="231"/>
      <c r="G73" s="231"/>
      <c r="H73" s="231"/>
      <c r="I73" s="231"/>
      <c r="J73" s="256"/>
      <c r="K73" s="166"/>
    </row>
    <row r="74" spans="1:16" s="173" customFormat="1" ht="12.75">
      <c r="A74" s="218"/>
      <c r="B74" s="231"/>
      <c r="C74" s="231"/>
      <c r="D74" s="231"/>
      <c r="E74" s="231"/>
      <c r="F74" s="231"/>
      <c r="G74" s="231"/>
      <c r="H74" s="231"/>
      <c r="I74" s="231"/>
      <c r="J74" s="256"/>
      <c r="K74" s="166"/>
    </row>
    <row r="75" spans="1:16" s="173" customFormat="1" ht="12.75">
      <c r="A75" s="218"/>
      <c r="B75" s="231"/>
      <c r="C75" s="231"/>
      <c r="D75" s="231"/>
      <c r="E75" s="231"/>
      <c r="F75" s="231"/>
      <c r="G75" s="231"/>
      <c r="H75" s="231"/>
      <c r="I75" s="231"/>
      <c r="J75" s="256"/>
      <c r="K75" s="166"/>
    </row>
    <row r="76" spans="1:16" s="173" customFormat="1" ht="12.75">
      <c r="A76" s="218"/>
      <c r="B76" s="231"/>
      <c r="C76" s="231"/>
      <c r="D76" s="231"/>
      <c r="E76" s="231"/>
      <c r="F76" s="231"/>
      <c r="G76" s="231"/>
      <c r="H76" s="231"/>
      <c r="I76" s="231"/>
      <c r="J76" s="256"/>
      <c r="K76" s="166"/>
    </row>
    <row r="77" spans="1:16" s="173" customFormat="1" ht="12.75">
      <c r="A77" s="218"/>
      <c r="B77" s="231"/>
      <c r="C77" s="231"/>
      <c r="D77" s="231"/>
      <c r="E77" s="231"/>
      <c r="F77" s="231"/>
      <c r="G77" s="231"/>
      <c r="H77" s="231"/>
      <c r="I77" s="231"/>
      <c r="J77" s="256"/>
      <c r="K77" s="166"/>
    </row>
    <row r="78" spans="1:16" s="173" customFormat="1" ht="12.75">
      <c r="A78" s="218"/>
      <c r="B78" s="231"/>
      <c r="C78" s="231"/>
      <c r="D78" s="231"/>
      <c r="E78" s="231"/>
      <c r="F78" s="231"/>
      <c r="G78" s="231"/>
      <c r="H78" s="231"/>
      <c r="I78" s="231"/>
      <c r="J78" s="256"/>
      <c r="K78" s="166"/>
    </row>
    <row r="79" spans="1:16" s="173" customFormat="1" ht="12.75">
      <c r="A79" s="218"/>
      <c r="B79" s="231"/>
      <c r="C79" s="231"/>
      <c r="D79" s="231"/>
      <c r="E79" s="231"/>
      <c r="F79" s="231"/>
      <c r="G79" s="231"/>
      <c r="H79" s="231"/>
      <c r="I79" s="231"/>
      <c r="J79" s="256"/>
      <c r="K79" s="166"/>
    </row>
    <row r="80" spans="1:16" s="173" customFormat="1" ht="12.75">
      <c r="A80" s="218"/>
      <c r="B80" s="231"/>
      <c r="C80" s="231"/>
      <c r="D80" s="231"/>
      <c r="E80" s="231"/>
      <c r="F80" s="231"/>
      <c r="G80" s="231"/>
      <c r="H80" s="231"/>
      <c r="I80" s="231"/>
      <c r="J80" s="256"/>
      <c r="K80" s="166"/>
    </row>
    <row r="81" spans="1:11" s="173" customFormat="1" ht="12.75">
      <c r="A81" s="218"/>
      <c r="B81" s="231"/>
      <c r="C81" s="231"/>
      <c r="D81" s="231"/>
      <c r="E81" s="231"/>
      <c r="F81" s="231"/>
      <c r="G81" s="231"/>
      <c r="H81" s="231"/>
      <c r="I81" s="231"/>
      <c r="J81" s="256"/>
      <c r="K81" s="166"/>
    </row>
    <row r="82" spans="1:11" s="173" customFormat="1" ht="12.75">
      <c r="A82" s="218"/>
      <c r="B82" s="231"/>
      <c r="C82" s="231"/>
      <c r="D82" s="231"/>
      <c r="E82" s="231"/>
      <c r="F82" s="231"/>
      <c r="G82" s="231"/>
      <c r="H82" s="231"/>
      <c r="I82" s="231"/>
      <c r="J82" s="256"/>
      <c r="K82" s="166"/>
    </row>
    <row r="83" spans="1:11" s="173" customFormat="1" ht="12.75">
      <c r="A83" s="218"/>
      <c r="B83" s="231"/>
      <c r="C83" s="231"/>
      <c r="D83" s="231"/>
      <c r="E83" s="231"/>
      <c r="F83" s="231"/>
      <c r="G83" s="231"/>
      <c r="H83" s="231"/>
      <c r="I83" s="231"/>
      <c r="J83" s="256"/>
      <c r="K83" s="166"/>
    </row>
    <row r="84" spans="1:11" s="173" customFormat="1" ht="12.75">
      <c r="A84" s="218"/>
      <c r="B84" s="231"/>
      <c r="C84" s="231"/>
      <c r="D84" s="231"/>
      <c r="E84" s="231"/>
      <c r="F84" s="231"/>
      <c r="G84" s="231"/>
      <c r="H84" s="231"/>
      <c r="I84" s="231"/>
      <c r="J84" s="256"/>
      <c r="K84" s="166"/>
    </row>
    <row r="85" spans="1:11" s="173" customFormat="1" ht="12.75">
      <c r="A85" s="218"/>
      <c r="B85" s="231"/>
      <c r="C85" s="231"/>
      <c r="D85" s="231"/>
      <c r="E85" s="231"/>
      <c r="F85" s="231"/>
      <c r="G85" s="231"/>
      <c r="H85" s="231"/>
      <c r="I85" s="231"/>
      <c r="J85" s="256"/>
      <c r="K85" s="166"/>
    </row>
    <row r="86" spans="1:11" s="173" customFormat="1" ht="12.75">
      <c r="A86" s="218"/>
      <c r="B86" s="231"/>
      <c r="C86" s="231"/>
      <c r="D86" s="231"/>
      <c r="E86" s="231"/>
      <c r="F86" s="231"/>
      <c r="G86" s="231"/>
      <c r="H86" s="231"/>
      <c r="I86" s="231"/>
      <c r="J86" s="256"/>
      <c r="K86" s="166"/>
    </row>
    <row r="87" spans="1:11" s="173" customFormat="1" ht="12.75">
      <c r="A87" s="218"/>
      <c r="B87" s="231"/>
      <c r="C87" s="231"/>
      <c r="D87" s="231"/>
      <c r="E87" s="231"/>
      <c r="F87" s="231"/>
      <c r="G87" s="231"/>
      <c r="H87" s="231"/>
      <c r="I87" s="231"/>
      <c r="J87" s="256"/>
      <c r="K87" s="166"/>
    </row>
    <row r="88" spans="1:11" s="173" customFormat="1" ht="12.75">
      <c r="A88" s="218"/>
      <c r="B88" s="231"/>
      <c r="C88" s="231"/>
      <c r="D88" s="231"/>
      <c r="E88" s="231"/>
      <c r="F88" s="231"/>
      <c r="G88" s="231"/>
      <c r="H88" s="231"/>
      <c r="I88" s="231"/>
      <c r="J88" s="256"/>
      <c r="K88" s="166"/>
    </row>
    <row r="89" spans="1:11" s="173" customFormat="1" ht="12.75">
      <c r="A89" s="218"/>
      <c r="B89" s="231"/>
      <c r="C89" s="231"/>
      <c r="D89" s="231"/>
      <c r="E89" s="231"/>
      <c r="F89" s="231"/>
      <c r="G89" s="231"/>
      <c r="H89" s="231"/>
      <c r="I89" s="231"/>
      <c r="J89" s="256"/>
      <c r="K89" s="166"/>
    </row>
    <row r="90" spans="1:11" s="173" customFormat="1" ht="12.75">
      <c r="A90" s="218"/>
      <c r="B90" s="231"/>
      <c r="C90" s="231"/>
      <c r="D90" s="231"/>
      <c r="E90" s="231"/>
      <c r="F90" s="231"/>
      <c r="G90" s="231"/>
      <c r="H90" s="231"/>
      <c r="I90" s="231"/>
      <c r="J90" s="256"/>
      <c r="K90" s="166"/>
    </row>
    <row r="91" spans="1:11" s="173" customFormat="1" ht="12.75">
      <c r="A91" s="218"/>
      <c r="B91" s="231"/>
      <c r="C91" s="231"/>
      <c r="D91" s="231"/>
      <c r="E91" s="231"/>
      <c r="F91" s="231"/>
      <c r="G91" s="231"/>
      <c r="H91" s="231"/>
      <c r="I91" s="231"/>
      <c r="J91" s="256"/>
      <c r="K91" s="166"/>
    </row>
    <row r="92" spans="1:11" s="173" customFormat="1" ht="12.75">
      <c r="A92" s="218"/>
      <c r="B92" s="231"/>
      <c r="C92" s="231"/>
      <c r="D92" s="231"/>
      <c r="E92" s="231"/>
      <c r="F92" s="231"/>
      <c r="G92" s="231"/>
      <c r="H92" s="231"/>
      <c r="I92" s="231"/>
      <c r="J92" s="256"/>
      <c r="K92" s="166"/>
    </row>
    <row r="93" spans="1:11" s="173" customFormat="1" ht="12.75">
      <c r="A93" s="218"/>
      <c r="B93" s="231"/>
      <c r="C93" s="231"/>
      <c r="D93" s="231"/>
      <c r="E93" s="231"/>
      <c r="F93" s="231"/>
      <c r="G93" s="231"/>
      <c r="H93" s="231"/>
      <c r="I93" s="231"/>
      <c r="J93" s="256"/>
      <c r="K93" s="166"/>
    </row>
    <row r="94" spans="1:11" s="173" customFormat="1" ht="12.75">
      <c r="A94" s="218"/>
      <c r="B94" s="231"/>
      <c r="C94" s="231"/>
      <c r="D94" s="231"/>
      <c r="E94" s="231"/>
      <c r="F94" s="231"/>
      <c r="G94" s="231"/>
      <c r="H94" s="231"/>
      <c r="I94" s="231"/>
      <c r="J94" s="256"/>
      <c r="K94" s="166"/>
    </row>
    <row r="95" spans="1:11" s="173" customFormat="1" ht="12.75">
      <c r="A95" s="218"/>
      <c r="B95" s="231"/>
      <c r="C95" s="231"/>
      <c r="D95" s="231"/>
      <c r="E95" s="231"/>
      <c r="F95" s="231"/>
      <c r="G95" s="231"/>
      <c r="H95" s="231"/>
      <c r="I95" s="231"/>
      <c r="J95" s="256"/>
      <c r="K95" s="166"/>
    </row>
    <row r="96" spans="1:11" s="173" customFormat="1" ht="12.75">
      <c r="A96" s="218"/>
      <c r="B96" s="231"/>
      <c r="C96" s="231"/>
      <c r="D96" s="231"/>
      <c r="E96" s="231"/>
      <c r="F96" s="231"/>
      <c r="G96" s="231"/>
      <c r="H96" s="231"/>
      <c r="I96" s="231"/>
      <c r="J96" s="256"/>
      <c r="K96" s="166"/>
    </row>
    <row r="97" spans="1:11" s="173" customFormat="1" ht="12.75">
      <c r="A97" s="218"/>
      <c r="B97" s="231"/>
      <c r="C97" s="231"/>
      <c r="D97" s="231"/>
      <c r="E97" s="231"/>
      <c r="F97" s="231"/>
      <c r="G97" s="231"/>
      <c r="H97" s="231"/>
      <c r="I97" s="231"/>
      <c r="J97" s="256"/>
      <c r="K97" s="166"/>
    </row>
    <row r="98" spans="1:11" s="173" customFormat="1" ht="12.75">
      <c r="A98" s="218"/>
      <c r="B98" s="231"/>
      <c r="C98" s="231"/>
      <c r="D98" s="231"/>
      <c r="E98" s="231"/>
      <c r="F98" s="231"/>
      <c r="G98" s="231"/>
      <c r="H98" s="231"/>
      <c r="I98" s="231"/>
      <c r="J98" s="256"/>
      <c r="K98" s="166"/>
    </row>
    <row r="99" spans="1:11" s="173" customFormat="1" ht="12.75">
      <c r="A99" s="218"/>
      <c r="B99" s="231"/>
      <c r="C99" s="231"/>
      <c r="D99" s="231"/>
      <c r="E99" s="231"/>
      <c r="F99" s="231"/>
      <c r="G99" s="231"/>
      <c r="H99" s="231"/>
      <c r="I99" s="231"/>
      <c r="J99" s="256"/>
      <c r="K99" s="166"/>
    </row>
    <row r="100" spans="1:11" s="173" customFormat="1" ht="12.75">
      <c r="A100" s="218"/>
      <c r="B100" s="231"/>
      <c r="C100" s="231"/>
      <c r="D100" s="231"/>
      <c r="E100" s="231"/>
      <c r="F100" s="231"/>
      <c r="G100" s="231"/>
      <c r="H100" s="231"/>
      <c r="I100" s="231"/>
      <c r="J100" s="256"/>
      <c r="K100" s="166"/>
    </row>
    <row r="101" spans="1:11" s="173" customFormat="1" ht="12.75">
      <c r="A101" s="218"/>
      <c r="B101" s="231"/>
      <c r="C101" s="231"/>
      <c r="D101" s="231"/>
      <c r="E101" s="231"/>
      <c r="F101" s="231"/>
      <c r="G101" s="231"/>
      <c r="H101" s="231"/>
      <c r="I101" s="231"/>
      <c r="J101" s="256"/>
      <c r="K101" s="166"/>
    </row>
    <row r="102" spans="1:11" s="173" customFormat="1" ht="12.75">
      <c r="A102" s="218"/>
      <c r="B102" s="231"/>
      <c r="C102" s="231"/>
      <c r="D102" s="231"/>
      <c r="E102" s="231"/>
      <c r="F102" s="231"/>
      <c r="G102" s="231"/>
      <c r="H102" s="231"/>
      <c r="I102" s="231"/>
      <c r="J102" s="256"/>
      <c r="K102" s="166"/>
    </row>
    <row r="103" spans="1:11" s="173" customFormat="1" ht="12.75">
      <c r="A103" s="218"/>
      <c r="B103" s="231"/>
      <c r="C103" s="231"/>
      <c r="D103" s="231"/>
      <c r="E103" s="231"/>
      <c r="F103" s="231"/>
      <c r="G103" s="231"/>
      <c r="H103" s="231"/>
      <c r="I103" s="231"/>
      <c r="J103" s="256"/>
      <c r="K103" s="166"/>
    </row>
    <row r="104" spans="1:11" s="173" customFormat="1" ht="12.75">
      <c r="A104" s="218"/>
      <c r="B104" s="231"/>
      <c r="C104" s="231"/>
      <c r="D104" s="231"/>
      <c r="E104" s="231"/>
      <c r="F104" s="231"/>
      <c r="G104" s="231"/>
      <c r="H104" s="231"/>
      <c r="I104" s="231"/>
      <c r="J104" s="256"/>
      <c r="K104" s="166"/>
    </row>
    <row r="105" spans="1:11" s="173" customFormat="1" ht="12.75">
      <c r="A105" s="218"/>
      <c r="B105" s="231"/>
      <c r="C105" s="231"/>
      <c r="D105" s="231"/>
      <c r="E105" s="231"/>
      <c r="F105" s="231"/>
      <c r="G105" s="231"/>
      <c r="H105" s="231"/>
      <c r="I105" s="231"/>
      <c r="J105" s="256"/>
      <c r="K105" s="166"/>
    </row>
    <row r="106" spans="1:11" s="173" customFormat="1" ht="12.75">
      <c r="A106" s="218"/>
      <c r="B106" s="231"/>
      <c r="C106" s="231"/>
      <c r="D106" s="231"/>
      <c r="E106" s="231"/>
      <c r="F106" s="231"/>
      <c r="G106" s="231"/>
      <c r="H106" s="231"/>
      <c r="I106" s="231"/>
      <c r="J106" s="256"/>
      <c r="K106" s="166"/>
    </row>
    <row r="107" spans="1:11" s="173" customFormat="1" ht="7.5" customHeight="1">
      <c r="A107" s="712"/>
      <c r="B107" s="713"/>
      <c r="C107" s="714"/>
      <c r="D107" s="715"/>
      <c r="E107" s="716"/>
      <c r="F107" s="716"/>
      <c r="G107" s="716"/>
      <c r="H107" s="712"/>
      <c r="I107" s="712"/>
      <c r="J107" s="256"/>
      <c r="K107" s="166"/>
    </row>
    <row r="108" spans="1:11" s="173" customFormat="1" ht="12.75">
      <c r="A108" s="702"/>
      <c r="B108" s="915"/>
      <c r="C108" s="915"/>
      <c r="D108" s="915"/>
      <c r="E108" s="916"/>
      <c r="F108" s="916"/>
      <c r="G108" s="916"/>
      <c r="H108" s="916"/>
      <c r="I108" s="916"/>
      <c r="J108" s="256"/>
      <c r="K108" s="166"/>
    </row>
    <row r="109" spans="1:11" s="173" customFormat="1" ht="12">
      <c r="A109" s="703"/>
      <c r="B109" s="704"/>
      <c r="C109" s="704"/>
      <c r="D109" s="704"/>
      <c r="E109" s="705"/>
      <c r="F109" s="705"/>
      <c r="G109" s="717"/>
      <c r="H109" s="705"/>
      <c r="I109" s="705"/>
      <c r="J109" s="256"/>
      <c r="K109" s="166"/>
    </row>
    <row r="110" spans="1:11" s="173" customFormat="1" ht="8.25" customHeight="1">
      <c r="A110" s="718"/>
      <c r="B110" s="719"/>
      <c r="C110" s="720"/>
      <c r="D110" s="720"/>
      <c r="E110" s="720"/>
      <c r="F110" s="720"/>
      <c r="G110" s="720"/>
      <c r="H110" s="720"/>
      <c r="I110" s="720"/>
      <c r="J110" s="256"/>
      <c r="K110" s="166"/>
    </row>
    <row r="111" spans="1:11" s="173" customFormat="1" ht="12.75">
      <c r="A111" s="706"/>
      <c r="B111" s="707"/>
      <c r="C111" s="707"/>
      <c r="D111" s="707"/>
      <c r="E111" s="707"/>
      <c r="F111" s="707"/>
      <c r="G111" s="721"/>
      <c r="H111" s="707"/>
      <c r="I111" s="708"/>
      <c r="J111" s="370"/>
      <c r="K111" s="166"/>
    </row>
    <row r="112" spans="1:11" s="173" customFormat="1" ht="12.75">
      <c r="A112" s="709"/>
      <c r="B112" s="710"/>
      <c r="C112" s="710"/>
      <c r="D112" s="710"/>
      <c r="E112" s="710"/>
      <c r="F112" s="710"/>
      <c r="G112" s="722"/>
      <c r="H112" s="710"/>
      <c r="I112" s="711"/>
      <c r="J112" s="256"/>
      <c r="K112" s="166"/>
    </row>
    <row r="113" spans="1:12" s="173" customFormat="1" ht="12.75">
      <c r="A113" s="706"/>
      <c r="B113" s="707"/>
      <c r="C113" s="707"/>
      <c r="D113" s="707"/>
      <c r="E113" s="707"/>
      <c r="F113" s="707"/>
      <c r="G113" s="721"/>
      <c r="H113" s="707"/>
      <c r="I113" s="708"/>
      <c r="J113" s="256"/>
      <c r="K113" s="166"/>
    </row>
    <row r="114" spans="1:12" s="173" customFormat="1" ht="12.75">
      <c r="A114" s="709"/>
      <c r="B114" s="710"/>
      <c r="C114" s="710"/>
      <c r="D114" s="710"/>
      <c r="E114" s="710"/>
      <c r="F114" s="710"/>
      <c r="G114" s="722"/>
      <c r="H114" s="710"/>
      <c r="I114" s="711"/>
      <c r="J114" s="256"/>
      <c r="K114" s="166"/>
    </row>
    <row r="115" spans="1:12" s="173" customFormat="1" ht="12.75">
      <c r="A115" s="706"/>
      <c r="B115" s="707"/>
      <c r="C115" s="707"/>
      <c r="D115" s="707"/>
      <c r="E115" s="707"/>
      <c r="F115" s="707"/>
      <c r="G115" s="721"/>
      <c r="H115" s="707"/>
      <c r="I115" s="708"/>
      <c r="J115" s="256"/>
      <c r="K115" s="166"/>
      <c r="L115" s="658"/>
    </row>
    <row r="116" spans="1:12" s="173" customFormat="1" ht="12.75">
      <c r="A116" s="348"/>
      <c r="B116" s="349"/>
      <c r="C116" s="349"/>
      <c r="D116" s="349"/>
      <c r="E116" s="349"/>
      <c r="F116" s="349"/>
      <c r="G116" s="350"/>
      <c r="H116" s="349"/>
      <c r="I116" s="351"/>
      <c r="J116" s="256"/>
      <c r="K116" s="166"/>
      <c r="L116" s="658"/>
    </row>
    <row r="117" spans="1:12" s="173" customFormat="1" ht="12.75">
      <c r="A117" s="348"/>
      <c r="B117" s="723"/>
      <c r="C117" s="723"/>
      <c r="D117" s="723"/>
      <c r="E117" s="723"/>
      <c r="F117" s="723"/>
      <c r="G117" s="350"/>
      <c r="H117" s="723"/>
      <c r="I117" s="351"/>
      <c r="J117" s="256"/>
      <c r="K117" s="166"/>
      <c r="L117" s="658"/>
    </row>
    <row r="118" spans="1:12" s="173" customFormat="1" ht="12.75">
      <c r="A118" s="218"/>
      <c r="B118" s="231"/>
      <c r="C118" s="231"/>
      <c r="D118" s="231"/>
      <c r="E118" s="231"/>
      <c r="F118" s="231"/>
      <c r="G118" s="231"/>
      <c r="H118" s="231"/>
      <c r="I118" s="231"/>
      <c r="J118" s="256"/>
      <c r="K118" s="166"/>
      <c r="L118" s="658"/>
    </row>
    <row r="119" spans="1:12" s="173" customFormat="1" ht="12.75">
      <c r="A119" s="218"/>
      <c r="B119" s="231"/>
      <c r="C119" s="231"/>
      <c r="D119" s="231"/>
      <c r="E119" s="231"/>
      <c r="F119" s="231"/>
      <c r="G119" s="231"/>
      <c r="H119" s="231"/>
      <c r="I119" s="231"/>
      <c r="J119" s="371"/>
      <c r="K119" s="166"/>
      <c r="L119" s="658"/>
    </row>
    <row r="120" spans="1:12" s="173" customFormat="1" ht="12.75">
      <c r="A120" s="218"/>
      <c r="B120" s="231"/>
      <c r="C120" s="231"/>
      <c r="D120" s="231"/>
      <c r="E120" s="231"/>
      <c r="F120" s="231"/>
      <c r="G120" s="231"/>
      <c r="H120" s="231"/>
      <c r="I120" s="231"/>
      <c r="J120" s="256"/>
      <c r="K120" s="166"/>
    </row>
    <row r="121" spans="1:12" s="173" customFormat="1" ht="12.75">
      <c r="A121" s="218"/>
      <c r="B121" s="231"/>
      <c r="C121" s="231"/>
      <c r="D121" s="231"/>
      <c r="E121" s="231"/>
      <c r="F121" s="231"/>
      <c r="G121" s="231"/>
      <c r="H121" s="231"/>
      <c r="I121" s="231"/>
      <c r="J121" s="256"/>
      <c r="K121" s="166"/>
    </row>
    <row r="122" spans="1:12" s="173" customFormat="1" ht="12.75">
      <c r="A122" s="218"/>
      <c r="B122" s="231"/>
      <c r="C122" s="231"/>
      <c r="D122" s="231"/>
      <c r="E122" s="231"/>
      <c r="F122" s="231"/>
      <c r="G122" s="231"/>
      <c r="H122" s="231"/>
      <c r="I122" s="231"/>
      <c r="J122" s="256"/>
      <c r="K122" s="166"/>
    </row>
    <row r="123" spans="1:12" s="173" customFormat="1" ht="12.75">
      <c r="A123" s="218"/>
      <c r="B123" s="231"/>
      <c r="C123" s="231"/>
      <c r="D123" s="231"/>
      <c r="E123" s="231"/>
      <c r="F123" s="231"/>
      <c r="G123" s="231"/>
      <c r="H123" s="231"/>
      <c r="I123" s="231"/>
      <c r="J123" s="256"/>
      <c r="K123" s="166"/>
    </row>
    <row r="124" spans="1:12" s="173" customFormat="1" ht="12.75">
      <c r="A124" s="218"/>
      <c r="B124" s="231"/>
      <c r="C124" s="231"/>
      <c r="D124" s="231"/>
      <c r="E124" s="231"/>
      <c r="F124" s="231"/>
      <c r="G124" s="231"/>
      <c r="H124" s="231"/>
      <c r="I124" s="231"/>
      <c r="J124" s="256"/>
      <c r="K124" s="166"/>
    </row>
    <row r="125" spans="1:12" s="173" customFormat="1" ht="12.75">
      <c r="A125" s="218"/>
      <c r="B125" s="231"/>
      <c r="C125" s="231"/>
      <c r="D125" s="231"/>
      <c r="E125" s="231"/>
      <c r="F125" s="231"/>
      <c r="G125" s="231"/>
      <c r="H125" s="231"/>
      <c r="I125" s="231"/>
      <c r="J125" s="256"/>
      <c r="K125" s="166"/>
    </row>
    <row r="126" spans="1:12" s="173" customFormat="1" ht="12.75">
      <c r="A126" s="218"/>
      <c r="B126" s="231"/>
      <c r="C126" s="231"/>
      <c r="D126" s="231"/>
      <c r="E126" s="231"/>
      <c r="F126" s="231"/>
      <c r="G126" s="231"/>
      <c r="H126" s="231"/>
      <c r="I126" s="231"/>
      <c r="J126" s="256"/>
      <c r="K126" s="166"/>
    </row>
    <row r="127" spans="1:12" s="173" customFormat="1" ht="12.75">
      <c r="A127" s="218"/>
      <c r="B127" s="231"/>
      <c r="C127" s="231"/>
      <c r="D127" s="231"/>
      <c r="E127" s="231"/>
      <c r="F127" s="231"/>
      <c r="G127" s="231"/>
      <c r="H127" s="231"/>
      <c r="I127" s="231"/>
      <c r="J127" s="256"/>
      <c r="K127" s="166"/>
    </row>
    <row r="128" spans="1:12" s="173" customFormat="1" ht="12.75">
      <c r="A128" s="218"/>
      <c r="B128" s="231"/>
      <c r="C128" s="231"/>
      <c r="D128" s="231"/>
      <c r="E128" s="231"/>
      <c r="F128" s="231"/>
      <c r="G128" s="231"/>
      <c r="H128" s="231"/>
      <c r="I128" s="231"/>
      <c r="J128" s="256"/>
      <c r="K128" s="166"/>
    </row>
    <row r="129" spans="1:11" s="173" customFormat="1" ht="12.75">
      <c r="A129" s="218"/>
      <c r="B129" s="231"/>
      <c r="C129" s="231"/>
      <c r="D129" s="231"/>
      <c r="E129" s="231"/>
      <c r="F129" s="231"/>
      <c r="G129" s="231"/>
      <c r="H129" s="231"/>
      <c r="I129" s="231"/>
      <c r="J129" s="256"/>
      <c r="K129" s="166"/>
    </row>
    <row r="130" spans="1:11" s="173" customFormat="1" ht="12.75">
      <c r="A130" s="218"/>
      <c r="B130" s="231"/>
      <c r="C130" s="231"/>
      <c r="D130" s="231"/>
      <c r="E130" s="231"/>
      <c r="F130" s="231"/>
      <c r="G130" s="231"/>
      <c r="H130" s="231"/>
      <c r="I130" s="231"/>
      <c r="J130" s="256"/>
      <c r="K130" s="166"/>
    </row>
    <row r="131" spans="1:11" s="173" customFormat="1" ht="12.75">
      <c r="A131" s="218"/>
      <c r="B131" s="231"/>
      <c r="C131" s="231"/>
      <c r="D131" s="231"/>
      <c r="E131" s="231"/>
      <c r="F131" s="231"/>
      <c r="G131" s="231"/>
      <c r="H131" s="231"/>
      <c r="I131" s="231"/>
      <c r="J131" s="256"/>
      <c r="K131" s="166"/>
    </row>
    <row r="132" spans="1:11" s="173" customFormat="1" ht="12.75">
      <c r="A132" s="218"/>
      <c r="B132" s="231"/>
      <c r="C132" s="231"/>
      <c r="D132" s="231"/>
      <c r="E132" s="231"/>
      <c r="F132" s="231"/>
      <c r="G132" s="231"/>
      <c r="H132" s="231"/>
      <c r="I132" s="231"/>
      <c r="J132" s="256"/>
      <c r="K132" s="166"/>
    </row>
    <row r="133" spans="1:11" s="173" customFormat="1" ht="12.75">
      <c r="A133" s="218"/>
      <c r="B133" s="231"/>
      <c r="C133" s="231"/>
      <c r="D133" s="231"/>
      <c r="E133" s="231"/>
      <c r="F133" s="231"/>
      <c r="G133" s="231"/>
      <c r="H133" s="231"/>
      <c r="I133" s="231"/>
      <c r="J133" s="256"/>
      <c r="K133" s="166"/>
    </row>
    <row r="134" spans="1:11" s="173" customFormat="1" ht="12.75">
      <c r="A134" s="218"/>
      <c r="B134" s="231"/>
      <c r="C134" s="231"/>
      <c r="D134" s="231"/>
      <c r="E134" s="231"/>
      <c r="F134" s="231"/>
      <c r="G134" s="231"/>
      <c r="H134" s="231"/>
      <c r="I134" s="231"/>
      <c r="J134" s="256"/>
      <c r="K134" s="166"/>
    </row>
    <row r="135" spans="1:11" s="173" customFormat="1" ht="12.75">
      <c r="A135" s="218"/>
      <c r="B135" s="231"/>
      <c r="C135" s="231"/>
      <c r="D135" s="231"/>
      <c r="E135" s="231"/>
      <c r="F135" s="231"/>
      <c r="G135" s="231"/>
      <c r="H135" s="231"/>
      <c r="I135" s="231"/>
      <c r="J135" s="256"/>
      <c r="K135" s="166"/>
    </row>
    <row r="136" spans="1:11" s="173" customFormat="1" ht="12.75">
      <c r="A136" s="218"/>
      <c r="B136" s="231"/>
      <c r="C136" s="231"/>
      <c r="D136" s="231"/>
      <c r="E136" s="231"/>
      <c r="F136" s="231"/>
      <c r="G136" s="231"/>
      <c r="H136" s="231"/>
      <c r="I136" s="231"/>
      <c r="J136" s="256"/>
      <c r="K136" s="166"/>
    </row>
    <row r="137" spans="1:11" s="173" customFormat="1" ht="12.75">
      <c r="A137" s="218"/>
      <c r="B137" s="231"/>
      <c r="C137" s="231"/>
      <c r="D137" s="231"/>
      <c r="E137" s="231"/>
      <c r="F137" s="231"/>
      <c r="G137" s="231"/>
      <c r="H137" s="231"/>
      <c r="I137" s="231"/>
      <c r="J137" s="256"/>
      <c r="K137" s="166"/>
    </row>
    <row r="138" spans="1:11" s="173" customFormat="1" ht="12.75">
      <c r="A138" s="218"/>
      <c r="B138" s="231"/>
      <c r="C138" s="231"/>
      <c r="D138" s="231"/>
      <c r="E138" s="231"/>
      <c r="F138" s="231"/>
      <c r="G138" s="231"/>
      <c r="H138" s="231"/>
      <c r="I138" s="231"/>
      <c r="J138" s="256"/>
      <c r="K138" s="166"/>
    </row>
    <row r="139" spans="1:11" s="173" customFormat="1" ht="12.75">
      <c r="A139" s="218"/>
      <c r="B139" s="231"/>
      <c r="C139" s="231"/>
      <c r="D139" s="231"/>
      <c r="E139" s="231"/>
      <c r="F139" s="231"/>
      <c r="G139" s="231"/>
      <c r="H139" s="231"/>
      <c r="I139" s="231"/>
      <c r="J139" s="256"/>
      <c r="K139" s="166"/>
    </row>
    <row r="140" spans="1:11" s="173" customFormat="1" ht="12.75">
      <c r="A140" s="218"/>
      <c r="B140" s="231"/>
      <c r="C140" s="231"/>
      <c r="D140" s="231"/>
      <c r="E140" s="231"/>
      <c r="F140" s="231"/>
      <c r="G140" s="231"/>
      <c r="H140" s="231"/>
      <c r="I140" s="231"/>
      <c r="J140" s="256"/>
      <c r="K140" s="166"/>
    </row>
    <row r="141" spans="1:11" s="173" customFormat="1" ht="12.75">
      <c r="A141" s="218"/>
      <c r="B141" s="231"/>
      <c r="C141" s="231"/>
      <c r="D141" s="231"/>
      <c r="E141" s="231"/>
      <c r="F141" s="231"/>
      <c r="G141" s="231"/>
      <c r="H141" s="231"/>
      <c r="I141" s="231"/>
      <c r="J141" s="256"/>
      <c r="K141" s="166"/>
    </row>
    <row r="142" spans="1:11" s="173" customFormat="1" ht="12.75">
      <c r="A142" s="218"/>
      <c r="B142" s="231"/>
      <c r="C142" s="231"/>
      <c r="D142" s="231"/>
      <c r="E142" s="231"/>
      <c r="F142" s="231"/>
      <c r="G142" s="231"/>
      <c r="H142" s="231"/>
      <c r="I142" s="231"/>
      <c r="J142" s="256"/>
      <c r="K142" s="166"/>
    </row>
    <row r="143" spans="1:11" s="173" customFormat="1" ht="12.75">
      <c r="A143" s="218"/>
      <c r="B143" s="231"/>
      <c r="C143" s="231"/>
      <c r="D143" s="231"/>
      <c r="E143" s="231"/>
      <c r="F143" s="231"/>
      <c r="G143" s="231"/>
      <c r="H143" s="231"/>
      <c r="I143" s="231"/>
      <c r="J143" s="256"/>
      <c r="K143" s="166"/>
    </row>
    <row r="144" spans="1:11" s="173" customFormat="1" ht="12.75">
      <c r="A144" s="218"/>
      <c r="B144" s="231"/>
      <c r="C144" s="231"/>
      <c r="D144" s="231"/>
      <c r="E144" s="231"/>
      <c r="F144" s="231"/>
      <c r="G144" s="231"/>
      <c r="H144" s="231"/>
      <c r="I144" s="231"/>
      <c r="J144" s="256"/>
      <c r="K144" s="166"/>
    </row>
    <row r="145" spans="1:16" s="173" customFormat="1" ht="12.75">
      <c r="A145" s="218"/>
      <c r="B145" s="231"/>
      <c r="C145" s="231"/>
      <c r="D145" s="231"/>
      <c r="E145" s="231"/>
      <c r="F145" s="231"/>
      <c r="G145" s="231"/>
      <c r="H145" s="231"/>
      <c r="I145" s="231"/>
      <c r="J145" s="256"/>
      <c r="K145" s="166"/>
    </row>
    <row r="146" spans="1:16" s="173" customFormat="1" ht="12.75">
      <c r="A146" s="218"/>
      <c r="B146" s="231"/>
      <c r="C146" s="231"/>
      <c r="D146" s="231"/>
      <c r="E146" s="231"/>
      <c r="F146" s="231"/>
      <c r="G146" s="231"/>
      <c r="H146" s="231"/>
      <c r="I146" s="231"/>
      <c r="J146" s="256"/>
      <c r="K146" s="166"/>
    </row>
    <row r="147" spans="1:16" s="173" customFormat="1" ht="12.75">
      <c r="A147" s="218"/>
      <c r="B147" s="231"/>
      <c r="C147" s="231"/>
      <c r="D147" s="231"/>
      <c r="E147" s="231"/>
      <c r="F147" s="231"/>
      <c r="G147" s="231"/>
      <c r="H147" s="231"/>
      <c r="I147" s="231"/>
      <c r="J147" s="256"/>
      <c r="K147" s="166"/>
    </row>
    <row r="148" spans="1:16" s="173" customFormat="1" ht="12.75">
      <c r="A148" s="218"/>
      <c r="B148" s="231"/>
      <c r="C148" s="231"/>
      <c r="D148" s="231"/>
      <c r="E148" s="231"/>
      <c r="F148" s="231"/>
      <c r="G148" s="231"/>
      <c r="H148" s="231"/>
      <c r="I148" s="231"/>
      <c r="J148" s="256"/>
      <c r="K148" s="166"/>
    </row>
    <row r="149" spans="1:16" s="173" customFormat="1" ht="12.75">
      <c r="A149" s="218"/>
      <c r="B149" s="231"/>
      <c r="C149" s="231"/>
      <c r="D149" s="231"/>
      <c r="E149" s="231"/>
      <c r="F149" s="231"/>
      <c r="G149" s="231"/>
      <c r="H149" s="231"/>
      <c r="I149" s="231"/>
      <c r="J149" s="256"/>
      <c r="K149" s="166"/>
    </row>
    <row r="150" spans="1:16" s="173" customFormat="1" ht="12.75">
      <c r="A150" s="218"/>
      <c r="B150" s="231"/>
      <c r="C150" s="231"/>
      <c r="D150" s="231"/>
      <c r="E150" s="231"/>
      <c r="F150" s="231"/>
      <c r="G150" s="231"/>
      <c r="H150" s="231"/>
      <c r="I150" s="231"/>
      <c r="J150" s="256"/>
      <c r="K150" s="166"/>
    </row>
    <row r="151" spans="1:16" s="173" customFormat="1" ht="12.75">
      <c r="A151" s="218"/>
      <c r="B151" s="231"/>
      <c r="C151" s="231"/>
      <c r="D151" s="231"/>
      <c r="E151" s="231"/>
      <c r="F151" s="231"/>
      <c r="G151" s="231"/>
      <c r="H151" s="231"/>
      <c r="I151" s="231"/>
      <c r="J151" s="256"/>
      <c r="K151" s="166"/>
    </row>
    <row r="152" spans="1:16" s="173" customFormat="1" ht="12.75">
      <c r="A152" s="218"/>
      <c r="B152" s="231"/>
      <c r="C152" s="231"/>
      <c r="D152" s="231"/>
      <c r="E152" s="231"/>
      <c r="F152" s="231"/>
      <c r="G152" s="231"/>
      <c r="H152" s="231"/>
      <c r="I152" s="231"/>
      <c r="J152" s="256"/>
      <c r="K152" s="166"/>
    </row>
    <row r="153" spans="1:16" s="173" customFormat="1" ht="12.75">
      <c r="A153" s="218"/>
      <c r="B153" s="231"/>
      <c r="C153" s="231"/>
      <c r="D153" s="231"/>
      <c r="E153" s="231"/>
      <c r="F153" s="231"/>
      <c r="G153" s="231"/>
      <c r="H153" s="231"/>
      <c r="I153" s="231"/>
      <c r="J153" s="256"/>
      <c r="K153" s="166"/>
    </row>
    <row r="154" spans="1:16" s="173" customFormat="1" ht="12.75">
      <c r="A154" s="218"/>
      <c r="B154" s="231"/>
      <c r="C154" s="231"/>
      <c r="D154" s="231"/>
      <c r="E154" s="231"/>
      <c r="F154" s="231"/>
      <c r="G154" s="231"/>
      <c r="H154" s="231"/>
      <c r="I154" s="231"/>
      <c r="J154" s="256"/>
      <c r="K154" s="166"/>
    </row>
    <row r="155" spans="1:16" s="173" customFormat="1" ht="12.75">
      <c r="A155" s="218"/>
      <c r="B155" s="231"/>
      <c r="C155" s="231"/>
      <c r="D155" s="231"/>
      <c r="E155" s="231"/>
      <c r="F155" s="231"/>
      <c r="G155" s="231"/>
      <c r="H155" s="231"/>
      <c r="I155" s="231"/>
      <c r="J155" s="256"/>
      <c r="K155" s="166"/>
    </row>
    <row r="156" spans="1:16" s="173" customFormat="1" ht="12.75">
      <c r="A156" s="218"/>
      <c r="B156" s="231"/>
      <c r="C156" s="231"/>
      <c r="D156" s="231"/>
      <c r="E156" s="231"/>
      <c r="F156" s="231"/>
      <c r="G156" s="231"/>
      <c r="H156" s="231"/>
      <c r="I156" s="231"/>
      <c r="J156" s="256"/>
      <c r="K156" s="166"/>
    </row>
    <row r="157" spans="1:16" s="173" customFormat="1" ht="12.75">
      <c r="A157" s="218"/>
      <c r="B157" s="231"/>
      <c r="C157" s="231"/>
      <c r="D157" s="231"/>
      <c r="E157" s="231"/>
      <c r="F157" s="231"/>
      <c r="G157" s="231"/>
      <c r="H157" s="231"/>
      <c r="I157" s="231"/>
      <c r="J157" s="256"/>
      <c r="K157" s="166"/>
    </row>
    <row r="158" spans="1:16" s="173" customFormat="1" ht="12.75">
      <c r="A158" s="218"/>
      <c r="B158" s="231"/>
      <c r="C158" s="231"/>
      <c r="D158" s="231"/>
      <c r="E158" s="231"/>
      <c r="F158" s="231"/>
      <c r="G158" s="231"/>
      <c r="H158" s="231"/>
      <c r="I158" s="231"/>
      <c r="J158" s="256"/>
      <c r="K158" s="166"/>
    </row>
    <row r="159" spans="1:16" s="173" customFormat="1" ht="12.75">
      <c r="A159" s="218"/>
      <c r="B159" s="231"/>
      <c r="C159" s="231"/>
      <c r="D159" s="231"/>
      <c r="E159" s="231"/>
      <c r="F159" s="231"/>
      <c r="G159" s="231"/>
      <c r="H159" s="231"/>
      <c r="I159" s="231"/>
      <c r="J159" s="256"/>
      <c r="K159" s="166"/>
      <c r="M159" s="607"/>
      <c r="N159" s="607"/>
      <c r="O159" s="607"/>
      <c r="P159" s="607"/>
    </row>
    <row r="160" spans="1:16" s="173" customFormat="1" ht="12.75">
      <c r="A160" s="218"/>
      <c r="B160" s="231"/>
      <c r="C160" s="231"/>
      <c r="D160" s="231"/>
      <c r="E160" s="231"/>
      <c r="F160" s="231"/>
      <c r="G160" s="914"/>
      <c r="H160" s="914"/>
      <c r="I160" s="914"/>
      <c r="J160" s="256"/>
      <c r="K160" s="166"/>
      <c r="M160" s="607"/>
      <c r="N160" s="607"/>
      <c r="O160" s="607"/>
      <c r="P160" s="607"/>
    </row>
    <row r="161" spans="1:16" s="173" customFormat="1" ht="12.75">
      <c r="A161" s="218"/>
      <c r="B161" s="231"/>
      <c r="C161" s="231"/>
      <c r="D161" s="231"/>
      <c r="E161" s="231"/>
      <c r="F161" s="231"/>
      <c r="G161" s="231"/>
      <c r="H161" s="231"/>
      <c r="I161" s="231"/>
      <c r="J161" s="256"/>
      <c r="K161" s="166"/>
      <c r="M161" s="608" t="s">
        <v>39</v>
      </c>
      <c r="N161" s="608">
        <v>2017</v>
      </c>
      <c r="O161" s="608">
        <v>2016</v>
      </c>
      <c r="P161" s="607"/>
    </row>
    <row r="162" spans="1:16" s="173" customFormat="1" ht="12.75">
      <c r="A162" s="218"/>
      <c r="B162" s="231"/>
      <c r="C162" s="231"/>
      <c r="D162" s="231"/>
      <c r="E162" s="231"/>
      <c r="F162" s="231"/>
      <c r="G162" s="231"/>
      <c r="H162" s="231"/>
      <c r="I162" s="231"/>
      <c r="J162" s="256"/>
      <c r="K162" s="166"/>
      <c r="M162" s="607" t="s">
        <v>101</v>
      </c>
      <c r="N162" s="607">
        <v>0</v>
      </c>
      <c r="O162" s="607">
        <v>0.48958736359999999</v>
      </c>
      <c r="P162" s="607"/>
    </row>
    <row r="163" spans="1:16" s="173" customFormat="1" ht="12.75">
      <c r="A163" s="218"/>
      <c r="B163" s="231"/>
      <c r="C163" s="231"/>
      <c r="D163" s="231"/>
      <c r="E163" s="231"/>
      <c r="F163" s="231"/>
      <c r="G163" s="231"/>
      <c r="H163" s="231"/>
      <c r="I163" s="231"/>
      <c r="J163" s="256"/>
      <c r="K163" s="166"/>
      <c r="M163" s="607" t="s">
        <v>141</v>
      </c>
      <c r="N163" s="607">
        <v>0</v>
      </c>
      <c r="O163" s="607">
        <v>74.935131559999988</v>
      </c>
      <c r="P163" s="607"/>
    </row>
    <row r="164" spans="1:16" s="173" customFormat="1" ht="12.75">
      <c r="A164" s="218"/>
      <c r="B164" s="231"/>
      <c r="C164" s="231"/>
      <c r="D164" s="231"/>
      <c r="E164" s="231"/>
      <c r="F164" s="231"/>
      <c r="G164" s="231"/>
      <c r="H164" s="231"/>
      <c r="I164" s="231"/>
      <c r="J164" s="256"/>
      <c r="K164" s="166"/>
      <c r="M164" s="607" t="s">
        <v>128</v>
      </c>
      <c r="N164" s="607">
        <v>8.0911759400000005E-4</v>
      </c>
      <c r="O164" s="607">
        <v>2.8990254900000001</v>
      </c>
      <c r="P164" s="607"/>
    </row>
    <row r="165" spans="1:16" s="173" customFormat="1" ht="12.75">
      <c r="A165" s="218"/>
      <c r="B165" s="231"/>
      <c r="C165" s="231"/>
      <c r="D165" s="231"/>
      <c r="E165" s="231"/>
      <c r="F165" s="231"/>
      <c r="G165" s="231"/>
      <c r="H165" s="231"/>
      <c r="I165" s="231"/>
      <c r="J165" s="256"/>
      <c r="K165" s="166"/>
      <c r="M165" s="607" t="s">
        <v>136</v>
      </c>
      <c r="N165" s="607">
        <v>6.2039141020000001E-3</v>
      </c>
      <c r="O165" s="607">
        <v>8.8356278669999995</v>
      </c>
      <c r="P165" s="607"/>
    </row>
    <row r="166" spans="1:16" s="173" customFormat="1" ht="12.75">
      <c r="A166" s="218"/>
      <c r="B166" s="231"/>
      <c r="C166" s="231"/>
      <c r="D166" s="231"/>
      <c r="E166" s="231"/>
      <c r="F166" s="231"/>
      <c r="G166" s="231"/>
      <c r="H166" s="231"/>
      <c r="I166" s="231"/>
      <c r="J166" s="256"/>
      <c r="K166" s="166"/>
      <c r="M166" s="607" t="s">
        <v>133</v>
      </c>
      <c r="N166" s="607">
        <v>0.211693405</v>
      </c>
      <c r="O166" s="607">
        <v>0.512739795</v>
      </c>
      <c r="P166" s="607"/>
    </row>
    <row r="167" spans="1:16" s="173" customFormat="1" ht="12.75">
      <c r="A167" s="218"/>
      <c r="B167" s="231"/>
      <c r="C167" s="231"/>
      <c r="D167" s="231"/>
      <c r="E167" s="231"/>
      <c r="F167" s="231"/>
      <c r="G167" s="231"/>
      <c r="H167" s="231"/>
      <c r="I167" s="231"/>
      <c r="J167" s="256"/>
      <c r="K167" s="166"/>
      <c r="M167" s="607" t="s">
        <v>525</v>
      </c>
      <c r="N167" s="607">
        <v>0.35962152550000004</v>
      </c>
      <c r="O167" s="607">
        <v>0</v>
      </c>
      <c r="P167" s="607"/>
    </row>
    <row r="168" spans="1:16" s="173" customFormat="1" ht="12.75">
      <c r="A168" s="218"/>
      <c r="B168" s="231"/>
      <c r="C168" s="231"/>
      <c r="D168" s="231"/>
      <c r="E168" s="231"/>
      <c r="F168" s="231"/>
      <c r="G168" s="231"/>
      <c r="H168" s="231"/>
      <c r="I168" s="231"/>
      <c r="J168" s="256"/>
      <c r="K168" s="166"/>
      <c r="M168" s="607" t="s">
        <v>105</v>
      </c>
      <c r="N168" s="607">
        <v>0.43043808209999995</v>
      </c>
      <c r="O168" s="607">
        <v>16.26452325</v>
      </c>
      <c r="P168" s="607"/>
    </row>
    <row r="169" spans="1:16" s="173" customFormat="1" ht="12.75">
      <c r="A169" s="218"/>
      <c r="B169" s="231"/>
      <c r="C169" s="231"/>
      <c r="D169" s="231"/>
      <c r="E169" s="231"/>
      <c r="F169" s="231"/>
      <c r="G169" s="231"/>
      <c r="H169" s="231"/>
      <c r="I169" s="231"/>
      <c r="J169" s="256"/>
      <c r="K169" s="166"/>
      <c r="M169" s="607" t="s">
        <v>107</v>
      </c>
      <c r="N169" s="607">
        <v>1.0978879750000001</v>
      </c>
      <c r="O169" s="607">
        <v>1.2067421999999999</v>
      </c>
      <c r="P169" s="607"/>
    </row>
    <row r="170" spans="1:16" s="173" customFormat="1" ht="12.75">
      <c r="A170" s="218"/>
      <c r="B170" s="231"/>
      <c r="C170" s="231"/>
      <c r="D170" s="231"/>
      <c r="E170" s="231"/>
      <c r="F170" s="231"/>
      <c r="G170" s="231"/>
      <c r="H170" s="231"/>
      <c r="I170" s="231"/>
      <c r="J170" s="256"/>
      <c r="K170" s="166"/>
      <c r="M170" s="607" t="s">
        <v>118</v>
      </c>
      <c r="N170" s="607">
        <v>2.0038</v>
      </c>
      <c r="O170" s="607">
        <v>2.3403</v>
      </c>
      <c r="P170" s="607"/>
    </row>
    <row r="171" spans="1:16" s="173" customFormat="1" ht="12.75">
      <c r="A171" s="218"/>
      <c r="B171" s="231"/>
      <c r="C171" s="231"/>
      <c r="D171" s="231"/>
      <c r="E171" s="231"/>
      <c r="F171" s="231"/>
      <c r="G171" s="231"/>
      <c r="H171" s="231"/>
      <c r="I171" s="231"/>
      <c r="J171" s="256"/>
      <c r="K171" s="166"/>
      <c r="M171" s="607" t="s">
        <v>142</v>
      </c>
      <c r="N171" s="607">
        <v>2.3708424839999998</v>
      </c>
      <c r="O171" s="607">
        <v>2.1070567979999999</v>
      </c>
      <c r="P171" s="607"/>
    </row>
    <row r="172" spans="1:16" s="173" customFormat="1" ht="12.75">
      <c r="A172" s="218"/>
      <c r="B172" s="231"/>
      <c r="C172" s="231"/>
      <c r="D172" s="231"/>
      <c r="E172" s="231"/>
      <c r="F172" s="231"/>
      <c r="G172" s="231"/>
      <c r="H172" s="231"/>
      <c r="I172" s="231"/>
      <c r="J172" s="256"/>
      <c r="K172" s="166"/>
      <c r="M172" s="607" t="s">
        <v>122</v>
      </c>
      <c r="N172" s="607">
        <v>2.3849399999999998</v>
      </c>
      <c r="O172" s="607">
        <v>2.4827305000000002</v>
      </c>
      <c r="P172" s="607"/>
    </row>
    <row r="173" spans="1:16" s="173" customFormat="1" ht="12.75">
      <c r="A173" s="218"/>
      <c r="B173" s="231"/>
      <c r="C173" s="231"/>
      <c r="D173" s="231"/>
      <c r="E173" s="231"/>
      <c r="F173" s="231"/>
      <c r="G173" s="231"/>
      <c r="H173" s="231"/>
      <c r="I173" s="231"/>
      <c r="J173" s="256"/>
      <c r="K173" s="166"/>
      <c r="M173" s="607" t="s">
        <v>127</v>
      </c>
      <c r="N173" s="607">
        <v>2.4059694249999999</v>
      </c>
      <c r="O173" s="607">
        <v>2.9428516089999999</v>
      </c>
      <c r="P173" s="607"/>
    </row>
    <row r="174" spans="1:16" s="173" customFormat="1" ht="12.75">
      <c r="A174" s="218"/>
      <c r="B174" s="231"/>
      <c r="C174" s="231"/>
      <c r="D174" s="231"/>
      <c r="E174" s="231"/>
      <c r="F174" s="231"/>
      <c r="G174" s="231"/>
      <c r="H174" s="231"/>
      <c r="I174" s="231"/>
      <c r="J174" s="256"/>
      <c r="K174" s="166"/>
      <c r="M174" s="607" t="s">
        <v>108</v>
      </c>
      <c r="N174" s="607">
        <v>2.6561527500000004</v>
      </c>
      <c r="O174" s="607">
        <v>0.84775250000000002</v>
      </c>
      <c r="P174" s="607"/>
    </row>
    <row r="175" spans="1:16" s="173" customFormat="1" ht="12.75">
      <c r="A175" s="218"/>
      <c r="B175" s="231"/>
      <c r="C175" s="231"/>
      <c r="D175" s="231"/>
      <c r="E175" s="231"/>
      <c r="F175" s="231"/>
      <c r="G175" s="231"/>
      <c r="H175" s="231"/>
      <c r="I175" s="231"/>
      <c r="J175" s="256"/>
      <c r="K175" s="166"/>
      <c r="M175" s="607" t="s">
        <v>129</v>
      </c>
      <c r="N175" s="607">
        <v>2.8725040600000002</v>
      </c>
      <c r="O175" s="607">
        <v>4.2691233659999996</v>
      </c>
      <c r="P175" s="607"/>
    </row>
    <row r="176" spans="1:16" s="173" customFormat="1" ht="12.75">
      <c r="A176" s="218"/>
      <c r="B176" s="231"/>
      <c r="C176" s="231"/>
      <c r="D176" s="231"/>
      <c r="E176" s="231"/>
      <c r="F176" s="231"/>
      <c r="G176" s="231"/>
      <c r="H176" s="231"/>
      <c r="I176" s="231"/>
      <c r="J176" s="256"/>
      <c r="K176" s="166"/>
      <c r="M176" s="607" t="s">
        <v>124</v>
      </c>
      <c r="N176" s="607">
        <v>3.4074816559999999</v>
      </c>
      <c r="O176" s="607">
        <v>4.5872450000000002</v>
      </c>
      <c r="P176" s="607"/>
    </row>
    <row r="177" spans="1:16" s="173" customFormat="1" ht="12.75">
      <c r="A177" s="218"/>
      <c r="B177" s="231"/>
      <c r="C177" s="231"/>
      <c r="D177" s="231"/>
      <c r="E177" s="231"/>
      <c r="F177" s="231"/>
      <c r="G177" s="231"/>
      <c r="H177" s="231"/>
      <c r="I177" s="231"/>
      <c r="J177" s="256"/>
      <c r="K177" s="166"/>
      <c r="M177" s="607" t="s">
        <v>123</v>
      </c>
      <c r="N177" s="607">
        <v>3.5058536029999998</v>
      </c>
      <c r="O177" s="607">
        <v>4.3726477880000001</v>
      </c>
      <c r="P177" s="607"/>
    </row>
    <row r="178" spans="1:16" s="173" customFormat="1" ht="12.75">
      <c r="A178" s="218"/>
      <c r="B178" s="231"/>
      <c r="C178" s="231"/>
      <c r="D178" s="231"/>
      <c r="E178" s="231"/>
      <c r="F178" s="231"/>
      <c r="G178" s="231"/>
      <c r="H178" s="231"/>
      <c r="I178" s="231"/>
      <c r="J178" s="256"/>
      <c r="K178" s="166"/>
      <c r="M178" s="607" t="s">
        <v>117</v>
      </c>
      <c r="N178" s="607">
        <v>3.7117280720000001</v>
      </c>
      <c r="O178" s="607">
        <v>3.7274813500000001</v>
      </c>
      <c r="P178" s="607"/>
    </row>
    <row r="179" spans="1:16" s="173" customFormat="1" ht="12.75">
      <c r="A179" s="218"/>
      <c r="B179" s="231"/>
      <c r="C179" s="231"/>
      <c r="D179" s="231"/>
      <c r="E179" s="231"/>
      <c r="F179" s="231"/>
      <c r="G179" s="231"/>
      <c r="H179" s="231"/>
      <c r="I179" s="231"/>
      <c r="J179" s="256"/>
      <c r="K179" s="166"/>
      <c r="M179" s="607" t="s">
        <v>125</v>
      </c>
      <c r="N179" s="607">
        <v>3.7158172500000002</v>
      </c>
      <c r="O179" s="607">
        <v>4.917109</v>
      </c>
      <c r="P179" s="607"/>
    </row>
    <row r="180" spans="1:16" s="173" customFormat="1" ht="12.75">
      <c r="A180" s="218"/>
      <c r="B180" s="231"/>
      <c r="C180" s="231"/>
      <c r="D180" s="231"/>
      <c r="E180" s="231"/>
      <c r="F180" s="231"/>
      <c r="G180" s="231"/>
      <c r="H180" s="231"/>
      <c r="I180" s="231"/>
      <c r="J180" s="256"/>
      <c r="K180" s="166"/>
      <c r="M180" s="607" t="s">
        <v>139</v>
      </c>
      <c r="N180" s="607">
        <v>4.1449303430000004</v>
      </c>
      <c r="O180" s="607">
        <v>4.4797399999999996</v>
      </c>
      <c r="P180" s="607"/>
    </row>
    <row r="181" spans="1:16" s="173" customFormat="1" ht="12.75">
      <c r="A181" s="218"/>
      <c r="B181" s="231"/>
      <c r="C181" s="231"/>
      <c r="D181" s="231"/>
      <c r="E181" s="231"/>
      <c r="F181" s="231"/>
      <c r="G181" s="231"/>
      <c r="H181" s="231"/>
      <c r="I181" s="231"/>
      <c r="J181" s="256"/>
      <c r="K181" s="166"/>
      <c r="M181" s="607" t="s">
        <v>526</v>
      </c>
      <c r="N181" s="607">
        <v>5.6294966659999996</v>
      </c>
      <c r="O181" s="607">
        <v>0</v>
      </c>
      <c r="P181" s="607"/>
    </row>
    <row r="182" spans="1:16" s="173" customFormat="1" ht="12.75">
      <c r="A182" s="218"/>
      <c r="B182" s="231"/>
      <c r="C182" s="231"/>
      <c r="D182" s="231"/>
      <c r="E182" s="231"/>
      <c r="F182" s="231"/>
      <c r="G182" s="231"/>
      <c r="H182" s="231"/>
      <c r="I182" s="231"/>
      <c r="J182" s="256"/>
      <c r="K182" s="166"/>
      <c r="M182" s="607" t="s">
        <v>134</v>
      </c>
      <c r="N182" s="607">
        <v>5.9549669949999995</v>
      </c>
      <c r="O182" s="607">
        <v>11.057720079999999</v>
      </c>
      <c r="P182" s="607"/>
    </row>
    <row r="183" spans="1:16" s="173" customFormat="1" ht="12.75">
      <c r="A183" s="218"/>
      <c r="B183" s="231"/>
      <c r="C183" s="231"/>
      <c r="D183" s="231"/>
      <c r="E183" s="231"/>
      <c r="F183" s="231"/>
      <c r="G183" s="231"/>
      <c r="H183" s="231"/>
      <c r="I183" s="231"/>
      <c r="J183" s="256"/>
      <c r="K183" s="166"/>
      <c r="M183" s="607" t="s">
        <v>100</v>
      </c>
      <c r="N183" s="607">
        <v>7.1225864350000005</v>
      </c>
      <c r="O183" s="607">
        <v>7.1882044790000004</v>
      </c>
      <c r="P183" s="607"/>
    </row>
    <row r="184" spans="1:16" s="173" customFormat="1" ht="12.75">
      <c r="A184" s="218"/>
      <c r="B184" s="231"/>
      <c r="C184" s="231"/>
      <c r="D184" s="231"/>
      <c r="E184" s="231"/>
      <c r="F184" s="231"/>
      <c r="G184" s="231"/>
      <c r="H184" s="231"/>
      <c r="I184" s="231"/>
      <c r="J184" s="256"/>
      <c r="K184" s="166"/>
      <c r="M184" s="607" t="s">
        <v>102</v>
      </c>
      <c r="N184" s="607">
        <v>8.6500665160000008</v>
      </c>
      <c r="O184" s="607">
        <v>5.9460542500000004</v>
      </c>
      <c r="P184" s="607"/>
    </row>
    <row r="185" spans="1:16" s="173" customFormat="1" ht="12.75">
      <c r="A185" s="218"/>
      <c r="B185" s="231"/>
      <c r="C185" s="231"/>
      <c r="D185" s="231"/>
      <c r="E185" s="231"/>
      <c r="F185" s="231"/>
      <c r="G185" s="231"/>
      <c r="H185" s="231"/>
      <c r="I185" s="231"/>
      <c r="J185" s="256"/>
      <c r="K185" s="166"/>
      <c r="M185" s="607" t="s">
        <v>126</v>
      </c>
      <c r="N185" s="607">
        <v>9.0638140860000007</v>
      </c>
      <c r="O185" s="607">
        <v>8.5818910580000001</v>
      </c>
      <c r="P185" s="607"/>
    </row>
    <row r="186" spans="1:16" s="173" customFormat="1" ht="12.75">
      <c r="A186" s="218"/>
      <c r="B186" s="231"/>
      <c r="C186" s="231"/>
      <c r="D186" s="231"/>
      <c r="E186" s="231"/>
      <c r="F186" s="231"/>
      <c r="G186" s="231"/>
      <c r="H186" s="231"/>
      <c r="I186" s="231"/>
      <c r="J186" s="256"/>
      <c r="K186" s="166"/>
      <c r="M186" s="607" t="s">
        <v>130</v>
      </c>
      <c r="N186" s="607">
        <v>11.652051779999999</v>
      </c>
      <c r="O186" s="607">
        <v>8.100865563000001</v>
      </c>
      <c r="P186" s="607"/>
    </row>
    <row r="187" spans="1:16" s="173" customFormat="1" ht="12.75">
      <c r="A187" s="218"/>
      <c r="B187" s="231"/>
      <c r="C187" s="231"/>
      <c r="D187" s="231"/>
      <c r="E187" s="231"/>
      <c r="F187" s="231"/>
      <c r="G187" s="231"/>
      <c r="H187" s="231"/>
      <c r="I187" s="231"/>
      <c r="J187" s="256"/>
      <c r="K187" s="166"/>
      <c r="M187" s="607" t="s">
        <v>119</v>
      </c>
      <c r="N187" s="607">
        <v>14.138608</v>
      </c>
      <c r="O187" s="607">
        <v>8.8260170000000002</v>
      </c>
      <c r="P187" s="607"/>
    </row>
    <row r="188" spans="1:16" s="173" customFormat="1" ht="12.75">
      <c r="A188" s="218"/>
      <c r="B188" s="231"/>
      <c r="C188" s="231"/>
      <c r="D188" s="231"/>
      <c r="E188" s="231"/>
      <c r="F188" s="231"/>
      <c r="G188" s="231"/>
      <c r="H188" s="231"/>
      <c r="I188" s="231"/>
      <c r="J188" s="256"/>
      <c r="K188" s="166"/>
      <c r="M188" s="607" t="s">
        <v>523</v>
      </c>
      <c r="N188" s="607">
        <v>14.35544694</v>
      </c>
      <c r="O188" s="607">
        <v>0</v>
      </c>
      <c r="P188" s="607"/>
    </row>
    <row r="189" spans="1:16" s="173" customFormat="1" ht="12.75">
      <c r="A189" s="218"/>
      <c r="B189" s="231"/>
      <c r="C189" s="231"/>
      <c r="D189" s="231"/>
      <c r="E189" s="231"/>
      <c r="F189" s="231"/>
      <c r="G189" s="231"/>
      <c r="H189" s="231"/>
      <c r="I189" s="231"/>
      <c r="J189" s="256"/>
      <c r="K189" s="166"/>
      <c r="M189" s="607" t="s">
        <v>137</v>
      </c>
      <c r="N189" s="607">
        <v>15.356599449999999</v>
      </c>
      <c r="O189" s="607">
        <v>2.2994750490000002</v>
      </c>
      <c r="P189" s="607"/>
    </row>
    <row r="190" spans="1:16" s="173" customFormat="1" ht="12.75">
      <c r="A190" s="218"/>
      <c r="B190" s="231"/>
      <c r="C190" s="231"/>
      <c r="D190" s="231"/>
      <c r="E190" s="231"/>
      <c r="F190" s="231"/>
      <c r="G190" s="231"/>
      <c r="H190" s="231"/>
      <c r="I190" s="231"/>
      <c r="J190" s="256"/>
      <c r="K190" s="166"/>
      <c r="M190" s="607" t="s">
        <v>112</v>
      </c>
      <c r="N190" s="607">
        <v>19.51324889</v>
      </c>
      <c r="O190" s="607">
        <v>20.836800409999999</v>
      </c>
      <c r="P190" s="607"/>
    </row>
    <row r="191" spans="1:16" s="173" customFormat="1" ht="12.75">
      <c r="A191" s="218"/>
      <c r="B191" s="231"/>
      <c r="C191" s="231"/>
      <c r="D191" s="231"/>
      <c r="E191" s="231"/>
      <c r="F191" s="231"/>
      <c r="G191" s="231"/>
      <c r="H191" s="231"/>
      <c r="I191" s="231"/>
      <c r="J191" s="256"/>
      <c r="K191" s="166"/>
      <c r="M191" s="607" t="s">
        <v>135</v>
      </c>
      <c r="N191" s="607">
        <v>19.90328805</v>
      </c>
      <c r="O191" s="607">
        <v>13.75618551</v>
      </c>
      <c r="P191" s="607"/>
    </row>
    <row r="192" spans="1:16" s="173" customFormat="1" ht="12.75">
      <c r="A192" s="218"/>
      <c r="B192" s="231"/>
      <c r="C192" s="231"/>
      <c r="D192" s="231"/>
      <c r="E192" s="231"/>
      <c r="F192" s="231"/>
      <c r="G192" s="231"/>
      <c r="H192" s="231"/>
      <c r="I192" s="231"/>
      <c r="J192" s="256"/>
      <c r="K192" s="166"/>
      <c r="M192" s="607" t="s">
        <v>132</v>
      </c>
      <c r="N192" s="607">
        <v>22.46754795</v>
      </c>
      <c r="O192" s="607">
        <v>19.35974465</v>
      </c>
      <c r="P192" s="607"/>
    </row>
    <row r="193" spans="1:16" s="173" customFormat="1" ht="12.75">
      <c r="A193" s="218"/>
      <c r="B193" s="231"/>
      <c r="C193" s="231"/>
      <c r="D193" s="231"/>
      <c r="E193" s="231"/>
      <c r="F193" s="231"/>
      <c r="G193" s="231"/>
      <c r="H193" s="231"/>
      <c r="I193" s="231"/>
      <c r="J193" s="256"/>
      <c r="K193" s="166"/>
      <c r="M193" s="607" t="s">
        <v>115</v>
      </c>
      <c r="N193" s="607">
        <v>23.311622440000001</v>
      </c>
      <c r="O193" s="607">
        <v>36.924150759999996</v>
      </c>
      <c r="P193" s="607"/>
    </row>
    <row r="194" spans="1:16" s="173" customFormat="1" ht="12.75">
      <c r="A194" s="218"/>
      <c r="B194" s="231"/>
      <c r="C194" s="231"/>
      <c r="D194" s="231"/>
      <c r="E194" s="231"/>
      <c r="F194" s="231"/>
      <c r="G194" s="231"/>
      <c r="H194" s="231"/>
      <c r="I194" s="231"/>
      <c r="J194" s="256"/>
      <c r="K194" s="166"/>
      <c r="M194" s="607" t="s">
        <v>140</v>
      </c>
      <c r="N194" s="607">
        <v>23.597600660000001</v>
      </c>
      <c r="O194" s="607">
        <v>37.108076830000002</v>
      </c>
      <c r="P194" s="607"/>
    </row>
    <row r="195" spans="1:16" s="173" customFormat="1" ht="12.75">
      <c r="A195" s="218"/>
      <c r="B195" s="231"/>
      <c r="C195" s="231"/>
      <c r="D195" s="231"/>
      <c r="E195" s="231"/>
      <c r="F195" s="231"/>
      <c r="G195" s="231"/>
      <c r="H195" s="231"/>
      <c r="I195" s="231"/>
      <c r="J195" s="256"/>
      <c r="K195" s="166"/>
      <c r="M195" s="607" t="s">
        <v>109</v>
      </c>
      <c r="N195" s="607">
        <v>27.897364959999997</v>
      </c>
      <c r="O195" s="607">
        <v>27.872673219999999</v>
      </c>
      <c r="P195" s="607"/>
    </row>
    <row r="196" spans="1:16" s="173" customFormat="1" ht="12.75">
      <c r="A196" s="218"/>
      <c r="B196" s="231"/>
      <c r="C196" s="231"/>
      <c r="D196" s="231"/>
      <c r="E196" s="231"/>
      <c r="F196" s="231"/>
      <c r="G196" s="231"/>
      <c r="H196" s="231"/>
      <c r="I196" s="231"/>
      <c r="J196" s="256"/>
      <c r="K196" s="166"/>
      <c r="M196" s="607" t="s">
        <v>49</v>
      </c>
      <c r="N196" s="607">
        <v>27.997365500000001</v>
      </c>
      <c r="O196" s="607">
        <v>1.7320684020000001</v>
      </c>
      <c r="P196" s="607"/>
    </row>
    <row r="197" spans="1:16" s="173" customFormat="1" ht="12.75">
      <c r="A197" s="218"/>
      <c r="B197" s="231"/>
      <c r="C197" s="231"/>
      <c r="D197" s="231"/>
      <c r="E197" s="231"/>
      <c r="F197" s="231"/>
      <c r="G197" s="231"/>
      <c r="H197" s="231"/>
      <c r="I197" s="231"/>
      <c r="J197" s="256"/>
      <c r="K197" s="166"/>
      <c r="M197" s="607" t="s">
        <v>347</v>
      </c>
      <c r="N197" s="607">
        <v>29.811042689999997</v>
      </c>
      <c r="O197" s="607">
        <v>68.807550109999994</v>
      </c>
      <c r="P197" s="607"/>
    </row>
    <row r="198" spans="1:16" s="173" customFormat="1" ht="12.75">
      <c r="A198" s="218"/>
      <c r="B198" s="231"/>
      <c r="C198" s="231"/>
      <c r="D198" s="231"/>
      <c r="E198" s="231"/>
      <c r="F198" s="231"/>
      <c r="G198" s="231"/>
      <c r="H198" s="231"/>
      <c r="I198" s="231"/>
      <c r="J198" s="256"/>
      <c r="K198" s="166"/>
      <c r="M198" s="607" t="s">
        <v>114</v>
      </c>
      <c r="N198" s="607">
        <v>30.811290410000002</v>
      </c>
      <c r="O198" s="607">
        <v>38.871129090000004</v>
      </c>
      <c r="P198" s="607"/>
    </row>
    <row r="199" spans="1:16" s="173" customFormat="1" ht="12.75">
      <c r="A199" s="218"/>
      <c r="B199" s="231"/>
      <c r="C199" s="231"/>
      <c r="D199" s="231"/>
      <c r="E199" s="231"/>
      <c r="F199" s="231"/>
      <c r="G199" s="231"/>
      <c r="H199" s="231"/>
      <c r="I199" s="231"/>
      <c r="J199" s="256"/>
      <c r="K199" s="166"/>
      <c r="M199" s="607" t="s">
        <v>121</v>
      </c>
      <c r="N199" s="607">
        <v>66.156715790000007</v>
      </c>
      <c r="O199" s="607">
        <v>65.738493030000001</v>
      </c>
      <c r="P199" s="607"/>
    </row>
    <row r="200" spans="1:16" s="173" customFormat="1" ht="12.75">
      <c r="A200" s="218"/>
      <c r="B200" s="231"/>
      <c r="C200" s="231"/>
      <c r="D200" s="231"/>
      <c r="E200" s="231"/>
      <c r="F200" s="231"/>
      <c r="G200" s="231"/>
      <c r="H200" s="231"/>
      <c r="I200" s="231"/>
      <c r="J200" s="256"/>
      <c r="K200" s="166"/>
      <c r="M200" s="607" t="s">
        <v>131</v>
      </c>
      <c r="N200" s="607">
        <v>81.199021189999996</v>
      </c>
      <c r="O200" s="607">
        <v>79.638048800000007</v>
      </c>
      <c r="P200" s="607"/>
    </row>
    <row r="201" spans="1:16" s="173" customFormat="1" ht="12.75">
      <c r="A201" s="218"/>
      <c r="B201" s="231"/>
      <c r="C201" s="231"/>
      <c r="D201" s="231"/>
      <c r="E201" s="231"/>
      <c r="F201" s="231"/>
      <c r="G201" s="231"/>
      <c r="H201" s="231"/>
      <c r="I201" s="231"/>
      <c r="J201" s="256"/>
      <c r="K201" s="166"/>
      <c r="M201" s="607" t="s">
        <v>106</v>
      </c>
      <c r="N201" s="607">
        <v>99.026510299999998</v>
      </c>
      <c r="O201" s="607">
        <v>100.1931482</v>
      </c>
      <c r="P201" s="607"/>
    </row>
    <row r="202" spans="1:16" s="173" customFormat="1" ht="12.75">
      <c r="A202" s="218"/>
      <c r="B202" s="231"/>
      <c r="C202" s="231"/>
      <c r="D202" s="231"/>
      <c r="E202" s="231"/>
      <c r="F202" s="231"/>
      <c r="G202" s="231"/>
      <c r="H202" s="231"/>
      <c r="I202" s="231"/>
      <c r="J202" s="256"/>
      <c r="K202" s="166"/>
      <c r="M202" s="607" t="s">
        <v>104</v>
      </c>
      <c r="N202" s="607">
        <v>122.6832953</v>
      </c>
      <c r="O202" s="607">
        <v>128.6336379</v>
      </c>
      <c r="P202" s="607"/>
    </row>
    <row r="203" spans="1:16" s="173" customFormat="1" ht="12.75">
      <c r="A203" s="218"/>
      <c r="B203" s="231"/>
      <c r="C203" s="231"/>
      <c r="D203" s="231"/>
      <c r="E203" s="231"/>
      <c r="F203" s="231"/>
      <c r="G203" s="231"/>
      <c r="H203" s="231"/>
      <c r="I203" s="231"/>
      <c r="J203" s="256"/>
      <c r="K203" s="166"/>
      <c r="M203" s="607" t="s">
        <v>110</v>
      </c>
      <c r="N203" s="607">
        <v>124.996897</v>
      </c>
      <c r="O203" s="607">
        <v>123.3734295</v>
      </c>
      <c r="P203" s="607"/>
    </row>
    <row r="204" spans="1:16" s="173" customFormat="1" ht="12.75">
      <c r="A204" s="218"/>
      <c r="B204" s="231"/>
      <c r="C204" s="231"/>
      <c r="D204" s="231"/>
      <c r="E204" s="231"/>
      <c r="F204" s="231"/>
      <c r="G204" s="231"/>
      <c r="H204" s="231"/>
      <c r="I204" s="231"/>
      <c r="J204" s="256"/>
      <c r="K204" s="166"/>
      <c r="M204" s="607" t="s">
        <v>103</v>
      </c>
      <c r="N204" s="607">
        <v>141.44675080000002</v>
      </c>
      <c r="O204" s="607">
        <v>87.835759349999989</v>
      </c>
      <c r="P204" s="607"/>
    </row>
    <row r="205" spans="1:16" s="173" customFormat="1" ht="12.75">
      <c r="A205" s="218"/>
      <c r="B205" s="231"/>
      <c r="C205" s="231"/>
      <c r="D205" s="231"/>
      <c r="E205" s="231"/>
      <c r="F205" s="231"/>
      <c r="G205" s="231"/>
      <c r="H205" s="231"/>
      <c r="I205" s="231"/>
      <c r="J205" s="256"/>
      <c r="K205" s="166"/>
      <c r="M205" s="607" t="s">
        <v>120</v>
      </c>
      <c r="N205" s="607">
        <v>222.88428330000002</v>
      </c>
      <c r="O205" s="607">
        <v>478.97459779999997</v>
      </c>
      <c r="P205" s="607"/>
    </row>
    <row r="206" spans="1:16" s="173" customFormat="1" ht="12.75">
      <c r="A206" s="218"/>
      <c r="B206" s="231"/>
      <c r="C206" s="231"/>
      <c r="D206" s="231"/>
      <c r="E206" s="231"/>
      <c r="F206" s="231"/>
      <c r="G206" s="231"/>
      <c r="H206" s="231"/>
      <c r="I206" s="231"/>
      <c r="J206" s="256"/>
      <c r="K206" s="166"/>
      <c r="M206" s="607" t="s">
        <v>138</v>
      </c>
      <c r="N206" s="607">
        <v>231.4918481</v>
      </c>
      <c r="O206" s="607">
        <v>213.20573689999998</v>
      </c>
      <c r="P206" s="607"/>
    </row>
    <row r="207" spans="1:16" s="173" customFormat="1" ht="12.75">
      <c r="A207" s="218"/>
      <c r="B207" s="231"/>
      <c r="C207" s="231"/>
      <c r="D207" s="231"/>
      <c r="E207" s="231"/>
      <c r="F207" s="231"/>
      <c r="G207" s="231"/>
      <c r="H207" s="231"/>
      <c r="I207" s="231"/>
      <c r="J207" s="256"/>
      <c r="K207" s="166"/>
      <c r="M207" s="607" t="s">
        <v>111</v>
      </c>
      <c r="N207" s="607">
        <v>239.50898999999998</v>
      </c>
      <c r="O207" s="607">
        <v>239.78281760000002</v>
      </c>
      <c r="P207" s="607"/>
    </row>
    <row r="208" spans="1:16" s="173" customFormat="1" ht="12.75">
      <c r="A208" s="218"/>
      <c r="B208" s="231"/>
      <c r="C208" s="231"/>
      <c r="D208" s="231"/>
      <c r="E208" s="231"/>
      <c r="F208" s="231"/>
      <c r="G208" s="231"/>
      <c r="H208" s="231"/>
      <c r="I208" s="231"/>
      <c r="J208" s="256"/>
      <c r="K208" s="166"/>
      <c r="M208" s="607" t="s">
        <v>521</v>
      </c>
      <c r="N208" s="607">
        <v>242.97964039999999</v>
      </c>
      <c r="O208" s="607">
        <v>0</v>
      </c>
      <c r="P208" s="607"/>
    </row>
    <row r="209" spans="1:16" s="173" customFormat="1" ht="12.75">
      <c r="A209" s="218"/>
      <c r="B209" s="231"/>
      <c r="C209" s="231"/>
      <c r="D209" s="231"/>
      <c r="E209" s="231"/>
      <c r="F209" s="231"/>
      <c r="G209" s="231"/>
      <c r="H209" s="231"/>
      <c r="I209" s="231"/>
      <c r="J209" s="256"/>
      <c r="K209" s="166"/>
      <c r="M209" s="607" t="s">
        <v>524</v>
      </c>
      <c r="N209" s="607">
        <v>299.2731493</v>
      </c>
      <c r="O209" s="607">
        <v>1.241119437</v>
      </c>
      <c r="P209" s="607"/>
    </row>
    <row r="210" spans="1:16" s="173" customFormat="1" ht="12.75">
      <c r="A210" s="218"/>
      <c r="B210" s="231"/>
      <c r="C210" s="231"/>
      <c r="D210" s="231"/>
      <c r="E210" s="231"/>
      <c r="F210" s="231"/>
      <c r="G210" s="231"/>
      <c r="H210" s="231"/>
      <c r="I210" s="231"/>
      <c r="J210" s="256"/>
      <c r="K210" s="166"/>
      <c r="M210" s="607" t="s">
        <v>116</v>
      </c>
      <c r="N210" s="607">
        <v>369.0456848</v>
      </c>
      <c r="O210" s="607">
        <v>253.12366550000002</v>
      </c>
      <c r="P210" s="607"/>
    </row>
    <row r="211" spans="1:16" s="173" customFormat="1" ht="12.75">
      <c r="A211" s="218"/>
      <c r="B211" s="231"/>
      <c r="C211" s="231"/>
      <c r="D211" s="231"/>
      <c r="E211" s="231"/>
      <c r="F211" s="231"/>
      <c r="G211" s="231"/>
      <c r="H211" s="231"/>
      <c r="I211" s="231"/>
      <c r="J211" s="256"/>
      <c r="K211" s="166"/>
      <c r="M211" s="607" t="s">
        <v>522</v>
      </c>
      <c r="N211" s="607">
        <v>447.12567369999999</v>
      </c>
      <c r="O211" s="607">
        <v>577.5328591</v>
      </c>
      <c r="P211" s="607"/>
    </row>
    <row r="212" spans="1:16" s="173" customFormat="1" ht="12.75">
      <c r="A212" s="218"/>
      <c r="B212" s="231"/>
      <c r="C212" s="231"/>
      <c r="D212" s="231"/>
      <c r="E212" s="231"/>
      <c r="F212" s="231"/>
      <c r="G212" s="231"/>
      <c r="H212" s="231"/>
      <c r="I212" s="231"/>
      <c r="J212" s="256"/>
      <c r="K212" s="166"/>
      <c r="M212" s="607" t="s">
        <v>113</v>
      </c>
      <c r="N212" s="607">
        <v>587.77341319999994</v>
      </c>
      <c r="O212" s="607">
        <v>629.89459880000004</v>
      </c>
      <c r="P212" s="607"/>
    </row>
    <row r="213" spans="1:16" s="173" customFormat="1" ht="12.75">
      <c r="A213" s="218"/>
      <c r="B213" s="231"/>
      <c r="C213" s="231"/>
      <c r="D213" s="231"/>
      <c r="E213" s="231"/>
      <c r="F213" s="231"/>
      <c r="G213" s="231"/>
      <c r="H213" s="231"/>
      <c r="I213" s="231"/>
      <c r="J213" s="256"/>
      <c r="K213" s="166"/>
      <c r="M213" s="607" t="s">
        <v>305</v>
      </c>
      <c r="N213" s="607">
        <v>643.81438400000002</v>
      </c>
      <c r="O213" s="607">
        <v>584.84224430000006</v>
      </c>
      <c r="P213" s="607"/>
    </row>
    <row r="214" spans="1:16" s="173" customFormat="1" ht="12.75">
      <c r="A214" s="218"/>
      <c r="B214" s="231"/>
      <c r="C214" s="231"/>
      <c r="D214" s="231"/>
      <c r="E214" s="231"/>
      <c r="F214" s="231"/>
      <c r="G214" s="231"/>
      <c r="H214" s="231"/>
      <c r="I214" s="231"/>
      <c r="J214" s="256"/>
      <c r="K214" s="166"/>
      <c r="M214" s="607"/>
      <c r="N214" s="607"/>
      <c r="O214" s="607"/>
      <c r="P214" s="607"/>
    </row>
    <row r="215" spans="1:16" s="173" customFormat="1" ht="12.75">
      <c r="A215" s="218"/>
      <c r="B215" s="231"/>
      <c r="C215" s="231"/>
      <c r="D215" s="231"/>
      <c r="E215" s="231"/>
      <c r="F215" s="231"/>
      <c r="G215" s="231"/>
      <c r="H215" s="231"/>
      <c r="I215" s="231"/>
      <c r="J215" s="256"/>
      <c r="K215" s="166"/>
      <c r="M215" s="607"/>
      <c r="N215" s="607"/>
      <c r="O215" s="607"/>
      <c r="P215" s="607"/>
    </row>
    <row r="216" spans="1:16" s="173" customFormat="1" ht="12.75">
      <c r="A216" s="218"/>
      <c r="B216" s="231"/>
      <c r="C216" s="231"/>
      <c r="D216" s="231"/>
      <c r="E216" s="231"/>
      <c r="F216" s="231"/>
      <c r="G216" s="231"/>
      <c r="H216" s="231"/>
      <c r="I216" s="231"/>
      <c r="J216" s="256"/>
      <c r="K216" s="166"/>
      <c r="M216" s="607"/>
      <c r="N216" s="607"/>
      <c r="O216" s="607"/>
      <c r="P216" s="607"/>
    </row>
    <row r="217" spans="1:16" s="173" customFormat="1" ht="12.75">
      <c r="A217" s="218"/>
      <c r="B217" s="231"/>
      <c r="C217" s="231"/>
      <c r="D217" s="231"/>
      <c r="E217" s="231"/>
      <c r="F217" s="231"/>
      <c r="G217" s="231"/>
      <c r="H217" s="231"/>
      <c r="I217" s="231"/>
      <c r="J217" s="256"/>
      <c r="K217" s="166"/>
      <c r="M217" s="607"/>
      <c r="N217" s="607"/>
      <c r="O217" s="607"/>
      <c r="P217" s="607"/>
    </row>
    <row r="218" spans="1:16" s="182" customFormat="1" ht="12" customHeight="1">
      <c r="A218" s="252"/>
      <c r="B218" s="231"/>
      <c r="C218" s="231"/>
      <c r="D218" s="231"/>
      <c r="E218" s="234"/>
      <c r="F218" s="234"/>
      <c r="G218" s="234"/>
      <c r="H218" s="236"/>
      <c r="I218" s="236"/>
      <c r="J218" s="236"/>
      <c r="K218" s="181"/>
      <c r="M218" s="609"/>
      <c r="N218" s="609"/>
      <c r="O218" s="609"/>
      <c r="P218" s="609"/>
    </row>
    <row r="219" spans="1:16" s="180" customFormat="1" ht="14.1" customHeight="1">
      <c r="A219" s="183"/>
      <c r="B219" s="184"/>
      <c r="C219" s="184"/>
      <c r="D219" s="184"/>
      <c r="E219" s="184"/>
      <c r="F219" s="182"/>
      <c r="G219" s="184"/>
      <c r="H219" s="181"/>
      <c r="I219" s="181"/>
      <c r="J219" s="234"/>
      <c r="K219" s="185"/>
      <c r="M219" s="610"/>
      <c r="N219" s="610"/>
      <c r="O219" s="610"/>
      <c r="P219" s="610"/>
    </row>
    <row r="220" spans="1:16" s="146" customFormat="1" ht="12" customHeight="1">
      <c r="A220" s="186"/>
      <c r="B220" s="187"/>
      <c r="C220" s="187"/>
      <c r="D220" s="187"/>
      <c r="E220" s="188"/>
      <c r="H220" s="166"/>
      <c r="I220" s="166"/>
      <c r="J220" s="256"/>
      <c r="K220" s="166"/>
      <c r="M220" s="611"/>
      <c r="N220" s="611"/>
      <c r="O220" s="611"/>
      <c r="P220" s="611"/>
    </row>
    <row r="221" spans="1:16" s="146" customFormat="1" ht="12" customHeight="1">
      <c r="B221" s="187"/>
      <c r="C221" s="187"/>
      <c r="D221" s="187"/>
      <c r="E221" s="187"/>
      <c r="F221" s="187"/>
      <c r="G221" s="187"/>
      <c r="H221" s="166"/>
      <c r="I221" s="166"/>
      <c r="J221" s="256"/>
      <c r="K221" s="166"/>
      <c r="M221" s="611"/>
      <c r="N221" s="611"/>
      <c r="O221" s="611"/>
      <c r="P221" s="611"/>
    </row>
    <row r="222" spans="1:16" s="146" customFormat="1" ht="12" customHeight="1">
      <c r="B222" s="189"/>
      <c r="C222" s="189"/>
      <c r="D222" s="189"/>
      <c r="E222" s="189"/>
      <c r="F222" s="189"/>
      <c r="H222" s="166"/>
      <c r="I222" s="166"/>
      <c r="J222" s="256"/>
      <c r="K222" s="166"/>
      <c r="M222" s="611"/>
      <c r="N222" s="611"/>
      <c r="O222" s="611"/>
      <c r="P222" s="611"/>
    </row>
    <row r="223" spans="1:16" s="190" customFormat="1" ht="12" customHeight="1">
      <c r="J223" s="257"/>
      <c r="M223" s="612"/>
      <c r="N223" s="612"/>
      <c r="O223" s="612"/>
      <c r="P223" s="612"/>
    </row>
    <row r="224" spans="1:16" s="146" customFormat="1" ht="12" customHeight="1">
      <c r="A224" s="191"/>
      <c r="B224" s="189"/>
      <c r="C224" s="189"/>
      <c r="D224" s="189"/>
      <c r="E224" s="189"/>
      <c r="F224" s="189"/>
      <c r="H224" s="166"/>
      <c r="I224" s="166"/>
      <c r="J224" s="256"/>
      <c r="K224" s="166"/>
      <c r="M224" s="611"/>
      <c r="N224" s="611"/>
      <c r="O224" s="611"/>
      <c r="P224" s="611"/>
    </row>
    <row r="225" spans="1:16" s="146" customFormat="1" ht="12" customHeight="1">
      <c r="H225" s="150"/>
      <c r="I225" s="150"/>
      <c r="J225" s="259"/>
      <c r="K225" s="150"/>
      <c r="M225" s="611"/>
      <c r="N225" s="611"/>
      <c r="O225" s="611"/>
      <c r="P225" s="611"/>
    </row>
    <row r="226" spans="1:16" s="146" customFormat="1" ht="12" customHeight="1">
      <c r="A226" s="145"/>
      <c r="B226" s="145"/>
      <c r="C226" s="145"/>
      <c r="D226" s="145"/>
      <c r="E226" s="145"/>
      <c r="F226" s="145"/>
      <c r="G226" s="145"/>
      <c r="J226" s="208"/>
      <c r="M226" s="611"/>
      <c r="N226" s="611"/>
      <c r="O226" s="611"/>
      <c r="P226" s="611"/>
    </row>
    <row r="227" spans="1:16" s="146" customFormat="1" ht="12" customHeight="1">
      <c r="A227" s="145"/>
      <c r="B227" s="145"/>
      <c r="C227" s="145"/>
      <c r="D227" s="145"/>
      <c r="E227" s="145"/>
      <c r="F227" s="145"/>
      <c r="G227" s="145"/>
      <c r="J227" s="208"/>
      <c r="M227" s="611"/>
      <c r="N227" s="611"/>
      <c r="O227" s="611"/>
      <c r="P227" s="611"/>
    </row>
    <row r="228" spans="1:16" s="146" customFormat="1" ht="12" customHeight="1">
      <c r="A228" s="145"/>
      <c r="B228" s="145"/>
      <c r="C228" s="145"/>
      <c r="D228" s="145"/>
      <c r="E228" s="145"/>
      <c r="F228" s="145"/>
      <c r="G228" s="145"/>
      <c r="J228" s="208"/>
      <c r="M228" s="611"/>
      <c r="N228" s="611"/>
      <c r="O228" s="611"/>
      <c r="P228" s="611"/>
    </row>
    <row r="229" spans="1:16" s="146" customFormat="1" ht="12" customHeight="1">
      <c r="A229" s="145"/>
      <c r="B229" s="145"/>
      <c r="C229" s="145"/>
      <c r="D229" s="145"/>
      <c r="E229" s="145"/>
      <c r="F229" s="145"/>
      <c r="G229" s="145"/>
      <c r="J229" s="208"/>
      <c r="M229" s="611"/>
      <c r="N229" s="611"/>
      <c r="O229" s="611"/>
      <c r="P229" s="611"/>
    </row>
    <row r="230" spans="1:16" s="146" customFormat="1" ht="12" customHeight="1">
      <c r="A230" s="145"/>
      <c r="B230" s="145"/>
      <c r="C230" s="145"/>
      <c r="D230" s="145"/>
      <c r="E230" s="145"/>
      <c r="F230" s="145"/>
      <c r="G230" s="145"/>
      <c r="J230" s="208"/>
      <c r="M230" s="611"/>
      <c r="N230" s="611"/>
      <c r="O230" s="611"/>
      <c r="P230" s="611"/>
    </row>
    <row r="231" spans="1:16" s="146" customFormat="1" ht="12" customHeight="1">
      <c r="A231" s="145"/>
      <c r="B231" s="145"/>
      <c r="C231" s="145"/>
      <c r="D231" s="145"/>
      <c r="E231" s="145"/>
      <c r="F231" s="145"/>
      <c r="G231" s="145"/>
      <c r="J231" s="208"/>
      <c r="M231" s="611"/>
      <c r="N231" s="611"/>
      <c r="O231" s="611"/>
      <c r="P231" s="611"/>
    </row>
    <row r="232" spans="1:16" s="190" customFormat="1" ht="12" customHeight="1">
      <c r="A232" s="145"/>
      <c r="B232" s="145"/>
      <c r="C232" s="145"/>
      <c r="D232" s="145"/>
      <c r="E232" s="145"/>
      <c r="F232" s="145"/>
      <c r="G232" s="145"/>
      <c r="J232" s="257"/>
      <c r="M232" s="612"/>
      <c r="N232" s="612"/>
      <c r="O232" s="612"/>
      <c r="P232" s="612"/>
    </row>
    <row r="233" spans="1:16" s="146" customFormat="1" ht="12" customHeight="1">
      <c r="A233" s="145"/>
      <c r="B233" s="145"/>
      <c r="C233" s="145"/>
      <c r="D233" s="145"/>
      <c r="E233" s="145"/>
      <c r="F233" s="145"/>
      <c r="G233" s="145"/>
      <c r="J233" s="208"/>
      <c r="M233" s="611"/>
      <c r="N233" s="611"/>
      <c r="O233" s="611"/>
      <c r="P233" s="611"/>
    </row>
    <row r="234" spans="1:16" s="190" customFormat="1" ht="12" customHeight="1">
      <c r="A234" s="145"/>
      <c r="B234" s="145"/>
      <c r="C234" s="145"/>
      <c r="D234" s="145"/>
      <c r="E234" s="145"/>
      <c r="F234" s="145"/>
      <c r="G234" s="145"/>
      <c r="H234" s="187"/>
      <c r="I234" s="187"/>
      <c r="J234" s="255"/>
      <c r="K234" s="187"/>
      <c r="M234" s="612"/>
      <c r="N234" s="612"/>
      <c r="O234" s="612"/>
      <c r="P234" s="612"/>
    </row>
    <row r="235" spans="1:16" s="146" customFormat="1" ht="12" customHeight="1">
      <c r="A235" s="145"/>
      <c r="B235" s="145"/>
      <c r="C235" s="145"/>
      <c r="D235" s="145"/>
      <c r="E235" s="145"/>
      <c r="F235" s="145"/>
      <c r="G235" s="145"/>
      <c r="H235" s="192"/>
      <c r="I235" s="192"/>
      <c r="J235" s="260"/>
      <c r="K235" s="192"/>
      <c r="M235" s="611"/>
      <c r="N235" s="611"/>
      <c r="O235" s="611"/>
      <c r="P235" s="611"/>
    </row>
    <row r="236" spans="1:16" ht="12" customHeight="1">
      <c r="M236" s="613"/>
      <c r="N236" s="613"/>
      <c r="O236" s="613"/>
      <c r="P236" s="613"/>
    </row>
    <row r="237" spans="1:16" ht="12" customHeight="1">
      <c r="M237" s="613"/>
      <c r="N237" s="613"/>
      <c r="O237" s="613"/>
      <c r="P237" s="613"/>
    </row>
    <row r="238" spans="1:16" ht="12" customHeight="1">
      <c r="M238" s="613"/>
      <c r="N238" s="613"/>
      <c r="O238" s="613"/>
      <c r="P238" s="613"/>
    </row>
    <row r="239" spans="1:16" ht="12" customHeight="1">
      <c r="M239" s="613"/>
      <c r="N239" s="613"/>
      <c r="O239" s="613"/>
      <c r="P239" s="613"/>
    </row>
    <row r="240" spans="1:16" ht="12" customHeight="1">
      <c r="M240" s="613"/>
      <c r="N240" s="613"/>
      <c r="O240" s="613"/>
      <c r="P240" s="613"/>
    </row>
    <row r="241" spans="1:16" ht="12" customHeight="1">
      <c r="M241" s="613"/>
      <c r="N241" s="613"/>
      <c r="O241" s="613"/>
      <c r="P241" s="613"/>
    </row>
    <row r="242" spans="1:16" ht="12" customHeight="1">
      <c r="M242" s="613"/>
      <c r="N242" s="613"/>
      <c r="O242" s="613"/>
      <c r="P242" s="613"/>
    </row>
    <row r="243" spans="1:16" ht="12" customHeight="1">
      <c r="M243" s="613"/>
      <c r="N243" s="613"/>
      <c r="O243" s="613"/>
      <c r="P243" s="613"/>
    </row>
    <row r="244" spans="1:16" ht="12" customHeight="1">
      <c r="A244" s="173"/>
      <c r="M244" s="613"/>
      <c r="N244" s="613"/>
      <c r="O244" s="613"/>
      <c r="P244" s="613"/>
    </row>
    <row r="245" spans="1:16" ht="12" customHeight="1">
      <c r="M245" s="613"/>
      <c r="N245" s="613"/>
      <c r="O245" s="613"/>
      <c r="P245" s="613"/>
    </row>
    <row r="246" spans="1:16" ht="12" customHeight="1">
      <c r="M246" s="613"/>
      <c r="N246" s="613"/>
      <c r="O246" s="613"/>
      <c r="P246" s="613"/>
    </row>
    <row r="247" spans="1:16" ht="12" customHeight="1">
      <c r="M247" s="613"/>
      <c r="N247" s="613"/>
      <c r="O247" s="613"/>
      <c r="P247" s="613"/>
    </row>
    <row r="248" spans="1:16" ht="12" customHeight="1">
      <c r="M248" s="613"/>
      <c r="N248" s="613"/>
      <c r="O248" s="613"/>
      <c r="P248" s="613"/>
    </row>
    <row r="249" spans="1:16" ht="12" customHeight="1">
      <c r="M249" s="613"/>
      <c r="N249" s="613"/>
      <c r="O249" s="613"/>
      <c r="P249" s="613"/>
    </row>
    <row r="250" spans="1:16" ht="12" customHeight="1">
      <c r="M250" s="613"/>
      <c r="N250" s="613"/>
      <c r="O250" s="613"/>
      <c r="P250" s="613"/>
    </row>
    <row r="251" spans="1:16" ht="12" customHeight="1"/>
    <row r="252" spans="1:16" ht="12" customHeight="1"/>
    <row r="253" spans="1:16" ht="12" customHeight="1"/>
    <row r="254" spans="1:16" ht="12" customHeight="1"/>
    <row r="255" spans="1:16" ht="8.25" customHeight="1"/>
    <row r="256" spans="1:16" ht="8.25" customHeight="1"/>
    <row r="257" ht="8.25" customHeight="1"/>
    <row r="258" ht="8.25" customHeight="1"/>
    <row r="259" ht="8.25" customHeight="1"/>
    <row r="260" ht="8.25" customHeight="1"/>
    <row r="261" ht="11.45" customHeight="1"/>
    <row r="262" ht="11.45" customHeight="1"/>
    <row r="263" ht="11.45" customHeight="1"/>
    <row r="264" ht="9"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row r="491"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B46:D46"/>
    <mergeCell ref="E46:G46"/>
    <mergeCell ref="H46:I46"/>
    <mergeCell ref="A4:I4"/>
    <mergeCell ref="B7:D7"/>
    <mergeCell ref="E7:G7"/>
    <mergeCell ref="H7:I7"/>
    <mergeCell ref="A23:H23"/>
    <mergeCell ref="A71:I71"/>
    <mergeCell ref="B108:D108"/>
    <mergeCell ref="E108:G108"/>
    <mergeCell ref="H108:I108"/>
    <mergeCell ref="G160:I160"/>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&amp;R&amp;"Tahoma,Negrita"&amp;9Informe de la Operación Mensual - Febrero 2017
INFSGI-MES-02-2017
08/03/2017
Versión: 01</oddHeader>
    <oddFooter>&amp;L&amp;"Calibri Light,Regular"&amp;10COES SINAC, 2017&amp;C&amp;"Calibri Light,Regular"&amp;10 3&amp;R&amp;"Calibri Light,Regular"&amp;10Dirección Ejecutiva
Sub Dirección de Gestión de Información</oddFooter>
  </headerFooter>
  <rowBreaks count="3" manualBreakCount="3">
    <brk id="43" max="9" man="1"/>
    <brk id="103" max="9" man="1"/>
    <brk id="158" max="9" man="1"/>
  </rowBreak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V454"/>
  <sheetViews>
    <sheetView view="pageBreakPreview" zoomScale="115" zoomScaleNormal="100" zoomScaleSheetLayoutView="115" workbookViewId="0"/>
  </sheetViews>
  <sheetFormatPr defaultRowHeight="11.25"/>
  <cols>
    <col min="1" max="1" width="29.66406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1.5" style="145" customWidth="1"/>
    <col min="10" max="10" width="12.83203125" style="210" customWidth="1"/>
    <col min="11" max="11" width="1.5" style="145" customWidth="1"/>
    <col min="12" max="12" width="9.33203125" style="773"/>
    <col min="13" max="13" width="23" style="773" customWidth="1"/>
    <col min="14" max="14" width="9.33203125" style="773"/>
    <col min="15" max="15" width="17.6640625" style="797" bestFit="1" customWidth="1"/>
    <col min="16" max="16" width="9.33203125" style="797"/>
    <col min="17" max="17" width="21.1640625" style="797" bestFit="1" customWidth="1"/>
    <col min="18" max="18" width="11.6640625" style="797" bestFit="1" customWidth="1"/>
    <col min="19" max="19" width="9.33203125" style="797"/>
    <col min="20" max="20" width="9.33203125" style="145"/>
    <col min="21" max="21" width="52.6640625" style="145" bestFit="1" customWidth="1"/>
    <col min="22" max="16384" width="9.33203125" style="145"/>
  </cols>
  <sheetData>
    <row r="1" spans="1:22" ht="14.1" customHeight="1">
      <c r="A1" s="203"/>
      <c r="B1" s="204"/>
      <c r="C1" s="204"/>
      <c r="D1" s="204"/>
      <c r="E1" s="204"/>
      <c r="F1" s="204"/>
      <c r="G1" s="205"/>
      <c r="H1" s="205"/>
      <c r="I1" s="206"/>
      <c r="J1" s="206"/>
      <c r="K1" s="144"/>
    </row>
    <row r="2" spans="1:22" ht="14.1" customHeight="1">
      <c r="A2" s="207"/>
      <c r="B2" s="208"/>
      <c r="C2" s="208"/>
      <c r="D2" s="208"/>
      <c r="E2" s="208"/>
      <c r="F2" s="208"/>
      <c r="G2" s="209"/>
      <c r="H2" s="209"/>
      <c r="I2" s="209"/>
      <c r="J2" s="209"/>
      <c r="K2" s="147"/>
    </row>
    <row r="3" spans="1:22" ht="14.1" customHeight="1">
      <c r="A3" s="207"/>
      <c r="B3" s="208"/>
      <c r="C3" s="208"/>
      <c r="D3" s="208"/>
      <c r="E3" s="208"/>
      <c r="F3" s="208"/>
      <c r="G3" s="209"/>
      <c r="H3" s="209"/>
      <c r="I3" s="209"/>
      <c r="J3" s="209"/>
      <c r="K3" s="147"/>
    </row>
    <row r="4" spans="1:22" ht="24" customHeight="1">
      <c r="A4" s="904" t="s">
        <v>93</v>
      </c>
      <c r="B4" s="904"/>
      <c r="C4" s="904"/>
      <c r="D4" s="904"/>
      <c r="E4" s="904"/>
      <c r="F4" s="904"/>
      <c r="G4" s="904"/>
      <c r="H4" s="904"/>
      <c r="I4" s="904"/>
      <c r="J4" s="212"/>
      <c r="K4" s="148"/>
    </row>
    <row r="5" spans="1:22" ht="15.95" customHeight="1">
      <c r="A5" s="210"/>
      <c r="B5" s="211"/>
      <c r="C5" s="213"/>
      <c r="D5" s="214"/>
      <c r="E5" s="214"/>
      <c r="F5" s="212"/>
      <c r="G5" s="215"/>
      <c r="H5" s="215"/>
      <c r="I5" s="216"/>
      <c r="J5" s="212"/>
      <c r="K5" s="148"/>
    </row>
    <row r="6" spans="1:22" ht="6" customHeight="1">
      <c r="A6" s="712"/>
      <c r="B6" s="713"/>
      <c r="C6" s="714"/>
      <c r="D6" s="715"/>
      <c r="E6" s="716"/>
      <c r="F6" s="716"/>
      <c r="G6" s="716"/>
      <c r="H6" s="712"/>
      <c r="I6" s="712"/>
      <c r="J6" s="208"/>
      <c r="K6" s="149"/>
    </row>
    <row r="7" spans="1:22" s="173" customFormat="1" ht="12.75">
      <c r="A7" s="218"/>
      <c r="B7" s="231"/>
      <c r="C7" s="231"/>
      <c r="D7" s="231"/>
      <c r="E7" s="231"/>
      <c r="F7" s="231"/>
      <c r="G7" s="231"/>
      <c r="H7" s="231"/>
      <c r="I7" s="231"/>
      <c r="J7" s="256"/>
      <c r="K7" s="166"/>
      <c r="L7" s="464"/>
      <c r="M7" s="464"/>
      <c r="N7" s="464"/>
      <c r="O7" s="464"/>
      <c r="P7" s="464"/>
      <c r="Q7" s="464"/>
    </row>
    <row r="8" spans="1:22" s="173" customFormat="1" ht="12.75">
      <c r="A8" s="218"/>
      <c r="B8" s="231"/>
      <c r="C8" s="231"/>
      <c r="D8" s="231"/>
      <c r="E8" s="231"/>
      <c r="F8" s="231"/>
      <c r="G8" s="231"/>
      <c r="H8" s="231"/>
      <c r="I8" s="231"/>
      <c r="J8" s="256"/>
      <c r="K8" s="166"/>
      <c r="L8" s="464"/>
      <c r="M8" s="464"/>
      <c r="N8" s="464"/>
      <c r="O8" s="464"/>
      <c r="P8" s="464"/>
      <c r="Q8" s="464"/>
    </row>
    <row r="9" spans="1:22" s="173" customFormat="1" ht="12.75">
      <c r="A9" s="867" t="s">
        <v>145</v>
      </c>
      <c r="B9" s="920" t="s">
        <v>76</v>
      </c>
      <c r="C9" s="920"/>
      <c r="D9" s="920"/>
      <c r="E9" s="922" t="s">
        <v>77</v>
      </c>
      <c r="F9" s="923"/>
      <c r="G9" s="924"/>
      <c r="H9" s="923" t="s">
        <v>84</v>
      </c>
      <c r="I9" s="923"/>
      <c r="J9" s="256"/>
      <c r="K9" s="166"/>
      <c r="L9" s="826"/>
      <c r="M9" s="826"/>
      <c r="N9" s="826"/>
      <c r="O9" s="826"/>
      <c r="P9" s="826"/>
      <c r="Q9" s="826"/>
    </row>
    <row r="10" spans="1:22" s="173" customFormat="1" ht="12">
      <c r="A10" s="868"/>
      <c r="B10" s="328">
        <v>42705</v>
      </c>
      <c r="C10" s="328">
        <v>42736</v>
      </c>
      <c r="D10" s="328">
        <v>42767</v>
      </c>
      <c r="E10" s="329">
        <v>2017</v>
      </c>
      <c r="F10" s="330">
        <v>2016</v>
      </c>
      <c r="G10" s="331" t="s">
        <v>78</v>
      </c>
      <c r="H10" s="330">
        <v>2015</v>
      </c>
      <c r="I10" s="330" t="s">
        <v>78</v>
      </c>
      <c r="J10" s="256"/>
      <c r="K10" s="166"/>
      <c r="L10" s="826"/>
      <c r="M10" s="826"/>
      <c r="N10" s="826"/>
      <c r="O10" s="826"/>
      <c r="P10" s="826"/>
      <c r="Q10" s="826"/>
    </row>
    <row r="11" spans="1:22" s="173" customFormat="1" ht="12.75">
      <c r="A11" s="869"/>
      <c r="B11" s="333"/>
      <c r="C11" s="333"/>
      <c r="D11" s="333"/>
      <c r="E11" s="334"/>
      <c r="F11" s="333"/>
      <c r="G11" s="335"/>
      <c r="H11" s="333"/>
      <c r="I11" s="333"/>
      <c r="J11" s="256"/>
      <c r="K11" s="166"/>
      <c r="L11" s="826"/>
      <c r="M11" s="827">
        <v>42401</v>
      </c>
      <c r="N11" s="826" t="s">
        <v>506</v>
      </c>
      <c r="O11" s="826"/>
      <c r="P11" s="826" t="s">
        <v>517</v>
      </c>
      <c r="Q11" s="826"/>
    </row>
    <row r="12" spans="1:22" s="173" customFormat="1" ht="12.75">
      <c r="A12" s="153" t="s">
        <v>55</v>
      </c>
      <c r="B12" s="154">
        <v>2083.538</v>
      </c>
      <c r="C12" s="154">
        <v>2868.558</v>
      </c>
      <c r="D12" s="154">
        <v>2591.797548</v>
      </c>
      <c r="E12" s="309">
        <f>+C12+D12</f>
        <v>5460.3555479999995</v>
      </c>
      <c r="F12" s="336">
        <v>4373.39282</v>
      </c>
      <c r="G12" s="338">
        <f>+E12/F12-1</f>
        <v>0.24853992603390229</v>
      </c>
      <c r="H12" s="154">
        <v>4023.357</v>
      </c>
      <c r="I12" s="341">
        <f>+F12/H12-1</f>
        <v>8.7000934791518603E-2</v>
      </c>
      <c r="J12" s="256"/>
      <c r="K12" s="166"/>
      <c r="L12" s="826">
        <f>+D12/$D$25*100</f>
        <v>67.289608531714663</v>
      </c>
      <c r="M12" s="828" t="s">
        <v>55</v>
      </c>
      <c r="N12" s="828">
        <v>2192.2200500000004</v>
      </c>
      <c r="O12" s="829"/>
      <c r="P12" s="826">
        <f>+(D12-N12)/N12*100</f>
        <v>18.227070681157194</v>
      </c>
      <c r="Q12" s="826"/>
      <c r="U12" s="303"/>
      <c r="V12" s="796"/>
    </row>
    <row r="13" spans="1:22" s="173" customFormat="1" ht="12.75">
      <c r="A13" s="269" t="s">
        <v>69</v>
      </c>
      <c r="B13" s="271">
        <v>1876.355</v>
      </c>
      <c r="C13" s="271">
        <v>1200.2090000000001</v>
      </c>
      <c r="D13" s="271">
        <v>950.03958399999999</v>
      </c>
      <c r="E13" s="322">
        <f t="shared" ref="E13:E24" si="0">+C13+D13</f>
        <v>2150.2485839999999</v>
      </c>
      <c r="F13" s="270">
        <v>2896.5695900000001</v>
      </c>
      <c r="G13" s="339">
        <f t="shared" ref="G13:G25" si="1">+E13/F13-1</f>
        <v>-0.25765685332628241</v>
      </c>
      <c r="H13" s="271">
        <v>2705.4630000000002</v>
      </c>
      <c r="I13" s="342">
        <f t="shared" ref="I13:I25" si="2">+F13/H13-1</f>
        <v>7.0637295723504634E-2</v>
      </c>
      <c r="J13" s="256"/>
      <c r="K13" s="166"/>
      <c r="L13" s="826">
        <f t="shared" ref="L13:L24" si="3">+D13/$D$25*100</f>
        <v>24.665426412770508</v>
      </c>
      <c r="M13" s="828" t="s">
        <v>69</v>
      </c>
      <c r="N13" s="828">
        <v>1503.80502</v>
      </c>
      <c r="O13" s="829"/>
      <c r="P13" s="826">
        <f t="shared" ref="P13:P24" si="4">+(D13-N13)/N13*100</f>
        <v>-36.824284307815383</v>
      </c>
      <c r="Q13" s="826"/>
      <c r="U13" s="303"/>
      <c r="V13" s="796"/>
    </row>
    <row r="14" spans="1:22" s="173" customFormat="1" ht="12.75">
      <c r="A14" s="156" t="s">
        <v>85</v>
      </c>
      <c r="B14" s="158">
        <v>0</v>
      </c>
      <c r="C14" s="158">
        <v>0</v>
      </c>
      <c r="D14" s="158">
        <v>2.0902807139999999</v>
      </c>
      <c r="E14" s="310">
        <f t="shared" si="0"/>
        <v>2.0902807139999999</v>
      </c>
      <c r="F14" s="157">
        <v>117.65780000000001</v>
      </c>
      <c r="G14" s="340">
        <f t="shared" si="1"/>
        <v>-0.98223423594525816</v>
      </c>
      <c r="H14" s="158">
        <v>52.31129</v>
      </c>
      <c r="I14" s="343">
        <f t="shared" si="2"/>
        <v>1.2491855964553733</v>
      </c>
      <c r="J14" s="256"/>
      <c r="K14" s="166"/>
      <c r="L14" s="826">
        <f t="shared" si="3"/>
        <v>5.4268965211033138E-2</v>
      </c>
      <c r="M14" s="826" t="s">
        <v>85</v>
      </c>
      <c r="N14" s="828">
        <v>42.722670000000001</v>
      </c>
      <c r="O14" s="826"/>
      <c r="P14" s="826">
        <f t="shared" si="4"/>
        <v>-95.107326592649756</v>
      </c>
      <c r="Q14" s="826"/>
      <c r="U14" s="303"/>
      <c r="V14" s="796"/>
    </row>
    <row r="15" spans="1:22" s="173" customFormat="1" ht="12.75">
      <c r="A15" s="269" t="s">
        <v>86</v>
      </c>
      <c r="B15" s="271">
        <v>58.620249999999999</v>
      </c>
      <c r="C15" s="271">
        <v>29.811039999999998</v>
      </c>
      <c r="D15" s="271">
        <v>22.3229197</v>
      </c>
      <c r="E15" s="322">
        <f t="shared" si="0"/>
        <v>52.133959699999998</v>
      </c>
      <c r="F15" s="270">
        <v>91.4846</v>
      </c>
      <c r="G15" s="339">
        <f t="shared" si="1"/>
        <v>-0.43013403676684381</v>
      </c>
      <c r="H15" s="271">
        <v>73.112250000000003</v>
      </c>
      <c r="I15" s="342">
        <f t="shared" si="2"/>
        <v>0.2512896265673672</v>
      </c>
      <c r="J15" s="256"/>
      <c r="K15" s="166"/>
      <c r="L15" s="826">
        <f t="shared" si="3"/>
        <v>0.57955935989561369</v>
      </c>
      <c r="M15" s="826" t="s">
        <v>86</v>
      </c>
      <c r="N15" s="828">
        <v>42.562750000000001</v>
      </c>
      <c r="O15" s="826"/>
      <c r="P15" s="826">
        <f t="shared" si="4"/>
        <v>-47.552919630428015</v>
      </c>
      <c r="Q15" s="826"/>
      <c r="U15" s="303"/>
      <c r="V15" s="796"/>
    </row>
    <row r="16" spans="1:22" s="173" customFormat="1" ht="12.75">
      <c r="A16" s="156" t="s">
        <v>87</v>
      </c>
      <c r="B16" s="158">
        <v>6.5148599999999997</v>
      </c>
      <c r="C16" s="158">
        <v>5.9549669999999999</v>
      </c>
      <c r="D16" s="158">
        <v>3.7484421879999998</v>
      </c>
      <c r="E16" s="310">
        <f t="shared" si="0"/>
        <v>9.7034091880000002</v>
      </c>
      <c r="F16" s="157">
        <v>16.692019999999999</v>
      </c>
      <c r="G16" s="340">
        <f t="shared" si="1"/>
        <v>-0.41867975307961525</v>
      </c>
      <c r="H16" s="158">
        <v>31.731449999999999</v>
      </c>
      <c r="I16" s="343">
        <f t="shared" si="2"/>
        <v>-0.47395974656058892</v>
      </c>
      <c r="J16" s="256"/>
      <c r="K16" s="166"/>
      <c r="L16" s="826">
        <f t="shared" si="3"/>
        <v>9.7319023867787055E-2</v>
      </c>
      <c r="M16" s="826" t="s">
        <v>87</v>
      </c>
      <c r="N16" s="828">
        <v>5.6343000000000005</v>
      </c>
      <c r="O16" s="826"/>
      <c r="P16" s="826">
        <f t="shared" si="4"/>
        <v>-33.471022345278037</v>
      </c>
      <c r="Q16" s="826"/>
    </row>
    <row r="17" spans="1:17" s="173" customFormat="1" ht="12.75">
      <c r="A17" s="269" t="s">
        <v>88</v>
      </c>
      <c r="B17" s="271">
        <v>55.322940000000003</v>
      </c>
      <c r="C17" s="271">
        <v>68.854990000000001</v>
      </c>
      <c r="D17" s="271">
        <v>80.772747449999997</v>
      </c>
      <c r="E17" s="322">
        <f t="shared" si="0"/>
        <v>149.62773744999998</v>
      </c>
      <c r="F17" s="270">
        <v>89.054320000000004</v>
      </c>
      <c r="G17" s="339">
        <f t="shared" si="1"/>
        <v>0.68018505390867023</v>
      </c>
      <c r="H17" s="271">
        <v>5.7810920000000001</v>
      </c>
      <c r="I17" s="342">
        <f t="shared" si="2"/>
        <v>14.404411484889014</v>
      </c>
      <c r="J17" s="256"/>
      <c r="K17" s="166"/>
      <c r="L17" s="826">
        <f t="shared" si="3"/>
        <v>2.0970644717739169</v>
      </c>
      <c r="M17" s="826" t="s">
        <v>88</v>
      </c>
      <c r="N17" s="828">
        <v>4.8884699999999999</v>
      </c>
      <c r="O17" s="826"/>
      <c r="P17" s="826">
        <f t="shared" si="4"/>
        <v>1552.3114072501212</v>
      </c>
      <c r="Q17" s="826"/>
    </row>
    <row r="18" spans="1:17" s="173" customFormat="1" ht="12.75">
      <c r="A18" s="156" t="s">
        <v>89</v>
      </c>
      <c r="B18" s="158">
        <v>3.0967699999999998</v>
      </c>
      <c r="C18" s="158">
        <v>0.73097100000000004</v>
      </c>
      <c r="D18" s="158">
        <v>20.246016350000001</v>
      </c>
      <c r="E18" s="310">
        <f t="shared" si="0"/>
        <v>20.976987350000002</v>
      </c>
      <c r="F18" s="157">
        <v>58.251800000000003</v>
      </c>
      <c r="G18" s="340">
        <f t="shared" si="1"/>
        <v>-0.63989117331996614</v>
      </c>
      <c r="H18" s="158">
        <v>1.1955249999999999</v>
      </c>
      <c r="I18" s="343">
        <f t="shared" si="2"/>
        <v>47.724869827063429</v>
      </c>
      <c r="J18" s="256"/>
      <c r="K18" s="166"/>
      <c r="L18" s="826">
        <f t="shared" si="3"/>
        <v>0.52563770483133221</v>
      </c>
      <c r="M18" s="826" t="s">
        <v>89</v>
      </c>
      <c r="N18" s="828">
        <v>28.68721</v>
      </c>
      <c r="O18" s="826"/>
      <c r="P18" s="826">
        <f t="shared" si="4"/>
        <v>-29.424937628999121</v>
      </c>
      <c r="Q18" s="826"/>
    </row>
    <row r="19" spans="1:17" s="173" customFormat="1" ht="12.75">
      <c r="A19" s="269" t="s">
        <v>90</v>
      </c>
      <c r="B19" s="271">
        <v>0</v>
      </c>
      <c r="C19" s="271">
        <v>0</v>
      </c>
      <c r="D19" s="271">
        <v>0.13194221610000001</v>
      </c>
      <c r="E19" s="322">
        <f t="shared" si="0"/>
        <v>0.13194221610000001</v>
      </c>
      <c r="F19" s="270">
        <v>2.4482600000000003</v>
      </c>
      <c r="G19" s="339">
        <f t="shared" si="1"/>
        <v>-0.94610775975590833</v>
      </c>
      <c r="H19" s="271">
        <v>0</v>
      </c>
      <c r="I19" s="342"/>
      <c r="J19" s="256"/>
      <c r="K19" s="166"/>
      <c r="L19" s="826">
        <f t="shared" si="3"/>
        <v>3.4255530787993091E-3</v>
      </c>
      <c r="M19" s="826" t="s">
        <v>90</v>
      </c>
      <c r="N19" s="828">
        <v>0.35863999999999996</v>
      </c>
      <c r="O19" s="826"/>
      <c r="P19" s="826">
        <f t="shared" si="4"/>
        <v>-63.210401488958276</v>
      </c>
      <c r="Q19" s="826"/>
    </row>
    <row r="20" spans="1:17" s="173" customFormat="1" ht="12.75">
      <c r="A20" s="156" t="s">
        <v>57</v>
      </c>
      <c r="B20" s="158">
        <v>18.425640000000001</v>
      </c>
      <c r="C20" s="158">
        <v>9.1621369999999995</v>
      </c>
      <c r="D20" s="158">
        <v>97.605430589999997</v>
      </c>
      <c r="E20" s="310">
        <f t="shared" si="0"/>
        <v>106.76756759</v>
      </c>
      <c r="F20" s="157">
        <v>154.35269</v>
      </c>
      <c r="G20" s="340">
        <f t="shared" si="1"/>
        <v>-0.30828826118935793</v>
      </c>
      <c r="H20" s="158">
        <v>4.7369750000000002</v>
      </c>
      <c r="I20" s="343">
        <f t="shared" si="2"/>
        <v>31.584653708326513</v>
      </c>
      <c r="J20" s="256"/>
      <c r="K20" s="166"/>
      <c r="L20" s="826">
        <f t="shared" si="3"/>
        <v>2.5340834279431714</v>
      </c>
      <c r="M20" s="826" t="s">
        <v>57</v>
      </c>
      <c r="N20" s="828">
        <v>37.21996</v>
      </c>
      <c r="O20" s="826"/>
      <c r="P20" s="826">
        <f t="shared" si="4"/>
        <v>162.23948276677351</v>
      </c>
      <c r="Q20" s="826"/>
    </row>
    <row r="21" spans="1:17" s="173" customFormat="1" ht="12.75">
      <c r="A21" s="269" t="s">
        <v>91</v>
      </c>
      <c r="B21" s="271">
        <v>3.2089400000000001</v>
      </c>
      <c r="C21" s="271">
        <v>7.1225860000000001</v>
      </c>
      <c r="D21" s="271">
        <v>5.707774626</v>
      </c>
      <c r="E21" s="322">
        <f t="shared" si="0"/>
        <v>12.830360626000001</v>
      </c>
      <c r="F21" s="270">
        <v>15.104229999999999</v>
      </c>
      <c r="G21" s="339">
        <f t="shared" si="1"/>
        <v>-0.15054520316494113</v>
      </c>
      <c r="H21" s="271">
        <v>15.022970000000001</v>
      </c>
      <c r="I21" s="342">
        <f t="shared" si="2"/>
        <v>5.4090502743464608E-3</v>
      </c>
      <c r="J21" s="256"/>
      <c r="K21" s="166"/>
      <c r="L21" s="826">
        <f t="shared" si="3"/>
        <v>0.14818824119467608</v>
      </c>
      <c r="M21" s="826" t="s">
        <v>91</v>
      </c>
      <c r="N21" s="828">
        <v>7.4264299999999999</v>
      </c>
      <c r="O21" s="826"/>
      <c r="P21" s="826">
        <f t="shared" si="4"/>
        <v>-23.142416665881182</v>
      </c>
      <c r="Q21" s="826"/>
    </row>
    <row r="22" spans="1:17" s="173" customFormat="1" ht="12.75">
      <c r="A22" s="156" t="s">
        <v>92</v>
      </c>
      <c r="B22" s="158">
        <v>4.7707199999999998</v>
      </c>
      <c r="C22" s="158">
        <v>3.503857</v>
      </c>
      <c r="D22" s="158">
        <v>2.8745927249999998</v>
      </c>
      <c r="E22" s="310">
        <f t="shared" si="0"/>
        <v>6.3784497249999994</v>
      </c>
      <c r="F22" s="157">
        <v>8.6757000000000009</v>
      </c>
      <c r="G22" s="340">
        <f t="shared" si="1"/>
        <v>-0.2647913453669446</v>
      </c>
      <c r="H22" s="158">
        <v>5.2230259999999999</v>
      </c>
      <c r="I22" s="343">
        <f t="shared" si="2"/>
        <v>0.66104859520132608</v>
      </c>
      <c r="J22" s="256"/>
      <c r="K22" s="166"/>
      <c r="L22" s="826">
        <f t="shared" si="3"/>
        <v>7.46316853731991E-2</v>
      </c>
      <c r="M22" s="826" t="s">
        <v>92</v>
      </c>
      <c r="N22" s="828">
        <v>4.5261000000000005</v>
      </c>
      <c r="O22" s="826"/>
      <c r="P22" s="826">
        <f t="shared" si="4"/>
        <v>-36.488528203088762</v>
      </c>
      <c r="Q22" s="826"/>
    </row>
    <row r="23" spans="1:17" s="173" customFormat="1" ht="12.75">
      <c r="A23" s="269" t="s">
        <v>65</v>
      </c>
      <c r="B23" s="271">
        <v>22.486730000000001</v>
      </c>
      <c r="C23" s="271">
        <v>17.64659</v>
      </c>
      <c r="D23" s="271">
        <v>18.18949984</v>
      </c>
      <c r="E23" s="322">
        <f t="shared" si="0"/>
        <v>35.83608984</v>
      </c>
      <c r="F23" s="270">
        <v>41.395739999999996</v>
      </c>
      <c r="G23" s="339">
        <f t="shared" si="1"/>
        <v>-0.13430488644483696</v>
      </c>
      <c r="H23" s="271">
        <v>37.394399999999997</v>
      </c>
      <c r="I23" s="342">
        <f t="shared" si="2"/>
        <v>0.10700372248251067</v>
      </c>
      <c r="J23" s="256"/>
      <c r="K23" s="166"/>
      <c r="L23" s="826">
        <f t="shared" si="3"/>
        <v>0.47224534360941006</v>
      </c>
      <c r="M23" s="826" t="s">
        <v>65</v>
      </c>
      <c r="N23" s="828">
        <v>18.769869999999997</v>
      </c>
      <c r="O23" s="826"/>
      <c r="P23" s="826">
        <f t="shared" si="4"/>
        <v>-3.0920307919021157</v>
      </c>
      <c r="Q23" s="826"/>
    </row>
    <row r="24" spans="1:17" s="173" customFormat="1" ht="12.75">
      <c r="A24" s="156" t="s">
        <v>66</v>
      </c>
      <c r="B24" s="158">
        <v>103.5286</v>
      </c>
      <c r="C24" s="158">
        <v>60.372799999999998</v>
      </c>
      <c r="D24" s="158">
        <v>56.178714549999995</v>
      </c>
      <c r="E24" s="310">
        <f t="shared" si="0"/>
        <v>116.55151454999999</v>
      </c>
      <c r="F24" s="157">
        <v>91.729579999999999</v>
      </c>
      <c r="G24" s="340">
        <f t="shared" si="1"/>
        <v>0.27059902105732947</v>
      </c>
      <c r="H24" s="158">
        <v>90.593999999999994</v>
      </c>
      <c r="I24" s="343">
        <f t="shared" si="2"/>
        <v>1.2534825705896591E-2</v>
      </c>
      <c r="J24" s="256"/>
      <c r="K24" s="166"/>
      <c r="L24" s="826">
        <f t="shared" si="3"/>
        <v>1.4585412787358814</v>
      </c>
      <c r="M24" s="826" t="s">
        <v>66</v>
      </c>
      <c r="N24" s="828">
        <v>44.49147</v>
      </c>
      <c r="O24" s="826"/>
      <c r="P24" s="826">
        <f t="shared" si="4"/>
        <v>26.268506187815316</v>
      </c>
      <c r="Q24" s="826"/>
    </row>
    <row r="25" spans="1:17" s="173" customFormat="1" ht="12.75">
      <c r="A25" s="161" t="s">
        <v>81</v>
      </c>
      <c r="B25" s="163">
        <f>SUM(B12:B24)</f>
        <v>4235.8684500000008</v>
      </c>
      <c r="C25" s="163">
        <f>SUM(C12:C24)</f>
        <v>4271.9269379999996</v>
      </c>
      <c r="D25" s="163">
        <f>SUM(D12:D24)</f>
        <v>3851.7054929491005</v>
      </c>
      <c r="E25" s="311">
        <f>SUM(E12:E24)</f>
        <v>8123.6324309490974</v>
      </c>
      <c r="F25" s="163">
        <f>SUM(F12:F24)</f>
        <v>7956.80915</v>
      </c>
      <c r="G25" s="312">
        <f t="shared" si="1"/>
        <v>2.0966103095371835E-2</v>
      </c>
      <c r="H25" s="163">
        <f>SUM(H12:H24)</f>
        <v>7045.9229779999996</v>
      </c>
      <c r="I25" s="164">
        <f t="shared" si="2"/>
        <v>0.12927847421042316</v>
      </c>
      <c r="J25" s="256"/>
      <c r="K25" s="166"/>
      <c r="L25" s="826"/>
      <c r="M25" s="826"/>
      <c r="N25" s="828">
        <f>+SUM(N12:N24)</f>
        <v>3933.3129400000007</v>
      </c>
      <c r="O25" s="830">
        <f>+D25-N25</f>
        <v>-81.607447050900191</v>
      </c>
      <c r="P25" s="831">
        <f>+O25/N25</f>
        <v>-2.0747763601769297E-2</v>
      </c>
      <c r="Q25" s="826"/>
    </row>
    <row r="26" spans="1:17" s="173" customFormat="1" ht="12.75">
      <c r="A26" s="304"/>
      <c r="B26" s="305"/>
      <c r="C26" s="306"/>
      <c r="D26" s="306"/>
      <c r="E26" s="306"/>
      <c r="F26" s="307"/>
      <c r="G26" s="307"/>
      <c r="H26" s="305"/>
      <c r="I26" s="308"/>
      <c r="J26" s="256"/>
      <c r="K26" s="166"/>
      <c r="L26" s="826"/>
      <c r="M26" s="826"/>
      <c r="N26" s="826"/>
      <c r="O26" s="826"/>
      <c r="P26" s="826"/>
      <c r="Q26" s="826"/>
    </row>
    <row r="27" spans="1:17" s="173" customFormat="1" ht="12.75">
      <c r="A27" s="269" t="s">
        <v>83</v>
      </c>
      <c r="B27" s="270">
        <f>+'5. MatrizGeneraciónSEIN (1)'!B16</f>
        <v>0</v>
      </c>
      <c r="C27" s="271">
        <f>+'5. MatrizGeneraciónSEIN (1)'!C16</f>
        <v>0</v>
      </c>
      <c r="D27" s="271">
        <f>+'5. MatrizGeneraciónSEIN (1)'!D16</f>
        <v>0.40202146999999999</v>
      </c>
      <c r="E27" s="271">
        <f>+'5. MatrizGeneraciónSEIN (1)'!E16</f>
        <v>0.40202146999999999</v>
      </c>
      <c r="F27" s="271">
        <f>+'5. MatrizGeneraciónSEIN (1)'!F16</f>
        <v>3.7299999999999999E-6</v>
      </c>
      <c r="G27" s="339">
        <v>0</v>
      </c>
      <c r="H27" s="270">
        <f>+'5. MatrizGeneraciónSEIN (1)'!H16</f>
        <v>0.45898245999999998</v>
      </c>
      <c r="I27" s="272">
        <f>+'5. MatrizGeneraciónSEIN (1)'!I16</f>
        <v>-0.9999918733277956</v>
      </c>
      <c r="J27" s="256"/>
      <c r="K27" s="166"/>
      <c r="L27" s="826"/>
      <c r="M27" s="826"/>
      <c r="N27" s="826"/>
      <c r="O27" s="826"/>
      <c r="P27" s="826"/>
      <c r="Q27" s="826"/>
    </row>
    <row r="28" spans="1:17" s="173" customFormat="1" ht="12.75">
      <c r="A28" s="156" t="s">
        <v>15</v>
      </c>
      <c r="B28" s="157">
        <f>+'5. MatrizGeneraciónSEIN (1)'!B17</f>
        <v>0</v>
      </c>
      <c r="C28" s="158">
        <f>+'5. MatrizGeneraciónSEIN (1)'!C17</f>
        <v>0</v>
      </c>
      <c r="D28" s="158">
        <f>+'5. MatrizGeneraciónSEIN (1)'!D17</f>
        <v>0</v>
      </c>
      <c r="E28" s="158">
        <f>+'5. MatrizGeneraciónSEIN (1)'!E17</f>
        <v>0</v>
      </c>
      <c r="F28" s="158">
        <f>+'5. MatrizGeneraciónSEIN (1)'!F17</f>
        <v>34.911273860000001</v>
      </c>
      <c r="G28" s="344">
        <v>0</v>
      </c>
      <c r="H28" s="157">
        <f>+'5. MatrizGeneraciónSEIN (1)'!H17</f>
        <v>3.0678281799999998</v>
      </c>
      <c r="I28" s="160">
        <f>+'5. MatrizGeneraciónSEIN (1)'!I17</f>
        <v>10.379800892239018</v>
      </c>
      <c r="J28" s="256"/>
      <c r="K28" s="166"/>
      <c r="L28" s="826"/>
      <c r="M28" s="826"/>
      <c r="N28" s="826"/>
      <c r="O28" s="826"/>
      <c r="P28" s="826"/>
      <c r="Q28" s="826"/>
    </row>
    <row r="29" spans="1:17" s="173" customFormat="1" ht="10.5" customHeight="1">
      <c r="A29" s="165"/>
      <c r="B29" s="157"/>
      <c r="C29" s="158"/>
      <c r="D29" s="158"/>
      <c r="E29" s="158"/>
      <c r="F29" s="158"/>
      <c r="G29" s="159"/>
      <c r="H29" s="157"/>
      <c r="I29" s="160"/>
      <c r="J29" s="256"/>
      <c r="K29" s="166"/>
      <c r="L29" s="826"/>
      <c r="M29" s="826"/>
      <c r="N29" s="826"/>
      <c r="O29" s="826"/>
      <c r="P29" s="826"/>
      <c r="Q29" s="826"/>
    </row>
    <row r="30" spans="1:17" s="173" customFormat="1" ht="3.75" customHeight="1">
      <c r="A30" s="167"/>
      <c r="B30" s="168"/>
      <c r="C30" s="169"/>
      <c r="D30" s="169"/>
      <c r="E30" s="169"/>
      <c r="F30" s="169"/>
      <c r="G30" s="170"/>
      <c r="H30" s="168"/>
      <c r="I30" s="171"/>
      <c r="J30" s="256"/>
      <c r="K30" s="166"/>
      <c r="L30" s="826"/>
      <c r="M30" s="826"/>
      <c r="N30" s="826"/>
      <c r="O30" s="826"/>
      <c r="P30" s="826"/>
      <c r="Q30" s="826"/>
    </row>
    <row r="31" spans="1:17" s="173" customFormat="1" ht="13.5" customHeight="1">
      <c r="A31" s="323" t="s">
        <v>82</v>
      </c>
      <c r="B31" s="324">
        <f>+B27-B28</f>
        <v>0</v>
      </c>
      <c r="C31" s="325">
        <f>+C27-C28</f>
        <v>0</v>
      </c>
      <c r="D31" s="325">
        <f>+D27-D28</f>
        <v>0.40202146999999999</v>
      </c>
      <c r="E31" s="325">
        <f>+E27-E28</f>
        <v>0.40202146999999999</v>
      </c>
      <c r="F31" s="325">
        <f>+F27-F28</f>
        <v>-34.911270129999998</v>
      </c>
      <c r="G31" s="326"/>
      <c r="H31" s="324">
        <f>+H27-H28</f>
        <v>-2.6088457199999997</v>
      </c>
      <c r="I31" s="327">
        <f>+F31/H31-1</f>
        <v>12.3818837435891</v>
      </c>
      <c r="J31" s="256"/>
      <c r="K31" s="166"/>
      <c r="L31" s="826"/>
      <c r="M31" s="826"/>
      <c r="N31" s="826"/>
      <c r="O31" s="826"/>
      <c r="P31" s="826"/>
      <c r="Q31" s="826"/>
    </row>
    <row r="32" spans="1:17" s="173" customFormat="1" ht="12.75">
      <c r="A32" s="348"/>
      <c r="B32" s="349"/>
      <c r="C32" s="349"/>
      <c r="D32" s="349"/>
      <c r="E32" s="349"/>
      <c r="F32" s="350"/>
      <c r="G32" s="350"/>
      <c r="H32" s="349"/>
      <c r="I32" s="351"/>
      <c r="J32" s="256"/>
      <c r="K32" s="166"/>
    </row>
    <row r="33" spans="1:19" s="173" customFormat="1" ht="9" customHeight="1">
      <c r="A33" s="348"/>
      <c r="B33" s="349"/>
      <c r="C33" s="349"/>
      <c r="D33" s="349"/>
      <c r="E33" s="349"/>
      <c r="F33" s="350"/>
      <c r="G33" s="350"/>
      <c r="H33" s="349"/>
      <c r="I33" s="351"/>
      <c r="J33" s="256"/>
      <c r="K33" s="166"/>
    </row>
    <row r="34" spans="1:19" s="173" customFormat="1" ht="12.75">
      <c r="A34" s="914" t="s">
        <v>144</v>
      </c>
      <c r="B34" s="914"/>
      <c r="C34" s="914"/>
      <c r="D34" s="914"/>
      <c r="E34" s="914"/>
      <c r="F34" s="914"/>
      <c r="G34" s="914"/>
      <c r="H34" s="914"/>
      <c r="I34" s="914"/>
      <c r="J34" s="256"/>
      <c r="K34" s="166"/>
    </row>
    <row r="35" spans="1:19" s="173" customFormat="1" ht="12.75">
      <c r="A35" s="218"/>
      <c r="B35" s="231"/>
      <c r="C35" s="231"/>
      <c r="D35" s="231"/>
      <c r="E35" s="231"/>
      <c r="F35" s="231"/>
      <c r="G35" s="231"/>
      <c r="H35" s="231"/>
      <c r="I35" s="231"/>
      <c r="J35" s="256"/>
      <c r="K35" s="166"/>
      <c r="L35" s="766"/>
      <c r="M35" s="766"/>
      <c r="N35" s="766"/>
      <c r="O35" s="795"/>
      <c r="P35" s="795"/>
      <c r="Q35" s="795"/>
      <c r="R35" s="795"/>
      <c r="S35" s="795"/>
    </row>
    <row r="36" spans="1:19" s="173" customFormat="1" ht="12.75">
      <c r="A36" s="218"/>
      <c r="B36" s="231"/>
      <c r="C36" s="231"/>
      <c r="D36" s="231"/>
      <c r="E36" s="231"/>
      <c r="F36" s="231"/>
      <c r="G36" s="231"/>
      <c r="H36" s="231"/>
      <c r="I36" s="231"/>
      <c r="J36" s="256"/>
      <c r="K36" s="166"/>
      <c r="L36" s="766"/>
      <c r="M36" s="766"/>
      <c r="N36" s="766"/>
      <c r="O36" s="795"/>
      <c r="P36" s="795"/>
      <c r="Q36" s="795"/>
      <c r="R36" s="795"/>
      <c r="S36" s="795"/>
    </row>
    <row r="37" spans="1:19" s="173" customFormat="1" ht="12.75">
      <c r="A37" s="218"/>
      <c r="B37" s="231"/>
      <c r="C37" s="231"/>
      <c r="D37" s="231"/>
      <c r="E37" s="231"/>
      <c r="F37" s="231"/>
      <c r="G37" s="231"/>
      <c r="H37" s="231"/>
      <c r="I37" s="231"/>
      <c r="J37" s="256"/>
      <c r="K37" s="166"/>
      <c r="L37" s="766"/>
      <c r="M37" s="766"/>
      <c r="N37" s="766"/>
      <c r="O37" s="795"/>
      <c r="P37" s="795"/>
      <c r="Q37" s="795"/>
      <c r="R37" s="795"/>
      <c r="S37" s="795"/>
    </row>
    <row r="38" spans="1:19" s="173" customFormat="1" ht="12.75">
      <c r="A38" s="218"/>
      <c r="B38" s="231"/>
      <c r="C38" s="231"/>
      <c r="D38" s="231"/>
      <c r="E38" s="231"/>
      <c r="F38" s="231"/>
      <c r="G38" s="231"/>
      <c r="H38" s="231"/>
      <c r="I38" s="231"/>
      <c r="J38" s="256"/>
      <c r="K38" s="166"/>
      <c r="L38" s="766"/>
      <c r="M38" s="766"/>
      <c r="N38" s="766"/>
      <c r="O38" s="795"/>
      <c r="P38" s="795"/>
      <c r="Q38" s="795"/>
      <c r="R38" s="795"/>
      <c r="S38" s="795"/>
    </row>
    <row r="39" spans="1:19" s="173" customFormat="1" ht="12.75">
      <c r="A39" s="218"/>
      <c r="B39" s="231"/>
      <c r="C39" s="231"/>
      <c r="D39" s="231"/>
      <c r="E39" s="231"/>
      <c r="F39" s="231"/>
      <c r="G39" s="231"/>
      <c r="H39" s="231"/>
      <c r="I39" s="231"/>
      <c r="J39" s="256"/>
      <c r="K39" s="166"/>
      <c r="L39" s="766"/>
      <c r="M39" s="766"/>
      <c r="N39" s="766"/>
      <c r="O39" s="795"/>
      <c r="P39" s="795"/>
      <c r="Q39" s="795"/>
      <c r="R39" s="795"/>
      <c r="S39" s="795"/>
    </row>
    <row r="40" spans="1:19" s="173" customFormat="1" ht="12.75">
      <c r="A40" s="218"/>
      <c r="B40" s="231"/>
      <c r="C40" s="231"/>
      <c r="D40" s="231"/>
      <c r="E40" s="231"/>
      <c r="F40" s="231"/>
      <c r="G40" s="231"/>
      <c r="H40" s="231"/>
      <c r="I40" s="231"/>
      <c r="J40" s="256"/>
      <c r="K40" s="166"/>
      <c r="L40" s="766"/>
      <c r="M40" s="766"/>
      <c r="N40" s="766"/>
      <c r="O40" s="795"/>
      <c r="P40" s="795"/>
      <c r="Q40" s="795"/>
      <c r="R40" s="795"/>
      <c r="S40" s="795"/>
    </row>
    <row r="41" spans="1:19" s="173" customFormat="1" ht="12.75">
      <c r="A41" s="218"/>
      <c r="B41" s="231"/>
      <c r="C41" s="231"/>
      <c r="D41" s="231"/>
      <c r="E41" s="231"/>
      <c r="F41" s="231"/>
      <c r="G41" s="231"/>
      <c r="H41" s="231"/>
      <c r="I41" s="231"/>
      <c r="J41" s="256"/>
      <c r="K41" s="166"/>
      <c r="L41" s="766"/>
      <c r="M41" s="766"/>
      <c r="N41" s="766"/>
      <c r="O41" s="795"/>
      <c r="P41" s="795"/>
      <c r="Q41" s="795"/>
      <c r="R41" s="795"/>
      <c r="S41" s="795"/>
    </row>
    <row r="42" spans="1:19" s="173" customFormat="1" ht="12.75">
      <c r="A42" s="218"/>
      <c r="B42" s="231"/>
      <c r="C42" s="231"/>
      <c r="D42" s="231"/>
      <c r="E42" s="231"/>
      <c r="F42" s="231"/>
      <c r="G42" s="231"/>
      <c r="H42" s="231"/>
      <c r="I42" s="231"/>
      <c r="J42" s="256"/>
      <c r="K42" s="166"/>
      <c r="L42" s="766"/>
      <c r="M42" s="766"/>
      <c r="N42" s="766"/>
      <c r="O42" s="795"/>
      <c r="P42" s="795"/>
      <c r="Q42" s="795"/>
      <c r="R42" s="795"/>
      <c r="S42" s="795"/>
    </row>
    <row r="43" spans="1:19" s="173" customFormat="1" ht="12.75">
      <c r="A43" s="218"/>
      <c r="B43" s="231"/>
      <c r="C43" s="231"/>
      <c r="D43" s="231"/>
      <c r="E43" s="231"/>
      <c r="F43" s="231"/>
      <c r="G43" s="231"/>
      <c r="H43" s="231"/>
      <c r="I43" s="231"/>
      <c r="J43" s="256"/>
      <c r="K43" s="166"/>
      <c r="L43" s="766"/>
      <c r="M43" s="766"/>
      <c r="N43" s="766"/>
      <c r="O43" s="795"/>
      <c r="P43" s="795"/>
      <c r="Q43" s="795"/>
      <c r="R43" s="795"/>
      <c r="S43" s="795"/>
    </row>
    <row r="44" spans="1:19" s="173" customFormat="1" ht="12.75">
      <c r="A44" s="218"/>
      <c r="B44" s="231"/>
      <c r="C44" s="231"/>
      <c r="D44" s="231"/>
      <c r="E44" s="231"/>
      <c r="F44" s="231"/>
      <c r="G44" s="231"/>
      <c r="H44" s="231"/>
      <c r="I44" s="231"/>
      <c r="J44" s="256"/>
      <c r="K44" s="166"/>
      <c r="L44" s="766"/>
      <c r="M44" s="766"/>
      <c r="N44" s="766"/>
      <c r="O44" s="795"/>
      <c r="P44" s="795"/>
      <c r="Q44" s="795"/>
      <c r="R44" s="795"/>
      <c r="S44" s="795"/>
    </row>
    <row r="45" spans="1:19" s="173" customFormat="1" ht="12.75">
      <c r="A45" s="218"/>
      <c r="B45" s="231"/>
      <c r="C45" s="231"/>
      <c r="D45" s="231"/>
      <c r="E45" s="231"/>
      <c r="F45" s="231"/>
      <c r="G45" s="231"/>
      <c r="H45" s="231"/>
      <c r="I45" s="231"/>
      <c r="J45" s="256"/>
      <c r="K45" s="166"/>
      <c r="L45" s="766"/>
      <c r="M45" s="766"/>
      <c r="N45" s="766"/>
      <c r="O45" s="795"/>
      <c r="P45" s="795"/>
      <c r="Q45" s="795"/>
      <c r="R45" s="795"/>
      <c r="S45" s="795"/>
    </row>
    <row r="46" spans="1:19" s="173" customFormat="1" ht="12.75">
      <c r="A46" s="218"/>
      <c r="B46" s="231"/>
      <c r="C46" s="231"/>
      <c r="D46" s="231"/>
      <c r="E46" s="231"/>
      <c r="F46" s="231"/>
      <c r="G46" s="231"/>
      <c r="H46" s="231"/>
      <c r="I46" s="231"/>
      <c r="J46" s="256"/>
      <c r="K46" s="166"/>
      <c r="L46" s="766"/>
      <c r="M46" s="766"/>
      <c r="N46" s="766"/>
      <c r="O46" s="795"/>
      <c r="P46" s="795"/>
      <c r="Q46" s="795"/>
      <c r="R46" s="795"/>
      <c r="S46" s="795"/>
    </row>
    <row r="47" spans="1:19" s="173" customFormat="1" ht="12.75">
      <c r="A47" s="218"/>
      <c r="B47" s="231"/>
      <c r="C47" s="231"/>
      <c r="D47" s="231"/>
      <c r="E47" s="231"/>
      <c r="F47" s="231"/>
      <c r="G47" s="231"/>
      <c r="H47" s="231"/>
      <c r="I47" s="231"/>
      <c r="J47" s="256"/>
      <c r="K47" s="166"/>
      <c r="L47" s="766"/>
      <c r="M47" s="766"/>
      <c r="N47" s="766"/>
      <c r="O47" s="795"/>
      <c r="P47" s="795"/>
      <c r="Q47" s="795"/>
      <c r="R47" s="795"/>
      <c r="S47" s="795"/>
    </row>
    <row r="48" spans="1:19" s="173" customFormat="1" ht="12.75">
      <c r="A48" s="218"/>
      <c r="B48" s="231"/>
      <c r="C48" s="231"/>
      <c r="D48" s="231"/>
      <c r="E48" s="231"/>
      <c r="F48" s="231"/>
      <c r="G48" s="231"/>
      <c r="H48" s="231"/>
      <c r="I48" s="231"/>
      <c r="J48" s="256"/>
      <c r="K48" s="166"/>
      <c r="L48" s="766"/>
      <c r="M48" s="766"/>
      <c r="N48" s="766"/>
      <c r="O48" s="795"/>
      <c r="P48" s="795"/>
      <c r="Q48" s="795"/>
      <c r="R48" s="795"/>
      <c r="S48" s="795"/>
    </row>
    <row r="49" spans="1:19" s="173" customFormat="1" ht="12.75">
      <c r="A49" s="218"/>
      <c r="B49" s="231"/>
      <c r="C49" s="231"/>
      <c r="D49" s="231"/>
      <c r="E49" s="231"/>
      <c r="F49" s="231"/>
      <c r="G49" s="231"/>
      <c r="H49" s="231"/>
      <c r="I49" s="231"/>
      <c r="J49" s="256"/>
      <c r="K49" s="166"/>
      <c r="L49" s="766"/>
      <c r="M49" s="766"/>
      <c r="N49" s="766"/>
      <c r="O49" s="795"/>
      <c r="P49" s="795"/>
      <c r="Q49" s="795"/>
      <c r="R49" s="795"/>
      <c r="S49" s="795"/>
    </row>
    <row r="50" spans="1:19" s="173" customFormat="1" ht="12.75">
      <c r="A50" s="218"/>
      <c r="B50" s="231"/>
      <c r="C50" s="231"/>
      <c r="D50" s="231"/>
      <c r="E50" s="231"/>
      <c r="F50" s="231"/>
      <c r="G50" s="231"/>
      <c r="H50" s="231"/>
      <c r="I50" s="231"/>
      <c r="J50" s="256"/>
      <c r="K50" s="166"/>
      <c r="L50" s="766"/>
      <c r="M50" s="766"/>
      <c r="N50" s="766"/>
      <c r="O50" s="795"/>
      <c r="P50" s="795"/>
      <c r="Q50" s="795"/>
      <c r="R50" s="795"/>
      <c r="S50" s="795"/>
    </row>
    <row r="51" spans="1:19" s="173" customFormat="1" ht="12.75">
      <c r="A51" s="218"/>
      <c r="B51" s="231"/>
      <c r="C51" s="231"/>
      <c r="D51" s="231"/>
      <c r="E51" s="231"/>
      <c r="F51" s="231"/>
      <c r="G51" s="231"/>
      <c r="H51" s="231"/>
      <c r="I51" s="231"/>
      <c r="J51" s="256"/>
      <c r="K51" s="166"/>
      <c r="L51" s="766"/>
      <c r="M51" s="766"/>
      <c r="N51" s="766"/>
      <c r="O51" s="795"/>
      <c r="P51" s="795"/>
      <c r="Q51" s="795"/>
      <c r="R51" s="795"/>
      <c r="S51" s="795"/>
    </row>
    <row r="52" spans="1:19" s="173" customFormat="1" ht="12.75">
      <c r="A52" s="218"/>
      <c r="B52" s="231"/>
      <c r="C52" s="231"/>
      <c r="D52" s="231"/>
      <c r="E52" s="231"/>
      <c r="F52" s="231"/>
      <c r="G52" s="231"/>
      <c r="H52" s="231"/>
      <c r="I52" s="231"/>
      <c r="J52" s="256"/>
      <c r="K52" s="166"/>
      <c r="L52" s="766"/>
      <c r="M52" s="766"/>
      <c r="N52" s="766"/>
      <c r="O52" s="795"/>
      <c r="P52" s="795"/>
      <c r="Q52" s="795"/>
      <c r="R52" s="795"/>
      <c r="S52" s="795"/>
    </row>
    <row r="53" spans="1:19" s="173" customFormat="1" ht="12.75">
      <c r="A53" s="218"/>
      <c r="B53" s="231"/>
      <c r="C53" s="231"/>
      <c r="D53" s="231"/>
      <c r="E53" s="231"/>
      <c r="F53" s="231"/>
      <c r="G53" s="231"/>
      <c r="H53" s="231"/>
      <c r="I53" s="231"/>
      <c r="J53" s="256"/>
      <c r="K53" s="166"/>
      <c r="L53" s="766"/>
      <c r="M53" s="766"/>
      <c r="N53" s="766"/>
      <c r="O53" s="795"/>
      <c r="P53" s="795"/>
      <c r="Q53" s="795"/>
      <c r="R53" s="795"/>
      <c r="S53" s="795"/>
    </row>
    <row r="54" spans="1:19" s="173" customFormat="1" ht="12.75">
      <c r="A54" s="218"/>
      <c r="B54" s="231"/>
      <c r="C54" s="231"/>
      <c r="D54" s="231"/>
      <c r="E54" s="231"/>
      <c r="F54" s="231"/>
      <c r="G54" s="231"/>
      <c r="H54" s="231"/>
      <c r="I54" s="231"/>
      <c r="J54" s="256"/>
      <c r="K54" s="166"/>
      <c r="L54" s="766"/>
      <c r="M54" s="766"/>
      <c r="N54" s="766"/>
      <c r="O54" s="795"/>
      <c r="P54" s="795"/>
      <c r="Q54" s="795"/>
      <c r="R54" s="795"/>
      <c r="S54" s="795"/>
    </row>
    <row r="55" spans="1:19" s="173" customFormat="1" ht="12.75">
      <c r="A55" s="218"/>
      <c r="B55" s="231"/>
      <c r="C55" s="231"/>
      <c r="D55" s="231"/>
      <c r="E55" s="231"/>
      <c r="F55" s="231"/>
      <c r="G55" s="231"/>
      <c r="H55" s="231"/>
      <c r="I55" s="231"/>
      <c r="J55" s="256"/>
      <c r="K55" s="166"/>
      <c r="L55" s="766"/>
      <c r="M55" s="766"/>
      <c r="N55" s="766"/>
      <c r="O55" s="795"/>
      <c r="P55" s="795"/>
      <c r="Q55" s="795"/>
      <c r="R55" s="795"/>
      <c r="S55" s="795"/>
    </row>
    <row r="56" spans="1:19" s="173" customFormat="1" ht="12.75">
      <c r="A56" s="218"/>
      <c r="B56" s="231"/>
      <c r="C56" s="231"/>
      <c r="D56" s="231"/>
      <c r="E56" s="231"/>
      <c r="F56" s="231"/>
      <c r="G56" s="231"/>
      <c r="H56" s="231"/>
      <c r="I56" s="231"/>
      <c r="J56" s="256"/>
      <c r="K56" s="166"/>
      <c r="L56" s="766"/>
      <c r="M56" s="766"/>
      <c r="N56" s="766"/>
      <c r="O56" s="795"/>
      <c r="P56" s="795"/>
      <c r="Q56" s="795"/>
      <c r="R56" s="795"/>
      <c r="S56" s="795"/>
    </row>
    <row r="57" spans="1:19" s="173" customFormat="1" ht="12.75">
      <c r="A57" s="218"/>
      <c r="B57" s="231"/>
      <c r="C57" s="231"/>
      <c r="D57" s="231"/>
      <c r="E57" s="231"/>
      <c r="F57" s="231"/>
      <c r="G57" s="231"/>
      <c r="H57" s="231"/>
      <c r="I57" s="231"/>
      <c r="J57" s="256"/>
      <c r="K57" s="166"/>
      <c r="L57" s="766"/>
      <c r="M57" s="766"/>
      <c r="N57" s="766"/>
      <c r="O57" s="795"/>
      <c r="P57" s="795"/>
      <c r="Q57" s="795"/>
      <c r="R57" s="795"/>
      <c r="S57" s="795"/>
    </row>
    <row r="58" spans="1:19" s="173" customFormat="1" ht="12.75">
      <c r="A58" s="218"/>
      <c r="B58" s="231"/>
      <c r="C58" s="231"/>
      <c r="D58" s="231"/>
      <c r="E58" s="231"/>
      <c r="F58" s="231"/>
      <c r="G58" s="231"/>
      <c r="H58" s="231"/>
      <c r="I58" s="231"/>
      <c r="J58" s="256"/>
      <c r="K58" s="166"/>
      <c r="L58" s="766"/>
      <c r="M58" s="766"/>
      <c r="N58" s="766"/>
      <c r="O58" s="795"/>
      <c r="P58" s="795"/>
      <c r="Q58" s="795"/>
      <c r="R58" s="795"/>
      <c r="S58" s="795"/>
    </row>
    <row r="59" spans="1:19" s="173" customFormat="1" ht="12.75">
      <c r="A59" s="218"/>
      <c r="B59" s="231"/>
      <c r="C59" s="231"/>
      <c r="D59" s="231"/>
      <c r="E59" s="231"/>
      <c r="F59" s="231"/>
      <c r="G59" s="231"/>
      <c r="H59" s="231"/>
      <c r="I59" s="231"/>
      <c r="J59" s="256"/>
      <c r="K59" s="166"/>
      <c r="L59" s="766"/>
      <c r="M59" s="766"/>
      <c r="N59" s="766"/>
      <c r="O59" s="795"/>
      <c r="P59" s="795"/>
      <c r="Q59" s="795"/>
      <c r="R59" s="795"/>
      <c r="S59" s="795"/>
    </row>
    <row r="60" spans="1:19" s="173" customFormat="1" ht="12.75">
      <c r="A60" s="218"/>
      <c r="B60" s="231"/>
      <c r="C60" s="231"/>
      <c r="D60" s="231"/>
      <c r="E60" s="231"/>
      <c r="F60" s="231"/>
      <c r="G60" s="231"/>
      <c r="H60" s="231"/>
      <c r="I60" s="231"/>
      <c r="J60" s="256"/>
      <c r="K60" s="166"/>
      <c r="L60" s="766"/>
      <c r="M60" s="766"/>
      <c r="N60" s="766"/>
      <c r="O60" s="795"/>
      <c r="P60" s="795"/>
      <c r="Q60" s="795"/>
      <c r="R60" s="795"/>
      <c r="S60" s="795"/>
    </row>
    <row r="61" spans="1:19" s="173" customFormat="1" ht="12.75">
      <c r="A61" s="218"/>
      <c r="B61" s="231"/>
      <c r="C61" s="231"/>
      <c r="D61" s="231"/>
      <c r="E61" s="231"/>
      <c r="F61" s="231"/>
      <c r="G61" s="231"/>
      <c r="H61" s="231"/>
      <c r="I61" s="231"/>
      <c r="J61" s="256"/>
      <c r="K61" s="166"/>
      <c r="L61" s="766"/>
      <c r="M61" s="766"/>
      <c r="N61" s="766"/>
      <c r="O61" s="795"/>
      <c r="P61" s="795"/>
      <c r="Q61" s="795"/>
      <c r="R61" s="795"/>
      <c r="S61" s="795"/>
    </row>
    <row r="62" spans="1:19" s="173" customFormat="1" ht="12.75">
      <c r="A62" s="218"/>
      <c r="B62" s="231"/>
      <c r="C62" s="231"/>
      <c r="D62" s="231"/>
      <c r="E62" s="231"/>
      <c r="F62" s="231"/>
      <c r="G62" s="231"/>
      <c r="H62" s="231"/>
      <c r="I62" s="231"/>
      <c r="J62" s="256"/>
      <c r="K62" s="166"/>
      <c r="L62" s="766"/>
      <c r="M62" s="766"/>
      <c r="N62" s="766"/>
      <c r="O62" s="795"/>
      <c r="P62" s="795"/>
      <c r="Q62" s="795"/>
      <c r="R62" s="795"/>
      <c r="S62" s="795"/>
    </row>
    <row r="63" spans="1:19" s="173" customFormat="1" ht="12.75">
      <c r="A63" s="218"/>
      <c r="B63" s="231"/>
      <c r="C63" s="231"/>
      <c r="D63" s="231"/>
      <c r="E63" s="231"/>
      <c r="F63" s="231"/>
      <c r="G63" s="231"/>
      <c r="H63" s="231"/>
      <c r="I63" s="231"/>
      <c r="J63" s="256"/>
      <c r="K63" s="166"/>
      <c r="L63" s="766"/>
      <c r="M63" s="766"/>
      <c r="N63" s="766"/>
      <c r="O63" s="795"/>
      <c r="P63" s="795"/>
      <c r="Q63" s="795"/>
      <c r="R63" s="795"/>
      <c r="S63" s="795"/>
    </row>
    <row r="64" spans="1:19" s="173" customFormat="1" ht="12.75">
      <c r="A64" s="218"/>
      <c r="B64" s="231"/>
      <c r="C64" s="231"/>
      <c r="D64" s="231"/>
      <c r="E64" s="231"/>
      <c r="F64" s="231"/>
      <c r="G64" s="231"/>
      <c r="H64" s="231"/>
      <c r="I64" s="231"/>
      <c r="J64" s="256"/>
      <c r="K64" s="166"/>
      <c r="L64" s="766"/>
      <c r="M64" s="766"/>
      <c r="N64" s="766"/>
      <c r="O64" s="795"/>
      <c r="P64" s="795"/>
      <c r="Q64" s="795"/>
      <c r="R64" s="795"/>
      <c r="S64" s="795"/>
    </row>
    <row r="65" spans="1:19" s="173" customFormat="1" ht="12.75">
      <c r="A65" s="218"/>
      <c r="B65" s="231"/>
      <c r="C65" s="231"/>
      <c r="D65" s="231"/>
      <c r="E65" s="231"/>
      <c r="F65" s="231"/>
      <c r="G65" s="231"/>
      <c r="H65" s="231"/>
      <c r="I65" s="231"/>
      <c r="J65" s="256"/>
      <c r="K65" s="166"/>
      <c r="L65" s="766"/>
      <c r="M65" s="766"/>
      <c r="N65" s="766"/>
      <c r="O65" s="795"/>
      <c r="P65" s="795"/>
      <c r="Q65" s="795"/>
      <c r="R65" s="795"/>
      <c r="S65" s="795"/>
    </row>
    <row r="66" spans="1:19" s="173" customFormat="1" ht="12.75">
      <c r="A66" s="218"/>
      <c r="B66" s="231"/>
      <c r="C66" s="231"/>
      <c r="D66" s="231"/>
      <c r="E66" s="231"/>
      <c r="F66" s="231"/>
      <c r="G66" s="231"/>
      <c r="H66" s="231"/>
      <c r="I66" s="231"/>
      <c r="J66" s="256"/>
      <c r="K66" s="166"/>
      <c r="L66" s="766"/>
      <c r="M66" s="766"/>
      <c r="N66" s="766"/>
      <c r="O66" s="795"/>
      <c r="P66" s="795"/>
      <c r="Q66" s="795"/>
      <c r="R66" s="795"/>
      <c r="S66" s="795"/>
    </row>
    <row r="67" spans="1:19" s="173" customFormat="1" ht="12.75">
      <c r="A67" s="218"/>
      <c r="B67" s="231"/>
      <c r="C67" s="231"/>
      <c r="D67" s="231"/>
      <c r="E67" s="231"/>
      <c r="F67" s="231"/>
      <c r="G67" s="231"/>
      <c r="H67" s="231"/>
      <c r="I67" s="231"/>
      <c r="J67" s="256"/>
      <c r="K67" s="166"/>
      <c r="L67" s="766"/>
      <c r="M67" s="766"/>
      <c r="N67" s="766"/>
      <c r="O67" s="795"/>
      <c r="P67" s="795"/>
      <c r="Q67" s="795"/>
      <c r="R67" s="795"/>
      <c r="S67" s="795"/>
    </row>
    <row r="68" spans="1:19" s="173" customFormat="1" ht="12.75">
      <c r="A68" s="218"/>
      <c r="B68" s="231"/>
      <c r="C68" s="231"/>
      <c r="D68" s="231"/>
      <c r="E68" s="231"/>
      <c r="F68" s="231"/>
      <c r="G68" s="231"/>
      <c r="H68" s="231"/>
      <c r="I68" s="231"/>
      <c r="J68" s="256"/>
      <c r="K68" s="166"/>
      <c r="L68" s="766"/>
      <c r="M68" s="766"/>
      <c r="N68" s="766"/>
      <c r="O68" s="795"/>
      <c r="P68" s="795"/>
      <c r="Q68" s="795"/>
      <c r="R68" s="795"/>
      <c r="S68" s="795"/>
    </row>
    <row r="69" spans="1:19" s="173" customFormat="1" ht="12.75">
      <c r="A69" s="218"/>
      <c r="B69" s="231"/>
      <c r="C69" s="231"/>
      <c r="D69" s="231"/>
      <c r="E69" s="231"/>
      <c r="F69" s="231"/>
      <c r="G69" s="231"/>
      <c r="H69" s="231"/>
      <c r="I69" s="231"/>
      <c r="J69" s="256"/>
      <c r="K69" s="166"/>
      <c r="L69" s="766"/>
      <c r="M69" s="766"/>
      <c r="N69" s="766"/>
      <c r="O69" s="795"/>
      <c r="P69" s="795"/>
      <c r="Q69" s="795"/>
      <c r="R69" s="795"/>
      <c r="S69" s="795"/>
    </row>
    <row r="70" spans="1:19" s="173" customFormat="1" ht="7.5" customHeight="1">
      <c r="A70" s="712"/>
      <c r="B70" s="713"/>
      <c r="C70" s="714"/>
      <c r="D70" s="715"/>
      <c r="E70" s="716"/>
      <c r="F70" s="716"/>
      <c r="G70" s="716"/>
      <c r="H70" s="712"/>
      <c r="I70" s="712"/>
      <c r="J70" s="256"/>
      <c r="K70" s="166"/>
      <c r="L70" s="766"/>
      <c r="M70" s="766"/>
      <c r="N70" s="766"/>
      <c r="O70" s="795"/>
      <c r="P70" s="795"/>
      <c r="Q70" s="795"/>
      <c r="R70" s="795"/>
      <c r="S70" s="795"/>
    </row>
    <row r="71" spans="1:19" s="173" customFormat="1" ht="12.75">
      <c r="A71" s="702"/>
      <c r="B71" s="915"/>
      <c r="C71" s="915"/>
      <c r="D71" s="915"/>
      <c r="E71" s="916"/>
      <c r="F71" s="916"/>
      <c r="G71" s="916"/>
      <c r="H71" s="916"/>
      <c r="I71" s="916"/>
      <c r="J71" s="256"/>
      <c r="K71" s="166"/>
      <c r="L71" s="766"/>
      <c r="M71" s="766"/>
      <c r="N71" s="766"/>
      <c r="O71" s="795"/>
      <c r="P71" s="795"/>
      <c r="Q71" s="795"/>
      <c r="R71" s="795"/>
      <c r="S71" s="795"/>
    </row>
    <row r="72" spans="1:19" s="173" customFormat="1" ht="12">
      <c r="A72" s="703"/>
      <c r="B72" s="704"/>
      <c r="C72" s="704"/>
      <c r="D72" s="704"/>
      <c r="E72" s="705"/>
      <c r="F72" s="705"/>
      <c r="G72" s="717"/>
      <c r="H72" s="705"/>
      <c r="I72" s="705"/>
      <c r="J72" s="256"/>
      <c r="K72" s="166"/>
      <c r="L72" s="766"/>
      <c r="M72" s="766"/>
      <c r="N72" s="766"/>
      <c r="O72" s="795"/>
      <c r="P72" s="795"/>
      <c r="Q72" s="795"/>
      <c r="R72" s="795"/>
      <c r="S72" s="795"/>
    </row>
    <row r="73" spans="1:19" s="173" customFormat="1" ht="8.25" customHeight="1">
      <c r="A73" s="718"/>
      <c r="B73" s="719"/>
      <c r="C73" s="720"/>
      <c r="D73" s="720"/>
      <c r="E73" s="720"/>
      <c r="F73" s="720"/>
      <c r="G73" s="720"/>
      <c r="H73" s="720"/>
      <c r="I73" s="720"/>
      <c r="J73" s="256"/>
      <c r="K73" s="166"/>
      <c r="L73" s="766"/>
      <c r="M73" s="766"/>
      <c r="N73" s="766"/>
      <c r="O73" s="795"/>
      <c r="P73" s="795"/>
      <c r="Q73" s="795"/>
      <c r="R73" s="795"/>
      <c r="S73" s="795"/>
    </row>
    <row r="74" spans="1:19" s="173" customFormat="1" ht="12.75">
      <c r="A74" s="706"/>
      <c r="B74" s="707"/>
      <c r="C74" s="707"/>
      <c r="D74" s="707"/>
      <c r="E74" s="707"/>
      <c r="F74" s="707"/>
      <c r="G74" s="721"/>
      <c r="H74" s="707"/>
      <c r="I74" s="708"/>
      <c r="J74" s="370"/>
      <c r="K74" s="166"/>
      <c r="L74" s="766"/>
      <c r="M74" s="766"/>
      <c r="N74" s="766"/>
      <c r="O74" s="795"/>
      <c r="P74" s="795"/>
      <c r="Q74" s="795"/>
      <c r="R74" s="795"/>
      <c r="S74" s="795"/>
    </row>
    <row r="75" spans="1:19" s="173" customFormat="1" ht="12.75">
      <c r="A75" s="709"/>
      <c r="B75" s="710"/>
      <c r="C75" s="710"/>
      <c r="D75" s="710"/>
      <c r="E75" s="710"/>
      <c r="F75" s="710"/>
      <c r="G75" s="722"/>
      <c r="H75" s="710"/>
      <c r="I75" s="711"/>
      <c r="J75" s="256"/>
      <c r="K75" s="166"/>
      <c r="L75" s="766"/>
      <c r="M75" s="766"/>
      <c r="N75" s="766"/>
      <c r="O75" s="795"/>
      <c r="P75" s="795"/>
      <c r="Q75" s="795"/>
      <c r="R75" s="795"/>
      <c r="S75" s="795"/>
    </row>
    <row r="76" spans="1:19" s="173" customFormat="1" ht="12.75">
      <c r="A76" s="706"/>
      <c r="B76" s="707"/>
      <c r="C76" s="707"/>
      <c r="D76" s="707"/>
      <c r="E76" s="707"/>
      <c r="F76" s="707"/>
      <c r="G76" s="721"/>
      <c r="H76" s="707"/>
      <c r="I76" s="708"/>
      <c r="J76" s="256"/>
      <c r="K76" s="166"/>
      <c r="L76" s="766"/>
      <c r="M76" s="766"/>
      <c r="N76" s="766"/>
      <c r="O76" s="795"/>
      <c r="P76" s="795"/>
      <c r="Q76" s="795"/>
      <c r="R76" s="795"/>
      <c r="S76" s="795"/>
    </row>
    <row r="77" spans="1:19" s="173" customFormat="1" ht="12.75">
      <c r="A77" s="709"/>
      <c r="B77" s="710"/>
      <c r="C77" s="710"/>
      <c r="D77" s="710"/>
      <c r="E77" s="710"/>
      <c r="F77" s="710"/>
      <c r="G77" s="722"/>
      <c r="H77" s="710"/>
      <c r="I77" s="711"/>
      <c r="J77" s="256"/>
      <c r="K77" s="166"/>
      <c r="L77" s="766"/>
      <c r="M77" s="766"/>
      <c r="N77" s="766"/>
      <c r="O77" s="795"/>
      <c r="P77" s="795"/>
      <c r="Q77" s="795"/>
      <c r="R77" s="795"/>
      <c r="S77" s="795"/>
    </row>
    <row r="78" spans="1:19" s="173" customFormat="1" ht="12.75">
      <c r="A78" s="706"/>
      <c r="B78" s="707"/>
      <c r="C78" s="707"/>
      <c r="D78" s="707"/>
      <c r="E78" s="707"/>
      <c r="F78" s="707"/>
      <c r="G78" s="721"/>
      <c r="H78" s="707"/>
      <c r="I78" s="708"/>
      <c r="J78" s="256"/>
      <c r="K78" s="166"/>
      <c r="L78" s="790"/>
      <c r="M78" s="766"/>
      <c r="N78" s="766"/>
      <c r="O78" s="795"/>
      <c r="P78" s="795"/>
      <c r="Q78" s="795"/>
      <c r="R78" s="795"/>
      <c r="S78" s="795"/>
    </row>
    <row r="79" spans="1:19" s="173" customFormat="1" ht="12.75">
      <c r="A79" s="348"/>
      <c r="B79" s="349"/>
      <c r="C79" s="349"/>
      <c r="D79" s="349"/>
      <c r="E79" s="349"/>
      <c r="F79" s="349"/>
      <c r="G79" s="350"/>
      <c r="H79" s="349"/>
      <c r="I79" s="351"/>
      <c r="J79" s="256"/>
      <c r="K79" s="166"/>
      <c r="L79" s="790"/>
      <c r="M79" s="766"/>
      <c r="N79" s="766"/>
      <c r="O79" s="795"/>
      <c r="P79" s="795"/>
      <c r="Q79" s="795"/>
      <c r="R79" s="795"/>
      <c r="S79" s="795"/>
    </row>
    <row r="80" spans="1:19" s="173" customFormat="1" ht="12.75">
      <c r="A80" s="348"/>
      <c r="B80" s="723"/>
      <c r="C80" s="723"/>
      <c r="D80" s="723"/>
      <c r="E80" s="723"/>
      <c r="F80" s="723"/>
      <c r="G80" s="350"/>
      <c r="H80" s="723"/>
      <c r="I80" s="351"/>
      <c r="J80" s="256"/>
      <c r="K80" s="166"/>
      <c r="L80" s="790"/>
      <c r="M80" s="766"/>
      <c r="N80" s="766"/>
      <c r="O80" s="795"/>
      <c r="P80" s="795"/>
      <c r="Q80" s="795"/>
      <c r="R80" s="795"/>
      <c r="S80" s="795"/>
    </row>
    <row r="81" spans="1:19" s="173" customFormat="1" ht="12.75">
      <c r="A81" s="218"/>
      <c r="B81" s="231"/>
      <c r="C81" s="231"/>
      <c r="D81" s="231"/>
      <c r="E81" s="231"/>
      <c r="F81" s="231"/>
      <c r="G81" s="231"/>
      <c r="H81" s="231"/>
      <c r="I81" s="231"/>
      <c r="J81" s="256"/>
      <c r="K81" s="166"/>
      <c r="L81" s="790"/>
      <c r="M81" s="766"/>
      <c r="N81" s="766"/>
      <c r="O81" s="795"/>
      <c r="P81" s="795"/>
      <c r="Q81" s="795"/>
      <c r="R81" s="795"/>
      <c r="S81" s="795"/>
    </row>
    <row r="82" spans="1:19" s="173" customFormat="1" ht="12.75">
      <c r="A82" s="218"/>
      <c r="B82" s="231"/>
      <c r="C82" s="231"/>
      <c r="D82" s="231"/>
      <c r="E82" s="231"/>
      <c r="F82" s="231"/>
      <c r="G82" s="231"/>
      <c r="H82" s="231"/>
      <c r="I82" s="231"/>
      <c r="J82" s="371"/>
      <c r="K82" s="166"/>
      <c r="L82" s="790"/>
      <c r="M82" s="766"/>
      <c r="N82" s="766"/>
      <c r="O82" s="795"/>
      <c r="P82" s="795"/>
      <c r="Q82" s="795"/>
      <c r="R82" s="795"/>
      <c r="S82" s="795"/>
    </row>
    <row r="83" spans="1:19" s="173" customFormat="1" ht="12.75">
      <c r="A83" s="218"/>
      <c r="B83" s="231"/>
      <c r="C83" s="231"/>
      <c r="D83" s="231"/>
      <c r="E83" s="231"/>
      <c r="F83" s="231"/>
      <c r="G83" s="231"/>
      <c r="H83" s="231"/>
      <c r="I83" s="231"/>
      <c r="J83" s="256"/>
      <c r="K83" s="166"/>
      <c r="L83" s="766"/>
      <c r="M83" s="766"/>
      <c r="N83" s="766"/>
      <c r="O83" s="795"/>
      <c r="P83" s="795"/>
      <c r="Q83" s="795"/>
      <c r="R83" s="795"/>
      <c r="S83" s="795"/>
    </row>
    <row r="84" spans="1:19" s="173" customFormat="1" ht="12.75">
      <c r="A84" s="218"/>
      <c r="B84" s="231"/>
      <c r="C84" s="231"/>
      <c r="D84" s="231"/>
      <c r="E84" s="231"/>
      <c r="F84" s="231"/>
      <c r="G84" s="231"/>
      <c r="H84" s="231"/>
      <c r="I84" s="231"/>
      <c r="J84" s="256"/>
      <c r="K84" s="166"/>
      <c r="L84" s="766"/>
      <c r="M84" s="766"/>
      <c r="N84" s="766"/>
      <c r="O84" s="795"/>
      <c r="P84" s="795"/>
      <c r="Q84" s="795"/>
      <c r="R84" s="795"/>
      <c r="S84" s="795"/>
    </row>
    <row r="85" spans="1:19" s="173" customFormat="1" ht="12.75">
      <c r="A85" s="218"/>
      <c r="B85" s="231"/>
      <c r="C85" s="231"/>
      <c r="D85" s="231"/>
      <c r="E85" s="231"/>
      <c r="F85" s="231"/>
      <c r="G85" s="231"/>
      <c r="H85" s="231"/>
      <c r="I85" s="231"/>
      <c r="J85" s="256"/>
      <c r="K85" s="166"/>
      <c r="L85" s="766"/>
      <c r="M85" s="766"/>
      <c r="N85" s="766"/>
      <c r="O85" s="795"/>
      <c r="P85" s="795"/>
      <c r="Q85" s="795"/>
      <c r="R85" s="795"/>
      <c r="S85" s="795"/>
    </row>
    <row r="86" spans="1:19" s="173" customFormat="1" ht="12.75">
      <c r="A86" s="218"/>
      <c r="B86" s="231"/>
      <c r="C86" s="231"/>
      <c r="D86" s="231"/>
      <c r="E86" s="231"/>
      <c r="F86" s="231"/>
      <c r="G86" s="231"/>
      <c r="H86" s="231"/>
      <c r="I86" s="231"/>
      <c r="J86" s="256"/>
      <c r="K86" s="166"/>
      <c r="L86" s="766"/>
      <c r="M86" s="766"/>
      <c r="N86" s="766"/>
      <c r="O86" s="795"/>
      <c r="P86" s="795"/>
      <c r="Q86" s="795"/>
      <c r="R86" s="795"/>
      <c r="S86" s="795"/>
    </row>
    <row r="87" spans="1:19" s="173" customFormat="1" ht="12.75">
      <c r="A87" s="218"/>
      <c r="B87" s="231"/>
      <c r="C87" s="231"/>
      <c r="D87" s="231"/>
      <c r="E87" s="231"/>
      <c r="F87" s="231"/>
      <c r="G87" s="231"/>
      <c r="H87" s="231"/>
      <c r="I87" s="231"/>
      <c r="J87" s="256"/>
      <c r="K87" s="166"/>
      <c r="L87" s="766"/>
      <c r="M87" s="766"/>
      <c r="N87" s="766"/>
      <c r="O87" s="795"/>
      <c r="P87" s="795"/>
      <c r="Q87" s="795"/>
      <c r="R87" s="795"/>
      <c r="S87" s="795"/>
    </row>
    <row r="88" spans="1:19" s="173" customFormat="1" ht="12.75">
      <c r="A88" s="218"/>
      <c r="B88" s="231"/>
      <c r="C88" s="231"/>
      <c r="D88" s="231"/>
      <c r="E88" s="231"/>
      <c r="F88" s="231"/>
      <c r="G88" s="231"/>
      <c r="H88" s="231"/>
      <c r="I88" s="231"/>
      <c r="J88" s="256"/>
      <c r="K88" s="166"/>
      <c r="L88" s="766"/>
      <c r="M88" s="766"/>
      <c r="N88" s="766"/>
      <c r="O88" s="795"/>
      <c r="P88" s="795"/>
      <c r="Q88" s="795"/>
      <c r="R88" s="795"/>
      <c r="S88" s="795"/>
    </row>
    <row r="89" spans="1:19" s="173" customFormat="1" ht="12.75">
      <c r="A89" s="218"/>
      <c r="B89" s="231"/>
      <c r="C89" s="231"/>
      <c r="D89" s="231"/>
      <c r="E89" s="231"/>
      <c r="F89" s="231"/>
      <c r="G89" s="231"/>
      <c r="H89" s="231"/>
      <c r="I89" s="231"/>
      <c r="J89" s="256"/>
      <c r="K89" s="166"/>
      <c r="L89" s="766"/>
      <c r="M89" s="766"/>
      <c r="N89" s="766"/>
      <c r="O89" s="795"/>
      <c r="P89" s="795"/>
      <c r="Q89" s="795"/>
      <c r="R89" s="795"/>
      <c r="S89" s="795"/>
    </row>
    <row r="90" spans="1:19" s="173" customFormat="1" ht="12.75">
      <c r="A90" s="218"/>
      <c r="B90" s="231"/>
      <c r="C90" s="231"/>
      <c r="D90" s="231"/>
      <c r="E90" s="231"/>
      <c r="F90" s="231"/>
      <c r="G90" s="231"/>
      <c r="H90" s="231"/>
      <c r="I90" s="231"/>
      <c r="J90" s="256"/>
      <c r="K90" s="166"/>
      <c r="L90" s="766"/>
      <c r="M90" s="766"/>
      <c r="N90" s="766"/>
      <c r="O90" s="795"/>
      <c r="P90" s="795"/>
      <c r="Q90" s="795"/>
      <c r="R90" s="795"/>
      <c r="S90" s="795"/>
    </row>
    <row r="91" spans="1:19" s="173" customFormat="1" ht="12.75">
      <c r="A91" s="218"/>
      <c r="B91" s="231"/>
      <c r="C91" s="231"/>
      <c r="D91" s="231"/>
      <c r="E91" s="231"/>
      <c r="F91" s="231"/>
      <c r="G91" s="231"/>
      <c r="H91" s="231"/>
      <c r="I91" s="231"/>
      <c r="J91" s="256"/>
      <c r="K91" s="166"/>
      <c r="L91" s="766"/>
      <c r="M91" s="766"/>
      <c r="N91" s="766"/>
      <c r="O91" s="795"/>
      <c r="P91" s="795"/>
      <c r="Q91" s="795"/>
      <c r="R91" s="795"/>
      <c r="S91" s="795"/>
    </row>
    <row r="92" spans="1:19" s="173" customFormat="1" ht="12.75">
      <c r="A92" s="218"/>
      <c r="B92" s="231"/>
      <c r="C92" s="231"/>
      <c r="D92" s="231"/>
      <c r="E92" s="231"/>
      <c r="F92" s="231"/>
      <c r="G92" s="231"/>
      <c r="H92" s="231"/>
      <c r="I92" s="231"/>
      <c r="J92" s="256"/>
      <c r="K92" s="166"/>
      <c r="L92" s="766"/>
      <c r="M92" s="766"/>
      <c r="N92" s="766"/>
      <c r="O92" s="795"/>
      <c r="P92" s="795"/>
      <c r="Q92" s="795"/>
      <c r="R92" s="795"/>
      <c r="S92" s="795"/>
    </row>
    <row r="93" spans="1:19" s="173" customFormat="1" ht="12.75">
      <c r="A93" s="218"/>
      <c r="B93" s="231"/>
      <c r="C93" s="231"/>
      <c r="D93" s="231"/>
      <c r="E93" s="231"/>
      <c r="F93" s="231"/>
      <c r="G93" s="231"/>
      <c r="H93" s="231"/>
      <c r="I93" s="231"/>
      <c r="J93" s="256"/>
      <c r="K93" s="166"/>
      <c r="L93" s="766"/>
      <c r="M93" s="766"/>
      <c r="N93" s="766"/>
      <c r="O93" s="795"/>
      <c r="P93" s="795"/>
      <c r="Q93" s="795"/>
      <c r="R93" s="795"/>
      <c r="S93" s="795"/>
    </row>
    <row r="94" spans="1:19" s="173" customFormat="1" ht="12.75">
      <c r="A94" s="218"/>
      <c r="B94" s="231"/>
      <c r="C94" s="231"/>
      <c r="D94" s="231"/>
      <c r="E94" s="231"/>
      <c r="F94" s="231"/>
      <c r="G94" s="231"/>
      <c r="H94" s="231"/>
      <c r="I94" s="231"/>
      <c r="J94" s="256"/>
      <c r="K94" s="166"/>
      <c r="L94" s="766"/>
      <c r="M94" s="766"/>
      <c r="N94" s="766"/>
      <c r="O94" s="795"/>
      <c r="P94" s="795"/>
      <c r="Q94" s="795"/>
      <c r="R94" s="795"/>
      <c r="S94" s="795"/>
    </row>
    <row r="95" spans="1:19" s="173" customFormat="1" ht="12.75">
      <c r="A95" s="218"/>
      <c r="B95" s="231"/>
      <c r="C95" s="231"/>
      <c r="D95" s="231"/>
      <c r="E95" s="231"/>
      <c r="F95" s="231"/>
      <c r="G95" s="231"/>
      <c r="H95" s="231"/>
      <c r="I95" s="231"/>
      <c r="J95" s="256"/>
      <c r="K95" s="166"/>
      <c r="L95" s="766"/>
      <c r="M95" s="766"/>
      <c r="N95" s="766"/>
      <c r="O95" s="795"/>
      <c r="P95" s="795"/>
      <c r="Q95" s="795"/>
      <c r="R95" s="795"/>
      <c r="S95" s="795"/>
    </row>
    <row r="96" spans="1:19" s="173" customFormat="1" ht="12.75">
      <c r="A96" s="218"/>
      <c r="B96" s="231"/>
      <c r="C96" s="231"/>
      <c r="D96" s="231"/>
      <c r="E96" s="231"/>
      <c r="F96" s="231"/>
      <c r="G96" s="231"/>
      <c r="H96" s="231"/>
      <c r="I96" s="231"/>
      <c r="J96" s="256"/>
      <c r="K96" s="166"/>
      <c r="L96" s="766"/>
      <c r="M96" s="766"/>
      <c r="N96" s="766"/>
      <c r="O96" s="795"/>
      <c r="P96" s="795"/>
      <c r="Q96" s="795"/>
      <c r="R96" s="795"/>
      <c r="S96" s="795"/>
    </row>
    <row r="97" spans="1:19" s="173" customFormat="1" ht="12.75">
      <c r="A97" s="218"/>
      <c r="B97" s="231"/>
      <c r="C97" s="231"/>
      <c r="D97" s="231"/>
      <c r="E97" s="231"/>
      <c r="F97" s="231"/>
      <c r="G97" s="231"/>
      <c r="H97" s="231"/>
      <c r="I97" s="231"/>
      <c r="J97" s="256"/>
      <c r="K97" s="166"/>
      <c r="L97" s="766"/>
      <c r="M97" s="766"/>
      <c r="N97" s="766"/>
      <c r="O97" s="795"/>
      <c r="P97" s="795"/>
      <c r="Q97" s="795"/>
      <c r="R97" s="795"/>
      <c r="S97" s="795"/>
    </row>
    <row r="98" spans="1:19" s="173" customFormat="1" ht="12.75">
      <c r="A98" s="218"/>
      <c r="B98" s="231"/>
      <c r="C98" s="231"/>
      <c r="D98" s="231"/>
      <c r="E98" s="231"/>
      <c r="F98" s="231"/>
      <c r="G98" s="231"/>
      <c r="H98" s="231"/>
      <c r="I98" s="231"/>
      <c r="J98" s="256"/>
      <c r="K98" s="166"/>
      <c r="L98" s="766"/>
      <c r="M98" s="766"/>
      <c r="N98" s="766"/>
      <c r="O98" s="795"/>
      <c r="P98" s="795"/>
      <c r="Q98" s="795"/>
      <c r="R98" s="795"/>
      <c r="S98" s="795"/>
    </row>
    <row r="99" spans="1:19" s="173" customFormat="1" ht="12.75">
      <c r="A99" s="218"/>
      <c r="B99" s="231"/>
      <c r="C99" s="231"/>
      <c r="D99" s="231"/>
      <c r="E99" s="231"/>
      <c r="F99" s="231"/>
      <c r="G99" s="231"/>
      <c r="H99" s="231"/>
      <c r="I99" s="231"/>
      <c r="J99" s="256"/>
      <c r="K99" s="166"/>
      <c r="L99" s="766"/>
      <c r="M99" s="766"/>
      <c r="N99" s="766"/>
      <c r="O99" s="795"/>
      <c r="P99" s="795"/>
      <c r="Q99" s="795"/>
      <c r="R99" s="795"/>
      <c r="S99" s="795"/>
    </row>
    <row r="100" spans="1:19" s="173" customFormat="1" ht="12.75">
      <c r="A100" s="218"/>
      <c r="B100" s="231"/>
      <c r="C100" s="231"/>
      <c r="D100" s="231"/>
      <c r="E100" s="231"/>
      <c r="F100" s="231"/>
      <c r="G100" s="231"/>
      <c r="H100" s="231"/>
      <c r="I100" s="231"/>
      <c r="J100" s="256"/>
      <c r="K100" s="166"/>
      <c r="L100" s="766"/>
      <c r="M100" s="766"/>
      <c r="N100" s="766"/>
      <c r="O100" s="795"/>
      <c r="P100" s="795"/>
      <c r="Q100" s="795"/>
      <c r="R100" s="795"/>
      <c r="S100" s="795"/>
    </row>
    <row r="101" spans="1:19" s="173" customFormat="1" ht="12.75">
      <c r="A101" s="218"/>
      <c r="B101" s="231"/>
      <c r="C101" s="231"/>
      <c r="D101" s="231"/>
      <c r="E101" s="231"/>
      <c r="F101" s="231"/>
      <c r="G101" s="231"/>
      <c r="H101" s="231"/>
      <c r="I101" s="231"/>
      <c r="J101" s="256"/>
      <c r="K101" s="166"/>
      <c r="L101" s="766"/>
      <c r="M101" s="766"/>
      <c r="N101" s="766"/>
      <c r="O101" s="795"/>
      <c r="P101" s="795"/>
      <c r="Q101" s="795"/>
      <c r="R101" s="795"/>
      <c r="S101" s="795"/>
    </row>
    <row r="102" spans="1:19" s="173" customFormat="1" ht="12.75">
      <c r="A102" s="218"/>
      <c r="B102" s="231"/>
      <c r="C102" s="231"/>
      <c r="D102" s="231"/>
      <c r="E102" s="231"/>
      <c r="F102" s="231"/>
      <c r="G102" s="231"/>
      <c r="H102" s="231"/>
      <c r="I102" s="231"/>
      <c r="J102" s="256"/>
      <c r="K102" s="166"/>
      <c r="L102" s="766"/>
      <c r="M102" s="766"/>
      <c r="N102" s="766"/>
      <c r="O102" s="795"/>
      <c r="P102" s="795"/>
      <c r="Q102" s="795"/>
      <c r="R102" s="795"/>
      <c r="S102" s="795"/>
    </row>
    <row r="103" spans="1:19" s="173" customFormat="1" ht="12.75">
      <c r="A103" s="218"/>
      <c r="B103" s="231"/>
      <c r="C103" s="231"/>
      <c r="D103" s="231"/>
      <c r="E103" s="231"/>
      <c r="F103" s="231"/>
      <c r="G103" s="231"/>
      <c r="H103" s="231"/>
      <c r="I103" s="231"/>
      <c r="J103" s="256"/>
      <c r="K103" s="166"/>
      <c r="L103" s="766"/>
      <c r="M103" s="766"/>
      <c r="N103" s="766"/>
      <c r="O103" s="795"/>
      <c r="P103" s="795"/>
      <c r="Q103" s="795"/>
      <c r="R103" s="795"/>
      <c r="S103" s="795"/>
    </row>
    <row r="104" spans="1:19" s="173" customFormat="1" ht="12.75">
      <c r="A104" s="218"/>
      <c r="B104" s="231"/>
      <c r="C104" s="231"/>
      <c r="D104" s="231"/>
      <c r="E104" s="231"/>
      <c r="F104" s="231"/>
      <c r="G104" s="231"/>
      <c r="H104" s="231"/>
      <c r="I104" s="231"/>
      <c r="J104" s="256"/>
      <c r="K104" s="166"/>
      <c r="L104" s="766"/>
      <c r="M104" s="766"/>
      <c r="N104" s="766"/>
      <c r="O104" s="795"/>
      <c r="P104" s="795"/>
      <c r="Q104" s="795"/>
      <c r="R104" s="795"/>
      <c r="S104" s="795"/>
    </row>
    <row r="105" spans="1:19" s="173" customFormat="1" ht="12.75">
      <c r="A105" s="218"/>
      <c r="B105" s="231"/>
      <c r="C105" s="231"/>
      <c r="D105" s="231"/>
      <c r="E105" s="231"/>
      <c r="F105" s="231"/>
      <c r="G105" s="231"/>
      <c r="H105" s="231"/>
      <c r="I105" s="231"/>
      <c r="J105" s="256"/>
      <c r="K105" s="166"/>
      <c r="L105" s="766"/>
      <c r="M105" s="766"/>
      <c r="N105" s="766"/>
      <c r="O105" s="795"/>
      <c r="P105" s="795"/>
      <c r="Q105" s="795"/>
      <c r="R105" s="795"/>
      <c r="S105" s="795"/>
    </row>
    <row r="106" spans="1:19" s="173" customFormat="1" ht="12.75">
      <c r="A106" s="218"/>
      <c r="B106" s="231"/>
      <c r="C106" s="231"/>
      <c r="D106" s="231"/>
      <c r="E106" s="231"/>
      <c r="F106" s="231"/>
      <c r="G106" s="231"/>
      <c r="H106" s="231"/>
      <c r="I106" s="231"/>
      <c r="J106" s="256"/>
      <c r="K106" s="166"/>
      <c r="L106" s="766"/>
      <c r="M106" s="766"/>
      <c r="N106" s="766"/>
      <c r="O106" s="795"/>
      <c r="P106" s="795"/>
      <c r="Q106" s="795"/>
      <c r="R106" s="795"/>
      <c r="S106" s="795"/>
    </row>
    <row r="107" spans="1:19" s="173" customFormat="1" ht="12.75">
      <c r="A107" s="218"/>
      <c r="B107" s="231"/>
      <c r="C107" s="231"/>
      <c r="D107" s="231"/>
      <c r="E107" s="231"/>
      <c r="F107" s="231"/>
      <c r="G107" s="231"/>
      <c r="H107" s="231"/>
      <c r="I107" s="231"/>
      <c r="J107" s="256"/>
      <c r="K107" s="166"/>
      <c r="L107" s="766"/>
      <c r="M107" s="766"/>
      <c r="N107" s="766"/>
      <c r="O107" s="795"/>
      <c r="P107" s="795"/>
      <c r="Q107" s="795"/>
      <c r="R107" s="795"/>
      <c r="S107" s="795"/>
    </row>
    <row r="108" spans="1:19" s="173" customFormat="1" ht="12.75">
      <c r="A108" s="218"/>
      <c r="B108" s="231"/>
      <c r="C108" s="231"/>
      <c r="D108" s="231"/>
      <c r="E108" s="231"/>
      <c r="F108" s="231"/>
      <c r="G108" s="231"/>
      <c r="H108" s="231"/>
      <c r="I108" s="231"/>
      <c r="J108" s="256"/>
      <c r="K108" s="166"/>
      <c r="L108" s="766"/>
      <c r="M108" s="766"/>
      <c r="N108" s="766"/>
      <c r="O108" s="795"/>
      <c r="P108" s="795"/>
      <c r="Q108" s="795"/>
      <c r="R108" s="795"/>
      <c r="S108" s="795"/>
    </row>
    <row r="109" spans="1:19" s="173" customFormat="1" ht="12.75">
      <c r="A109" s="218"/>
      <c r="B109" s="231"/>
      <c r="C109" s="231"/>
      <c r="D109" s="231"/>
      <c r="E109" s="231"/>
      <c r="F109" s="231"/>
      <c r="G109" s="231"/>
      <c r="H109" s="231"/>
      <c r="I109" s="231"/>
      <c r="J109" s="256"/>
      <c r="K109" s="166"/>
      <c r="L109" s="766"/>
      <c r="M109" s="766"/>
      <c r="N109" s="766"/>
      <c r="O109" s="795"/>
      <c r="P109" s="795"/>
      <c r="Q109" s="795"/>
      <c r="R109" s="795"/>
      <c r="S109" s="795"/>
    </row>
    <row r="110" spans="1:19" s="173" customFormat="1" ht="12.75">
      <c r="A110" s="218"/>
      <c r="B110" s="231"/>
      <c r="C110" s="231"/>
      <c r="D110" s="231"/>
      <c r="E110" s="231"/>
      <c r="F110" s="231"/>
      <c r="G110" s="231"/>
      <c r="H110" s="231"/>
      <c r="I110" s="231"/>
      <c r="J110" s="256"/>
      <c r="K110" s="166"/>
      <c r="L110" s="766"/>
      <c r="M110" s="766"/>
      <c r="N110" s="766"/>
      <c r="O110" s="795"/>
      <c r="P110" s="795"/>
      <c r="Q110" s="795"/>
      <c r="R110" s="795"/>
      <c r="S110" s="795"/>
    </row>
    <row r="111" spans="1:19" s="173" customFormat="1" ht="12.75">
      <c r="A111" s="218"/>
      <c r="B111" s="231"/>
      <c r="C111" s="231"/>
      <c r="D111" s="231"/>
      <c r="E111" s="231"/>
      <c r="F111" s="231"/>
      <c r="G111" s="231"/>
      <c r="H111" s="231"/>
      <c r="I111" s="231"/>
      <c r="J111" s="256"/>
      <c r="K111" s="166"/>
      <c r="L111" s="766"/>
      <c r="M111" s="766"/>
      <c r="N111" s="766"/>
      <c r="O111" s="795"/>
      <c r="P111" s="795"/>
      <c r="Q111" s="795"/>
      <c r="R111" s="795"/>
      <c r="S111" s="795"/>
    </row>
    <row r="112" spans="1:19" s="173" customFormat="1" ht="12.75">
      <c r="A112" s="218"/>
      <c r="B112" s="231"/>
      <c r="C112" s="231"/>
      <c r="D112" s="231"/>
      <c r="E112" s="231"/>
      <c r="F112" s="231"/>
      <c r="G112" s="231"/>
      <c r="H112" s="231"/>
      <c r="I112" s="231"/>
      <c r="J112" s="256"/>
      <c r="K112" s="166"/>
      <c r="L112" s="766"/>
      <c r="M112" s="766"/>
      <c r="N112" s="766"/>
      <c r="O112" s="795"/>
      <c r="P112" s="795"/>
      <c r="Q112" s="795"/>
      <c r="R112" s="795"/>
      <c r="S112" s="795"/>
    </row>
    <row r="113" spans="1:19" s="173" customFormat="1" ht="12.75">
      <c r="A113" s="218"/>
      <c r="B113" s="231"/>
      <c r="C113" s="231"/>
      <c r="D113" s="231"/>
      <c r="E113" s="231"/>
      <c r="F113" s="231"/>
      <c r="G113" s="231"/>
      <c r="H113" s="231"/>
      <c r="I113" s="231"/>
      <c r="J113" s="256"/>
      <c r="K113" s="166"/>
      <c r="L113" s="766"/>
      <c r="M113" s="766"/>
      <c r="N113" s="766"/>
      <c r="O113" s="795"/>
      <c r="P113" s="795"/>
      <c r="Q113" s="795"/>
      <c r="R113" s="795"/>
      <c r="S113" s="795"/>
    </row>
    <row r="114" spans="1:19" s="173" customFormat="1" ht="12.75">
      <c r="A114" s="218"/>
      <c r="B114" s="231"/>
      <c r="C114" s="231"/>
      <c r="D114" s="231"/>
      <c r="E114" s="231"/>
      <c r="F114" s="231"/>
      <c r="G114" s="231"/>
      <c r="H114" s="231"/>
      <c r="I114" s="231"/>
      <c r="J114" s="256"/>
      <c r="K114" s="166"/>
      <c r="L114" s="766"/>
      <c r="M114" s="766"/>
      <c r="N114" s="766"/>
      <c r="O114" s="795"/>
      <c r="P114" s="795"/>
      <c r="Q114" s="795"/>
      <c r="R114" s="795"/>
      <c r="S114" s="795"/>
    </row>
    <row r="115" spans="1:19" s="173" customFormat="1" ht="12.75">
      <c r="A115" s="218"/>
      <c r="B115" s="231"/>
      <c r="C115" s="231"/>
      <c r="D115" s="231"/>
      <c r="E115" s="231"/>
      <c r="F115" s="231"/>
      <c r="G115" s="231"/>
      <c r="H115" s="231"/>
      <c r="I115" s="231"/>
      <c r="J115" s="256"/>
      <c r="K115" s="166"/>
      <c r="L115" s="766"/>
      <c r="M115" s="766"/>
      <c r="N115" s="766"/>
      <c r="O115" s="795"/>
      <c r="P115" s="795"/>
      <c r="Q115" s="795"/>
      <c r="R115" s="795"/>
      <c r="S115" s="795"/>
    </row>
    <row r="116" spans="1:19" s="173" customFormat="1" ht="12.75">
      <c r="A116" s="218"/>
      <c r="B116" s="231"/>
      <c r="C116" s="231"/>
      <c r="D116" s="231"/>
      <c r="E116" s="231"/>
      <c r="F116" s="231"/>
      <c r="G116" s="231"/>
      <c r="H116" s="231"/>
      <c r="I116" s="231"/>
      <c r="J116" s="256"/>
      <c r="K116" s="166"/>
      <c r="L116" s="766"/>
      <c r="M116" s="766"/>
      <c r="N116" s="766"/>
      <c r="O116" s="795"/>
      <c r="P116" s="795"/>
      <c r="Q116" s="795"/>
      <c r="R116" s="795"/>
      <c r="S116" s="795"/>
    </row>
    <row r="117" spans="1:19" s="173" customFormat="1" ht="12.75">
      <c r="A117" s="218"/>
      <c r="B117" s="231"/>
      <c r="C117" s="231"/>
      <c r="D117" s="231"/>
      <c r="E117" s="231"/>
      <c r="F117" s="231"/>
      <c r="G117" s="231"/>
      <c r="H117" s="231"/>
      <c r="I117" s="231"/>
      <c r="J117" s="256"/>
      <c r="K117" s="166"/>
      <c r="L117" s="766"/>
      <c r="M117" s="766"/>
      <c r="N117" s="766"/>
      <c r="O117" s="795"/>
      <c r="P117" s="795"/>
      <c r="Q117" s="795"/>
      <c r="R117" s="795"/>
      <c r="S117" s="795"/>
    </row>
    <row r="118" spans="1:19" s="173" customFormat="1" ht="12.75">
      <c r="A118" s="218"/>
      <c r="B118" s="231"/>
      <c r="C118" s="231"/>
      <c r="D118" s="231"/>
      <c r="E118" s="231"/>
      <c r="F118" s="231"/>
      <c r="G118" s="231"/>
      <c r="H118" s="231"/>
      <c r="I118" s="231"/>
      <c r="J118" s="256"/>
      <c r="K118" s="166"/>
      <c r="L118" s="766"/>
      <c r="M118" s="766"/>
      <c r="N118" s="766"/>
      <c r="O118" s="795"/>
      <c r="P118" s="795"/>
      <c r="Q118" s="795"/>
      <c r="R118" s="795"/>
      <c r="S118" s="795"/>
    </row>
    <row r="119" spans="1:19" s="173" customFormat="1" ht="12.75">
      <c r="A119" s="218"/>
      <c r="B119" s="231"/>
      <c r="C119" s="231"/>
      <c r="D119" s="231"/>
      <c r="E119" s="231"/>
      <c r="F119" s="231"/>
      <c r="G119" s="231"/>
      <c r="H119" s="231"/>
      <c r="I119" s="231"/>
      <c r="J119" s="256"/>
      <c r="K119" s="166"/>
      <c r="L119" s="766"/>
      <c r="M119" s="766"/>
      <c r="N119" s="766"/>
      <c r="O119" s="795"/>
      <c r="P119" s="795"/>
      <c r="Q119" s="795"/>
      <c r="R119" s="795"/>
      <c r="S119" s="795"/>
    </row>
    <row r="120" spans="1:19" s="173" customFormat="1" ht="12.75">
      <c r="A120" s="218"/>
      <c r="B120" s="231"/>
      <c r="C120" s="231"/>
      <c r="D120" s="231"/>
      <c r="E120" s="231"/>
      <c r="F120" s="231"/>
      <c r="G120" s="231"/>
      <c r="H120" s="231"/>
      <c r="I120" s="231"/>
      <c r="J120" s="256"/>
      <c r="K120" s="166"/>
      <c r="L120" s="766"/>
      <c r="M120" s="766"/>
      <c r="N120" s="766"/>
      <c r="O120" s="795"/>
      <c r="P120" s="795"/>
      <c r="Q120" s="795"/>
      <c r="R120" s="795"/>
      <c r="S120" s="795"/>
    </row>
    <row r="121" spans="1:19" s="173" customFormat="1" ht="12.75">
      <c r="A121" s="218"/>
      <c r="B121" s="231"/>
      <c r="C121" s="231"/>
      <c r="D121" s="231"/>
      <c r="E121" s="231"/>
      <c r="F121" s="231"/>
      <c r="G121" s="231"/>
      <c r="H121" s="231"/>
      <c r="I121" s="231"/>
      <c r="J121" s="256"/>
      <c r="K121" s="166"/>
      <c r="L121" s="766"/>
      <c r="M121" s="766"/>
      <c r="N121" s="766"/>
      <c r="O121" s="795"/>
      <c r="P121" s="795"/>
      <c r="Q121" s="795"/>
      <c r="R121" s="795"/>
      <c r="S121" s="795"/>
    </row>
    <row r="122" spans="1:19" s="173" customFormat="1" ht="12.75">
      <c r="A122" s="218"/>
      <c r="B122" s="231"/>
      <c r="C122" s="231"/>
      <c r="D122" s="231"/>
      <c r="E122" s="231"/>
      <c r="F122" s="231"/>
      <c r="G122" s="231"/>
      <c r="H122" s="231"/>
      <c r="I122" s="231"/>
      <c r="J122" s="256"/>
      <c r="K122" s="166"/>
      <c r="L122" s="766"/>
      <c r="M122" s="766"/>
      <c r="N122" s="766"/>
      <c r="O122" s="795"/>
      <c r="P122" s="795"/>
      <c r="Q122" s="795"/>
      <c r="R122" s="795"/>
      <c r="S122" s="795"/>
    </row>
    <row r="123" spans="1:19" s="173" customFormat="1" ht="12.75">
      <c r="A123" s="926"/>
      <c r="B123" s="927"/>
      <c r="C123" s="927"/>
      <c r="D123" s="927"/>
      <c r="E123" s="231"/>
      <c r="F123" s="231"/>
      <c r="G123" s="914"/>
      <c r="H123" s="914"/>
      <c r="I123" s="914"/>
      <c r="J123" s="256"/>
      <c r="K123" s="166"/>
      <c r="L123" s="766"/>
      <c r="M123" s="766"/>
      <c r="N123" s="766"/>
      <c r="O123" s="795"/>
      <c r="P123" s="795"/>
      <c r="Q123" s="795"/>
      <c r="R123" s="795"/>
      <c r="S123" s="795"/>
    </row>
    <row r="124" spans="1:19" s="173" customFormat="1" ht="12.75">
      <c r="A124" s="926"/>
      <c r="B124" s="732"/>
      <c r="C124" s="732"/>
      <c r="D124" s="732"/>
      <c r="E124" s="231"/>
      <c r="F124" s="231"/>
      <c r="G124" s="231"/>
      <c r="H124" s="231"/>
      <c r="I124" s="231"/>
      <c r="J124" s="256"/>
      <c r="K124" s="166"/>
      <c r="L124" s="766"/>
      <c r="M124" s="791" t="s">
        <v>39</v>
      </c>
      <c r="N124" s="791">
        <v>2017</v>
      </c>
      <c r="O124" s="798">
        <v>2016</v>
      </c>
      <c r="P124" s="795"/>
      <c r="Q124" s="795"/>
      <c r="R124" s="795"/>
      <c r="S124" s="795"/>
    </row>
    <row r="125" spans="1:19" s="173" customFormat="1" ht="12.75">
      <c r="A125" s="733"/>
      <c r="B125" s="734"/>
      <c r="C125" s="734"/>
      <c r="D125" s="735"/>
      <c r="E125" s="231"/>
      <c r="F125" s="231"/>
      <c r="G125" s="231"/>
      <c r="H125" s="231"/>
      <c r="I125" s="231"/>
      <c r="J125" s="256"/>
      <c r="K125" s="166"/>
      <c r="L125" s="766"/>
      <c r="M125" s="766" t="s">
        <v>101</v>
      </c>
      <c r="N125" s="766">
        <v>0</v>
      </c>
      <c r="O125" s="795">
        <v>0.48958736359999999</v>
      </c>
      <c r="P125" s="795"/>
      <c r="Q125" s="795"/>
      <c r="R125" s="795"/>
      <c r="S125" s="795"/>
    </row>
    <row r="126" spans="1:19" s="173" customFormat="1" ht="12.75">
      <c r="A126" s="733"/>
      <c r="B126" s="734"/>
      <c r="C126" s="734"/>
      <c r="D126" s="735"/>
      <c r="E126" s="231"/>
      <c r="F126" s="231"/>
      <c r="G126" s="231"/>
      <c r="H126" s="231"/>
      <c r="I126" s="231"/>
      <c r="J126" s="256"/>
      <c r="K126" s="166"/>
      <c r="L126" s="766"/>
      <c r="M126" s="766" t="s">
        <v>141</v>
      </c>
      <c r="N126" s="766">
        <v>0</v>
      </c>
      <c r="O126" s="795">
        <v>74.935131559999988</v>
      </c>
      <c r="P126" s="795"/>
      <c r="Q126" s="795"/>
      <c r="R126" s="795"/>
      <c r="S126" s="795"/>
    </row>
    <row r="127" spans="1:19" s="173" customFormat="1" ht="12.75">
      <c r="A127" s="733"/>
      <c r="B127" s="734"/>
      <c r="C127" s="734"/>
      <c r="D127" s="735"/>
      <c r="E127" s="231"/>
      <c r="F127" s="231"/>
      <c r="G127" s="231"/>
      <c r="H127" s="231"/>
      <c r="I127" s="231"/>
      <c r="J127" s="256"/>
      <c r="K127" s="166"/>
      <c r="L127" s="766"/>
      <c r="M127" s="766" t="s">
        <v>128</v>
      </c>
      <c r="N127" s="766">
        <v>8.0911759400000005E-4</v>
      </c>
      <c r="O127" s="795">
        <v>2.8990254900000001</v>
      </c>
      <c r="P127" s="795"/>
      <c r="Q127" s="795"/>
      <c r="R127" s="795"/>
      <c r="S127" s="795"/>
    </row>
    <row r="128" spans="1:19" s="173" customFormat="1" ht="12.75">
      <c r="A128" s="733"/>
      <c r="B128" s="734"/>
      <c r="C128" s="734"/>
      <c r="D128" s="735"/>
      <c r="E128" s="231"/>
      <c r="F128" s="231"/>
      <c r="G128" s="231"/>
      <c r="H128" s="231"/>
      <c r="I128" s="231"/>
      <c r="J128" s="256"/>
      <c r="K128" s="166"/>
      <c r="L128" s="766"/>
      <c r="M128" s="766" t="s">
        <v>136</v>
      </c>
      <c r="N128" s="766">
        <v>6.2039141020000001E-3</v>
      </c>
      <c r="O128" s="795">
        <v>8.8356278669999995</v>
      </c>
      <c r="P128" s="795"/>
      <c r="Q128" s="795"/>
      <c r="R128" s="795"/>
      <c r="S128" s="795"/>
    </row>
    <row r="129" spans="1:19" s="173" customFormat="1" ht="12.75">
      <c r="A129" s="733"/>
      <c r="B129" s="734"/>
      <c r="C129" s="734"/>
      <c r="D129" s="735"/>
      <c r="E129" s="231"/>
      <c r="F129" s="231"/>
      <c r="G129" s="231"/>
      <c r="H129" s="231"/>
      <c r="I129" s="231"/>
      <c r="J129" s="256"/>
      <c r="K129" s="166"/>
      <c r="L129" s="766"/>
      <c r="M129" s="766" t="s">
        <v>133</v>
      </c>
      <c r="N129" s="766">
        <v>0.211693405</v>
      </c>
      <c r="O129" s="795">
        <v>0.512739795</v>
      </c>
      <c r="P129" s="795"/>
      <c r="Q129" s="795"/>
      <c r="R129" s="795"/>
      <c r="S129" s="795"/>
    </row>
    <row r="130" spans="1:19" s="173" customFormat="1" ht="12.75">
      <c r="A130" s="733"/>
      <c r="B130" s="734"/>
      <c r="C130" s="734"/>
      <c r="D130" s="735"/>
      <c r="E130" s="231"/>
      <c r="F130" s="231"/>
      <c r="G130" s="231"/>
      <c r="H130" s="231"/>
      <c r="I130" s="231"/>
      <c r="J130" s="256"/>
      <c r="K130" s="166"/>
      <c r="L130" s="766"/>
      <c r="M130" s="766" t="s">
        <v>525</v>
      </c>
      <c r="N130" s="766">
        <v>0.35962152550000004</v>
      </c>
      <c r="O130" s="795">
        <v>0</v>
      </c>
      <c r="P130" s="795"/>
      <c r="Q130" s="795"/>
      <c r="R130" s="795"/>
      <c r="S130" s="795"/>
    </row>
    <row r="131" spans="1:19" s="173" customFormat="1" ht="12.75">
      <c r="A131" s="733"/>
      <c r="B131" s="734"/>
      <c r="C131" s="734"/>
      <c r="D131" s="735"/>
      <c r="E131" s="231"/>
      <c r="F131" s="231"/>
      <c r="G131" s="231"/>
      <c r="H131" s="231"/>
      <c r="I131" s="231"/>
      <c r="J131" s="256"/>
      <c r="K131" s="166"/>
      <c r="L131" s="766"/>
      <c r="M131" s="766" t="s">
        <v>105</v>
      </c>
      <c r="N131" s="766">
        <v>0.43043808209999995</v>
      </c>
      <c r="O131" s="795">
        <v>16.26452325</v>
      </c>
      <c r="P131" s="795"/>
      <c r="Q131" s="795"/>
      <c r="R131" s="795"/>
      <c r="S131" s="795"/>
    </row>
    <row r="132" spans="1:19" s="173" customFormat="1" ht="12.75">
      <c r="A132" s="733"/>
      <c r="B132" s="734"/>
      <c r="C132" s="734"/>
      <c r="D132" s="735"/>
      <c r="E132" s="231"/>
      <c r="F132" s="231"/>
      <c r="G132" s="231"/>
      <c r="H132" s="231"/>
      <c r="I132" s="231"/>
      <c r="J132" s="256"/>
      <c r="K132" s="166"/>
      <c r="L132" s="766"/>
      <c r="M132" s="766" t="s">
        <v>107</v>
      </c>
      <c r="N132" s="766">
        <v>1.0978879750000001</v>
      </c>
      <c r="O132" s="795">
        <v>1.2067421999999999</v>
      </c>
      <c r="P132" s="795"/>
      <c r="Q132" s="795"/>
      <c r="R132" s="795"/>
      <c r="S132" s="795"/>
    </row>
    <row r="133" spans="1:19" s="173" customFormat="1" ht="12.75">
      <c r="A133" s="733"/>
      <c r="B133" s="734"/>
      <c r="C133" s="734"/>
      <c r="D133" s="735"/>
      <c r="E133" s="231"/>
      <c r="F133" s="231"/>
      <c r="G133" s="231"/>
      <c r="H133" s="231"/>
      <c r="I133" s="231"/>
      <c r="J133" s="256"/>
      <c r="K133" s="166"/>
      <c r="L133" s="766"/>
      <c r="M133" s="766" t="s">
        <v>118</v>
      </c>
      <c r="N133" s="766">
        <v>2.0038</v>
      </c>
      <c r="O133" s="795">
        <v>2.3403</v>
      </c>
      <c r="P133" s="795"/>
      <c r="Q133" s="795"/>
      <c r="R133" s="795"/>
      <c r="S133" s="795"/>
    </row>
    <row r="134" spans="1:19" s="173" customFormat="1" ht="12.75">
      <c r="A134" s="733"/>
      <c r="B134" s="734"/>
      <c r="C134" s="734"/>
      <c r="D134" s="735"/>
      <c r="E134" s="231"/>
      <c r="F134" s="231"/>
      <c r="G134" s="231"/>
      <c r="H134" s="231"/>
      <c r="I134" s="231"/>
      <c r="J134" s="256"/>
      <c r="K134" s="166"/>
      <c r="L134" s="766"/>
      <c r="M134" s="766" t="s">
        <v>142</v>
      </c>
      <c r="N134" s="766">
        <v>2.3708424839999998</v>
      </c>
      <c r="O134" s="795">
        <v>2.1070567979999999</v>
      </c>
      <c r="P134" s="795"/>
      <c r="Q134" s="795"/>
      <c r="R134" s="795"/>
      <c r="S134" s="795"/>
    </row>
    <row r="135" spans="1:19" s="173" customFormat="1" ht="12.75">
      <c r="A135" s="733"/>
      <c r="B135" s="734"/>
      <c r="C135" s="734"/>
      <c r="D135" s="735"/>
      <c r="E135" s="231"/>
      <c r="F135" s="231"/>
      <c r="G135" s="231"/>
      <c r="H135" s="231"/>
      <c r="I135" s="231"/>
      <c r="J135" s="256"/>
      <c r="K135" s="166"/>
      <c r="L135" s="766"/>
      <c r="M135" s="766" t="s">
        <v>122</v>
      </c>
      <c r="N135" s="766">
        <v>2.3849399999999998</v>
      </c>
      <c r="O135" s="795">
        <v>2.4827305000000002</v>
      </c>
      <c r="P135" s="795"/>
      <c r="Q135" s="795"/>
      <c r="R135" s="795"/>
      <c r="S135" s="795"/>
    </row>
    <row r="136" spans="1:19" s="173" customFormat="1" ht="12.75">
      <c r="A136" s="733"/>
      <c r="B136" s="734"/>
      <c r="C136" s="734"/>
      <c r="D136" s="735"/>
      <c r="E136" s="231"/>
      <c r="F136" s="231"/>
      <c r="G136" s="231"/>
      <c r="H136" s="231"/>
      <c r="I136" s="231"/>
      <c r="J136" s="256"/>
      <c r="K136" s="166"/>
      <c r="L136" s="766"/>
      <c r="M136" s="766" t="s">
        <v>127</v>
      </c>
      <c r="N136" s="766">
        <v>2.4059694249999999</v>
      </c>
      <c r="O136" s="795">
        <v>2.9428516089999999</v>
      </c>
      <c r="P136" s="795"/>
      <c r="Q136" s="795"/>
      <c r="R136" s="795"/>
      <c r="S136" s="795"/>
    </row>
    <row r="137" spans="1:19" s="173" customFormat="1" ht="12.75">
      <c r="A137" s="733"/>
      <c r="B137" s="734"/>
      <c r="C137" s="734"/>
      <c r="D137" s="735"/>
      <c r="E137" s="231"/>
      <c r="F137" s="231"/>
      <c r="G137" s="231"/>
      <c r="H137" s="231"/>
      <c r="I137" s="231"/>
      <c r="J137" s="256"/>
      <c r="K137" s="166"/>
      <c r="L137" s="766"/>
      <c r="M137" s="766" t="s">
        <v>108</v>
      </c>
      <c r="N137" s="766">
        <v>2.6561527500000004</v>
      </c>
      <c r="O137" s="795">
        <v>0.84775250000000002</v>
      </c>
      <c r="P137" s="795"/>
      <c r="Q137" s="795"/>
      <c r="R137" s="795"/>
      <c r="S137" s="795"/>
    </row>
    <row r="138" spans="1:19" s="173" customFormat="1" ht="12.75">
      <c r="A138" s="733"/>
      <c r="B138" s="734"/>
      <c r="C138" s="734"/>
      <c r="D138" s="735"/>
      <c r="E138" s="231"/>
      <c r="F138" s="231"/>
      <c r="G138" s="231"/>
      <c r="H138" s="231"/>
      <c r="I138" s="231"/>
      <c r="J138" s="256"/>
      <c r="K138" s="166"/>
      <c r="L138" s="766"/>
      <c r="M138" s="766" t="s">
        <v>129</v>
      </c>
      <c r="N138" s="766">
        <v>2.8725040600000002</v>
      </c>
      <c r="O138" s="795">
        <v>4.2691233659999996</v>
      </c>
      <c r="P138" s="795"/>
      <c r="Q138" s="795"/>
      <c r="R138" s="795"/>
      <c r="S138" s="795"/>
    </row>
    <row r="139" spans="1:19" s="173" customFormat="1" ht="12.75">
      <c r="A139" s="733"/>
      <c r="B139" s="734"/>
      <c r="C139" s="734"/>
      <c r="D139" s="735"/>
      <c r="E139" s="231"/>
      <c r="F139" s="231"/>
      <c r="G139" s="231"/>
      <c r="H139" s="231"/>
      <c r="I139" s="231"/>
      <c r="J139" s="256"/>
      <c r="K139" s="166"/>
      <c r="L139" s="766"/>
      <c r="M139" s="766" t="s">
        <v>124</v>
      </c>
      <c r="N139" s="766">
        <v>3.4074816559999999</v>
      </c>
      <c r="O139" s="795">
        <v>4.5872450000000002</v>
      </c>
      <c r="P139" s="795"/>
      <c r="Q139" s="795"/>
      <c r="R139" s="795"/>
      <c r="S139" s="795"/>
    </row>
    <row r="140" spans="1:19" s="173" customFormat="1" ht="12.75">
      <c r="A140" s="733"/>
      <c r="B140" s="734"/>
      <c r="C140" s="734"/>
      <c r="D140" s="735"/>
      <c r="E140" s="231"/>
      <c r="F140" s="231"/>
      <c r="G140" s="231"/>
      <c r="H140" s="231"/>
      <c r="I140" s="231"/>
      <c r="J140" s="256"/>
      <c r="K140" s="166"/>
      <c r="L140" s="766"/>
      <c r="M140" s="766" t="s">
        <v>123</v>
      </c>
      <c r="N140" s="766">
        <v>3.5058536029999998</v>
      </c>
      <c r="O140" s="795">
        <v>4.3726477880000001</v>
      </c>
      <c r="P140" s="795"/>
      <c r="Q140" s="795"/>
      <c r="R140" s="795"/>
      <c r="S140" s="795"/>
    </row>
    <row r="141" spans="1:19" s="173" customFormat="1" ht="12.75">
      <c r="A141" s="733"/>
      <c r="B141" s="734"/>
      <c r="C141" s="734"/>
      <c r="D141" s="735"/>
      <c r="E141" s="231"/>
      <c r="F141" s="231"/>
      <c r="G141" s="231"/>
      <c r="H141" s="231"/>
      <c r="I141" s="231"/>
      <c r="J141" s="256"/>
      <c r="K141" s="166"/>
      <c r="L141" s="766"/>
      <c r="M141" s="766" t="s">
        <v>117</v>
      </c>
      <c r="N141" s="766">
        <v>3.7117280720000001</v>
      </c>
      <c r="O141" s="795">
        <v>3.7274813500000001</v>
      </c>
      <c r="P141" s="795"/>
      <c r="Q141" s="795"/>
      <c r="R141" s="795"/>
      <c r="S141" s="795"/>
    </row>
    <row r="142" spans="1:19" s="173" customFormat="1" ht="12.75">
      <c r="A142" s="733"/>
      <c r="B142" s="734"/>
      <c r="C142" s="734"/>
      <c r="D142" s="735"/>
      <c r="E142" s="231"/>
      <c r="F142" s="231"/>
      <c r="G142" s="231"/>
      <c r="H142" s="231"/>
      <c r="I142" s="231"/>
      <c r="J142" s="256"/>
      <c r="K142" s="166"/>
      <c r="L142" s="766"/>
      <c r="M142" s="766" t="s">
        <v>125</v>
      </c>
      <c r="N142" s="766">
        <v>3.7158172500000002</v>
      </c>
      <c r="O142" s="795">
        <v>4.917109</v>
      </c>
      <c r="P142" s="795"/>
      <c r="Q142" s="795"/>
      <c r="R142" s="795"/>
      <c r="S142" s="795"/>
    </row>
    <row r="143" spans="1:19" s="173" customFormat="1" ht="12.75">
      <c r="A143" s="733"/>
      <c r="B143" s="734"/>
      <c r="C143" s="734"/>
      <c r="D143" s="735"/>
      <c r="E143" s="231"/>
      <c r="F143" s="231"/>
      <c r="G143" s="231"/>
      <c r="H143" s="231"/>
      <c r="I143" s="231"/>
      <c r="J143" s="256"/>
      <c r="K143" s="166"/>
      <c r="L143" s="766"/>
      <c r="M143" s="766" t="s">
        <v>139</v>
      </c>
      <c r="N143" s="766">
        <v>4.1449303430000004</v>
      </c>
      <c r="O143" s="795">
        <v>4.4797399999999996</v>
      </c>
      <c r="P143" s="795"/>
      <c r="Q143" s="795"/>
      <c r="R143" s="795"/>
      <c r="S143" s="795"/>
    </row>
    <row r="144" spans="1:19" s="173" customFormat="1" ht="12.75">
      <c r="A144" s="733"/>
      <c r="B144" s="734"/>
      <c r="C144" s="734"/>
      <c r="D144" s="735"/>
      <c r="E144" s="231"/>
      <c r="F144" s="231"/>
      <c r="G144" s="231"/>
      <c r="H144" s="231"/>
      <c r="I144" s="231"/>
      <c r="J144" s="256"/>
      <c r="K144" s="166"/>
      <c r="L144" s="766"/>
      <c r="M144" s="766" t="s">
        <v>526</v>
      </c>
      <c r="N144" s="766">
        <v>5.6294966659999996</v>
      </c>
      <c r="O144" s="795">
        <v>0</v>
      </c>
      <c r="P144" s="795"/>
      <c r="Q144" s="795"/>
      <c r="R144" s="795"/>
      <c r="S144" s="795"/>
    </row>
    <row r="145" spans="1:19" s="173" customFormat="1" ht="12.75">
      <c r="A145" s="733"/>
      <c r="B145" s="734"/>
      <c r="C145" s="734"/>
      <c r="D145" s="735"/>
      <c r="E145" s="231"/>
      <c r="F145" s="231"/>
      <c r="G145" s="231"/>
      <c r="H145" s="231"/>
      <c r="I145" s="231"/>
      <c r="J145" s="256"/>
      <c r="K145" s="166"/>
      <c r="L145" s="766"/>
      <c r="M145" s="766" t="s">
        <v>134</v>
      </c>
      <c r="N145" s="766">
        <v>5.9549669949999995</v>
      </c>
      <c r="O145" s="795">
        <v>11.057720079999999</v>
      </c>
      <c r="P145" s="795"/>
      <c r="Q145" s="795"/>
      <c r="R145" s="795"/>
      <c r="S145" s="795"/>
    </row>
    <row r="146" spans="1:19" s="173" customFormat="1" ht="12.75">
      <c r="A146" s="733"/>
      <c r="B146" s="734"/>
      <c r="C146" s="734"/>
      <c r="D146" s="735"/>
      <c r="E146" s="231"/>
      <c r="F146" s="231"/>
      <c r="G146" s="231"/>
      <c r="H146" s="231"/>
      <c r="I146" s="231"/>
      <c r="J146" s="256"/>
      <c r="K146" s="166"/>
      <c r="L146" s="766"/>
      <c r="M146" s="766" t="s">
        <v>100</v>
      </c>
      <c r="N146" s="766">
        <v>7.1225864350000005</v>
      </c>
      <c r="O146" s="795">
        <v>7.1882044790000004</v>
      </c>
      <c r="P146" s="795"/>
      <c r="Q146" s="795"/>
      <c r="R146" s="795"/>
      <c r="S146" s="795"/>
    </row>
    <row r="147" spans="1:19" s="173" customFormat="1" ht="12.75">
      <c r="A147" s="733"/>
      <c r="B147" s="734"/>
      <c r="C147" s="734"/>
      <c r="D147" s="735"/>
      <c r="E147" s="231"/>
      <c r="F147" s="231"/>
      <c r="G147" s="231"/>
      <c r="H147" s="231"/>
      <c r="I147" s="231"/>
      <c r="J147" s="256"/>
      <c r="K147" s="166"/>
      <c r="L147" s="766"/>
      <c r="M147" s="766" t="s">
        <v>102</v>
      </c>
      <c r="N147" s="766">
        <v>8.6500665160000008</v>
      </c>
      <c r="O147" s="795">
        <v>5.9460542500000004</v>
      </c>
      <c r="P147" s="795"/>
      <c r="Q147" s="795"/>
      <c r="R147" s="795"/>
      <c r="S147" s="795"/>
    </row>
    <row r="148" spans="1:19" s="173" customFormat="1" ht="12.75">
      <c r="A148" s="733"/>
      <c r="B148" s="734"/>
      <c r="C148" s="734"/>
      <c r="D148" s="735"/>
      <c r="E148" s="231"/>
      <c r="F148" s="231"/>
      <c r="G148" s="231"/>
      <c r="H148" s="231"/>
      <c r="I148" s="231"/>
      <c r="J148" s="256"/>
      <c r="K148" s="166"/>
      <c r="L148" s="766"/>
      <c r="M148" s="766" t="s">
        <v>126</v>
      </c>
      <c r="N148" s="766">
        <v>9.0638140860000007</v>
      </c>
      <c r="O148" s="795">
        <v>8.5818910580000001</v>
      </c>
      <c r="P148" s="795"/>
      <c r="Q148" s="795"/>
      <c r="R148" s="795"/>
      <c r="S148" s="795"/>
    </row>
    <row r="149" spans="1:19" s="173" customFormat="1" ht="12.75">
      <c r="A149" s="733"/>
      <c r="B149" s="734"/>
      <c r="C149" s="734"/>
      <c r="D149" s="735"/>
      <c r="E149" s="231"/>
      <c r="F149" s="231"/>
      <c r="G149" s="231"/>
      <c r="H149" s="231"/>
      <c r="I149" s="231"/>
      <c r="J149" s="256"/>
      <c r="K149" s="166"/>
      <c r="L149" s="766"/>
      <c r="M149" s="766" t="s">
        <v>130</v>
      </c>
      <c r="N149" s="766">
        <v>11.652051779999999</v>
      </c>
      <c r="O149" s="795">
        <v>8.100865563000001</v>
      </c>
      <c r="P149" s="795"/>
      <c r="Q149" s="795"/>
      <c r="R149" s="795"/>
      <c r="S149" s="795"/>
    </row>
    <row r="150" spans="1:19" s="173" customFormat="1" ht="12.75">
      <c r="A150" s="733"/>
      <c r="B150" s="734"/>
      <c r="C150" s="734"/>
      <c r="D150" s="735"/>
      <c r="E150" s="231"/>
      <c r="F150" s="231"/>
      <c r="G150" s="231"/>
      <c r="H150" s="231"/>
      <c r="I150" s="231"/>
      <c r="J150" s="256"/>
      <c r="K150" s="166"/>
      <c r="L150" s="766"/>
      <c r="M150" s="766" t="s">
        <v>119</v>
      </c>
      <c r="N150" s="766">
        <v>14.138608</v>
      </c>
      <c r="O150" s="795">
        <v>8.8260170000000002</v>
      </c>
      <c r="P150" s="795"/>
      <c r="Q150" s="795"/>
      <c r="R150" s="795"/>
      <c r="S150" s="795"/>
    </row>
    <row r="151" spans="1:19" s="173" customFormat="1" ht="12.75">
      <c r="A151" s="733"/>
      <c r="B151" s="734"/>
      <c r="C151" s="734"/>
      <c r="D151" s="735"/>
      <c r="E151" s="231"/>
      <c r="F151" s="231"/>
      <c r="G151" s="231"/>
      <c r="H151" s="231"/>
      <c r="I151" s="231"/>
      <c r="J151" s="256"/>
      <c r="K151" s="166"/>
      <c r="L151" s="766"/>
      <c r="M151" s="766" t="s">
        <v>523</v>
      </c>
      <c r="N151" s="766">
        <v>14.35544694</v>
      </c>
      <c r="O151" s="795">
        <v>0</v>
      </c>
      <c r="P151" s="795"/>
      <c r="Q151" s="795"/>
      <c r="R151" s="795"/>
      <c r="S151" s="795"/>
    </row>
    <row r="152" spans="1:19" s="173" customFormat="1" ht="12.75">
      <c r="A152" s="733"/>
      <c r="B152" s="734"/>
      <c r="C152" s="734"/>
      <c r="D152" s="735"/>
      <c r="E152" s="231"/>
      <c r="F152" s="231"/>
      <c r="G152" s="231"/>
      <c r="H152" s="231"/>
      <c r="I152" s="231"/>
      <c r="J152" s="256"/>
      <c r="K152" s="166"/>
      <c r="L152" s="766"/>
      <c r="M152" s="766" t="s">
        <v>137</v>
      </c>
      <c r="N152" s="766">
        <v>15.356599449999999</v>
      </c>
      <c r="O152" s="795">
        <v>2.2994750490000002</v>
      </c>
      <c r="P152" s="795"/>
      <c r="Q152" s="795"/>
      <c r="R152" s="795"/>
      <c r="S152" s="795"/>
    </row>
    <row r="153" spans="1:19" s="173" customFormat="1" ht="12.75">
      <c r="A153" s="733"/>
      <c r="B153" s="734"/>
      <c r="C153" s="734"/>
      <c r="D153" s="735"/>
      <c r="E153" s="231"/>
      <c r="F153" s="231"/>
      <c r="G153" s="231"/>
      <c r="H153" s="231"/>
      <c r="I153" s="231"/>
      <c r="J153" s="256"/>
      <c r="K153" s="166"/>
      <c r="L153" s="766"/>
      <c r="M153" s="766" t="s">
        <v>112</v>
      </c>
      <c r="N153" s="766">
        <v>19.51324889</v>
      </c>
      <c r="O153" s="795">
        <v>20.836800409999999</v>
      </c>
      <c r="P153" s="795"/>
      <c r="Q153" s="795"/>
      <c r="R153" s="795"/>
      <c r="S153" s="795"/>
    </row>
    <row r="154" spans="1:19" s="173" customFormat="1" ht="12.75">
      <c r="A154" s="733"/>
      <c r="B154" s="734"/>
      <c r="C154" s="734"/>
      <c r="D154" s="735"/>
      <c r="E154" s="231"/>
      <c r="F154" s="231"/>
      <c r="G154" s="231"/>
      <c r="H154" s="231"/>
      <c r="I154" s="231"/>
      <c r="J154" s="256"/>
      <c r="K154" s="166"/>
      <c r="L154" s="766"/>
      <c r="M154" s="766" t="s">
        <v>135</v>
      </c>
      <c r="N154" s="766">
        <v>19.90328805</v>
      </c>
      <c r="O154" s="795">
        <v>13.75618551</v>
      </c>
      <c r="P154" s="795"/>
      <c r="Q154" s="795"/>
      <c r="R154" s="795"/>
      <c r="S154" s="795"/>
    </row>
    <row r="155" spans="1:19" s="173" customFormat="1" ht="12.75">
      <c r="A155" s="733"/>
      <c r="B155" s="734"/>
      <c r="C155" s="734"/>
      <c r="D155" s="735"/>
      <c r="E155" s="231"/>
      <c r="F155" s="231"/>
      <c r="G155" s="231"/>
      <c r="H155" s="231"/>
      <c r="I155" s="231"/>
      <c r="J155" s="256"/>
      <c r="K155" s="166"/>
      <c r="L155" s="766"/>
      <c r="M155" s="766" t="s">
        <v>132</v>
      </c>
      <c r="N155" s="766">
        <v>22.46754795</v>
      </c>
      <c r="O155" s="795">
        <v>19.35974465</v>
      </c>
      <c r="P155" s="795"/>
      <c r="Q155" s="795"/>
      <c r="R155" s="795"/>
      <c r="S155" s="795"/>
    </row>
    <row r="156" spans="1:19" s="173" customFormat="1" ht="12.75">
      <c r="A156" s="733"/>
      <c r="B156" s="734"/>
      <c r="C156" s="734"/>
      <c r="D156" s="735"/>
      <c r="E156" s="231"/>
      <c r="F156" s="231"/>
      <c r="G156" s="231"/>
      <c r="H156" s="231"/>
      <c r="I156" s="231"/>
      <c r="J156" s="256"/>
      <c r="K156" s="166"/>
      <c r="L156" s="766"/>
      <c r="M156" s="766" t="s">
        <v>115</v>
      </c>
      <c r="N156" s="766">
        <v>23.311622440000001</v>
      </c>
      <c r="O156" s="795">
        <v>36.924150759999996</v>
      </c>
      <c r="P156" s="795"/>
      <c r="Q156" s="795"/>
      <c r="R156" s="795"/>
      <c r="S156" s="795"/>
    </row>
    <row r="157" spans="1:19" s="173" customFormat="1" ht="12.75">
      <c r="A157" s="733"/>
      <c r="B157" s="734"/>
      <c r="C157" s="734"/>
      <c r="D157" s="735"/>
      <c r="E157" s="231"/>
      <c r="F157" s="231"/>
      <c r="G157" s="231"/>
      <c r="H157" s="231"/>
      <c r="I157" s="231"/>
      <c r="J157" s="256"/>
      <c r="K157" s="166"/>
      <c r="L157" s="766"/>
      <c r="M157" s="766" t="s">
        <v>140</v>
      </c>
      <c r="N157" s="766">
        <v>23.597600660000001</v>
      </c>
      <c r="O157" s="795">
        <v>37.108076830000002</v>
      </c>
      <c r="P157" s="795"/>
      <c r="Q157" s="795"/>
      <c r="R157" s="795"/>
      <c r="S157" s="795"/>
    </row>
    <row r="158" spans="1:19" s="173" customFormat="1" ht="12.75">
      <c r="A158" s="733"/>
      <c r="B158" s="734"/>
      <c r="C158" s="734"/>
      <c r="D158" s="735"/>
      <c r="E158" s="231"/>
      <c r="F158" s="231"/>
      <c r="G158" s="231"/>
      <c r="H158" s="231"/>
      <c r="I158" s="231"/>
      <c r="J158" s="256"/>
      <c r="K158" s="166"/>
      <c r="L158" s="766"/>
      <c r="M158" s="766" t="s">
        <v>109</v>
      </c>
      <c r="N158" s="766">
        <v>27.897364959999997</v>
      </c>
      <c r="O158" s="795">
        <v>27.872673219999999</v>
      </c>
      <c r="P158" s="795"/>
      <c r="Q158" s="795"/>
      <c r="R158" s="795"/>
      <c r="S158" s="795"/>
    </row>
    <row r="159" spans="1:19" s="173" customFormat="1" ht="12.75">
      <c r="A159" s="733"/>
      <c r="B159" s="734"/>
      <c r="C159" s="734"/>
      <c r="D159" s="735"/>
      <c r="E159" s="231"/>
      <c r="F159" s="231"/>
      <c r="G159" s="231"/>
      <c r="H159" s="231"/>
      <c r="I159" s="231"/>
      <c r="J159" s="256"/>
      <c r="K159" s="166"/>
      <c r="L159" s="766"/>
      <c r="M159" s="766" t="s">
        <v>49</v>
      </c>
      <c r="N159" s="766">
        <v>27.997365500000001</v>
      </c>
      <c r="O159" s="795">
        <v>1.7320684020000001</v>
      </c>
      <c r="P159" s="795"/>
      <c r="Q159" s="795"/>
      <c r="R159" s="795"/>
      <c r="S159" s="795"/>
    </row>
    <row r="160" spans="1:19" s="173" customFormat="1" ht="12.75">
      <c r="A160" s="733"/>
      <c r="B160" s="734"/>
      <c r="C160" s="734"/>
      <c r="D160" s="735"/>
      <c r="E160" s="231"/>
      <c r="F160" s="231"/>
      <c r="G160" s="231"/>
      <c r="H160" s="231"/>
      <c r="I160" s="231"/>
      <c r="J160" s="256"/>
      <c r="K160" s="166"/>
      <c r="L160" s="766"/>
      <c r="M160" s="766" t="s">
        <v>347</v>
      </c>
      <c r="N160" s="766">
        <v>29.811042689999997</v>
      </c>
      <c r="O160" s="795">
        <v>68.807550109999994</v>
      </c>
      <c r="P160" s="795"/>
      <c r="Q160" s="795"/>
      <c r="R160" s="795"/>
      <c r="S160" s="795"/>
    </row>
    <row r="161" spans="1:19" s="173" customFormat="1" ht="12.75">
      <c r="A161" s="733"/>
      <c r="B161" s="734"/>
      <c r="C161" s="734"/>
      <c r="D161" s="735"/>
      <c r="E161" s="231"/>
      <c r="F161" s="231"/>
      <c r="G161" s="231"/>
      <c r="H161" s="231"/>
      <c r="I161" s="231"/>
      <c r="J161" s="256"/>
      <c r="K161" s="166"/>
      <c r="L161" s="766"/>
      <c r="M161" s="766" t="s">
        <v>114</v>
      </c>
      <c r="N161" s="766">
        <v>30.811290410000002</v>
      </c>
      <c r="O161" s="795">
        <v>38.871129090000004</v>
      </c>
      <c r="P161" s="795"/>
      <c r="Q161" s="795"/>
      <c r="R161" s="795"/>
      <c r="S161" s="795"/>
    </row>
    <row r="162" spans="1:19" s="173" customFormat="1" ht="12.75">
      <c r="A162" s="733"/>
      <c r="B162" s="734"/>
      <c r="C162" s="734"/>
      <c r="D162" s="735"/>
      <c r="E162" s="231"/>
      <c r="F162" s="231"/>
      <c r="G162" s="231"/>
      <c r="H162" s="231"/>
      <c r="I162" s="231"/>
      <c r="J162" s="256"/>
      <c r="K162" s="166"/>
      <c r="L162" s="766"/>
      <c r="M162" s="766" t="s">
        <v>121</v>
      </c>
      <c r="N162" s="766">
        <v>66.156715790000007</v>
      </c>
      <c r="O162" s="795">
        <v>65.738493030000001</v>
      </c>
      <c r="P162" s="795"/>
      <c r="Q162" s="795"/>
      <c r="R162" s="795"/>
      <c r="S162" s="795"/>
    </row>
    <row r="163" spans="1:19" s="173" customFormat="1" ht="12.75">
      <c r="A163" s="733"/>
      <c r="B163" s="734"/>
      <c r="C163" s="734"/>
      <c r="D163" s="735"/>
      <c r="E163" s="231"/>
      <c r="F163" s="231"/>
      <c r="G163" s="231"/>
      <c r="H163" s="231"/>
      <c r="I163" s="231"/>
      <c r="J163" s="256"/>
      <c r="K163" s="166"/>
      <c r="L163" s="766"/>
      <c r="M163" s="766" t="s">
        <v>131</v>
      </c>
      <c r="N163" s="766">
        <v>81.199021189999996</v>
      </c>
      <c r="O163" s="795">
        <v>79.638048800000007</v>
      </c>
      <c r="P163" s="795"/>
      <c r="Q163" s="795"/>
      <c r="R163" s="795"/>
      <c r="S163" s="795"/>
    </row>
    <row r="164" spans="1:19" s="173" customFormat="1" ht="12.75">
      <c r="A164" s="733"/>
      <c r="B164" s="734"/>
      <c r="C164" s="734"/>
      <c r="D164" s="735"/>
      <c r="E164" s="231"/>
      <c r="F164" s="231"/>
      <c r="G164" s="231"/>
      <c r="H164" s="231"/>
      <c r="I164" s="231"/>
      <c r="J164" s="256"/>
      <c r="K164" s="166"/>
      <c r="L164" s="766"/>
      <c r="M164" s="766" t="s">
        <v>106</v>
      </c>
      <c r="N164" s="766">
        <v>99.026510299999998</v>
      </c>
      <c r="O164" s="795">
        <v>100.1931482</v>
      </c>
      <c r="P164" s="795"/>
      <c r="Q164" s="795"/>
      <c r="R164" s="795"/>
      <c r="S164" s="795"/>
    </row>
    <row r="165" spans="1:19" s="173" customFormat="1" ht="12.75">
      <c r="A165" s="733"/>
      <c r="B165" s="734"/>
      <c r="C165" s="734"/>
      <c r="D165" s="735"/>
      <c r="E165" s="231"/>
      <c r="F165" s="231"/>
      <c r="G165" s="231"/>
      <c r="H165" s="231"/>
      <c r="I165" s="231"/>
      <c r="J165" s="256"/>
      <c r="K165" s="166"/>
      <c r="L165" s="766"/>
      <c r="M165" s="766" t="s">
        <v>104</v>
      </c>
      <c r="N165" s="766">
        <v>122.6832953</v>
      </c>
      <c r="O165" s="795">
        <v>128.6336379</v>
      </c>
      <c r="P165" s="795"/>
      <c r="Q165" s="795"/>
      <c r="R165" s="795"/>
      <c r="S165" s="795"/>
    </row>
    <row r="166" spans="1:19" s="173" customFormat="1" ht="12.75">
      <c r="A166" s="733"/>
      <c r="B166" s="734"/>
      <c r="C166" s="734"/>
      <c r="D166" s="735"/>
      <c r="E166" s="231"/>
      <c r="F166" s="231"/>
      <c r="G166" s="231"/>
      <c r="H166" s="231"/>
      <c r="I166" s="231"/>
      <c r="J166" s="256"/>
      <c r="K166" s="166"/>
      <c r="L166" s="766"/>
      <c r="M166" s="766" t="s">
        <v>110</v>
      </c>
      <c r="N166" s="766">
        <v>124.996897</v>
      </c>
      <c r="O166" s="795">
        <v>123.3734295</v>
      </c>
      <c r="P166" s="795"/>
      <c r="Q166" s="795"/>
      <c r="R166" s="795"/>
      <c r="S166" s="795"/>
    </row>
    <row r="167" spans="1:19" s="173" customFormat="1" ht="12.75">
      <c r="A167" s="733"/>
      <c r="B167" s="734"/>
      <c r="C167" s="734"/>
      <c r="D167" s="735"/>
      <c r="E167" s="231"/>
      <c r="F167" s="231"/>
      <c r="G167" s="231"/>
      <c r="H167" s="231"/>
      <c r="I167" s="231"/>
      <c r="J167" s="256"/>
      <c r="K167" s="166"/>
      <c r="L167" s="766"/>
      <c r="M167" s="766" t="s">
        <v>103</v>
      </c>
      <c r="N167" s="766">
        <v>141.44675080000002</v>
      </c>
      <c r="O167" s="795">
        <v>87.835759349999989</v>
      </c>
      <c r="P167" s="795"/>
      <c r="Q167" s="795"/>
      <c r="R167" s="795"/>
      <c r="S167" s="795"/>
    </row>
    <row r="168" spans="1:19" s="173" customFormat="1" ht="12.75">
      <c r="A168" s="733"/>
      <c r="B168" s="734"/>
      <c r="C168" s="734"/>
      <c r="D168" s="735"/>
      <c r="E168" s="231"/>
      <c r="F168" s="231"/>
      <c r="G168" s="231"/>
      <c r="H168" s="231"/>
      <c r="I168" s="231"/>
      <c r="J168" s="256"/>
      <c r="K168" s="166"/>
      <c r="L168" s="766"/>
      <c r="M168" s="766" t="s">
        <v>120</v>
      </c>
      <c r="N168" s="766">
        <v>222.88428330000002</v>
      </c>
      <c r="O168" s="795">
        <v>478.97459779999997</v>
      </c>
      <c r="P168" s="795"/>
      <c r="Q168" s="795"/>
      <c r="R168" s="795"/>
      <c r="S168" s="795"/>
    </row>
    <row r="169" spans="1:19" s="173" customFormat="1" ht="12.75">
      <c r="A169" s="733"/>
      <c r="B169" s="734"/>
      <c r="C169" s="734"/>
      <c r="D169" s="735"/>
      <c r="E169" s="231"/>
      <c r="F169" s="231"/>
      <c r="G169" s="231"/>
      <c r="H169" s="231"/>
      <c r="I169" s="231"/>
      <c r="J169" s="256"/>
      <c r="K169" s="166"/>
      <c r="L169" s="766"/>
      <c r="M169" s="766" t="s">
        <v>138</v>
      </c>
      <c r="N169" s="766">
        <v>231.4918481</v>
      </c>
      <c r="O169" s="795">
        <v>213.20573689999998</v>
      </c>
      <c r="P169" s="795"/>
      <c r="Q169" s="795"/>
      <c r="R169" s="795"/>
      <c r="S169" s="795"/>
    </row>
    <row r="170" spans="1:19" s="173" customFormat="1" ht="12.75">
      <c r="A170" s="733"/>
      <c r="B170" s="734"/>
      <c r="C170" s="734"/>
      <c r="D170" s="735"/>
      <c r="E170" s="231"/>
      <c r="F170" s="231"/>
      <c r="G170" s="231"/>
      <c r="H170" s="231"/>
      <c r="I170" s="231"/>
      <c r="J170" s="256"/>
      <c r="K170" s="166"/>
      <c r="L170" s="766"/>
      <c r="M170" s="766" t="s">
        <v>111</v>
      </c>
      <c r="N170" s="766">
        <v>239.50898999999998</v>
      </c>
      <c r="O170" s="795">
        <v>239.78281760000002</v>
      </c>
      <c r="P170" s="795"/>
      <c r="Q170" s="795"/>
      <c r="R170" s="795"/>
      <c r="S170" s="795"/>
    </row>
    <row r="171" spans="1:19" s="173" customFormat="1" ht="12.75">
      <c r="A171" s="733"/>
      <c r="B171" s="734"/>
      <c r="C171" s="734"/>
      <c r="D171" s="735"/>
      <c r="E171" s="231"/>
      <c r="F171" s="231"/>
      <c r="G171" s="231"/>
      <c r="H171" s="231"/>
      <c r="I171" s="231"/>
      <c r="J171" s="256"/>
      <c r="K171" s="166"/>
      <c r="L171" s="766"/>
      <c r="M171" s="766" t="s">
        <v>521</v>
      </c>
      <c r="N171" s="766">
        <v>242.97964039999999</v>
      </c>
      <c r="O171" s="795">
        <v>0</v>
      </c>
      <c r="P171" s="795"/>
      <c r="Q171" s="795"/>
      <c r="R171" s="795"/>
      <c r="S171" s="795"/>
    </row>
    <row r="172" spans="1:19" s="173" customFormat="1" ht="12.75">
      <c r="A172" s="733"/>
      <c r="B172" s="734"/>
      <c r="C172" s="734"/>
      <c r="D172" s="735"/>
      <c r="E172" s="231"/>
      <c r="F172" s="231"/>
      <c r="G172" s="231"/>
      <c r="H172" s="231"/>
      <c r="I172" s="231"/>
      <c r="J172" s="256"/>
      <c r="K172" s="166"/>
      <c r="L172" s="766"/>
      <c r="M172" s="766" t="s">
        <v>524</v>
      </c>
      <c r="N172" s="766">
        <v>299.2731493</v>
      </c>
      <c r="O172" s="795">
        <v>1.241119437</v>
      </c>
      <c r="P172" s="795"/>
      <c r="Q172" s="795"/>
      <c r="R172" s="795"/>
      <c r="S172" s="795"/>
    </row>
    <row r="173" spans="1:19" s="173" customFormat="1" ht="12.75">
      <c r="A173" s="733"/>
      <c r="B173" s="734"/>
      <c r="C173" s="734"/>
      <c r="D173" s="735"/>
      <c r="E173" s="231"/>
      <c r="F173" s="231"/>
      <c r="G173" s="231"/>
      <c r="H173" s="231"/>
      <c r="I173" s="231"/>
      <c r="J173" s="256"/>
      <c r="K173" s="166"/>
      <c r="L173" s="766"/>
      <c r="M173" s="766" t="s">
        <v>116</v>
      </c>
      <c r="N173" s="766">
        <v>369.0456848</v>
      </c>
      <c r="O173" s="795">
        <v>253.12366550000002</v>
      </c>
      <c r="P173" s="795"/>
      <c r="Q173" s="795"/>
      <c r="R173" s="795"/>
      <c r="S173" s="795"/>
    </row>
    <row r="174" spans="1:19" s="173" customFormat="1" ht="12.75">
      <c r="A174" s="733"/>
      <c r="B174" s="734"/>
      <c r="C174" s="734"/>
      <c r="D174" s="735"/>
      <c r="E174" s="231"/>
      <c r="F174" s="231"/>
      <c r="G174" s="231"/>
      <c r="H174" s="231"/>
      <c r="I174" s="231"/>
      <c r="J174" s="256"/>
      <c r="K174" s="166"/>
      <c r="L174" s="766"/>
      <c r="M174" s="766" t="s">
        <v>522</v>
      </c>
      <c r="N174" s="766">
        <v>447.12567369999999</v>
      </c>
      <c r="O174" s="795">
        <v>577.5328591</v>
      </c>
      <c r="P174" s="795"/>
      <c r="Q174" s="795"/>
      <c r="R174" s="795"/>
      <c r="S174" s="795"/>
    </row>
    <row r="175" spans="1:19" s="173" customFormat="1" ht="12.75">
      <c r="A175" s="733"/>
      <c r="B175" s="734"/>
      <c r="C175" s="734"/>
      <c r="D175" s="735"/>
      <c r="E175" s="231"/>
      <c r="F175" s="231"/>
      <c r="G175" s="231"/>
      <c r="H175" s="231"/>
      <c r="I175" s="231"/>
      <c r="J175" s="256"/>
      <c r="K175" s="166"/>
      <c r="L175" s="766"/>
      <c r="M175" s="766" t="s">
        <v>113</v>
      </c>
      <c r="N175" s="766">
        <v>587.77341319999994</v>
      </c>
      <c r="O175" s="795">
        <v>629.89459880000004</v>
      </c>
      <c r="P175" s="795"/>
      <c r="Q175" s="795"/>
      <c r="R175" s="795"/>
      <c r="S175" s="795"/>
    </row>
    <row r="176" spans="1:19" s="173" customFormat="1" ht="12.75">
      <c r="A176" s="733"/>
      <c r="B176" s="734"/>
      <c r="C176" s="734"/>
      <c r="D176" s="735"/>
      <c r="E176" s="231"/>
      <c r="F176" s="231"/>
      <c r="G176" s="231"/>
      <c r="H176" s="231"/>
      <c r="I176" s="231"/>
      <c r="J176" s="256"/>
      <c r="K176" s="166"/>
      <c r="L176" s="766"/>
      <c r="M176" s="766" t="s">
        <v>305</v>
      </c>
      <c r="N176" s="766">
        <v>643.81438400000002</v>
      </c>
      <c r="O176" s="795">
        <v>584.84224430000006</v>
      </c>
      <c r="P176" s="795"/>
      <c r="Q176" s="795"/>
      <c r="R176" s="795"/>
      <c r="S176" s="795"/>
    </row>
    <row r="177" spans="1:19" s="173" customFormat="1" ht="12.75">
      <c r="A177" s="729"/>
      <c r="B177" s="730"/>
      <c r="C177" s="730"/>
      <c r="D177" s="731"/>
      <c r="E177" s="231"/>
      <c r="F177" s="231"/>
      <c r="G177" s="231"/>
      <c r="H177" s="231"/>
      <c r="I177" s="231"/>
      <c r="J177" s="256"/>
      <c r="K177" s="166"/>
      <c r="L177" s="766"/>
      <c r="M177" s="766"/>
      <c r="N177" s="766"/>
      <c r="O177" s="795"/>
      <c r="P177" s="795"/>
      <c r="Q177" s="795"/>
      <c r="R177" s="795"/>
      <c r="S177" s="795"/>
    </row>
    <row r="178" spans="1:19" s="173" customFormat="1" ht="12.75">
      <c r="A178" s="218"/>
      <c r="B178" s="231"/>
      <c r="C178" s="231"/>
      <c r="D178" s="231"/>
      <c r="E178" s="231"/>
      <c r="F178" s="231"/>
      <c r="G178" s="231"/>
      <c r="H178" s="231"/>
      <c r="I178" s="231"/>
      <c r="J178" s="256"/>
      <c r="K178" s="166"/>
      <c r="L178" s="766"/>
      <c r="M178" s="766"/>
      <c r="N178" s="766"/>
      <c r="O178" s="795"/>
      <c r="P178" s="795"/>
      <c r="Q178" s="795"/>
      <c r="R178" s="795"/>
      <c r="S178" s="795"/>
    </row>
    <row r="179" spans="1:19" s="173" customFormat="1" ht="12.75">
      <c r="A179" s="218"/>
      <c r="B179" s="231"/>
      <c r="C179" s="231"/>
      <c r="D179" s="231"/>
      <c r="E179" s="231"/>
      <c r="F179" s="231"/>
      <c r="G179" s="231"/>
      <c r="H179" s="231"/>
      <c r="I179" s="231"/>
      <c r="J179" s="256"/>
      <c r="K179" s="166"/>
      <c r="L179" s="766"/>
      <c r="M179" s="766"/>
      <c r="N179" s="766"/>
      <c r="O179" s="795"/>
      <c r="P179" s="795"/>
      <c r="Q179" s="795"/>
      <c r="R179" s="795"/>
      <c r="S179" s="795"/>
    </row>
    <row r="180" spans="1:19" s="173" customFormat="1" ht="12.75">
      <c r="A180" s="218"/>
      <c r="B180" s="231"/>
      <c r="C180" s="231"/>
      <c r="D180" s="231"/>
      <c r="E180" s="231"/>
      <c r="F180" s="231"/>
      <c r="G180" s="231"/>
      <c r="H180" s="231"/>
      <c r="I180" s="231"/>
      <c r="J180" s="256"/>
      <c r="K180" s="166"/>
      <c r="L180" s="766"/>
      <c r="M180" s="766"/>
      <c r="N180" s="766"/>
      <c r="O180" s="795"/>
      <c r="P180" s="795"/>
      <c r="Q180" s="795"/>
      <c r="R180" s="795"/>
      <c r="S180" s="795"/>
    </row>
    <row r="181" spans="1:19" s="182" customFormat="1" ht="12" customHeight="1">
      <c r="A181" s="252"/>
      <c r="B181" s="231"/>
      <c r="C181" s="231"/>
      <c r="D181" s="231"/>
      <c r="E181" s="234"/>
      <c r="F181" s="234"/>
      <c r="G181" s="234"/>
      <c r="H181" s="236"/>
      <c r="I181" s="236"/>
      <c r="J181" s="236"/>
      <c r="K181" s="181"/>
      <c r="L181" s="774"/>
      <c r="M181" s="774"/>
      <c r="N181" s="774"/>
      <c r="O181" s="799"/>
      <c r="P181" s="799"/>
      <c r="Q181" s="799"/>
      <c r="R181" s="799"/>
      <c r="S181" s="799"/>
    </row>
    <row r="182" spans="1:19" s="180" customFormat="1" ht="14.1" customHeight="1">
      <c r="A182" s="183"/>
      <c r="B182" s="184"/>
      <c r="C182" s="184"/>
      <c r="D182" s="184"/>
      <c r="E182" s="184"/>
      <c r="F182" s="182"/>
      <c r="G182" s="184"/>
      <c r="H182" s="181"/>
      <c r="I182" s="181"/>
      <c r="J182" s="234"/>
      <c r="K182" s="185"/>
      <c r="L182" s="775"/>
      <c r="M182" s="775"/>
      <c r="N182" s="775"/>
      <c r="O182" s="800"/>
      <c r="P182" s="800"/>
      <c r="Q182" s="800"/>
      <c r="R182" s="800"/>
      <c r="S182" s="800"/>
    </row>
    <row r="183" spans="1:19" s="146" customFormat="1" ht="12" customHeight="1">
      <c r="A183" s="186"/>
      <c r="B183" s="187"/>
      <c r="C183" s="187"/>
      <c r="D183" s="187"/>
      <c r="E183" s="188"/>
      <c r="H183" s="166"/>
      <c r="I183" s="166"/>
      <c r="J183" s="256"/>
      <c r="K183" s="166"/>
      <c r="L183" s="776"/>
      <c r="M183" s="776"/>
      <c r="N183" s="776"/>
      <c r="O183" s="801"/>
      <c r="P183" s="801"/>
      <c r="Q183" s="801"/>
      <c r="R183" s="801"/>
      <c r="S183" s="801"/>
    </row>
    <row r="184" spans="1:19" s="146" customFormat="1" ht="12" customHeight="1">
      <c r="B184" s="187"/>
      <c r="C184" s="187"/>
      <c r="D184" s="187"/>
      <c r="E184" s="187"/>
      <c r="F184" s="187"/>
      <c r="G184" s="187"/>
      <c r="H184" s="166"/>
      <c r="I184" s="166"/>
      <c r="J184" s="256"/>
      <c r="K184" s="166"/>
      <c r="L184" s="776"/>
      <c r="M184" s="776"/>
      <c r="N184" s="776"/>
      <c r="O184" s="801"/>
      <c r="P184" s="801"/>
      <c r="Q184" s="801"/>
      <c r="R184" s="801"/>
      <c r="S184" s="801"/>
    </row>
    <row r="185" spans="1:19" s="146" customFormat="1" ht="12" customHeight="1">
      <c r="B185" s="189"/>
      <c r="C185" s="189"/>
      <c r="D185" s="189"/>
      <c r="E185" s="189"/>
      <c r="F185" s="189"/>
      <c r="H185" s="166"/>
      <c r="I185" s="166"/>
      <c r="J185" s="256"/>
      <c r="K185" s="166"/>
      <c r="L185" s="776"/>
      <c r="M185" s="776"/>
      <c r="N185" s="776"/>
      <c r="O185" s="801"/>
      <c r="P185" s="801"/>
      <c r="Q185" s="801"/>
      <c r="R185" s="801"/>
      <c r="S185" s="801"/>
    </row>
    <row r="186" spans="1:19" s="190" customFormat="1" ht="12" customHeight="1">
      <c r="J186" s="257"/>
      <c r="L186" s="777"/>
      <c r="M186" s="777"/>
      <c r="N186" s="777"/>
      <c r="O186" s="802"/>
      <c r="P186" s="802"/>
      <c r="Q186" s="802"/>
      <c r="R186" s="802"/>
      <c r="S186" s="802"/>
    </row>
    <row r="187" spans="1:19" s="146" customFormat="1" ht="12" customHeight="1">
      <c r="A187" s="191"/>
      <c r="B187" s="189"/>
      <c r="C187" s="189"/>
      <c r="D187" s="189"/>
      <c r="E187" s="189"/>
      <c r="F187" s="189"/>
      <c r="H187" s="166"/>
      <c r="I187" s="166"/>
      <c r="J187" s="256"/>
      <c r="K187" s="166"/>
      <c r="L187" s="776"/>
      <c r="M187" s="776"/>
      <c r="N187" s="776"/>
      <c r="O187" s="801"/>
      <c r="P187" s="801"/>
      <c r="Q187" s="801"/>
      <c r="R187" s="801"/>
      <c r="S187" s="801"/>
    </row>
    <row r="188" spans="1:19" s="146" customFormat="1" ht="12" customHeight="1">
      <c r="H188" s="150"/>
      <c r="I188" s="150"/>
      <c r="J188" s="259"/>
      <c r="K188" s="150"/>
      <c r="L188" s="776"/>
      <c r="M188" s="776"/>
      <c r="N188" s="776"/>
      <c r="O188" s="801"/>
      <c r="P188" s="801"/>
      <c r="Q188" s="801"/>
      <c r="R188" s="801"/>
      <c r="S188" s="801"/>
    </row>
    <row r="189" spans="1:19" s="146" customFormat="1" ht="12" customHeight="1">
      <c r="A189" s="145"/>
      <c r="B189" s="145"/>
      <c r="C189" s="145"/>
      <c r="D189" s="145"/>
      <c r="E189" s="145"/>
      <c r="F189" s="145"/>
      <c r="G189" s="145"/>
      <c r="J189" s="208"/>
      <c r="L189" s="776"/>
      <c r="M189" s="776"/>
      <c r="N189" s="776"/>
      <c r="O189" s="801"/>
      <c r="P189" s="801"/>
      <c r="Q189" s="801"/>
      <c r="R189" s="801"/>
      <c r="S189" s="801"/>
    </row>
    <row r="190" spans="1:19" s="146" customFormat="1" ht="12" customHeight="1">
      <c r="A190" s="145"/>
      <c r="B190" s="145"/>
      <c r="C190" s="145"/>
      <c r="D190" s="145"/>
      <c r="E190" s="145"/>
      <c r="F190" s="145"/>
      <c r="G190" s="145"/>
      <c r="J190" s="208"/>
      <c r="L190" s="776"/>
      <c r="M190" s="776"/>
      <c r="N190" s="776"/>
      <c r="O190" s="801"/>
      <c r="P190" s="801"/>
      <c r="Q190" s="801"/>
      <c r="R190" s="801"/>
      <c r="S190" s="801"/>
    </row>
    <row r="191" spans="1:19" s="146" customFormat="1" ht="12" customHeight="1">
      <c r="A191" s="145"/>
      <c r="B191" s="145"/>
      <c r="C191" s="145"/>
      <c r="D191" s="145"/>
      <c r="E191" s="145"/>
      <c r="F191" s="145"/>
      <c r="G191" s="145"/>
      <c r="J191" s="208"/>
      <c r="L191" s="776"/>
      <c r="M191" s="776"/>
      <c r="N191" s="776"/>
      <c r="O191" s="801"/>
      <c r="P191" s="801"/>
      <c r="Q191" s="801"/>
      <c r="R191" s="801"/>
      <c r="S191" s="801"/>
    </row>
    <row r="192" spans="1:19" s="146" customFormat="1" ht="12" customHeight="1">
      <c r="A192" s="145"/>
      <c r="B192" s="145"/>
      <c r="C192" s="145"/>
      <c r="D192" s="145"/>
      <c r="E192" s="145"/>
      <c r="F192" s="145"/>
      <c r="G192" s="145"/>
      <c r="J192" s="208"/>
      <c r="L192" s="776"/>
      <c r="M192" s="776"/>
      <c r="N192" s="776"/>
      <c r="O192" s="801"/>
      <c r="P192" s="801"/>
      <c r="Q192" s="801"/>
      <c r="R192" s="801"/>
      <c r="S192" s="801"/>
    </row>
    <row r="193" spans="1:19" s="146" customFormat="1" ht="12" customHeight="1">
      <c r="A193" s="145"/>
      <c r="B193" s="145"/>
      <c r="C193" s="145"/>
      <c r="D193" s="145"/>
      <c r="E193" s="145"/>
      <c r="F193" s="145"/>
      <c r="G193" s="145"/>
      <c r="J193" s="208"/>
      <c r="L193" s="776"/>
      <c r="M193" s="776"/>
      <c r="N193" s="776"/>
      <c r="O193" s="801"/>
      <c r="P193" s="801"/>
      <c r="Q193" s="801"/>
      <c r="R193" s="801"/>
      <c r="S193" s="801"/>
    </row>
    <row r="194" spans="1:19" s="146" customFormat="1" ht="12" customHeight="1">
      <c r="A194" s="145"/>
      <c r="B194" s="145"/>
      <c r="C194" s="145"/>
      <c r="D194" s="145"/>
      <c r="E194" s="145"/>
      <c r="F194" s="145"/>
      <c r="G194" s="145"/>
      <c r="J194" s="208"/>
      <c r="L194" s="776"/>
      <c r="M194" s="776"/>
      <c r="N194" s="776"/>
      <c r="O194" s="801"/>
      <c r="P194" s="801"/>
      <c r="Q194" s="801"/>
      <c r="R194" s="801"/>
      <c r="S194" s="801"/>
    </row>
    <row r="195" spans="1:19" s="190" customFormat="1" ht="12" customHeight="1">
      <c r="A195" s="145"/>
      <c r="B195" s="145"/>
      <c r="C195" s="145"/>
      <c r="D195" s="145"/>
      <c r="E195" s="145"/>
      <c r="F195" s="145"/>
      <c r="G195" s="145"/>
      <c r="J195" s="257"/>
      <c r="L195" s="777"/>
      <c r="M195" s="777"/>
      <c r="N195" s="777"/>
      <c r="O195" s="802"/>
      <c r="P195" s="802"/>
      <c r="Q195" s="802"/>
      <c r="R195" s="802"/>
      <c r="S195" s="802"/>
    </row>
    <row r="196" spans="1:19" s="146" customFormat="1" ht="12" customHeight="1">
      <c r="A196" s="145"/>
      <c r="B196" s="145"/>
      <c r="C196" s="145"/>
      <c r="D196" s="145"/>
      <c r="E196" s="145"/>
      <c r="F196" s="145"/>
      <c r="G196" s="145"/>
      <c r="J196" s="208"/>
      <c r="L196" s="776"/>
      <c r="M196" s="776"/>
      <c r="N196" s="776"/>
      <c r="O196" s="801"/>
      <c r="P196" s="801"/>
      <c r="Q196" s="801"/>
      <c r="R196" s="801"/>
      <c r="S196" s="801"/>
    </row>
    <row r="197" spans="1:19" s="190" customFormat="1" ht="12" customHeight="1">
      <c r="A197" s="145"/>
      <c r="B197" s="145"/>
      <c r="C197" s="145"/>
      <c r="D197" s="145"/>
      <c r="E197" s="145"/>
      <c r="F197" s="145"/>
      <c r="G197" s="145"/>
      <c r="H197" s="187"/>
      <c r="I197" s="187"/>
      <c r="J197" s="255"/>
      <c r="K197" s="187"/>
      <c r="L197" s="777"/>
      <c r="M197" s="777"/>
      <c r="N197" s="777"/>
      <c r="O197" s="802"/>
      <c r="P197" s="802"/>
      <c r="Q197" s="802"/>
      <c r="R197" s="802"/>
      <c r="S197" s="802"/>
    </row>
    <row r="198" spans="1:19" s="146" customFormat="1" ht="12" customHeight="1">
      <c r="A198" s="145"/>
      <c r="B198" s="145"/>
      <c r="C198" s="145"/>
      <c r="D198" s="145"/>
      <c r="E198" s="145"/>
      <c r="F198" s="145"/>
      <c r="G198" s="145"/>
      <c r="H198" s="192"/>
      <c r="I198" s="192"/>
      <c r="J198" s="260"/>
      <c r="K198" s="192"/>
      <c r="L198" s="776"/>
      <c r="M198" s="776"/>
      <c r="N198" s="776"/>
      <c r="O198" s="801"/>
      <c r="P198" s="801"/>
      <c r="Q198" s="801"/>
      <c r="R198" s="801"/>
      <c r="S198" s="801"/>
    </row>
    <row r="199" spans="1:19" ht="12" customHeight="1"/>
    <row r="200" spans="1:19" ht="12" customHeight="1"/>
    <row r="201" spans="1:19" ht="12" customHeight="1"/>
    <row r="202" spans="1:19" ht="12" customHeight="1"/>
    <row r="203" spans="1:19" ht="12" customHeight="1"/>
    <row r="204" spans="1:19" ht="12" customHeight="1"/>
    <row r="205" spans="1:19" ht="12" customHeight="1"/>
    <row r="206" spans="1:19" ht="12" customHeight="1"/>
    <row r="207" spans="1:19" ht="12" customHeight="1">
      <c r="A207" s="173"/>
    </row>
    <row r="208" spans="1:19"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8.25" customHeight="1"/>
    <row r="219" ht="8.25" customHeight="1"/>
    <row r="220" ht="8.25" customHeight="1"/>
    <row r="221" ht="8.25" customHeight="1"/>
    <row r="222" ht="8.25" customHeight="1"/>
    <row r="223" ht="8.25" customHeight="1"/>
    <row r="224" ht="11.45" customHeight="1"/>
    <row r="225" ht="11.45" customHeight="1"/>
    <row r="226" ht="11.45" customHeight="1"/>
    <row r="227" ht="9"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sheetData>
  <mergeCells count="11">
    <mergeCell ref="B71:D71"/>
    <mergeCell ref="E71:G71"/>
    <mergeCell ref="H71:I71"/>
    <mergeCell ref="A123:A124"/>
    <mergeCell ref="B123:D123"/>
    <mergeCell ref="G123:I123"/>
    <mergeCell ref="B9:D9"/>
    <mergeCell ref="E9:G9"/>
    <mergeCell ref="H9:I9"/>
    <mergeCell ref="A4:I4"/>
    <mergeCell ref="A34:I34"/>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Febrero 2017
INFSGI-MES-02-2017
08/03/2017
Versión: 01</oddHeader>
    <oddFooter>&amp;L&amp;"Calibri Light,Regular"&amp;10COES SINAC, 2017&amp;C&amp;"Calibri Light,Regular"&amp;10 4&amp;R&amp;"Calibri Light,Regular"&amp;10Dirección Ejecutiva
Sub Dirección de Gestión de Información</oddFooter>
  </headerFooter>
  <rowBreaks count="2" manualBreakCount="2">
    <brk id="66" max="9" man="1"/>
    <brk id="121" max="9"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W391"/>
  <sheetViews>
    <sheetView view="pageBreakPreview" zoomScale="130" zoomScaleNormal="100" zoomScaleSheetLayoutView="130" workbookViewId="0"/>
  </sheetViews>
  <sheetFormatPr defaultRowHeight="11.25"/>
  <cols>
    <col min="1" max="1" width="29.66406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0.1640625" style="145" customWidth="1"/>
    <col min="10" max="10" width="12.83203125" style="210" customWidth="1"/>
    <col min="11" max="11" width="1.5" style="145" customWidth="1"/>
    <col min="12" max="12" width="9.33203125" style="145"/>
    <col min="13" max="13" width="52.6640625" style="145" bestFit="1" customWidth="1"/>
    <col min="14" max="15" width="12.1640625" style="145" bestFit="1" customWidth="1"/>
    <col min="16" max="17" width="10.1640625" style="145" bestFit="1" customWidth="1"/>
    <col min="18" max="18" width="10.5" style="145" bestFit="1" customWidth="1"/>
    <col min="19" max="19" width="7.83203125" style="145" bestFit="1" customWidth="1"/>
    <col min="20" max="20" width="10.5" style="145" bestFit="1" customWidth="1"/>
    <col min="21" max="22" width="9.33203125" style="145"/>
    <col min="23" max="23" width="52.6640625" style="145" bestFit="1" customWidth="1"/>
    <col min="24" max="16384" width="9.33203125" style="145"/>
  </cols>
  <sheetData>
    <row r="1" spans="1:12" ht="14.1" customHeight="1">
      <c r="A1" s="203"/>
      <c r="B1" s="204"/>
      <c r="C1" s="204"/>
      <c r="D1" s="204"/>
      <c r="E1" s="204"/>
      <c r="F1" s="204"/>
      <c r="G1" s="205"/>
      <c r="H1" s="205"/>
      <c r="I1" s="206"/>
      <c r="J1" s="206"/>
      <c r="K1" s="144"/>
    </row>
    <row r="2" spans="1:12" ht="14.1" customHeight="1">
      <c r="A2" s="207"/>
      <c r="B2" s="208"/>
      <c r="C2" s="208"/>
      <c r="D2" s="208"/>
      <c r="E2" s="208"/>
      <c r="F2" s="208"/>
      <c r="G2" s="209"/>
      <c r="H2" s="209"/>
      <c r="I2" s="209"/>
      <c r="J2" s="209"/>
      <c r="K2" s="147"/>
    </row>
    <row r="3" spans="1:12" ht="14.1" customHeight="1">
      <c r="A3" s="207"/>
      <c r="B3" s="208"/>
      <c r="C3" s="208"/>
      <c r="D3" s="208"/>
      <c r="E3" s="208"/>
      <c r="F3" s="208"/>
      <c r="G3" s="209"/>
      <c r="H3" s="209"/>
      <c r="I3" s="209"/>
      <c r="J3" s="209"/>
      <c r="K3" s="147"/>
    </row>
    <row r="4" spans="1:12" ht="24" customHeight="1">
      <c r="A4" s="904" t="s">
        <v>93</v>
      </c>
      <c r="B4" s="904"/>
      <c r="C4" s="904"/>
      <c r="D4" s="904"/>
      <c r="E4" s="904"/>
      <c r="F4" s="904"/>
      <c r="G4" s="904"/>
      <c r="H4" s="904"/>
      <c r="I4" s="904"/>
      <c r="J4" s="212"/>
      <c r="K4" s="148"/>
    </row>
    <row r="5" spans="1:12" s="173" customFormat="1" ht="12.75">
      <c r="A5" s="218"/>
      <c r="B5" s="231"/>
      <c r="C5" s="231"/>
      <c r="D5" s="231"/>
      <c r="E5" s="231"/>
      <c r="F5" s="231"/>
      <c r="G5" s="231"/>
      <c r="H5" s="231"/>
      <c r="I5" s="231"/>
      <c r="J5" s="256"/>
      <c r="K5" s="166"/>
    </row>
    <row r="6" spans="1:12" s="173" customFormat="1" ht="12.75">
      <c r="A6" s="218"/>
      <c r="B6" s="231"/>
      <c r="C6" s="231"/>
      <c r="D6" s="231"/>
      <c r="E6" s="231"/>
      <c r="F6" s="231"/>
      <c r="G6" s="231"/>
      <c r="H6" s="231"/>
      <c r="I6" s="231"/>
      <c r="J6" s="256"/>
      <c r="K6" s="166"/>
    </row>
    <row r="7" spans="1:12" s="173" customFormat="1" ht="7.5" customHeight="1">
      <c r="A7" s="313"/>
      <c r="B7" s="314"/>
      <c r="C7" s="315"/>
      <c r="D7" s="316"/>
      <c r="E7" s="317"/>
      <c r="F7" s="318"/>
      <c r="G7" s="319"/>
      <c r="H7" s="313"/>
      <c r="I7" s="313"/>
      <c r="J7" s="256"/>
      <c r="K7" s="166"/>
    </row>
    <row r="8" spans="1:12" s="173" customFormat="1" ht="24">
      <c r="A8" s="870" t="s">
        <v>94</v>
      </c>
      <c r="B8" s="930" t="s">
        <v>76</v>
      </c>
      <c r="C8" s="930"/>
      <c r="D8" s="930"/>
      <c r="E8" s="931" t="s">
        <v>77</v>
      </c>
      <c r="F8" s="932"/>
      <c r="G8" s="933"/>
      <c r="H8" s="932" t="s">
        <v>84</v>
      </c>
      <c r="I8" s="932"/>
      <c r="J8" s="256"/>
      <c r="K8" s="166"/>
    </row>
    <row r="9" spans="1:12" s="173" customFormat="1" ht="12">
      <c r="A9" s="868"/>
      <c r="B9" s="328">
        <v>42705</v>
      </c>
      <c r="C9" s="328">
        <v>42736</v>
      </c>
      <c r="D9" s="328">
        <v>42767</v>
      </c>
      <c r="E9" s="329">
        <v>2017</v>
      </c>
      <c r="F9" s="330">
        <v>2016</v>
      </c>
      <c r="G9" s="331" t="s">
        <v>78</v>
      </c>
      <c r="H9" s="330">
        <v>2015</v>
      </c>
      <c r="I9" s="330" t="s">
        <v>78</v>
      </c>
      <c r="J9" s="256"/>
      <c r="K9" s="166"/>
    </row>
    <row r="10" spans="1:12" s="173" customFormat="1" ht="8.25" customHeight="1">
      <c r="A10" s="869"/>
      <c r="B10" s="333"/>
      <c r="C10" s="333"/>
      <c r="D10" s="333"/>
      <c r="E10" s="334"/>
      <c r="F10" s="333"/>
      <c r="G10" s="335"/>
      <c r="H10" s="333"/>
      <c r="I10" s="333"/>
      <c r="J10" s="256"/>
      <c r="K10" s="166"/>
    </row>
    <row r="11" spans="1:12" s="173" customFormat="1" ht="12.75">
      <c r="A11" s="153" t="s">
        <v>53</v>
      </c>
      <c r="B11" s="154">
        <v>89.911519999999996</v>
      </c>
      <c r="C11" s="154">
        <v>124.90405737228799</v>
      </c>
      <c r="D11" s="154">
        <v>115.0573866</v>
      </c>
      <c r="E11" s="309">
        <f>+C11+D11</f>
        <v>239.96144397228801</v>
      </c>
      <c r="F11" s="336">
        <v>181.03440000000001</v>
      </c>
      <c r="G11" s="338">
        <f t="shared" ref="G11:G16" si="0">+E11/F11-1</f>
        <v>0.32550191550494278</v>
      </c>
      <c r="H11" s="154">
        <v>198.71950000000001</v>
      </c>
      <c r="I11" s="341">
        <f t="shared" ref="I11:I16" si="1">+F11/H11-1</f>
        <v>-8.899529235933068E-2</v>
      </c>
      <c r="J11" s="370"/>
      <c r="K11" s="166"/>
      <c r="L11" s="658"/>
    </row>
    <row r="12" spans="1:12" s="173" customFormat="1" ht="12.75">
      <c r="A12" s="269" t="s">
        <v>66</v>
      </c>
      <c r="B12" s="271">
        <v>103.5286</v>
      </c>
      <c r="C12" s="271">
        <v>60.372802024048376</v>
      </c>
      <c r="D12" s="271">
        <v>56.178714550000002</v>
      </c>
      <c r="E12" s="322">
        <f>+C12+D12</f>
        <v>116.55151657404838</v>
      </c>
      <c r="F12" s="270">
        <v>91.729579999999999</v>
      </c>
      <c r="G12" s="339">
        <f t="shared" si="0"/>
        <v>0.27059904312271321</v>
      </c>
      <c r="H12" s="271">
        <v>90.593999999999994</v>
      </c>
      <c r="I12" s="342">
        <f t="shared" si="1"/>
        <v>1.2534825705896591E-2</v>
      </c>
      <c r="J12" s="370"/>
      <c r="K12" s="166"/>
      <c r="L12" s="658"/>
    </row>
    <row r="13" spans="1:12" s="173" customFormat="1" ht="12.75">
      <c r="A13" s="153" t="s">
        <v>65</v>
      </c>
      <c r="B13" s="154">
        <v>22.486730000000001</v>
      </c>
      <c r="C13" s="154">
        <v>17.646586911443002</v>
      </c>
      <c r="D13" s="154">
        <v>18.18949984</v>
      </c>
      <c r="E13" s="309">
        <f>+C13+D13</f>
        <v>35.836086751443005</v>
      </c>
      <c r="F13" s="336">
        <v>41.395740000000004</v>
      </c>
      <c r="G13" s="338">
        <f t="shared" si="0"/>
        <v>-0.1343049610553404</v>
      </c>
      <c r="H13" s="154">
        <v>37.394399999999997</v>
      </c>
      <c r="I13" s="341">
        <f t="shared" si="1"/>
        <v>0.10700372248251089</v>
      </c>
      <c r="J13" s="370"/>
      <c r="K13" s="166"/>
      <c r="L13" s="658"/>
    </row>
    <row r="14" spans="1:12" s="173" customFormat="1" ht="12.75">
      <c r="A14" s="269" t="s">
        <v>91</v>
      </c>
      <c r="B14" s="271">
        <v>3.2089400000000001</v>
      </c>
      <c r="C14" s="271">
        <v>7.1225864350709998</v>
      </c>
      <c r="D14" s="271">
        <v>5.707774626</v>
      </c>
      <c r="E14" s="322">
        <f>+C14+D14</f>
        <v>12.830361061070999</v>
      </c>
      <c r="F14" s="270">
        <v>15.104229999999999</v>
      </c>
      <c r="G14" s="339">
        <f t="shared" si="0"/>
        <v>-0.1505451743603613</v>
      </c>
      <c r="H14" s="271">
        <v>15.022970000000001</v>
      </c>
      <c r="I14" s="342">
        <f t="shared" si="1"/>
        <v>5.4090502743464608E-3</v>
      </c>
      <c r="J14" s="370"/>
      <c r="K14" s="166"/>
      <c r="L14" s="658"/>
    </row>
    <row r="15" spans="1:12" s="173" customFormat="1" ht="12.75">
      <c r="A15" s="153" t="s">
        <v>92</v>
      </c>
      <c r="B15" s="154">
        <v>4.7707199999999998</v>
      </c>
      <c r="C15" s="154">
        <v>3.5038573999999998</v>
      </c>
      <c r="D15" s="154">
        <v>2.8745927249999998</v>
      </c>
      <c r="E15" s="309">
        <f>+C15+D15</f>
        <v>6.3784501249999996</v>
      </c>
      <c r="F15" s="336">
        <v>8.6756969999999995</v>
      </c>
      <c r="G15" s="338">
        <f t="shared" si="0"/>
        <v>-0.26479104503073359</v>
      </c>
      <c r="H15" s="154">
        <v>5.2230259999999999</v>
      </c>
      <c r="I15" s="341">
        <f t="shared" si="1"/>
        <v>0.66104802082164626</v>
      </c>
      <c r="J15" s="370"/>
      <c r="K15" s="166"/>
      <c r="L15" s="658"/>
    </row>
    <row r="16" spans="1:12" s="173" customFormat="1" ht="12.75">
      <c r="A16" s="161" t="s">
        <v>95</v>
      </c>
      <c r="B16" s="162">
        <f>+SUM(B11:B15)</f>
        <v>223.90651</v>
      </c>
      <c r="C16" s="163">
        <f>+SUM(C11:C15)</f>
        <v>213.54989014285033</v>
      </c>
      <c r="D16" s="163">
        <f>+SUM(D11:D15)</f>
        <v>198.00796834100001</v>
      </c>
      <c r="E16" s="311">
        <f>+SUM(E11:E15)</f>
        <v>411.5578584838504</v>
      </c>
      <c r="F16" s="163">
        <f>+SUM(F11:F15)</f>
        <v>337.93964699999998</v>
      </c>
      <c r="G16" s="312">
        <f t="shared" si="0"/>
        <v>0.21784425750983405</v>
      </c>
      <c r="H16" s="163">
        <f>+SUM(H11:H15)</f>
        <v>346.95389599999999</v>
      </c>
      <c r="I16" s="164">
        <f t="shared" si="1"/>
        <v>-2.5981114793419136E-2</v>
      </c>
      <c r="J16" s="370"/>
      <c r="K16" s="166"/>
      <c r="L16" s="658"/>
    </row>
    <row r="17" spans="1:12" s="173" customFormat="1" ht="12.75">
      <c r="A17" s="161" t="s">
        <v>96</v>
      </c>
      <c r="B17" s="345">
        <f>+B16/N$48</f>
        <v>5.2859655653827102E-2</v>
      </c>
      <c r="C17" s="346">
        <f>+C16/O$48</f>
        <v>4.9989125089840089E-2</v>
      </c>
      <c r="D17" s="346">
        <f>+D16/P$48</f>
        <v>5.1407868197816786E-2</v>
      </c>
      <c r="E17" s="347">
        <f>+E16/Q$48</f>
        <v>5.0661802081073681E-2</v>
      </c>
      <c r="F17" s="346">
        <f>+F16/R$48</f>
        <v>4.2471754908167361E-2</v>
      </c>
      <c r="G17" s="312"/>
      <c r="H17" s="346">
        <f>+H16/T$48</f>
        <v>4.9241800214747881E-2</v>
      </c>
      <c r="I17" s="164"/>
      <c r="J17" s="256"/>
      <c r="K17" s="166"/>
      <c r="L17" s="658"/>
    </row>
    <row r="18" spans="1:12" s="173" customFormat="1" ht="12.75">
      <c r="A18" s="218"/>
      <c r="B18" s="231"/>
      <c r="C18" s="231"/>
      <c r="D18" s="231"/>
      <c r="E18" s="231"/>
      <c r="F18" s="231"/>
      <c r="G18" s="231"/>
      <c r="H18" s="231"/>
      <c r="I18" s="231"/>
      <c r="J18" s="256"/>
      <c r="K18" s="166"/>
      <c r="L18" s="658"/>
    </row>
    <row r="19" spans="1:12" s="173" customFormat="1" ht="12.75">
      <c r="A19" s="218"/>
      <c r="B19" s="231"/>
      <c r="C19" s="231"/>
      <c r="D19" s="231"/>
      <c r="E19" s="231"/>
      <c r="F19" s="231"/>
      <c r="G19" s="231"/>
      <c r="H19" s="231"/>
      <c r="I19" s="231"/>
      <c r="J19" s="371"/>
      <c r="K19" s="166"/>
      <c r="L19" s="658"/>
    </row>
    <row r="20" spans="1:12" s="173" customFormat="1" ht="12.75">
      <c r="A20" s="218"/>
      <c r="B20" s="231"/>
      <c r="C20" s="231"/>
      <c r="D20" s="231"/>
      <c r="E20" s="231"/>
      <c r="F20" s="231"/>
      <c r="G20" s="231"/>
      <c r="H20" s="231"/>
      <c r="I20" s="231"/>
      <c r="J20" s="256"/>
      <c r="K20" s="166"/>
    </row>
    <row r="21" spans="1:12" s="173" customFormat="1" ht="12.75">
      <c r="A21" s="218"/>
      <c r="B21" s="231"/>
      <c r="C21" s="231"/>
      <c r="D21" s="231"/>
      <c r="E21" s="231"/>
      <c r="F21" s="231"/>
      <c r="G21" s="231"/>
      <c r="H21" s="231"/>
      <c r="I21" s="231"/>
      <c r="J21" s="256"/>
      <c r="K21" s="166"/>
    </row>
    <row r="22" spans="1:12" s="173" customFormat="1" ht="12.75">
      <c r="A22" s="218"/>
      <c r="B22" s="231"/>
      <c r="C22" s="231"/>
      <c r="D22" s="231"/>
      <c r="E22" s="231"/>
      <c r="F22" s="231"/>
      <c r="G22" s="231"/>
      <c r="H22" s="231"/>
      <c r="I22" s="231"/>
      <c r="J22" s="256"/>
      <c r="K22" s="166"/>
    </row>
    <row r="23" spans="1:12" s="173" customFormat="1" ht="12.75">
      <c r="A23" s="218"/>
      <c r="B23" s="231"/>
      <c r="C23" s="231"/>
      <c r="D23" s="231"/>
      <c r="E23" s="231"/>
      <c r="F23" s="231"/>
      <c r="G23" s="231"/>
      <c r="H23" s="231"/>
      <c r="I23" s="231"/>
      <c r="J23" s="256"/>
      <c r="K23" s="166"/>
    </row>
    <row r="24" spans="1:12" s="173" customFormat="1" ht="12.75">
      <c r="A24" s="218"/>
      <c r="B24" s="231"/>
      <c r="C24" s="231"/>
      <c r="D24" s="231"/>
      <c r="E24" s="231"/>
      <c r="F24" s="231"/>
      <c r="G24" s="231"/>
      <c r="H24" s="231"/>
      <c r="I24" s="231"/>
      <c r="J24" s="256"/>
      <c r="K24" s="166"/>
    </row>
    <row r="25" spans="1:12" s="173" customFormat="1" ht="12.75">
      <c r="A25" s="218"/>
      <c r="B25" s="231"/>
      <c r="C25" s="231"/>
      <c r="D25" s="231"/>
      <c r="E25" s="231"/>
      <c r="F25" s="231"/>
      <c r="G25" s="231"/>
      <c r="H25" s="231"/>
      <c r="I25" s="231"/>
      <c r="J25" s="256"/>
      <c r="K25" s="166"/>
    </row>
    <row r="26" spans="1:12" s="173" customFormat="1" ht="12.75">
      <c r="A26" s="218"/>
      <c r="B26" s="231"/>
      <c r="C26" s="231"/>
      <c r="D26" s="231"/>
      <c r="E26" s="231"/>
      <c r="F26" s="231"/>
      <c r="G26" s="231"/>
      <c r="H26" s="231"/>
      <c r="I26" s="231"/>
      <c r="J26" s="256"/>
      <c r="K26" s="166"/>
    </row>
    <row r="27" spans="1:12" s="173" customFormat="1" ht="12.75">
      <c r="A27" s="218"/>
      <c r="B27" s="231"/>
      <c r="C27" s="231"/>
      <c r="D27" s="231"/>
      <c r="E27" s="231"/>
      <c r="F27" s="231"/>
      <c r="G27" s="231"/>
      <c r="H27" s="231"/>
      <c r="I27" s="231"/>
      <c r="J27" s="256"/>
      <c r="K27" s="166"/>
    </row>
    <row r="28" spans="1:12" s="173" customFormat="1" ht="12.75">
      <c r="A28" s="218"/>
      <c r="B28" s="231"/>
      <c r="C28" s="231"/>
      <c r="D28" s="231"/>
      <c r="E28" s="231"/>
      <c r="F28" s="231"/>
      <c r="G28" s="231"/>
      <c r="H28" s="231"/>
      <c r="I28" s="231"/>
      <c r="J28" s="256"/>
      <c r="K28" s="166"/>
    </row>
    <row r="29" spans="1:12" s="173" customFormat="1" ht="12.75">
      <c r="A29" s="218"/>
      <c r="B29" s="231"/>
      <c r="C29" s="231"/>
      <c r="D29" s="231"/>
      <c r="E29" s="231"/>
      <c r="F29" s="231"/>
      <c r="G29" s="231"/>
      <c r="H29" s="231"/>
      <c r="I29" s="231"/>
      <c r="J29" s="256"/>
      <c r="K29" s="166"/>
    </row>
    <row r="30" spans="1:12" s="173" customFormat="1" ht="12.75">
      <c r="A30" s="218"/>
      <c r="B30" s="231"/>
      <c r="C30" s="231"/>
      <c r="D30" s="231"/>
      <c r="E30" s="231"/>
      <c r="F30" s="231"/>
      <c r="G30" s="231"/>
      <c r="H30" s="231"/>
      <c r="I30" s="231"/>
      <c r="J30" s="256"/>
      <c r="K30" s="166"/>
    </row>
    <row r="31" spans="1:12" s="173" customFormat="1" ht="12.75">
      <c r="A31" s="218"/>
      <c r="B31" s="231"/>
      <c r="C31" s="231"/>
      <c r="D31" s="231"/>
      <c r="E31" s="231"/>
      <c r="F31" s="231"/>
      <c r="G31" s="231"/>
      <c r="H31" s="231"/>
      <c r="I31" s="231"/>
      <c r="J31" s="256"/>
      <c r="K31" s="166"/>
    </row>
    <row r="32" spans="1:12" s="173" customFormat="1" ht="12.75">
      <c r="A32" s="218"/>
      <c r="B32" s="231"/>
      <c r="C32" s="231"/>
      <c r="D32" s="231"/>
      <c r="E32" s="231"/>
      <c r="F32" s="231"/>
      <c r="G32" s="231"/>
      <c r="H32" s="231"/>
      <c r="I32" s="231"/>
      <c r="J32" s="256"/>
      <c r="K32" s="166"/>
    </row>
    <row r="33" spans="1:23" s="173" customFormat="1" ht="12.75">
      <c r="A33" s="218"/>
      <c r="B33" s="231"/>
      <c r="C33" s="231"/>
      <c r="D33" s="231"/>
      <c r="E33" s="231"/>
      <c r="F33" s="231"/>
      <c r="G33" s="231"/>
      <c r="H33" s="231"/>
      <c r="I33" s="231"/>
      <c r="J33" s="256"/>
      <c r="K33" s="166"/>
    </row>
    <row r="34" spans="1:23" s="173" customFormat="1" ht="12.75">
      <c r="A34" s="218"/>
      <c r="B34" s="231"/>
      <c r="C34" s="231"/>
      <c r="D34" s="231"/>
      <c r="E34" s="231"/>
      <c r="F34" s="231"/>
      <c r="G34" s="231"/>
      <c r="H34" s="231"/>
      <c r="I34" s="231"/>
      <c r="J34" s="256"/>
      <c r="K34" s="166"/>
    </row>
    <row r="35" spans="1:23" s="173" customFormat="1" ht="12.75">
      <c r="A35" s="218"/>
      <c r="B35" s="231"/>
      <c r="C35" s="231"/>
      <c r="D35" s="231"/>
      <c r="E35" s="231"/>
      <c r="F35" s="231"/>
      <c r="G35" s="231"/>
      <c r="H35" s="231"/>
      <c r="I35" s="231"/>
      <c r="J35" s="256"/>
      <c r="K35" s="166"/>
    </row>
    <row r="36" spans="1:23" s="173" customFormat="1" ht="12.75">
      <c r="A36" s="218"/>
      <c r="B36" s="231"/>
      <c r="C36" s="231"/>
      <c r="D36" s="231"/>
      <c r="E36" s="231"/>
      <c r="F36" s="231"/>
      <c r="G36" s="231"/>
      <c r="H36" s="231"/>
      <c r="I36" s="231"/>
      <c r="J36" s="256"/>
      <c r="K36" s="166"/>
    </row>
    <row r="37" spans="1:23" s="173" customFormat="1" ht="12.75">
      <c r="A37" s="218"/>
      <c r="B37" s="231"/>
      <c r="C37" s="231"/>
      <c r="D37" s="231"/>
      <c r="E37" s="231"/>
      <c r="F37" s="231"/>
      <c r="G37" s="231"/>
      <c r="H37" s="231"/>
      <c r="I37" s="231"/>
      <c r="J37" s="256"/>
      <c r="K37" s="166"/>
    </row>
    <row r="38" spans="1:23" s="173" customFormat="1" ht="12.75">
      <c r="A38" s="218"/>
      <c r="B38" s="231"/>
      <c r="C38" s="231"/>
      <c r="D38" s="231"/>
      <c r="E38" s="231"/>
      <c r="F38" s="231"/>
      <c r="G38" s="231"/>
      <c r="H38" s="231"/>
      <c r="I38" s="231"/>
      <c r="J38" s="256"/>
      <c r="K38" s="166"/>
    </row>
    <row r="39" spans="1:23" s="173" customFormat="1" ht="12.75">
      <c r="A39" s="218"/>
      <c r="B39" s="231"/>
      <c r="C39" s="231"/>
      <c r="D39" s="231"/>
      <c r="E39" s="231"/>
      <c r="F39" s="231"/>
      <c r="G39" s="231"/>
      <c r="H39" s="231"/>
      <c r="I39" s="231"/>
      <c r="J39" s="256"/>
      <c r="K39" s="166"/>
    </row>
    <row r="40" spans="1:23" s="173" customFormat="1" ht="12.75">
      <c r="A40" s="218"/>
      <c r="B40" s="231"/>
      <c r="C40" s="231"/>
      <c r="D40" s="231"/>
      <c r="E40" s="231"/>
      <c r="F40" s="231"/>
      <c r="G40" s="231"/>
      <c r="H40" s="231"/>
      <c r="I40" s="231"/>
      <c r="J40" s="256"/>
      <c r="K40" s="166"/>
      <c r="M40" s="766"/>
      <c r="N40" s="766"/>
      <c r="O40" s="766"/>
      <c r="P40" s="766"/>
      <c r="Q40" s="766"/>
      <c r="R40" s="766"/>
      <c r="S40" s="766"/>
      <c r="T40" s="766"/>
      <c r="U40" s="766"/>
      <c r="V40" s="766"/>
      <c r="W40" s="766"/>
    </row>
    <row r="41" spans="1:23" s="173" customFormat="1" ht="12.75">
      <c r="A41" s="218"/>
      <c r="B41" s="231"/>
      <c r="C41" s="231"/>
      <c r="D41" s="231"/>
      <c r="E41" s="231"/>
      <c r="F41" s="231"/>
      <c r="G41" s="231"/>
      <c r="H41" s="231"/>
      <c r="I41" s="231"/>
      <c r="J41" s="256"/>
      <c r="K41" s="166"/>
      <c r="M41" s="767"/>
      <c r="N41" s="767"/>
      <c r="O41" s="767"/>
      <c r="P41" s="767"/>
      <c r="Q41" s="767"/>
      <c r="R41" s="767"/>
      <c r="S41" s="767"/>
      <c r="T41" s="767"/>
      <c r="U41" s="767"/>
      <c r="V41" s="767"/>
      <c r="W41" s="767"/>
    </row>
    <row r="42" spans="1:23" s="173" customFormat="1" ht="12.75">
      <c r="A42" s="218"/>
      <c r="B42" s="231"/>
      <c r="C42" s="231"/>
      <c r="D42" s="231"/>
      <c r="E42" s="231"/>
      <c r="F42" s="231"/>
      <c r="G42" s="231"/>
      <c r="H42" s="231"/>
      <c r="I42" s="231"/>
      <c r="J42" s="256"/>
      <c r="K42" s="166"/>
      <c r="M42" s="767"/>
      <c r="N42" s="767"/>
      <c r="O42" s="767"/>
      <c r="P42" s="767"/>
      <c r="Q42" s="767"/>
      <c r="R42" s="767"/>
      <c r="S42" s="767"/>
      <c r="T42" s="767"/>
      <c r="U42" s="767"/>
      <c r="V42" s="767"/>
      <c r="W42" s="767"/>
    </row>
    <row r="43" spans="1:23" s="173" customFormat="1" ht="12.75">
      <c r="A43" s="218"/>
      <c r="B43" s="231"/>
      <c r="C43" s="231"/>
      <c r="D43" s="231"/>
      <c r="E43" s="231"/>
      <c r="F43" s="231"/>
      <c r="G43" s="231"/>
      <c r="H43" s="231"/>
      <c r="I43" s="231"/>
      <c r="J43" s="256"/>
      <c r="K43" s="166"/>
      <c r="M43" s="767"/>
      <c r="N43" s="767"/>
      <c r="O43" s="767"/>
      <c r="P43" s="767"/>
      <c r="Q43" s="767"/>
      <c r="R43" s="767"/>
      <c r="S43" s="767"/>
      <c r="T43" s="767"/>
      <c r="U43" s="767"/>
      <c r="V43" s="767"/>
      <c r="W43" s="767"/>
    </row>
    <row r="44" spans="1:23" s="173" customFormat="1" ht="15">
      <c r="A44" s="218"/>
      <c r="B44" s="231"/>
      <c r="C44" s="231"/>
      <c r="D44" s="231"/>
      <c r="E44" s="231"/>
      <c r="F44" s="231"/>
      <c r="G44" s="231"/>
      <c r="H44" s="231"/>
      <c r="I44" s="231"/>
      <c r="J44" s="256"/>
      <c r="K44" s="166"/>
      <c r="M44" s="768"/>
      <c r="N44" s="769"/>
      <c r="O44" s="770"/>
      <c r="P44" s="771"/>
      <c r="Q44" s="772"/>
      <c r="R44" s="772"/>
      <c r="S44" s="772"/>
      <c r="T44" s="768"/>
      <c r="U44" s="768"/>
      <c r="V44" s="752"/>
      <c r="W44" s="767"/>
    </row>
    <row r="45" spans="1:23" s="173" customFormat="1" ht="12.75">
      <c r="A45" s="218"/>
      <c r="B45" s="231"/>
      <c r="C45" s="231"/>
      <c r="D45" s="231"/>
      <c r="E45" s="231"/>
      <c r="F45" s="231"/>
      <c r="G45" s="231"/>
      <c r="H45" s="231"/>
      <c r="I45" s="231"/>
      <c r="J45" s="256"/>
      <c r="K45" s="166"/>
      <c r="M45" s="753" t="s">
        <v>94</v>
      </c>
      <c r="N45" s="929" t="s">
        <v>76</v>
      </c>
      <c r="O45" s="929"/>
      <c r="P45" s="929"/>
      <c r="Q45" s="928" t="s">
        <v>77</v>
      </c>
      <c r="R45" s="928"/>
      <c r="S45" s="928"/>
      <c r="T45" s="928" t="s">
        <v>84</v>
      </c>
      <c r="U45" s="928"/>
      <c r="V45" s="752"/>
      <c r="W45" s="767"/>
    </row>
    <row r="46" spans="1:23" s="173" customFormat="1" ht="12.75">
      <c r="A46" s="218"/>
      <c r="B46" s="231"/>
      <c r="C46" s="231"/>
      <c r="D46" s="231"/>
      <c r="E46" s="231"/>
      <c r="F46" s="231"/>
      <c r="G46" s="231"/>
      <c r="H46" s="231"/>
      <c r="I46" s="231"/>
      <c r="J46" s="256"/>
      <c r="K46" s="166"/>
      <c r="M46" s="754"/>
      <c r="N46" s="755">
        <v>42675</v>
      </c>
      <c r="O46" s="755">
        <v>42705</v>
      </c>
      <c r="P46" s="755">
        <v>42736</v>
      </c>
      <c r="Q46" s="756">
        <v>2017</v>
      </c>
      <c r="R46" s="756">
        <v>2016</v>
      </c>
      <c r="S46" s="757" t="s">
        <v>78</v>
      </c>
      <c r="T46" s="756">
        <v>2015</v>
      </c>
      <c r="U46" s="756" t="s">
        <v>78</v>
      </c>
      <c r="V46" s="752"/>
      <c r="W46" s="767"/>
    </row>
    <row r="47" spans="1:23" s="173" customFormat="1" ht="12.75">
      <c r="A47" s="218"/>
      <c r="B47" s="231"/>
      <c r="C47" s="231"/>
      <c r="D47" s="231"/>
      <c r="E47" s="231"/>
      <c r="F47" s="231"/>
      <c r="G47" s="231"/>
      <c r="H47" s="231"/>
      <c r="I47" s="231"/>
      <c r="J47" s="256"/>
      <c r="K47" s="166"/>
      <c r="M47" s="758"/>
      <c r="N47" s="759"/>
      <c r="O47" s="760"/>
      <c r="P47" s="760"/>
      <c r="Q47" s="760"/>
      <c r="R47" s="760"/>
      <c r="S47" s="760"/>
      <c r="T47" s="760"/>
      <c r="U47" s="760"/>
      <c r="V47" s="752"/>
      <c r="W47" s="767"/>
    </row>
    <row r="48" spans="1:23" s="173" customFormat="1" ht="12.75">
      <c r="A48" s="218"/>
      <c r="B48" s="231"/>
      <c r="C48" s="231"/>
      <c r="D48" s="231"/>
      <c r="E48" s="231"/>
      <c r="F48" s="231"/>
      <c r="G48" s="231"/>
      <c r="H48" s="231"/>
      <c r="I48" s="231"/>
      <c r="J48" s="256"/>
      <c r="K48" s="166"/>
      <c r="M48" s="761" t="s">
        <v>81</v>
      </c>
      <c r="N48" s="762">
        <f>+'5. MatrizGeneraciónSEIN (1)'!B14</f>
        <v>4235.8677375112429</v>
      </c>
      <c r="O48" s="762">
        <f>+'5. MatrizGeneraciónSEIN (1)'!C14</f>
        <v>4271.9269392904962</v>
      </c>
      <c r="P48" s="762">
        <f>+'5. MatrizGeneraciónSEIN (1)'!D14</f>
        <v>3851.7054933900004</v>
      </c>
      <c r="Q48" s="762">
        <f>+'5. MatrizGeneraciónSEIN (1)'!E14</f>
        <v>8123.6324326804961</v>
      </c>
      <c r="R48" s="762">
        <f>+'5. MatrizGeneraciónSEIN (1)'!F14</f>
        <v>7956.8091248100009</v>
      </c>
      <c r="S48" s="763">
        <f>+Q48/R48-1</f>
        <v>2.096610654518849E-2</v>
      </c>
      <c r="T48" s="762">
        <f>+'5. MatrizGeneraciónSEIN (1)'!H14</f>
        <v>7045.9222548100006</v>
      </c>
      <c r="U48" s="764">
        <f>+R48/T48-1</f>
        <v>0.12927858654389346</v>
      </c>
      <c r="V48" s="752"/>
      <c r="W48" s="767"/>
    </row>
    <row r="49" spans="1:23" s="173" customFormat="1" ht="12.75">
      <c r="A49" s="218"/>
      <c r="B49" s="231"/>
      <c r="C49" s="231"/>
      <c r="D49" s="231"/>
      <c r="E49" s="231"/>
      <c r="F49" s="231"/>
      <c r="G49" s="231"/>
      <c r="H49" s="231"/>
      <c r="I49" s="231"/>
      <c r="J49" s="256"/>
      <c r="K49" s="166"/>
      <c r="M49" s="752"/>
      <c r="N49" s="752"/>
      <c r="O49" s="752"/>
      <c r="P49" s="752"/>
      <c r="Q49" s="752"/>
      <c r="R49" s="752"/>
      <c r="S49" s="752"/>
      <c r="T49" s="752"/>
      <c r="U49" s="752"/>
      <c r="V49" s="752"/>
      <c r="W49" s="767"/>
    </row>
    <row r="50" spans="1:23" s="173" customFormat="1" ht="12.75">
      <c r="A50" s="218"/>
      <c r="B50" s="231"/>
      <c r="C50" s="231"/>
      <c r="D50" s="231"/>
      <c r="E50" s="231"/>
      <c r="F50" s="231"/>
      <c r="G50" s="231"/>
      <c r="H50" s="231"/>
      <c r="I50" s="231"/>
      <c r="J50" s="256"/>
      <c r="K50" s="166"/>
      <c r="M50" s="752"/>
      <c r="N50" s="752"/>
      <c r="O50" s="752"/>
      <c r="P50" s="752"/>
      <c r="Q50" s="752"/>
      <c r="R50" s="752"/>
      <c r="S50" s="752"/>
      <c r="T50" s="752"/>
      <c r="U50" s="752"/>
      <c r="V50" s="752"/>
      <c r="W50" s="767"/>
    </row>
    <row r="51" spans="1:23" s="173" customFormat="1" ht="12.75">
      <c r="A51" s="218"/>
      <c r="B51" s="231"/>
      <c r="C51" s="231"/>
      <c r="D51" s="231"/>
      <c r="E51" s="231"/>
      <c r="F51" s="231"/>
      <c r="G51" s="231"/>
      <c r="H51" s="231"/>
      <c r="I51" s="231"/>
      <c r="J51" s="256"/>
      <c r="K51" s="166"/>
      <c r="M51" s="752"/>
      <c r="N51" s="752"/>
      <c r="O51" s="752"/>
      <c r="P51" s="752"/>
      <c r="Q51" s="752"/>
      <c r="R51" s="752"/>
      <c r="S51" s="752"/>
      <c r="T51" s="752"/>
      <c r="U51" s="752"/>
      <c r="V51" s="752"/>
      <c r="W51" s="767"/>
    </row>
    <row r="52" spans="1:23" s="173" customFormat="1" ht="12.75">
      <c r="A52" s="218"/>
      <c r="B52" s="231"/>
      <c r="C52" s="231"/>
      <c r="D52" s="231"/>
      <c r="E52" s="231"/>
      <c r="F52" s="231"/>
      <c r="G52" s="231"/>
      <c r="H52" s="231"/>
      <c r="I52" s="231"/>
      <c r="J52" s="256"/>
      <c r="K52" s="166"/>
      <c r="M52" s="752"/>
      <c r="N52" s="752"/>
      <c r="O52" s="752"/>
      <c r="P52" s="752"/>
      <c r="Q52" s="752"/>
      <c r="R52" s="752"/>
      <c r="S52" s="752"/>
      <c r="T52" s="752"/>
      <c r="U52" s="752"/>
      <c r="V52" s="752"/>
      <c r="W52" s="736"/>
    </row>
    <row r="53" spans="1:23" s="173" customFormat="1" ht="12.75">
      <c r="A53" s="218"/>
      <c r="B53" s="231"/>
      <c r="C53" s="231"/>
      <c r="D53" s="231"/>
      <c r="E53" s="231"/>
      <c r="F53" s="231"/>
      <c r="G53" s="231"/>
      <c r="H53" s="231"/>
      <c r="I53" s="231"/>
      <c r="J53" s="256"/>
      <c r="K53" s="166"/>
      <c r="M53" s="752"/>
      <c r="N53" s="752"/>
      <c r="O53" s="752"/>
      <c r="P53" s="752"/>
      <c r="Q53" s="752"/>
      <c r="R53" s="752"/>
      <c r="S53" s="752"/>
      <c r="T53" s="752"/>
      <c r="U53" s="752"/>
      <c r="V53" s="752"/>
      <c r="W53" s="736"/>
    </row>
    <row r="54" spans="1:23" s="173" customFormat="1" ht="12.75">
      <c r="A54" s="218"/>
      <c r="B54" s="231"/>
      <c r="C54" s="231"/>
      <c r="D54" s="231"/>
      <c r="E54" s="231"/>
      <c r="F54" s="231"/>
      <c r="G54" s="231"/>
      <c r="H54" s="231"/>
      <c r="I54" s="231"/>
      <c r="J54" s="256"/>
      <c r="K54" s="166"/>
      <c r="M54" s="736"/>
      <c r="N54" s="736"/>
      <c r="O54" s="736"/>
      <c r="P54" s="736"/>
      <c r="Q54" s="736"/>
      <c r="R54" s="736"/>
      <c r="S54" s="736"/>
      <c r="T54" s="736"/>
      <c r="U54" s="736"/>
      <c r="V54" s="736"/>
      <c r="W54" s="736"/>
    </row>
    <row r="55" spans="1:23" s="173" customFormat="1" ht="12.75">
      <c r="A55" s="218"/>
      <c r="B55" s="231"/>
      <c r="C55" s="231"/>
      <c r="D55" s="231"/>
      <c r="E55" s="231"/>
      <c r="F55" s="231"/>
      <c r="G55" s="231"/>
      <c r="H55" s="231"/>
      <c r="I55" s="231"/>
      <c r="J55" s="256"/>
      <c r="K55" s="166"/>
    </row>
    <row r="56" spans="1:23" s="173" customFormat="1" ht="12.75">
      <c r="A56" s="218"/>
      <c r="B56" s="231"/>
      <c r="C56" s="231"/>
      <c r="D56" s="231"/>
      <c r="E56" s="231"/>
      <c r="F56" s="231"/>
      <c r="G56" s="231"/>
      <c r="H56" s="231"/>
      <c r="I56" s="231"/>
      <c r="J56" s="256"/>
      <c r="K56" s="166"/>
    </row>
    <row r="57" spans="1:23" s="173" customFormat="1" ht="12.75">
      <c r="A57" s="218"/>
      <c r="B57" s="231"/>
      <c r="C57" s="231"/>
      <c r="D57" s="231"/>
      <c r="E57" s="231"/>
      <c r="F57" s="231"/>
      <c r="G57" s="231"/>
      <c r="H57" s="231"/>
      <c r="I57" s="231"/>
      <c r="J57" s="256"/>
      <c r="K57" s="166"/>
    </row>
    <row r="58" spans="1:23" s="173" customFormat="1" ht="12.75">
      <c r="A58" s="218"/>
      <c r="B58" s="231"/>
      <c r="C58" s="231"/>
      <c r="D58" s="231"/>
      <c r="E58" s="231"/>
      <c r="F58" s="231"/>
      <c r="G58" s="231"/>
      <c r="H58" s="231"/>
      <c r="I58" s="231"/>
      <c r="J58" s="256"/>
      <c r="K58" s="166"/>
    </row>
    <row r="59" spans="1:23" s="173" customFormat="1" ht="12.75">
      <c r="A59" s="218"/>
      <c r="B59" s="231"/>
      <c r="C59" s="231"/>
      <c r="D59" s="231"/>
      <c r="E59" s="231"/>
      <c r="F59" s="231"/>
      <c r="G59" s="231"/>
      <c r="H59" s="231"/>
      <c r="I59" s="231"/>
      <c r="J59" s="256"/>
      <c r="K59" s="166"/>
      <c r="M59" s="607"/>
      <c r="N59" s="607"/>
      <c r="O59" s="607"/>
      <c r="P59" s="607"/>
    </row>
    <row r="60" spans="1:23" s="173" customFormat="1" ht="12.75">
      <c r="A60" s="926"/>
      <c r="B60" s="927"/>
      <c r="C60" s="927"/>
      <c r="D60" s="927"/>
      <c r="E60" s="231"/>
      <c r="F60" s="231"/>
      <c r="G60" s="914"/>
      <c r="H60" s="914"/>
      <c r="I60" s="914"/>
      <c r="J60" s="256"/>
      <c r="K60" s="166"/>
      <c r="M60" s="607"/>
      <c r="N60" s="607"/>
      <c r="O60" s="607"/>
      <c r="P60" s="607"/>
    </row>
    <row r="61" spans="1:23" s="173" customFormat="1" ht="12.75">
      <c r="A61" s="926"/>
      <c r="B61" s="732"/>
      <c r="C61" s="732"/>
      <c r="D61" s="732"/>
      <c r="E61" s="231"/>
      <c r="F61" s="231"/>
      <c r="G61" s="231"/>
      <c r="H61" s="231"/>
      <c r="I61" s="231"/>
      <c r="J61" s="256"/>
      <c r="K61" s="166"/>
      <c r="M61" s="608" t="s">
        <v>39</v>
      </c>
      <c r="N61" s="608">
        <v>2017</v>
      </c>
      <c r="O61" s="608">
        <v>2016</v>
      </c>
      <c r="P61" s="607"/>
    </row>
    <row r="62" spans="1:23" s="173" customFormat="1" ht="12.75">
      <c r="A62" s="733"/>
      <c r="B62" s="734"/>
      <c r="C62" s="734"/>
      <c r="D62" s="735"/>
      <c r="E62" s="231"/>
      <c r="F62" s="231"/>
      <c r="G62" s="231"/>
      <c r="H62" s="231"/>
      <c r="I62" s="231"/>
      <c r="J62" s="256"/>
      <c r="K62" s="166"/>
      <c r="M62" s="607" t="s">
        <v>101</v>
      </c>
      <c r="N62" s="607">
        <v>0</v>
      </c>
      <c r="O62" s="607">
        <v>0.48958736359999999</v>
      </c>
      <c r="P62" s="607"/>
    </row>
    <row r="63" spans="1:23" s="173" customFormat="1" ht="12.75">
      <c r="A63" s="733"/>
      <c r="B63" s="734"/>
      <c r="C63" s="734"/>
      <c r="D63" s="735"/>
      <c r="E63" s="231"/>
      <c r="F63" s="231"/>
      <c r="G63" s="231"/>
      <c r="H63" s="231"/>
      <c r="I63" s="231"/>
      <c r="J63" s="256"/>
      <c r="K63" s="166"/>
      <c r="M63" s="607" t="s">
        <v>141</v>
      </c>
      <c r="N63" s="607">
        <v>0</v>
      </c>
      <c r="O63" s="607">
        <v>74.935131559999988</v>
      </c>
      <c r="P63" s="607"/>
    </row>
    <row r="64" spans="1:23" s="173" customFormat="1" ht="12.75">
      <c r="A64" s="733"/>
      <c r="B64" s="734"/>
      <c r="C64" s="734"/>
      <c r="D64" s="735"/>
      <c r="E64" s="231"/>
      <c r="F64" s="231"/>
      <c r="G64" s="231"/>
      <c r="H64" s="231"/>
      <c r="I64" s="231"/>
      <c r="J64" s="256"/>
      <c r="K64" s="166"/>
      <c r="M64" s="607" t="s">
        <v>128</v>
      </c>
      <c r="N64" s="607">
        <v>8.0911759400000005E-4</v>
      </c>
      <c r="O64" s="607">
        <v>2.8990254900000001</v>
      </c>
      <c r="P64" s="607"/>
    </row>
    <row r="65" spans="1:16" s="173" customFormat="1" ht="12.75">
      <c r="A65" s="733"/>
      <c r="B65" s="734"/>
      <c r="C65" s="734"/>
      <c r="D65" s="735"/>
      <c r="E65" s="231"/>
      <c r="F65" s="231"/>
      <c r="G65" s="231"/>
      <c r="H65" s="231"/>
      <c r="I65" s="231"/>
      <c r="J65" s="256"/>
      <c r="K65" s="166"/>
      <c r="M65" s="607" t="s">
        <v>136</v>
      </c>
      <c r="N65" s="607">
        <v>6.2039141020000001E-3</v>
      </c>
      <c r="O65" s="607">
        <v>8.8356278669999995</v>
      </c>
      <c r="P65" s="607"/>
    </row>
    <row r="66" spans="1:16" s="173" customFormat="1" ht="12.75">
      <c r="A66" s="733"/>
      <c r="B66" s="734"/>
      <c r="C66" s="734"/>
      <c r="D66" s="735"/>
      <c r="E66" s="231"/>
      <c r="F66" s="231"/>
      <c r="G66" s="231"/>
      <c r="H66" s="231"/>
      <c r="I66" s="231"/>
      <c r="J66" s="256"/>
      <c r="K66" s="166"/>
      <c r="M66" s="607" t="s">
        <v>133</v>
      </c>
      <c r="N66" s="607">
        <v>0.211693405</v>
      </c>
      <c r="O66" s="607">
        <v>0.512739795</v>
      </c>
      <c r="P66" s="607"/>
    </row>
    <row r="67" spans="1:16" s="173" customFormat="1" ht="12.75">
      <c r="A67" s="733"/>
      <c r="B67" s="734"/>
      <c r="C67" s="734"/>
      <c r="D67" s="735"/>
      <c r="E67" s="231"/>
      <c r="F67" s="231"/>
      <c r="G67" s="231"/>
      <c r="H67" s="231"/>
      <c r="I67" s="231"/>
      <c r="J67" s="256"/>
      <c r="K67" s="166"/>
      <c r="M67" s="607" t="s">
        <v>525</v>
      </c>
      <c r="N67" s="607">
        <v>0.35962152550000004</v>
      </c>
      <c r="O67" s="607">
        <v>0</v>
      </c>
      <c r="P67" s="607"/>
    </row>
    <row r="68" spans="1:16" s="173" customFormat="1" ht="12.75">
      <c r="A68" s="733"/>
      <c r="B68" s="734"/>
      <c r="C68" s="734"/>
      <c r="D68" s="735"/>
      <c r="E68" s="231"/>
      <c r="F68" s="231"/>
      <c r="G68" s="231"/>
      <c r="H68" s="231"/>
      <c r="I68" s="231"/>
      <c r="J68" s="256"/>
      <c r="K68" s="166"/>
      <c r="M68" s="607" t="s">
        <v>105</v>
      </c>
      <c r="N68" s="607">
        <v>0.43043808209999995</v>
      </c>
      <c r="O68" s="607">
        <v>16.26452325</v>
      </c>
      <c r="P68" s="607"/>
    </row>
    <row r="69" spans="1:16" s="173" customFormat="1" ht="12.75">
      <c r="A69" s="733"/>
      <c r="B69" s="734"/>
      <c r="C69" s="734"/>
      <c r="D69" s="735"/>
      <c r="E69" s="231"/>
      <c r="F69" s="231"/>
      <c r="G69" s="231"/>
      <c r="H69" s="231"/>
      <c r="I69" s="231"/>
      <c r="J69" s="256"/>
      <c r="K69" s="166"/>
      <c r="M69" s="607" t="s">
        <v>107</v>
      </c>
      <c r="N69" s="607">
        <v>1.0978879750000001</v>
      </c>
      <c r="O69" s="607">
        <v>1.2067421999999999</v>
      </c>
      <c r="P69" s="607"/>
    </row>
    <row r="70" spans="1:16" s="173" customFormat="1" ht="12.75">
      <c r="A70" s="733"/>
      <c r="B70" s="734"/>
      <c r="C70" s="734"/>
      <c r="D70" s="735"/>
      <c r="E70" s="231"/>
      <c r="F70" s="231"/>
      <c r="G70" s="231"/>
      <c r="H70" s="231"/>
      <c r="I70" s="231"/>
      <c r="J70" s="256"/>
      <c r="K70" s="166"/>
      <c r="M70" s="607" t="s">
        <v>118</v>
      </c>
      <c r="N70" s="607">
        <v>2.0038</v>
      </c>
      <c r="O70" s="607">
        <v>2.3403</v>
      </c>
      <c r="P70" s="607"/>
    </row>
    <row r="71" spans="1:16" s="173" customFormat="1" ht="12.75">
      <c r="A71" s="733"/>
      <c r="B71" s="734"/>
      <c r="C71" s="734"/>
      <c r="D71" s="735"/>
      <c r="E71" s="231"/>
      <c r="F71" s="231"/>
      <c r="G71" s="231"/>
      <c r="H71" s="231"/>
      <c r="I71" s="231"/>
      <c r="J71" s="256"/>
      <c r="K71" s="166"/>
      <c r="M71" s="607" t="s">
        <v>142</v>
      </c>
      <c r="N71" s="607">
        <v>2.3708424839999998</v>
      </c>
      <c r="O71" s="607">
        <v>2.1070567979999999</v>
      </c>
      <c r="P71" s="607"/>
    </row>
    <row r="72" spans="1:16" s="173" customFormat="1" ht="12.75">
      <c r="A72" s="733"/>
      <c r="B72" s="734"/>
      <c r="C72" s="734"/>
      <c r="D72" s="735"/>
      <c r="E72" s="231"/>
      <c r="F72" s="231"/>
      <c r="G72" s="231"/>
      <c r="H72" s="231"/>
      <c r="I72" s="231"/>
      <c r="J72" s="256"/>
      <c r="K72" s="166"/>
      <c r="M72" s="607" t="s">
        <v>122</v>
      </c>
      <c r="N72" s="607">
        <v>2.3849399999999998</v>
      </c>
      <c r="O72" s="607">
        <v>2.4827305000000002</v>
      </c>
      <c r="P72" s="607"/>
    </row>
    <row r="73" spans="1:16" s="173" customFormat="1" ht="12.75">
      <c r="A73" s="733"/>
      <c r="B73" s="734"/>
      <c r="C73" s="734"/>
      <c r="D73" s="735"/>
      <c r="E73" s="231"/>
      <c r="F73" s="231"/>
      <c r="G73" s="231"/>
      <c r="H73" s="231"/>
      <c r="I73" s="231"/>
      <c r="J73" s="256"/>
      <c r="K73" s="166"/>
      <c r="M73" s="607" t="s">
        <v>127</v>
      </c>
      <c r="N73" s="607">
        <v>2.4059694249999999</v>
      </c>
      <c r="O73" s="607">
        <v>2.9428516089999999</v>
      </c>
      <c r="P73" s="607"/>
    </row>
    <row r="74" spans="1:16" s="173" customFormat="1" ht="12.75">
      <c r="A74" s="733"/>
      <c r="B74" s="734"/>
      <c r="C74" s="734"/>
      <c r="D74" s="735"/>
      <c r="E74" s="231"/>
      <c r="F74" s="231"/>
      <c r="G74" s="231"/>
      <c r="H74" s="231"/>
      <c r="I74" s="231"/>
      <c r="J74" s="256"/>
      <c r="K74" s="166"/>
      <c r="M74" s="607" t="s">
        <v>108</v>
      </c>
      <c r="N74" s="607">
        <v>2.6561527500000004</v>
      </c>
      <c r="O74" s="607">
        <v>0.84775250000000002</v>
      </c>
      <c r="P74" s="607"/>
    </row>
    <row r="75" spans="1:16" s="173" customFormat="1" ht="12.75">
      <c r="A75" s="733"/>
      <c r="B75" s="734"/>
      <c r="C75" s="734"/>
      <c r="D75" s="735"/>
      <c r="E75" s="231"/>
      <c r="F75" s="231"/>
      <c r="G75" s="231"/>
      <c r="H75" s="231"/>
      <c r="I75" s="231"/>
      <c r="J75" s="256"/>
      <c r="K75" s="166"/>
      <c r="M75" s="607" t="s">
        <v>129</v>
      </c>
      <c r="N75" s="607">
        <v>2.8725040600000002</v>
      </c>
      <c r="O75" s="607">
        <v>4.2691233659999996</v>
      </c>
      <c r="P75" s="607"/>
    </row>
    <row r="76" spans="1:16" s="173" customFormat="1" ht="12.75">
      <c r="A76" s="733"/>
      <c r="B76" s="734"/>
      <c r="C76" s="734"/>
      <c r="D76" s="735"/>
      <c r="E76" s="231"/>
      <c r="F76" s="231"/>
      <c r="G76" s="231"/>
      <c r="H76" s="231"/>
      <c r="I76" s="231"/>
      <c r="J76" s="256"/>
      <c r="K76" s="166"/>
      <c r="M76" s="607" t="s">
        <v>124</v>
      </c>
      <c r="N76" s="607">
        <v>3.4074816559999999</v>
      </c>
      <c r="O76" s="607">
        <v>4.5872450000000002</v>
      </c>
      <c r="P76" s="607"/>
    </row>
    <row r="77" spans="1:16" s="173" customFormat="1" ht="12.75">
      <c r="A77" s="733"/>
      <c r="B77" s="734"/>
      <c r="C77" s="734"/>
      <c r="D77" s="735"/>
      <c r="E77" s="231"/>
      <c r="F77" s="231"/>
      <c r="G77" s="231"/>
      <c r="H77" s="231"/>
      <c r="I77" s="231"/>
      <c r="J77" s="256"/>
      <c r="K77" s="166"/>
      <c r="M77" s="607" t="s">
        <v>123</v>
      </c>
      <c r="N77" s="607">
        <v>3.5058536029999998</v>
      </c>
      <c r="O77" s="607">
        <v>4.3726477880000001</v>
      </c>
      <c r="P77" s="607"/>
    </row>
    <row r="78" spans="1:16" s="173" customFormat="1" ht="12.75">
      <c r="A78" s="733"/>
      <c r="B78" s="734"/>
      <c r="C78" s="734"/>
      <c r="D78" s="735"/>
      <c r="E78" s="231"/>
      <c r="F78" s="231"/>
      <c r="G78" s="231"/>
      <c r="H78" s="231"/>
      <c r="I78" s="231"/>
      <c r="J78" s="256"/>
      <c r="K78" s="166"/>
      <c r="M78" s="607" t="s">
        <v>117</v>
      </c>
      <c r="N78" s="607">
        <v>3.7117280720000001</v>
      </c>
      <c r="O78" s="607">
        <v>3.7274813500000001</v>
      </c>
      <c r="P78" s="607"/>
    </row>
    <row r="79" spans="1:16" s="173" customFormat="1" ht="12.75">
      <c r="A79" s="733"/>
      <c r="B79" s="734"/>
      <c r="C79" s="734"/>
      <c r="D79" s="735"/>
      <c r="E79" s="231"/>
      <c r="F79" s="231"/>
      <c r="G79" s="231"/>
      <c r="H79" s="231"/>
      <c r="I79" s="231"/>
      <c r="J79" s="256"/>
      <c r="K79" s="166"/>
      <c r="M79" s="607" t="s">
        <v>125</v>
      </c>
      <c r="N79" s="607">
        <v>3.7158172500000002</v>
      </c>
      <c r="O79" s="607">
        <v>4.917109</v>
      </c>
      <c r="P79" s="607"/>
    </row>
    <row r="80" spans="1:16" s="173" customFormat="1" ht="12.75">
      <c r="A80" s="733"/>
      <c r="B80" s="734"/>
      <c r="C80" s="734"/>
      <c r="D80" s="735"/>
      <c r="E80" s="231"/>
      <c r="F80" s="231"/>
      <c r="G80" s="231"/>
      <c r="H80" s="231"/>
      <c r="I80" s="231"/>
      <c r="J80" s="256"/>
      <c r="K80" s="166"/>
      <c r="M80" s="607" t="s">
        <v>139</v>
      </c>
      <c r="N80" s="607">
        <v>4.1449303430000004</v>
      </c>
      <c r="O80" s="607">
        <v>4.4797399999999996</v>
      </c>
      <c r="P80" s="607"/>
    </row>
    <row r="81" spans="1:16" s="173" customFormat="1" ht="12.75">
      <c r="A81" s="733"/>
      <c r="B81" s="734"/>
      <c r="C81" s="734"/>
      <c r="D81" s="735"/>
      <c r="E81" s="231"/>
      <c r="F81" s="231"/>
      <c r="G81" s="231"/>
      <c r="H81" s="231"/>
      <c r="I81" s="231"/>
      <c r="J81" s="256"/>
      <c r="K81" s="166"/>
      <c r="M81" s="607" t="s">
        <v>526</v>
      </c>
      <c r="N81" s="607">
        <v>5.6294966659999996</v>
      </c>
      <c r="O81" s="607">
        <v>0</v>
      </c>
      <c r="P81" s="607"/>
    </row>
    <row r="82" spans="1:16" s="173" customFormat="1" ht="12.75">
      <c r="A82" s="733"/>
      <c r="B82" s="734"/>
      <c r="C82" s="734"/>
      <c r="D82" s="735"/>
      <c r="E82" s="231"/>
      <c r="F82" s="231"/>
      <c r="G82" s="231"/>
      <c r="H82" s="231"/>
      <c r="I82" s="231"/>
      <c r="J82" s="256"/>
      <c r="K82" s="166"/>
      <c r="M82" s="607" t="s">
        <v>134</v>
      </c>
      <c r="N82" s="607">
        <v>5.9549669949999995</v>
      </c>
      <c r="O82" s="607">
        <v>11.057720079999999</v>
      </c>
      <c r="P82" s="607"/>
    </row>
    <row r="83" spans="1:16" s="173" customFormat="1" ht="12.75">
      <c r="A83" s="733"/>
      <c r="B83" s="734"/>
      <c r="C83" s="734"/>
      <c r="D83" s="735"/>
      <c r="E83" s="231"/>
      <c r="F83" s="231"/>
      <c r="G83" s="231"/>
      <c r="H83" s="231"/>
      <c r="I83" s="231"/>
      <c r="J83" s="256"/>
      <c r="K83" s="166"/>
      <c r="M83" s="607" t="s">
        <v>100</v>
      </c>
      <c r="N83" s="607">
        <v>7.1225864350000005</v>
      </c>
      <c r="O83" s="607">
        <v>7.1882044790000004</v>
      </c>
      <c r="P83" s="607"/>
    </row>
    <row r="84" spans="1:16" s="173" customFormat="1" ht="12.75">
      <c r="A84" s="733"/>
      <c r="B84" s="734"/>
      <c r="C84" s="734"/>
      <c r="D84" s="735"/>
      <c r="E84" s="231"/>
      <c r="F84" s="231"/>
      <c r="G84" s="231"/>
      <c r="H84" s="231"/>
      <c r="I84" s="231"/>
      <c r="J84" s="256"/>
      <c r="K84" s="166"/>
      <c r="M84" s="607" t="s">
        <v>102</v>
      </c>
      <c r="N84" s="607">
        <v>8.6500665160000008</v>
      </c>
      <c r="O84" s="607">
        <v>5.9460542500000004</v>
      </c>
      <c r="P84" s="607"/>
    </row>
    <row r="85" spans="1:16" s="173" customFormat="1" ht="12.75">
      <c r="A85" s="733"/>
      <c r="B85" s="734"/>
      <c r="C85" s="734"/>
      <c r="D85" s="735"/>
      <c r="E85" s="231"/>
      <c r="F85" s="231"/>
      <c r="G85" s="231"/>
      <c r="H85" s="231"/>
      <c r="I85" s="231"/>
      <c r="J85" s="256"/>
      <c r="K85" s="166"/>
      <c r="M85" s="607" t="s">
        <v>126</v>
      </c>
      <c r="N85" s="607">
        <v>9.0638140860000007</v>
      </c>
      <c r="O85" s="607">
        <v>8.5818910580000001</v>
      </c>
      <c r="P85" s="607"/>
    </row>
    <row r="86" spans="1:16" s="173" customFormat="1" ht="12.75">
      <c r="A86" s="733"/>
      <c r="B86" s="734"/>
      <c r="C86" s="734"/>
      <c r="D86" s="735"/>
      <c r="E86" s="231"/>
      <c r="F86" s="231"/>
      <c r="G86" s="231"/>
      <c r="H86" s="231"/>
      <c r="I86" s="231"/>
      <c r="J86" s="256"/>
      <c r="K86" s="166"/>
      <c r="M86" s="607" t="s">
        <v>130</v>
      </c>
      <c r="N86" s="607">
        <v>11.652051779999999</v>
      </c>
      <c r="O86" s="607">
        <v>8.100865563000001</v>
      </c>
      <c r="P86" s="607"/>
    </row>
    <row r="87" spans="1:16" s="173" customFormat="1" ht="12.75">
      <c r="A87" s="733"/>
      <c r="B87" s="734"/>
      <c r="C87" s="734"/>
      <c r="D87" s="735"/>
      <c r="E87" s="231"/>
      <c r="F87" s="231"/>
      <c r="G87" s="231"/>
      <c r="H87" s="231"/>
      <c r="I87" s="231"/>
      <c r="J87" s="256"/>
      <c r="K87" s="166"/>
      <c r="M87" s="607" t="s">
        <v>119</v>
      </c>
      <c r="N87" s="607">
        <v>14.138608</v>
      </c>
      <c r="O87" s="607">
        <v>8.8260170000000002</v>
      </c>
      <c r="P87" s="607"/>
    </row>
    <row r="88" spans="1:16" s="173" customFormat="1" ht="12.75">
      <c r="A88" s="733"/>
      <c r="B88" s="734"/>
      <c r="C88" s="734"/>
      <c r="D88" s="735"/>
      <c r="E88" s="231"/>
      <c r="F88" s="231"/>
      <c r="G88" s="231"/>
      <c r="H88" s="231"/>
      <c r="I88" s="231"/>
      <c r="J88" s="256"/>
      <c r="K88" s="166"/>
      <c r="M88" s="607" t="s">
        <v>523</v>
      </c>
      <c r="N88" s="607">
        <v>14.35544694</v>
      </c>
      <c r="O88" s="607">
        <v>0</v>
      </c>
      <c r="P88" s="607"/>
    </row>
    <row r="89" spans="1:16" s="173" customFormat="1" ht="12.75">
      <c r="A89" s="733"/>
      <c r="B89" s="734"/>
      <c r="C89" s="734"/>
      <c r="D89" s="735"/>
      <c r="E89" s="231"/>
      <c r="F89" s="231"/>
      <c r="G89" s="231"/>
      <c r="H89" s="231"/>
      <c r="I89" s="231"/>
      <c r="J89" s="256"/>
      <c r="K89" s="166"/>
      <c r="M89" s="607" t="s">
        <v>137</v>
      </c>
      <c r="N89" s="607">
        <v>15.356599449999999</v>
      </c>
      <c r="O89" s="607">
        <v>2.2994750490000002</v>
      </c>
      <c r="P89" s="607"/>
    </row>
    <row r="90" spans="1:16" s="173" customFormat="1" ht="12.75">
      <c r="A90" s="733"/>
      <c r="B90" s="734"/>
      <c r="C90" s="734"/>
      <c r="D90" s="735"/>
      <c r="E90" s="231"/>
      <c r="F90" s="231"/>
      <c r="G90" s="231"/>
      <c r="H90" s="231"/>
      <c r="I90" s="231"/>
      <c r="J90" s="256"/>
      <c r="K90" s="166"/>
      <c r="M90" s="607" t="s">
        <v>112</v>
      </c>
      <c r="N90" s="607">
        <v>19.51324889</v>
      </c>
      <c r="O90" s="607">
        <v>20.836800409999999</v>
      </c>
      <c r="P90" s="607"/>
    </row>
    <row r="91" spans="1:16" s="173" customFormat="1" ht="12.75">
      <c r="A91" s="733"/>
      <c r="B91" s="734"/>
      <c r="C91" s="734"/>
      <c r="D91" s="735"/>
      <c r="E91" s="231"/>
      <c r="F91" s="231"/>
      <c r="G91" s="231"/>
      <c r="H91" s="231"/>
      <c r="I91" s="231"/>
      <c r="J91" s="256"/>
      <c r="K91" s="166"/>
      <c r="M91" s="607" t="s">
        <v>135</v>
      </c>
      <c r="N91" s="607">
        <v>19.90328805</v>
      </c>
      <c r="O91" s="607">
        <v>13.75618551</v>
      </c>
      <c r="P91" s="607"/>
    </row>
    <row r="92" spans="1:16" s="173" customFormat="1" ht="12.75">
      <c r="A92" s="733"/>
      <c r="B92" s="734"/>
      <c r="C92" s="734"/>
      <c r="D92" s="735"/>
      <c r="E92" s="231"/>
      <c r="F92" s="231"/>
      <c r="G92" s="231"/>
      <c r="H92" s="231"/>
      <c r="I92" s="231"/>
      <c r="J92" s="256"/>
      <c r="K92" s="166"/>
      <c r="M92" s="607" t="s">
        <v>132</v>
      </c>
      <c r="N92" s="607">
        <v>22.46754795</v>
      </c>
      <c r="O92" s="607">
        <v>19.35974465</v>
      </c>
      <c r="P92" s="607"/>
    </row>
    <row r="93" spans="1:16" s="173" customFormat="1" ht="12.75">
      <c r="A93" s="733"/>
      <c r="B93" s="734"/>
      <c r="C93" s="734"/>
      <c r="D93" s="735"/>
      <c r="E93" s="231"/>
      <c r="F93" s="231"/>
      <c r="G93" s="231"/>
      <c r="H93" s="231"/>
      <c r="I93" s="231"/>
      <c r="J93" s="256"/>
      <c r="K93" s="166"/>
      <c r="M93" s="607" t="s">
        <v>115</v>
      </c>
      <c r="N93" s="607">
        <v>23.311622440000001</v>
      </c>
      <c r="O93" s="607">
        <v>36.924150759999996</v>
      </c>
      <c r="P93" s="607"/>
    </row>
    <row r="94" spans="1:16" s="173" customFormat="1" ht="12.75">
      <c r="A94" s="733"/>
      <c r="B94" s="734"/>
      <c r="C94" s="734"/>
      <c r="D94" s="735"/>
      <c r="E94" s="231"/>
      <c r="F94" s="231"/>
      <c r="G94" s="231"/>
      <c r="H94" s="231"/>
      <c r="I94" s="231"/>
      <c r="J94" s="256"/>
      <c r="K94" s="166"/>
      <c r="M94" s="607" t="s">
        <v>140</v>
      </c>
      <c r="N94" s="607">
        <v>23.597600660000001</v>
      </c>
      <c r="O94" s="607">
        <v>37.108076830000002</v>
      </c>
      <c r="P94" s="607"/>
    </row>
    <row r="95" spans="1:16" s="173" customFormat="1" ht="12.75">
      <c r="A95" s="733"/>
      <c r="B95" s="734"/>
      <c r="C95" s="734"/>
      <c r="D95" s="735"/>
      <c r="E95" s="231"/>
      <c r="F95" s="231"/>
      <c r="G95" s="231"/>
      <c r="H95" s="231"/>
      <c r="I95" s="231"/>
      <c r="J95" s="256"/>
      <c r="K95" s="166"/>
      <c r="M95" s="607" t="s">
        <v>109</v>
      </c>
      <c r="N95" s="607">
        <v>27.897364959999997</v>
      </c>
      <c r="O95" s="607">
        <v>27.872673219999999</v>
      </c>
      <c r="P95" s="607"/>
    </row>
    <row r="96" spans="1:16" s="173" customFormat="1" ht="12.75">
      <c r="A96" s="733"/>
      <c r="B96" s="734"/>
      <c r="C96" s="734"/>
      <c r="D96" s="735"/>
      <c r="E96" s="231"/>
      <c r="F96" s="231"/>
      <c r="G96" s="231"/>
      <c r="H96" s="231"/>
      <c r="I96" s="231"/>
      <c r="J96" s="256"/>
      <c r="K96" s="166"/>
      <c r="M96" s="607" t="s">
        <v>49</v>
      </c>
      <c r="N96" s="607">
        <v>27.997365500000001</v>
      </c>
      <c r="O96" s="607">
        <v>1.7320684020000001</v>
      </c>
      <c r="P96" s="607"/>
    </row>
    <row r="97" spans="1:16" s="173" customFormat="1" ht="12.75">
      <c r="A97" s="733"/>
      <c r="B97" s="734"/>
      <c r="C97" s="734"/>
      <c r="D97" s="735"/>
      <c r="E97" s="231"/>
      <c r="F97" s="231"/>
      <c r="G97" s="231"/>
      <c r="H97" s="231"/>
      <c r="I97" s="231"/>
      <c r="J97" s="256"/>
      <c r="K97" s="166"/>
      <c r="M97" s="607" t="s">
        <v>347</v>
      </c>
      <c r="N97" s="607">
        <v>29.811042689999997</v>
      </c>
      <c r="O97" s="607">
        <v>68.807550109999994</v>
      </c>
      <c r="P97" s="607"/>
    </row>
    <row r="98" spans="1:16" s="173" customFormat="1" ht="12.75">
      <c r="A98" s="733"/>
      <c r="B98" s="734"/>
      <c r="C98" s="734"/>
      <c r="D98" s="735"/>
      <c r="E98" s="231"/>
      <c r="F98" s="231"/>
      <c r="G98" s="231"/>
      <c r="H98" s="231"/>
      <c r="I98" s="231"/>
      <c r="J98" s="256"/>
      <c r="K98" s="166"/>
      <c r="M98" s="607" t="s">
        <v>114</v>
      </c>
      <c r="N98" s="607">
        <v>30.811290410000002</v>
      </c>
      <c r="O98" s="607">
        <v>38.871129090000004</v>
      </c>
      <c r="P98" s="607"/>
    </row>
    <row r="99" spans="1:16" s="173" customFormat="1" ht="12.75">
      <c r="A99" s="733"/>
      <c r="B99" s="734"/>
      <c r="C99" s="734"/>
      <c r="D99" s="735"/>
      <c r="E99" s="231"/>
      <c r="F99" s="231"/>
      <c r="G99" s="231"/>
      <c r="H99" s="231"/>
      <c r="I99" s="231"/>
      <c r="J99" s="256"/>
      <c r="K99" s="166"/>
      <c r="M99" s="607" t="s">
        <v>121</v>
      </c>
      <c r="N99" s="607">
        <v>66.156715790000007</v>
      </c>
      <c r="O99" s="607">
        <v>65.738493030000001</v>
      </c>
      <c r="P99" s="607"/>
    </row>
    <row r="100" spans="1:16" s="173" customFormat="1" ht="12.75">
      <c r="A100" s="733"/>
      <c r="B100" s="734"/>
      <c r="C100" s="734"/>
      <c r="D100" s="735"/>
      <c r="E100" s="231"/>
      <c r="F100" s="231"/>
      <c r="G100" s="231"/>
      <c r="H100" s="231"/>
      <c r="I100" s="231"/>
      <c r="J100" s="256"/>
      <c r="K100" s="166"/>
      <c r="M100" s="607" t="s">
        <v>131</v>
      </c>
      <c r="N100" s="607">
        <v>81.199021189999996</v>
      </c>
      <c r="O100" s="607">
        <v>79.638048800000007</v>
      </c>
      <c r="P100" s="607"/>
    </row>
    <row r="101" spans="1:16" s="173" customFormat="1" ht="12.75">
      <c r="A101" s="733"/>
      <c r="B101" s="734"/>
      <c r="C101" s="734"/>
      <c r="D101" s="735"/>
      <c r="E101" s="231"/>
      <c r="F101" s="231"/>
      <c r="G101" s="231"/>
      <c r="H101" s="231"/>
      <c r="I101" s="231"/>
      <c r="J101" s="256"/>
      <c r="K101" s="166"/>
      <c r="M101" s="607" t="s">
        <v>106</v>
      </c>
      <c r="N101" s="607">
        <v>99.026510299999998</v>
      </c>
      <c r="O101" s="607">
        <v>100.1931482</v>
      </c>
      <c r="P101" s="607"/>
    </row>
    <row r="102" spans="1:16" s="173" customFormat="1" ht="12.75">
      <c r="A102" s="733"/>
      <c r="B102" s="734"/>
      <c r="C102" s="734"/>
      <c r="D102" s="735"/>
      <c r="E102" s="231"/>
      <c r="F102" s="231"/>
      <c r="G102" s="231"/>
      <c r="H102" s="231"/>
      <c r="I102" s="231"/>
      <c r="J102" s="256"/>
      <c r="K102" s="166"/>
      <c r="M102" s="607" t="s">
        <v>104</v>
      </c>
      <c r="N102" s="607">
        <v>122.6832953</v>
      </c>
      <c r="O102" s="607">
        <v>128.6336379</v>
      </c>
      <c r="P102" s="607"/>
    </row>
    <row r="103" spans="1:16" s="173" customFormat="1" ht="12.75">
      <c r="A103" s="733"/>
      <c r="B103" s="734"/>
      <c r="C103" s="734"/>
      <c r="D103" s="735"/>
      <c r="E103" s="231"/>
      <c r="F103" s="231"/>
      <c r="G103" s="231"/>
      <c r="H103" s="231"/>
      <c r="I103" s="231"/>
      <c r="J103" s="256"/>
      <c r="K103" s="166"/>
      <c r="M103" s="607" t="s">
        <v>110</v>
      </c>
      <c r="N103" s="607">
        <v>124.996897</v>
      </c>
      <c r="O103" s="607">
        <v>123.3734295</v>
      </c>
      <c r="P103" s="607"/>
    </row>
    <row r="104" spans="1:16" s="173" customFormat="1" ht="12.75">
      <c r="A104" s="733"/>
      <c r="B104" s="734"/>
      <c r="C104" s="734"/>
      <c r="D104" s="735"/>
      <c r="E104" s="231"/>
      <c r="F104" s="231"/>
      <c r="G104" s="231"/>
      <c r="H104" s="231"/>
      <c r="I104" s="231"/>
      <c r="J104" s="256"/>
      <c r="K104" s="166"/>
      <c r="M104" s="607" t="s">
        <v>103</v>
      </c>
      <c r="N104" s="607">
        <v>141.44675080000002</v>
      </c>
      <c r="O104" s="607">
        <v>87.835759349999989</v>
      </c>
      <c r="P104" s="607"/>
    </row>
    <row r="105" spans="1:16" s="173" customFormat="1" ht="12.75">
      <c r="A105" s="733"/>
      <c r="B105" s="734"/>
      <c r="C105" s="734"/>
      <c r="D105" s="735"/>
      <c r="E105" s="231"/>
      <c r="F105" s="231"/>
      <c r="G105" s="231"/>
      <c r="H105" s="231"/>
      <c r="I105" s="231"/>
      <c r="J105" s="256"/>
      <c r="K105" s="166"/>
      <c r="M105" s="607" t="s">
        <v>120</v>
      </c>
      <c r="N105" s="607">
        <v>222.88428330000002</v>
      </c>
      <c r="O105" s="607">
        <v>478.97459779999997</v>
      </c>
      <c r="P105" s="607"/>
    </row>
    <row r="106" spans="1:16" s="173" customFormat="1" ht="12.75">
      <c r="A106" s="733"/>
      <c r="B106" s="734"/>
      <c r="C106" s="734"/>
      <c r="D106" s="735"/>
      <c r="E106" s="231"/>
      <c r="F106" s="231"/>
      <c r="G106" s="231"/>
      <c r="H106" s="231"/>
      <c r="I106" s="231"/>
      <c r="J106" s="256"/>
      <c r="K106" s="166"/>
      <c r="M106" s="607" t="s">
        <v>138</v>
      </c>
      <c r="N106" s="607">
        <v>231.4918481</v>
      </c>
      <c r="O106" s="607">
        <v>213.20573689999998</v>
      </c>
      <c r="P106" s="607"/>
    </row>
    <row r="107" spans="1:16" s="173" customFormat="1" ht="12.75">
      <c r="A107" s="733"/>
      <c r="B107" s="734"/>
      <c r="C107" s="734"/>
      <c r="D107" s="735"/>
      <c r="E107" s="231"/>
      <c r="F107" s="231"/>
      <c r="G107" s="231"/>
      <c r="H107" s="231"/>
      <c r="I107" s="231"/>
      <c r="J107" s="256"/>
      <c r="K107" s="166"/>
      <c r="M107" s="607" t="s">
        <v>111</v>
      </c>
      <c r="N107" s="607">
        <v>239.50898999999998</v>
      </c>
      <c r="O107" s="607">
        <v>239.78281760000002</v>
      </c>
      <c r="P107" s="607"/>
    </row>
    <row r="108" spans="1:16" s="173" customFormat="1" ht="12.75">
      <c r="A108" s="733"/>
      <c r="B108" s="734"/>
      <c r="C108" s="734"/>
      <c r="D108" s="735"/>
      <c r="E108" s="231"/>
      <c r="F108" s="231"/>
      <c r="G108" s="231"/>
      <c r="H108" s="231"/>
      <c r="I108" s="231"/>
      <c r="J108" s="256"/>
      <c r="K108" s="166"/>
      <c r="M108" s="607" t="s">
        <v>521</v>
      </c>
      <c r="N108" s="607">
        <v>242.97964039999999</v>
      </c>
      <c r="O108" s="607">
        <v>0</v>
      </c>
      <c r="P108" s="607"/>
    </row>
    <row r="109" spans="1:16" s="173" customFormat="1" ht="12.75">
      <c r="A109" s="733"/>
      <c r="B109" s="734"/>
      <c r="C109" s="734"/>
      <c r="D109" s="735"/>
      <c r="E109" s="231"/>
      <c r="F109" s="231"/>
      <c r="G109" s="231"/>
      <c r="H109" s="231"/>
      <c r="I109" s="231"/>
      <c r="J109" s="256"/>
      <c r="K109" s="166"/>
      <c r="M109" s="607" t="s">
        <v>524</v>
      </c>
      <c r="N109" s="607">
        <v>299.2731493</v>
      </c>
      <c r="O109" s="607">
        <v>1.241119437</v>
      </c>
      <c r="P109" s="607"/>
    </row>
    <row r="110" spans="1:16" s="173" customFormat="1" ht="12.75">
      <c r="A110" s="733"/>
      <c r="B110" s="734"/>
      <c r="C110" s="734"/>
      <c r="D110" s="735"/>
      <c r="E110" s="231"/>
      <c r="F110" s="231"/>
      <c r="G110" s="231"/>
      <c r="H110" s="231"/>
      <c r="I110" s="231"/>
      <c r="J110" s="256"/>
      <c r="K110" s="166"/>
      <c r="M110" s="607" t="s">
        <v>116</v>
      </c>
      <c r="N110" s="607">
        <v>369.0456848</v>
      </c>
      <c r="O110" s="607">
        <v>253.12366550000002</v>
      </c>
      <c r="P110" s="607"/>
    </row>
    <row r="111" spans="1:16" s="173" customFormat="1" ht="12.75">
      <c r="A111" s="733"/>
      <c r="B111" s="734"/>
      <c r="C111" s="734"/>
      <c r="D111" s="735"/>
      <c r="E111" s="231"/>
      <c r="F111" s="231"/>
      <c r="G111" s="231"/>
      <c r="H111" s="231"/>
      <c r="I111" s="231"/>
      <c r="J111" s="256"/>
      <c r="K111" s="166"/>
      <c r="M111" s="607" t="s">
        <v>522</v>
      </c>
      <c r="N111" s="607">
        <v>447.12567369999999</v>
      </c>
      <c r="O111" s="607">
        <v>577.5328591</v>
      </c>
      <c r="P111" s="607"/>
    </row>
    <row r="112" spans="1:16" s="173" customFormat="1" ht="12.75">
      <c r="A112" s="733"/>
      <c r="B112" s="734"/>
      <c r="C112" s="734"/>
      <c r="D112" s="735"/>
      <c r="E112" s="231"/>
      <c r="F112" s="231"/>
      <c r="G112" s="231"/>
      <c r="H112" s="231"/>
      <c r="I112" s="231"/>
      <c r="J112" s="256"/>
      <c r="K112" s="166"/>
      <c r="M112" s="607" t="s">
        <v>113</v>
      </c>
      <c r="N112" s="607">
        <v>587.77341319999994</v>
      </c>
      <c r="O112" s="607">
        <v>629.89459880000004</v>
      </c>
      <c r="P112" s="607"/>
    </row>
    <row r="113" spans="1:16" s="173" customFormat="1" ht="12.75">
      <c r="A113" s="733"/>
      <c r="B113" s="734"/>
      <c r="C113" s="734"/>
      <c r="D113" s="735"/>
      <c r="E113" s="231"/>
      <c r="F113" s="231"/>
      <c r="G113" s="231"/>
      <c r="H113" s="231"/>
      <c r="I113" s="231"/>
      <c r="J113" s="256"/>
      <c r="K113" s="166"/>
      <c r="M113" s="607" t="s">
        <v>305</v>
      </c>
      <c r="N113" s="607">
        <v>643.81438400000002</v>
      </c>
      <c r="O113" s="607">
        <v>584.84224430000006</v>
      </c>
      <c r="P113" s="607"/>
    </row>
    <row r="114" spans="1:16" s="173" customFormat="1" ht="12.75">
      <c r="A114" s="729"/>
      <c r="B114" s="730"/>
      <c r="C114" s="730"/>
      <c r="D114" s="731"/>
      <c r="E114" s="231"/>
      <c r="F114" s="231"/>
      <c r="G114" s="231"/>
      <c r="H114" s="231"/>
      <c r="I114" s="231"/>
      <c r="J114" s="256"/>
      <c r="K114" s="166"/>
      <c r="M114" s="607"/>
      <c r="N114" s="607"/>
      <c r="O114" s="607"/>
      <c r="P114" s="607"/>
    </row>
    <row r="115" spans="1:16" s="173" customFormat="1" ht="12.75">
      <c r="A115" s="218"/>
      <c r="B115" s="231"/>
      <c r="C115" s="231"/>
      <c r="D115" s="231"/>
      <c r="E115" s="231"/>
      <c r="F115" s="231"/>
      <c r="G115" s="231"/>
      <c r="H115" s="231"/>
      <c r="I115" s="231"/>
      <c r="J115" s="256"/>
      <c r="K115" s="166"/>
      <c r="M115" s="607"/>
      <c r="N115" s="607"/>
      <c r="O115" s="607"/>
      <c r="P115" s="607"/>
    </row>
    <row r="116" spans="1:16" s="173" customFormat="1" ht="12.75">
      <c r="A116" s="218"/>
      <c r="B116" s="231"/>
      <c r="C116" s="231"/>
      <c r="D116" s="231"/>
      <c r="E116" s="231"/>
      <c r="F116" s="231"/>
      <c r="G116" s="231"/>
      <c r="H116" s="231"/>
      <c r="I116" s="231"/>
      <c r="J116" s="256"/>
      <c r="K116" s="166"/>
      <c r="M116" s="607"/>
      <c r="N116" s="607"/>
      <c r="O116" s="607"/>
      <c r="P116" s="607"/>
    </row>
    <row r="117" spans="1:16" s="173" customFormat="1" ht="12.75">
      <c r="A117" s="218"/>
      <c r="B117" s="231"/>
      <c r="C117" s="231"/>
      <c r="D117" s="231"/>
      <c r="E117" s="231"/>
      <c r="F117" s="231"/>
      <c r="G117" s="231"/>
      <c r="H117" s="231"/>
      <c r="I117" s="231"/>
      <c r="J117" s="256"/>
      <c r="K117" s="166"/>
      <c r="M117" s="607"/>
      <c r="N117" s="607"/>
      <c r="O117" s="607"/>
      <c r="P117" s="607"/>
    </row>
    <row r="118" spans="1:16" s="182" customFormat="1" ht="12" customHeight="1">
      <c r="A118" s="252"/>
      <c r="B118" s="231"/>
      <c r="C118" s="231"/>
      <c r="D118" s="231"/>
      <c r="E118" s="234"/>
      <c r="F118" s="234"/>
      <c r="G118" s="234"/>
      <c r="H118" s="236"/>
      <c r="I118" s="236"/>
      <c r="J118" s="236"/>
      <c r="K118" s="181"/>
      <c r="M118" s="609"/>
      <c r="N118" s="609"/>
      <c r="O118" s="609"/>
      <c r="P118" s="609"/>
    </row>
    <row r="119" spans="1:16" s="180" customFormat="1" ht="14.1" customHeight="1">
      <c r="A119" s="183"/>
      <c r="B119" s="184"/>
      <c r="C119" s="184"/>
      <c r="D119" s="184"/>
      <c r="E119" s="184"/>
      <c r="F119" s="182"/>
      <c r="G119" s="184"/>
      <c r="H119" s="181"/>
      <c r="I119" s="181"/>
      <c r="J119" s="234"/>
      <c r="K119" s="185"/>
      <c r="M119" s="610"/>
      <c r="N119" s="610"/>
      <c r="O119" s="610"/>
      <c r="P119" s="610"/>
    </row>
    <row r="120" spans="1:16" s="146" customFormat="1" ht="12" customHeight="1">
      <c r="A120" s="186"/>
      <c r="B120" s="187"/>
      <c r="C120" s="187"/>
      <c r="D120" s="187"/>
      <c r="E120" s="188"/>
      <c r="H120" s="166"/>
      <c r="I120" s="166"/>
      <c r="J120" s="256"/>
      <c r="K120" s="166"/>
      <c r="M120" s="611"/>
      <c r="N120" s="611"/>
      <c r="O120" s="611"/>
      <c r="P120" s="611"/>
    </row>
    <row r="121" spans="1:16" s="146" customFormat="1" ht="12" customHeight="1">
      <c r="B121" s="187"/>
      <c r="C121" s="187"/>
      <c r="D121" s="187"/>
      <c r="E121" s="187"/>
      <c r="F121" s="187"/>
      <c r="G121" s="187"/>
      <c r="H121" s="166"/>
      <c r="I121" s="166"/>
      <c r="J121" s="256"/>
      <c r="K121" s="166"/>
      <c r="M121" s="611"/>
      <c r="N121" s="611"/>
      <c r="O121" s="611"/>
      <c r="P121" s="611"/>
    </row>
    <row r="122" spans="1:16" s="146" customFormat="1" ht="12" customHeight="1">
      <c r="B122" s="189"/>
      <c r="C122" s="189"/>
      <c r="D122" s="189"/>
      <c r="E122" s="189"/>
      <c r="F122" s="189"/>
      <c r="H122" s="166"/>
      <c r="I122" s="166"/>
      <c r="J122" s="256"/>
      <c r="K122" s="166"/>
      <c r="M122" s="611"/>
      <c r="N122" s="611"/>
      <c r="O122" s="611"/>
      <c r="P122" s="611"/>
    </row>
    <row r="123" spans="1:16" s="190" customFormat="1" ht="12" customHeight="1">
      <c r="J123" s="257"/>
      <c r="M123" s="612"/>
      <c r="N123" s="612"/>
      <c r="O123" s="612"/>
      <c r="P123" s="612"/>
    </row>
    <row r="124" spans="1:16" s="146" customFormat="1" ht="12" customHeight="1">
      <c r="A124" s="191"/>
      <c r="B124" s="189"/>
      <c r="C124" s="189"/>
      <c r="D124" s="189"/>
      <c r="E124" s="189"/>
      <c r="F124" s="189"/>
      <c r="H124" s="166"/>
      <c r="I124" s="166"/>
      <c r="J124" s="256"/>
      <c r="K124" s="166"/>
      <c r="M124" s="611"/>
      <c r="N124" s="611"/>
      <c r="O124" s="611"/>
      <c r="P124" s="611"/>
    </row>
    <row r="125" spans="1:16" s="146" customFormat="1" ht="12" customHeight="1">
      <c r="H125" s="150"/>
      <c r="I125" s="150"/>
      <c r="J125" s="259"/>
      <c r="K125" s="150"/>
      <c r="M125" s="611"/>
      <c r="N125" s="611"/>
      <c r="O125" s="611"/>
      <c r="P125" s="611"/>
    </row>
    <row r="126" spans="1:16" s="146" customFormat="1" ht="12" customHeight="1">
      <c r="A126" s="145"/>
      <c r="B126" s="145"/>
      <c r="C126" s="145"/>
      <c r="D126" s="145"/>
      <c r="E126" s="145"/>
      <c r="F126" s="145"/>
      <c r="G126" s="145"/>
      <c r="J126" s="208"/>
      <c r="M126" s="611"/>
      <c r="N126" s="611"/>
      <c r="O126" s="611"/>
      <c r="P126" s="611"/>
    </row>
    <row r="127" spans="1:16" s="146" customFormat="1" ht="12" customHeight="1">
      <c r="A127" s="145"/>
      <c r="B127" s="145"/>
      <c r="C127" s="145"/>
      <c r="D127" s="145"/>
      <c r="E127" s="145"/>
      <c r="F127" s="145"/>
      <c r="G127" s="145"/>
      <c r="J127" s="208"/>
      <c r="M127" s="611"/>
      <c r="N127" s="611"/>
      <c r="O127" s="611"/>
      <c r="P127" s="611"/>
    </row>
    <row r="128" spans="1:16" s="146" customFormat="1" ht="12" customHeight="1">
      <c r="A128" s="145"/>
      <c r="B128" s="145"/>
      <c r="C128" s="145"/>
      <c r="D128" s="145"/>
      <c r="E128" s="145"/>
      <c r="F128" s="145"/>
      <c r="G128" s="145"/>
      <c r="J128" s="208"/>
      <c r="M128" s="611"/>
      <c r="N128" s="611"/>
      <c r="O128" s="611"/>
      <c r="P128" s="611"/>
    </row>
    <row r="129" spans="1:16" s="146" customFormat="1" ht="12" customHeight="1">
      <c r="A129" s="145"/>
      <c r="B129" s="145"/>
      <c r="C129" s="145"/>
      <c r="D129" s="145"/>
      <c r="E129" s="145"/>
      <c r="F129" s="145"/>
      <c r="G129" s="145"/>
      <c r="J129" s="208"/>
      <c r="M129" s="611"/>
      <c r="N129" s="611"/>
      <c r="O129" s="611"/>
      <c r="P129" s="611"/>
    </row>
    <row r="130" spans="1:16" s="146" customFormat="1" ht="12" customHeight="1">
      <c r="A130" s="145"/>
      <c r="B130" s="145"/>
      <c r="C130" s="145"/>
      <c r="D130" s="145"/>
      <c r="E130" s="145"/>
      <c r="F130" s="145"/>
      <c r="G130" s="145"/>
      <c r="J130" s="208"/>
      <c r="M130" s="611"/>
      <c r="N130" s="611"/>
      <c r="O130" s="611"/>
      <c r="P130" s="611"/>
    </row>
    <row r="131" spans="1:16" s="146" customFormat="1" ht="12" customHeight="1">
      <c r="A131" s="145"/>
      <c r="B131" s="145"/>
      <c r="C131" s="145"/>
      <c r="D131" s="145"/>
      <c r="E131" s="145"/>
      <c r="F131" s="145"/>
      <c r="G131" s="145"/>
      <c r="J131" s="208"/>
      <c r="M131" s="611"/>
      <c r="N131" s="611"/>
      <c r="O131" s="611"/>
      <c r="P131" s="611"/>
    </row>
    <row r="132" spans="1:16" s="190" customFormat="1" ht="12" customHeight="1">
      <c r="A132" s="145"/>
      <c r="B132" s="145"/>
      <c r="C132" s="145"/>
      <c r="D132" s="145"/>
      <c r="E132" s="145"/>
      <c r="F132" s="145"/>
      <c r="G132" s="145"/>
      <c r="J132" s="257"/>
      <c r="M132" s="612"/>
      <c r="N132" s="612"/>
      <c r="O132" s="612"/>
      <c r="P132" s="612"/>
    </row>
    <row r="133" spans="1:16" s="146" customFormat="1" ht="12" customHeight="1">
      <c r="A133" s="145"/>
      <c r="B133" s="145"/>
      <c r="C133" s="145"/>
      <c r="D133" s="145"/>
      <c r="E133" s="145"/>
      <c r="F133" s="145"/>
      <c r="G133" s="145"/>
      <c r="J133" s="208"/>
      <c r="M133" s="611"/>
      <c r="N133" s="611"/>
      <c r="O133" s="611"/>
      <c r="P133" s="611"/>
    </row>
    <row r="134" spans="1:16" s="190" customFormat="1" ht="12" customHeight="1">
      <c r="A134" s="145"/>
      <c r="B134" s="145"/>
      <c r="C134" s="145"/>
      <c r="D134" s="145"/>
      <c r="E134" s="145"/>
      <c r="F134" s="145"/>
      <c r="G134" s="145"/>
      <c r="H134" s="187"/>
      <c r="I134" s="187"/>
      <c r="J134" s="255"/>
      <c r="K134" s="187"/>
      <c r="M134" s="612"/>
      <c r="N134" s="612"/>
      <c r="O134" s="612"/>
      <c r="P134" s="612"/>
    </row>
    <row r="135" spans="1:16" s="146" customFormat="1" ht="12" customHeight="1">
      <c r="A135" s="145"/>
      <c r="B135" s="145"/>
      <c r="C135" s="145"/>
      <c r="D135" s="145"/>
      <c r="E135" s="145"/>
      <c r="F135" s="145"/>
      <c r="G135" s="145"/>
      <c r="H135" s="192"/>
      <c r="I135" s="192"/>
      <c r="J135" s="260"/>
      <c r="K135" s="192"/>
      <c r="M135" s="611"/>
      <c r="N135" s="611"/>
      <c r="O135" s="611"/>
      <c r="P135" s="611"/>
    </row>
    <row r="136" spans="1:16" ht="12" customHeight="1">
      <c r="M136" s="613"/>
      <c r="N136" s="613"/>
      <c r="O136" s="613"/>
      <c r="P136" s="613"/>
    </row>
    <row r="137" spans="1:16" ht="12" customHeight="1">
      <c r="M137" s="613"/>
      <c r="N137" s="613"/>
      <c r="O137" s="613"/>
      <c r="P137" s="613"/>
    </row>
    <row r="138" spans="1:16" ht="12" customHeight="1">
      <c r="M138" s="613"/>
      <c r="N138" s="613"/>
      <c r="O138" s="613"/>
      <c r="P138" s="613"/>
    </row>
    <row r="139" spans="1:16" ht="12" customHeight="1">
      <c r="M139" s="613"/>
      <c r="N139" s="613"/>
      <c r="O139" s="613"/>
      <c r="P139" s="613"/>
    </row>
    <row r="140" spans="1:16" ht="12" customHeight="1">
      <c r="M140" s="613"/>
      <c r="N140" s="613"/>
      <c r="O140" s="613"/>
      <c r="P140" s="613"/>
    </row>
    <row r="141" spans="1:16" ht="12" customHeight="1">
      <c r="M141" s="613"/>
      <c r="N141" s="613"/>
      <c r="O141" s="613"/>
      <c r="P141" s="613"/>
    </row>
    <row r="142" spans="1:16" ht="12" customHeight="1">
      <c r="M142" s="613"/>
      <c r="N142" s="613"/>
      <c r="O142" s="613"/>
      <c r="P142" s="613"/>
    </row>
    <row r="143" spans="1:16" ht="12" customHeight="1">
      <c r="M143" s="613"/>
      <c r="N143" s="613"/>
      <c r="O143" s="613"/>
      <c r="P143" s="613"/>
    </row>
    <row r="144" spans="1:16" ht="12" customHeight="1">
      <c r="A144" s="173"/>
      <c r="M144" s="613"/>
      <c r="N144" s="613"/>
      <c r="O144" s="613"/>
      <c r="P144" s="613"/>
    </row>
    <row r="145" spans="13:16" ht="12" customHeight="1">
      <c r="M145" s="613"/>
      <c r="N145" s="613"/>
      <c r="O145" s="613"/>
      <c r="P145" s="613"/>
    </row>
    <row r="146" spans="13:16" ht="12" customHeight="1">
      <c r="M146" s="613"/>
      <c r="N146" s="613"/>
      <c r="O146" s="613"/>
      <c r="P146" s="613"/>
    </row>
    <row r="147" spans="13:16" ht="12" customHeight="1">
      <c r="M147" s="613"/>
      <c r="N147" s="613"/>
      <c r="O147" s="613"/>
      <c r="P147" s="613"/>
    </row>
    <row r="148" spans="13:16" ht="12" customHeight="1">
      <c r="M148" s="613"/>
      <c r="N148" s="613"/>
      <c r="O148" s="613"/>
      <c r="P148" s="613"/>
    </row>
    <row r="149" spans="13:16" ht="12" customHeight="1">
      <c r="M149" s="613"/>
      <c r="N149" s="613"/>
      <c r="O149" s="613"/>
      <c r="P149" s="613"/>
    </row>
    <row r="150" spans="13:16" ht="12" customHeight="1">
      <c r="M150" s="613"/>
      <c r="N150" s="613"/>
      <c r="O150" s="613"/>
      <c r="P150" s="613"/>
    </row>
    <row r="151" spans="13:16" ht="12" customHeight="1"/>
    <row r="152" spans="13:16" ht="12" customHeight="1"/>
    <row r="153" spans="13:16" ht="12" customHeight="1"/>
    <row r="154" spans="13:16" ht="12" customHeight="1"/>
    <row r="155" spans="13:16" ht="8.25" customHeight="1"/>
    <row r="156" spans="13:16" ht="8.25" customHeight="1"/>
    <row r="157" spans="13:16" ht="8.25" customHeight="1"/>
    <row r="158" spans="13:16" ht="8.25" customHeight="1"/>
    <row r="159" spans="13:16" ht="8.25" customHeight="1"/>
    <row r="160" spans="13:16" ht="8.25" customHeight="1"/>
    <row r="161" ht="11.45" customHeight="1"/>
    <row r="162" ht="11.45" customHeight="1"/>
    <row r="163" ht="11.45" customHeight="1"/>
    <row r="164" ht="9"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sheetData>
  <mergeCells count="10">
    <mergeCell ref="A4:I4"/>
    <mergeCell ref="B8:D8"/>
    <mergeCell ref="E8:G8"/>
    <mergeCell ref="H8:I8"/>
    <mergeCell ref="A60:A61"/>
    <mergeCell ref="B60:D60"/>
    <mergeCell ref="G60:I60"/>
    <mergeCell ref="T45:U45"/>
    <mergeCell ref="N45:P45"/>
    <mergeCell ref="Q45:S45"/>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Febrero 2017
INFSGI-MES-02-2017
08/03/2017
Versión: 01</oddHeader>
    <oddFooter>&amp;L&amp;"Calibri Light,Regular"&amp;10COES SINAC, 2017&amp;C&amp;"Calibri Light,Regular"&amp;10 5&amp;R&amp;"Calibri Light,Regular"&amp;10Dirección Ejecutiva
Sub Dirección de Gestión de Información</oddFooter>
  </headerFooter>
  <rowBreaks count="1" manualBreakCount="1">
    <brk id="58" max="9"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P338"/>
  <sheetViews>
    <sheetView view="pageBreakPreview" zoomScale="115" zoomScaleNormal="100" zoomScaleSheetLayoutView="115" zoomScalePageLayoutView="70" workbookViewId="0">
      <selection activeCell="M23" sqref="M23"/>
    </sheetView>
  </sheetViews>
  <sheetFormatPr defaultRowHeight="11.25"/>
  <cols>
    <col min="1" max="1" width="48"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0.1640625" style="145" customWidth="1"/>
    <col min="10" max="10" width="12.83203125" style="210" customWidth="1"/>
    <col min="11" max="11" width="1.5" style="145" customWidth="1"/>
    <col min="12" max="12" width="9.33203125" style="145"/>
    <col min="13" max="13" width="52.6640625" style="145" bestFit="1" customWidth="1"/>
    <col min="14" max="22" width="9.33203125" style="145"/>
    <col min="23" max="23" width="52.6640625" style="145" bestFit="1" customWidth="1"/>
    <col min="24" max="16384" width="9.33203125" style="145"/>
  </cols>
  <sheetData>
    <row r="1" spans="1:16">
      <c r="A1" s="210"/>
      <c r="B1" s="210"/>
      <c r="C1" s="210"/>
      <c r="D1" s="210"/>
      <c r="E1" s="210"/>
      <c r="F1" s="210"/>
      <c r="G1" s="210"/>
      <c r="H1" s="210"/>
      <c r="I1" s="210"/>
    </row>
    <row r="2" spans="1:16" ht="20.25">
      <c r="A2" s="904" t="s">
        <v>93</v>
      </c>
      <c r="B2" s="904"/>
      <c r="C2" s="904"/>
      <c r="D2" s="904"/>
      <c r="E2" s="904"/>
      <c r="F2" s="904"/>
      <c r="G2" s="904"/>
      <c r="H2" s="904"/>
      <c r="I2" s="904"/>
    </row>
    <row r="3" spans="1:16">
      <c r="A3" s="210"/>
      <c r="B3" s="210"/>
      <c r="C3" s="210"/>
      <c r="D3" s="210"/>
      <c r="E3" s="210"/>
      <c r="F3" s="210"/>
      <c r="G3" s="210"/>
      <c r="H3" s="210"/>
      <c r="I3" s="210"/>
    </row>
    <row r="4" spans="1:16">
      <c r="A4" s="210"/>
      <c r="B4" s="210"/>
      <c r="C4" s="210"/>
      <c r="D4" s="210"/>
      <c r="E4" s="210"/>
      <c r="F4" s="210"/>
      <c r="G4" s="210"/>
      <c r="H4" s="210"/>
      <c r="I4" s="210"/>
    </row>
    <row r="5" spans="1:16">
      <c r="A5" s="210"/>
      <c r="B5" s="210"/>
      <c r="C5" s="210"/>
      <c r="D5" s="210"/>
      <c r="E5" s="210"/>
      <c r="F5" s="210"/>
      <c r="G5" s="210"/>
      <c r="H5" s="210"/>
      <c r="I5" s="210"/>
    </row>
    <row r="6" spans="1:16" s="173" customFormat="1" ht="12.75">
      <c r="A6" s="218"/>
      <c r="B6" s="231"/>
      <c r="C6" s="231"/>
      <c r="D6" s="231"/>
      <c r="E6" s="231"/>
      <c r="F6" s="231"/>
      <c r="G6" s="231"/>
      <c r="H6" s="231"/>
      <c r="I6" s="231"/>
      <c r="J6" s="256"/>
      <c r="K6" s="166"/>
      <c r="M6" s="607"/>
      <c r="N6" s="607"/>
      <c r="O6" s="607"/>
      <c r="P6" s="607"/>
    </row>
    <row r="7" spans="1:16" s="173" customFormat="1" ht="12.75">
      <c r="A7" s="934" t="s">
        <v>146</v>
      </c>
      <c r="B7" s="936" t="s">
        <v>77</v>
      </c>
      <c r="C7" s="937"/>
      <c r="D7" s="938"/>
      <c r="E7" s="231"/>
      <c r="F7" s="231"/>
      <c r="G7" s="914" t="s">
        <v>520</v>
      </c>
      <c r="H7" s="914"/>
      <c r="I7" s="914"/>
      <c r="J7" s="256"/>
      <c r="K7" s="166"/>
      <c r="M7" s="607"/>
      <c r="N7" s="607"/>
      <c r="O7" s="607"/>
      <c r="P7" s="607"/>
    </row>
    <row r="8" spans="1:16" s="173" customFormat="1" ht="12.75">
      <c r="A8" s="935"/>
      <c r="B8" s="363">
        <v>2017</v>
      </c>
      <c r="C8" s="363">
        <v>2016</v>
      </c>
      <c r="D8" s="364" t="s">
        <v>78</v>
      </c>
      <c r="E8" s="231"/>
      <c r="F8" s="231"/>
      <c r="G8" s="231"/>
      <c r="H8" s="231"/>
      <c r="I8" s="231"/>
      <c r="J8" s="256"/>
      <c r="K8" s="166"/>
      <c r="M8" s="608" t="s">
        <v>39</v>
      </c>
      <c r="N8" s="608">
        <v>2017</v>
      </c>
      <c r="O8" s="608">
        <v>2016</v>
      </c>
      <c r="P8" s="607"/>
    </row>
    <row r="9" spans="1:16" s="173" customFormat="1" ht="12.75">
      <c r="A9" s="353" t="s">
        <v>305</v>
      </c>
      <c r="B9" s="354">
        <v>1233.0443805219245</v>
      </c>
      <c r="C9" s="354">
        <v>1131.7950896717653</v>
      </c>
      <c r="D9" s="365">
        <f>IF(C9=0,"",B9/C9-1)</f>
        <v>8.9459029972928095E-2</v>
      </c>
      <c r="E9" s="231"/>
      <c r="F9" s="231"/>
      <c r="G9" s="231"/>
      <c r="H9" s="231"/>
      <c r="I9" s="231"/>
      <c r="J9" s="256"/>
      <c r="K9" s="166"/>
      <c r="M9" s="607" t="s">
        <v>577</v>
      </c>
      <c r="N9" s="607">
        <v>0</v>
      </c>
      <c r="O9" s="607">
        <v>0.48958736359999999</v>
      </c>
      <c r="P9" s="607"/>
    </row>
    <row r="10" spans="1:16" s="173" customFormat="1" ht="12.75">
      <c r="A10" s="357" t="s">
        <v>349</v>
      </c>
      <c r="B10" s="358">
        <v>1151.5660103981811</v>
      </c>
      <c r="C10" s="358">
        <v>1226.7716922546076</v>
      </c>
      <c r="D10" s="366">
        <f t="shared" ref="D10:D60" si="0">IF(C10=0,"",B10/C10-1)</f>
        <v>-6.1303731029374031E-2</v>
      </c>
      <c r="E10" s="231"/>
      <c r="F10" s="231"/>
      <c r="G10" s="231"/>
      <c r="H10" s="231"/>
      <c r="I10" s="231"/>
      <c r="J10" s="256"/>
      <c r="K10" s="166"/>
      <c r="M10" s="607" t="s">
        <v>141</v>
      </c>
      <c r="N10" s="607">
        <v>0</v>
      </c>
      <c r="O10" s="607">
        <v>74.935131559999988</v>
      </c>
      <c r="P10" s="607"/>
    </row>
    <row r="11" spans="1:16" s="173" customFormat="1" ht="12.75">
      <c r="A11" s="359" t="s">
        <v>352</v>
      </c>
      <c r="B11" s="360">
        <v>881.84272732420698</v>
      </c>
      <c r="C11" s="360">
        <v>1174.8548985086491</v>
      </c>
      <c r="D11" s="367">
        <f t="shared" si="0"/>
        <v>-0.24940285949898089</v>
      </c>
      <c r="E11" s="231"/>
      <c r="F11" s="231"/>
      <c r="G11" s="231"/>
      <c r="H11" s="231"/>
      <c r="I11" s="231"/>
      <c r="J11" s="256"/>
      <c r="K11" s="166"/>
      <c r="M11" s="607" t="s">
        <v>128</v>
      </c>
      <c r="N11" s="607">
        <v>8.0911759400000005E-4</v>
      </c>
      <c r="O11" s="607">
        <v>2.8990254900000001</v>
      </c>
      <c r="P11" s="607"/>
    </row>
    <row r="12" spans="1:16" s="173" customFormat="1" ht="12.75">
      <c r="A12" s="361" t="s">
        <v>334</v>
      </c>
      <c r="B12" s="362">
        <v>526.31758299439332</v>
      </c>
      <c r="C12" s="362">
        <v>6.3873612561359003</v>
      </c>
      <c r="D12" s="368">
        <f t="shared" si="0"/>
        <v>81.399845865739323</v>
      </c>
      <c r="E12" s="231"/>
      <c r="F12" s="231"/>
      <c r="G12" s="231"/>
      <c r="H12" s="231"/>
      <c r="I12" s="231"/>
      <c r="J12" s="256"/>
      <c r="K12" s="166"/>
      <c r="M12" s="607" t="s">
        <v>136</v>
      </c>
      <c r="N12" s="607">
        <v>6.2039141020000001E-3</v>
      </c>
      <c r="O12" s="607">
        <v>8.8356278669999995</v>
      </c>
      <c r="P12" s="607"/>
    </row>
    <row r="13" spans="1:16" s="173" customFormat="1" ht="12.75">
      <c r="A13" s="359" t="s">
        <v>353</v>
      </c>
      <c r="B13" s="360">
        <v>517.98286065236027</v>
      </c>
      <c r="C13" s="360">
        <v>967.53116501262514</v>
      </c>
      <c r="D13" s="367">
        <f t="shared" si="0"/>
        <v>-0.46463444343355986</v>
      </c>
      <c r="E13" s="231"/>
      <c r="F13" s="231"/>
      <c r="G13" s="231"/>
      <c r="H13" s="231"/>
      <c r="I13" s="231"/>
      <c r="J13" s="256"/>
      <c r="K13" s="166"/>
      <c r="M13" s="607" t="s">
        <v>133</v>
      </c>
      <c r="N13" s="607">
        <v>0.211693405</v>
      </c>
      <c r="O13" s="607">
        <v>0.512739795</v>
      </c>
      <c r="P13" s="607"/>
    </row>
    <row r="14" spans="1:16" s="173" customFormat="1" ht="12.75">
      <c r="A14" s="361" t="s">
        <v>325</v>
      </c>
      <c r="B14" s="362">
        <v>512.9466185375976</v>
      </c>
      <c r="C14" s="362">
        <v>495.81837500460819</v>
      </c>
      <c r="D14" s="368">
        <f t="shared" si="0"/>
        <v>3.4545398872783295E-2</v>
      </c>
      <c r="E14" s="231"/>
      <c r="F14" s="231"/>
      <c r="G14" s="231"/>
      <c r="H14" s="231"/>
      <c r="I14" s="231"/>
      <c r="J14" s="256"/>
      <c r="K14" s="166"/>
      <c r="M14" s="607" t="s">
        <v>525</v>
      </c>
      <c r="N14" s="607">
        <v>0.35962152550000004</v>
      </c>
      <c r="O14" s="607">
        <v>0</v>
      </c>
      <c r="P14" s="607"/>
    </row>
    <row r="15" spans="1:16" s="173" customFormat="1" ht="12.75">
      <c r="A15" s="359" t="s">
        <v>915</v>
      </c>
      <c r="B15" s="360">
        <v>456.86310032558487</v>
      </c>
      <c r="C15" s="360">
        <v>478.19636601278245</v>
      </c>
      <c r="D15" s="367">
        <f t="shared" si="0"/>
        <v>-4.4611936023427057E-2</v>
      </c>
      <c r="E15" s="231"/>
      <c r="F15" s="231"/>
      <c r="G15" s="231"/>
      <c r="H15" s="231"/>
      <c r="I15" s="231"/>
      <c r="J15" s="256"/>
      <c r="K15" s="166"/>
      <c r="M15" s="607" t="s">
        <v>105</v>
      </c>
      <c r="N15" s="607">
        <v>0.43043808209999995</v>
      </c>
      <c r="O15" s="607">
        <v>16.26452325</v>
      </c>
      <c r="P15" s="607"/>
    </row>
    <row r="16" spans="1:16" s="173" customFormat="1" ht="12.75">
      <c r="A16" s="361" t="s">
        <v>276</v>
      </c>
      <c r="B16" s="362">
        <v>449.74442298083267</v>
      </c>
      <c r="C16" s="362">
        <v>450.88129623030943</v>
      </c>
      <c r="D16" s="368">
        <f t="shared" si="0"/>
        <v>-2.5214469062740941E-3</v>
      </c>
      <c r="E16" s="231"/>
      <c r="F16" s="231"/>
      <c r="G16" s="231"/>
      <c r="H16" s="231"/>
      <c r="I16" s="231"/>
      <c r="J16" s="256"/>
      <c r="K16" s="166"/>
      <c r="M16" s="607" t="s">
        <v>107</v>
      </c>
      <c r="N16" s="607">
        <v>1.0978879750000001</v>
      </c>
      <c r="O16" s="607">
        <v>1.2067421999999999</v>
      </c>
      <c r="P16" s="607"/>
    </row>
    <row r="17" spans="1:16" s="173" customFormat="1" ht="12.75">
      <c r="A17" s="359" t="s">
        <v>339</v>
      </c>
      <c r="B17" s="360">
        <v>433.22885484391799</v>
      </c>
      <c r="C17" s="360">
        <v>0</v>
      </c>
      <c r="D17" s="367" t="str">
        <f t="shared" si="0"/>
        <v/>
      </c>
      <c r="E17" s="231"/>
      <c r="F17" s="231"/>
      <c r="G17" s="231"/>
      <c r="H17" s="231"/>
      <c r="I17" s="231"/>
      <c r="J17" s="256"/>
      <c r="K17" s="166"/>
      <c r="M17" s="607" t="s">
        <v>118</v>
      </c>
      <c r="N17" s="607">
        <v>2.0038</v>
      </c>
      <c r="O17" s="607">
        <v>2.3403</v>
      </c>
      <c r="P17" s="607"/>
    </row>
    <row r="18" spans="1:16" s="173" customFormat="1" ht="12.75">
      <c r="A18" s="361" t="s">
        <v>103</v>
      </c>
      <c r="B18" s="362">
        <v>283.24316481110918</v>
      </c>
      <c r="C18" s="362">
        <v>218.56170626800315</v>
      </c>
      <c r="D18" s="368">
        <f t="shared" si="0"/>
        <v>0.2959414055076639</v>
      </c>
      <c r="E18" s="231"/>
      <c r="F18" s="231"/>
      <c r="G18" s="231"/>
      <c r="H18" s="231"/>
      <c r="I18" s="231"/>
      <c r="J18" s="256"/>
      <c r="K18" s="166"/>
      <c r="M18" s="607" t="s">
        <v>142</v>
      </c>
      <c r="N18" s="607">
        <v>2.3708424839999998</v>
      </c>
      <c r="O18" s="607">
        <v>2.1070567979999999</v>
      </c>
      <c r="P18" s="607"/>
    </row>
    <row r="19" spans="1:16" s="173" customFormat="1" ht="12.75">
      <c r="A19" s="359" t="s">
        <v>110</v>
      </c>
      <c r="B19" s="360">
        <v>237.73503407567023</v>
      </c>
      <c r="C19" s="360">
        <v>237.96772760007255</v>
      </c>
      <c r="D19" s="367">
        <f t="shared" si="0"/>
        <v>-9.7783647702598397E-4</v>
      </c>
      <c r="E19" s="231"/>
      <c r="F19" s="231"/>
      <c r="G19" s="231"/>
      <c r="H19" s="231"/>
      <c r="I19" s="231"/>
      <c r="J19" s="256"/>
      <c r="K19" s="166"/>
      <c r="M19" s="607" t="s">
        <v>122</v>
      </c>
      <c r="N19" s="607">
        <v>2.3849399999999998</v>
      </c>
      <c r="O19" s="607">
        <v>2.4827305000000002</v>
      </c>
      <c r="P19" s="607"/>
    </row>
    <row r="20" spans="1:16" s="173" customFormat="1" ht="12.75">
      <c r="A20" s="361" t="s">
        <v>350</v>
      </c>
      <c r="B20" s="362">
        <v>225.83120817149907</v>
      </c>
      <c r="C20" s="362">
        <v>249.84207796484006</v>
      </c>
      <c r="D20" s="368">
        <f t="shared" si="0"/>
        <v>-9.6104187048588363E-2</v>
      </c>
      <c r="E20" s="231"/>
      <c r="F20" s="231"/>
      <c r="G20" s="231"/>
      <c r="H20" s="231"/>
      <c r="I20" s="231"/>
      <c r="J20" s="256"/>
      <c r="K20" s="166"/>
      <c r="M20" s="607" t="s">
        <v>127</v>
      </c>
      <c r="N20" s="607">
        <v>2.4059694249999999</v>
      </c>
      <c r="O20" s="607">
        <v>2.9428516089999999</v>
      </c>
      <c r="P20" s="607"/>
    </row>
    <row r="21" spans="1:16" s="173" customFormat="1" ht="12.75">
      <c r="A21" s="359" t="s">
        <v>106</v>
      </c>
      <c r="B21" s="360">
        <v>184.97895924898603</v>
      </c>
      <c r="C21" s="360">
        <v>211.4415266827572</v>
      </c>
      <c r="D21" s="367">
        <f t="shared" si="0"/>
        <v>-0.12515312317752558</v>
      </c>
      <c r="E21" s="231"/>
      <c r="F21" s="231"/>
      <c r="G21" s="231"/>
      <c r="H21" s="231"/>
      <c r="I21" s="231"/>
      <c r="J21" s="256"/>
      <c r="K21" s="166"/>
      <c r="M21" s="607" t="s">
        <v>108</v>
      </c>
      <c r="N21" s="607">
        <v>2.6561527500000004</v>
      </c>
      <c r="O21" s="607">
        <v>0.84775250000000002</v>
      </c>
      <c r="P21" s="607"/>
    </row>
    <row r="22" spans="1:16" s="173" customFormat="1" ht="12.75">
      <c r="A22" s="361" t="s">
        <v>355</v>
      </c>
      <c r="B22" s="362">
        <v>155.60024398367702</v>
      </c>
      <c r="C22" s="362">
        <v>156.01357336316599</v>
      </c>
      <c r="D22" s="368">
        <f t="shared" si="0"/>
        <v>-2.6493167907053472E-3</v>
      </c>
      <c r="E22" s="231"/>
      <c r="F22" s="231"/>
      <c r="G22" s="231"/>
      <c r="H22" s="231"/>
      <c r="I22" s="231"/>
      <c r="J22" s="256"/>
      <c r="K22" s="166"/>
      <c r="M22" s="607" t="s">
        <v>129</v>
      </c>
      <c r="N22" s="607">
        <v>2.8725040600000002</v>
      </c>
      <c r="O22" s="607">
        <v>4.2691233659999996</v>
      </c>
      <c r="P22" s="607"/>
    </row>
    <row r="23" spans="1:16" s="173" customFormat="1" ht="12.75">
      <c r="A23" s="359" t="s">
        <v>121</v>
      </c>
      <c r="B23" s="360">
        <v>126.29327355755407</v>
      </c>
      <c r="C23" s="360">
        <v>126.5149276187598</v>
      </c>
      <c r="D23" s="367">
        <f t="shared" si="0"/>
        <v>-1.7519992729526646E-3</v>
      </c>
      <c r="E23" s="231"/>
      <c r="F23" s="231"/>
      <c r="G23" s="231"/>
      <c r="H23" s="231"/>
      <c r="I23" s="231"/>
      <c r="J23" s="256"/>
      <c r="K23" s="166"/>
      <c r="M23" s="607" t="s">
        <v>124</v>
      </c>
      <c r="N23" s="607">
        <v>3.4074816559999999</v>
      </c>
      <c r="O23" s="607">
        <v>4.5872450000000002</v>
      </c>
      <c r="P23" s="607"/>
    </row>
    <row r="24" spans="1:16" s="173" customFormat="1" ht="12.75">
      <c r="A24" s="361" t="s">
        <v>336</v>
      </c>
      <c r="B24" s="362">
        <v>100.48394032837948</v>
      </c>
      <c r="C24" s="362">
        <v>1.1202500000000001E-2</v>
      </c>
      <c r="D24" s="368">
        <f t="shared" si="0"/>
        <v>8968.7782038276691</v>
      </c>
      <c r="E24" s="231"/>
      <c r="F24" s="231"/>
      <c r="G24" s="231"/>
      <c r="H24" s="231"/>
      <c r="I24" s="231"/>
      <c r="J24" s="256"/>
      <c r="K24" s="166"/>
      <c r="M24" s="607" t="s">
        <v>123</v>
      </c>
      <c r="N24" s="607">
        <v>3.5058536029999998</v>
      </c>
      <c r="O24" s="607">
        <v>4.3726477880000001</v>
      </c>
      <c r="P24" s="607"/>
    </row>
    <row r="25" spans="1:16" s="173" customFormat="1" ht="12.75">
      <c r="A25" s="359" t="s">
        <v>372</v>
      </c>
      <c r="B25" s="360">
        <v>67.173237740689075</v>
      </c>
      <c r="C25" s="360">
        <v>63.482821622026556</v>
      </c>
      <c r="D25" s="367">
        <f t="shared" si="0"/>
        <v>5.8132515606112545E-2</v>
      </c>
      <c r="E25" s="231"/>
      <c r="F25" s="231"/>
      <c r="G25" s="231"/>
      <c r="H25" s="231"/>
      <c r="I25" s="231"/>
      <c r="J25" s="256"/>
      <c r="K25" s="166"/>
      <c r="M25" s="607" t="s">
        <v>117</v>
      </c>
      <c r="N25" s="607">
        <v>3.7117280720000001</v>
      </c>
      <c r="O25" s="607">
        <v>3.7274813500000001</v>
      </c>
      <c r="P25" s="607"/>
    </row>
    <row r="26" spans="1:16" s="173" customFormat="1" ht="12.75">
      <c r="A26" s="361" t="s">
        <v>333</v>
      </c>
      <c r="B26" s="362">
        <v>60.822257174990298</v>
      </c>
      <c r="C26" s="362">
        <v>4.2326914064542498</v>
      </c>
      <c r="D26" s="368">
        <f t="shared" si="0"/>
        <v>13.369641283615678</v>
      </c>
      <c r="E26" s="231"/>
      <c r="F26" s="231"/>
      <c r="G26" s="231"/>
      <c r="H26" s="231"/>
      <c r="I26" s="231"/>
      <c r="J26" s="256"/>
      <c r="K26" s="166"/>
      <c r="M26" s="607" t="s">
        <v>125</v>
      </c>
      <c r="N26" s="607">
        <v>3.7158172500000002</v>
      </c>
      <c r="O26" s="607">
        <v>4.917109</v>
      </c>
      <c r="P26" s="607"/>
    </row>
    <row r="27" spans="1:16" s="173" customFormat="1" ht="12.75">
      <c r="A27" s="359" t="s">
        <v>370</v>
      </c>
      <c r="B27" s="360">
        <v>52.724248599999996</v>
      </c>
      <c r="C27" s="360">
        <v>55.572433860000004</v>
      </c>
      <c r="D27" s="367">
        <f t="shared" si="0"/>
        <v>-5.1251763908258141E-2</v>
      </c>
      <c r="E27" s="231"/>
      <c r="F27" s="231"/>
      <c r="G27" s="231"/>
      <c r="H27" s="231"/>
      <c r="I27" s="231"/>
      <c r="J27" s="256"/>
      <c r="K27" s="166"/>
      <c r="M27" s="607" t="s">
        <v>139</v>
      </c>
      <c r="N27" s="607">
        <v>4.1449303430000004</v>
      </c>
      <c r="O27" s="607">
        <v>4.4797399999999996</v>
      </c>
      <c r="P27" s="607"/>
    </row>
    <row r="28" spans="1:16" s="173" customFormat="1" ht="12.75">
      <c r="A28" s="361" t="s">
        <v>348</v>
      </c>
      <c r="B28" s="362">
        <v>52.148313388949745</v>
      </c>
      <c r="C28" s="362">
        <v>112.06311211099407</v>
      </c>
      <c r="D28" s="368">
        <f t="shared" si="0"/>
        <v>-0.53465228292697331</v>
      </c>
      <c r="E28" s="231"/>
      <c r="F28" s="231"/>
      <c r="G28" s="231"/>
      <c r="H28" s="231"/>
      <c r="I28" s="231"/>
      <c r="J28" s="256"/>
      <c r="K28" s="166"/>
      <c r="M28" s="607" t="s">
        <v>526</v>
      </c>
      <c r="N28" s="607">
        <v>5.6294966659999996</v>
      </c>
      <c r="O28" s="607">
        <v>0</v>
      </c>
      <c r="P28" s="607"/>
    </row>
    <row r="29" spans="1:16" s="173" customFormat="1" ht="12.75">
      <c r="A29" s="359" t="s">
        <v>361</v>
      </c>
      <c r="B29" s="360">
        <v>41.015328422723989</v>
      </c>
      <c r="C29" s="360">
        <v>41.100481652580527</v>
      </c>
      <c r="D29" s="367">
        <f t="shared" si="0"/>
        <v>-2.0718304611690996E-3</v>
      </c>
      <c r="E29" s="231"/>
      <c r="F29" s="231"/>
      <c r="G29" s="231"/>
      <c r="H29" s="231"/>
      <c r="I29" s="231"/>
      <c r="J29" s="256"/>
      <c r="K29" s="166"/>
      <c r="M29" s="607" t="s">
        <v>134</v>
      </c>
      <c r="N29" s="607">
        <v>5.9549669949999995</v>
      </c>
      <c r="O29" s="607">
        <v>11.057720079999999</v>
      </c>
      <c r="P29" s="607"/>
    </row>
    <row r="30" spans="1:16" s="173" customFormat="1" ht="12.75">
      <c r="A30" s="361" t="s">
        <v>317</v>
      </c>
      <c r="B30" s="362">
        <v>36.485935599597006</v>
      </c>
      <c r="C30" s="362">
        <v>30.551503318612998</v>
      </c>
      <c r="D30" s="368">
        <f t="shared" si="0"/>
        <v>0.19424354406051614</v>
      </c>
      <c r="E30" s="231"/>
      <c r="F30" s="231"/>
      <c r="G30" s="231"/>
      <c r="H30" s="231"/>
      <c r="I30" s="231"/>
      <c r="J30" s="256"/>
      <c r="K30" s="166"/>
      <c r="M30" s="607" t="s">
        <v>100</v>
      </c>
      <c r="N30" s="607">
        <v>7.1225864350000005</v>
      </c>
      <c r="O30" s="607">
        <v>7.1882044790000004</v>
      </c>
      <c r="P30" s="607"/>
    </row>
    <row r="31" spans="1:16" s="173" customFormat="1" ht="12.75">
      <c r="A31" s="359" t="s">
        <v>440</v>
      </c>
      <c r="B31" s="360">
        <v>35.676943670844651</v>
      </c>
      <c r="C31" s="360">
        <v>67.432990580203949</v>
      </c>
      <c r="D31" s="367">
        <f t="shared" si="0"/>
        <v>-0.47092745903934152</v>
      </c>
      <c r="E31" s="231"/>
      <c r="F31" s="231"/>
      <c r="G31" s="231"/>
      <c r="H31" s="231"/>
      <c r="I31" s="231"/>
      <c r="J31" s="256"/>
      <c r="K31" s="166"/>
      <c r="M31" s="607" t="s">
        <v>102</v>
      </c>
      <c r="N31" s="607">
        <v>8.6500665160000008</v>
      </c>
      <c r="O31" s="607">
        <v>5.9460542500000004</v>
      </c>
      <c r="P31" s="607"/>
    </row>
    <row r="32" spans="1:16" s="173" customFormat="1" ht="12.75">
      <c r="A32" s="361" t="s">
        <v>112</v>
      </c>
      <c r="B32" s="362">
        <v>35.132711727272728</v>
      </c>
      <c r="C32" s="362">
        <v>39.98590759090915</v>
      </c>
      <c r="D32" s="368">
        <f t="shared" si="0"/>
        <v>-0.12137265741943049</v>
      </c>
      <c r="E32" s="231"/>
      <c r="F32" s="231"/>
      <c r="G32" s="231"/>
      <c r="H32" s="231"/>
      <c r="I32" s="231"/>
      <c r="J32" s="256"/>
      <c r="K32" s="166"/>
      <c r="M32" s="607" t="s">
        <v>126</v>
      </c>
      <c r="N32" s="607">
        <v>9.0638140860000007</v>
      </c>
      <c r="O32" s="607">
        <v>8.5818910580000001</v>
      </c>
      <c r="P32" s="607"/>
    </row>
    <row r="33" spans="1:16" s="173" customFormat="1" ht="12.75">
      <c r="A33" s="359" t="s">
        <v>354</v>
      </c>
      <c r="B33" s="360">
        <v>31.721825234908675</v>
      </c>
      <c r="C33" s="360">
        <v>6.7513784988708503</v>
      </c>
      <c r="D33" s="367">
        <f t="shared" si="0"/>
        <v>3.6985701127871984</v>
      </c>
      <c r="E33" s="231"/>
      <c r="F33" s="231"/>
      <c r="G33" s="231"/>
      <c r="H33" s="231"/>
      <c r="I33" s="231"/>
      <c r="J33" s="256"/>
      <c r="K33" s="166"/>
      <c r="M33" s="607" t="s">
        <v>130</v>
      </c>
      <c r="N33" s="607">
        <v>11.652051779999999</v>
      </c>
      <c r="O33" s="607">
        <v>8.100865563000001</v>
      </c>
      <c r="P33" s="607"/>
    </row>
    <row r="34" spans="1:16" s="173" customFormat="1" ht="12.75">
      <c r="A34" s="361" t="s">
        <v>433</v>
      </c>
      <c r="B34" s="362">
        <v>27.908840970994998</v>
      </c>
      <c r="C34" s="362">
        <v>0</v>
      </c>
      <c r="D34" s="368" t="str">
        <f t="shared" si="0"/>
        <v/>
      </c>
      <c r="E34" s="231"/>
      <c r="F34" s="231"/>
      <c r="G34" s="231"/>
      <c r="H34" s="231"/>
      <c r="I34" s="231"/>
      <c r="J34" s="256"/>
      <c r="K34" s="166"/>
      <c r="M34" s="607" t="s">
        <v>119</v>
      </c>
      <c r="N34" s="607">
        <v>14.138608</v>
      </c>
      <c r="O34" s="607">
        <v>8.8260170000000002</v>
      </c>
      <c r="P34" s="607"/>
    </row>
    <row r="35" spans="1:16" s="173" customFormat="1" ht="12.75">
      <c r="A35" s="359" t="s">
        <v>351</v>
      </c>
      <c r="B35" s="360">
        <v>26.896313000000003</v>
      </c>
      <c r="C35" s="360">
        <v>16.063271</v>
      </c>
      <c r="D35" s="367">
        <f t="shared" si="0"/>
        <v>0.67439825923375141</v>
      </c>
      <c r="E35" s="231"/>
      <c r="F35" s="231"/>
      <c r="G35" s="231"/>
      <c r="H35" s="231"/>
      <c r="I35" s="231"/>
      <c r="J35" s="256"/>
      <c r="K35" s="166"/>
      <c r="M35" s="607" t="s">
        <v>523</v>
      </c>
      <c r="N35" s="607">
        <v>14.35544694</v>
      </c>
      <c r="O35" s="607">
        <v>0</v>
      </c>
      <c r="P35" s="607"/>
    </row>
    <row r="36" spans="1:16" s="173" customFormat="1" ht="12.75">
      <c r="A36" s="361" t="s">
        <v>140</v>
      </c>
      <c r="B36" s="362">
        <v>23.597600663246002</v>
      </c>
      <c r="C36" s="362">
        <v>77.587315139289998</v>
      </c>
      <c r="D36" s="368">
        <f t="shared" si="0"/>
        <v>-0.69585749138397179</v>
      </c>
      <c r="E36" s="231"/>
      <c r="F36" s="231"/>
      <c r="G36" s="231"/>
      <c r="H36" s="231"/>
      <c r="I36" s="231"/>
      <c r="J36" s="256"/>
      <c r="K36" s="166"/>
      <c r="M36" s="607" t="s">
        <v>137</v>
      </c>
      <c r="N36" s="607">
        <v>15.356599449999999</v>
      </c>
      <c r="O36" s="607">
        <v>2.2994750490000002</v>
      </c>
      <c r="P36" s="607"/>
    </row>
    <row r="37" spans="1:16" s="173" customFormat="1" ht="12.75">
      <c r="A37" s="359" t="s">
        <v>371</v>
      </c>
      <c r="B37" s="360">
        <v>23.301870825393003</v>
      </c>
      <c r="C37" s="360">
        <v>20.453536047898002</v>
      </c>
      <c r="D37" s="367">
        <f t="shared" si="0"/>
        <v>0.13925879470546243</v>
      </c>
      <c r="E37" s="231"/>
      <c r="F37" s="231"/>
      <c r="G37" s="231"/>
      <c r="H37" s="231"/>
      <c r="I37" s="231"/>
      <c r="J37" s="256"/>
      <c r="K37" s="166"/>
      <c r="M37" s="607" t="s">
        <v>112</v>
      </c>
      <c r="N37" s="607">
        <v>19.51324889</v>
      </c>
      <c r="O37" s="607">
        <v>20.836800409999999</v>
      </c>
      <c r="P37" s="607"/>
    </row>
    <row r="38" spans="1:16" s="173" customFormat="1" ht="12.75">
      <c r="A38" s="361" t="s">
        <v>326</v>
      </c>
      <c r="B38" s="362">
        <v>20.052315732640427</v>
      </c>
      <c r="C38" s="362">
        <v>20.063895933564424</v>
      </c>
      <c r="D38" s="368">
        <f t="shared" si="0"/>
        <v>-5.771661178038956E-4</v>
      </c>
      <c r="E38" s="231"/>
      <c r="F38" s="231"/>
      <c r="G38" s="231"/>
      <c r="H38" s="231"/>
      <c r="I38" s="231"/>
      <c r="J38" s="256"/>
      <c r="K38" s="166"/>
      <c r="M38" s="607" t="s">
        <v>135</v>
      </c>
      <c r="N38" s="607">
        <v>19.90328805</v>
      </c>
      <c r="O38" s="607">
        <v>13.75618551</v>
      </c>
      <c r="P38" s="607"/>
    </row>
    <row r="39" spans="1:16" s="173" customFormat="1" ht="12.75">
      <c r="A39" s="359" t="s">
        <v>359</v>
      </c>
      <c r="B39" s="360">
        <v>15.962294574218999</v>
      </c>
      <c r="C39" s="360">
        <v>12.96454825</v>
      </c>
      <c r="D39" s="367">
        <f t="shared" si="0"/>
        <v>0.23122643893272565</v>
      </c>
      <c r="E39" s="231"/>
      <c r="F39" s="231"/>
      <c r="G39" s="231"/>
      <c r="H39" s="231"/>
      <c r="I39" s="231"/>
      <c r="J39" s="256"/>
      <c r="K39" s="166"/>
      <c r="M39" s="607" t="s">
        <v>132</v>
      </c>
      <c r="N39" s="607">
        <v>22.46754795</v>
      </c>
      <c r="O39" s="607">
        <v>19.35974465</v>
      </c>
      <c r="P39" s="607"/>
    </row>
    <row r="40" spans="1:16" s="173" customFormat="1" ht="12.75">
      <c r="A40" s="361" t="s">
        <v>356</v>
      </c>
      <c r="B40" s="362">
        <v>12.8303610612</v>
      </c>
      <c r="C40" s="362">
        <v>14.614359207018</v>
      </c>
      <c r="D40" s="368">
        <f t="shared" si="0"/>
        <v>-0.12207159551417768</v>
      </c>
      <c r="E40" s="231"/>
      <c r="F40" s="231"/>
      <c r="G40" s="231"/>
      <c r="H40" s="231"/>
      <c r="I40" s="231"/>
      <c r="J40" s="256"/>
      <c r="K40" s="166"/>
      <c r="M40" s="607" t="s">
        <v>115</v>
      </c>
      <c r="N40" s="607">
        <v>23.311622440000001</v>
      </c>
      <c r="O40" s="607">
        <v>36.924150759999996</v>
      </c>
      <c r="P40" s="607"/>
    </row>
    <row r="41" spans="1:16" s="173" customFormat="1" ht="12.75">
      <c r="A41" s="359" t="s">
        <v>581</v>
      </c>
      <c r="B41" s="360">
        <v>9.7034091828799998</v>
      </c>
      <c r="C41" s="360">
        <v>16.692016816136999</v>
      </c>
      <c r="D41" s="367">
        <f t="shared" si="0"/>
        <v>-0.41867964250435974</v>
      </c>
      <c r="E41" s="231"/>
      <c r="F41" s="231"/>
      <c r="G41" s="231"/>
      <c r="H41" s="231"/>
      <c r="I41" s="231"/>
      <c r="J41" s="256"/>
      <c r="K41" s="166"/>
      <c r="M41" s="607" t="s">
        <v>140</v>
      </c>
      <c r="N41" s="607">
        <v>23.597600660000001</v>
      </c>
      <c r="O41" s="607">
        <v>37.108076830000002</v>
      </c>
      <c r="P41" s="607"/>
    </row>
    <row r="42" spans="1:16" s="173" customFormat="1" ht="12.75">
      <c r="A42" s="361" t="s">
        <v>366</v>
      </c>
      <c r="B42" s="362">
        <v>8.4078098425949985</v>
      </c>
      <c r="C42" s="362">
        <v>8.5251950000000001</v>
      </c>
      <c r="D42" s="368">
        <f t="shared" si="0"/>
        <v>-1.3769204974783733E-2</v>
      </c>
      <c r="E42" s="231"/>
      <c r="F42" s="231"/>
      <c r="G42" s="231"/>
      <c r="H42" s="231"/>
      <c r="I42" s="231"/>
      <c r="J42" s="256"/>
      <c r="K42" s="166"/>
      <c r="M42" s="607" t="s">
        <v>109</v>
      </c>
      <c r="N42" s="607">
        <v>27.897364959999997</v>
      </c>
      <c r="O42" s="607">
        <v>27.872673219999999</v>
      </c>
      <c r="P42" s="607"/>
    </row>
    <row r="43" spans="1:16" s="173" customFormat="1" ht="12.75">
      <c r="A43" s="359" t="s">
        <v>450</v>
      </c>
      <c r="B43" s="360">
        <v>7.9363839024914737</v>
      </c>
      <c r="C43" s="360">
        <v>7.1572024382272756</v>
      </c>
      <c r="D43" s="367">
        <f t="shared" si="0"/>
        <v>0.1088667633742646</v>
      </c>
      <c r="E43" s="231"/>
      <c r="F43" s="231"/>
      <c r="G43" s="231"/>
      <c r="H43" s="231"/>
      <c r="I43" s="231"/>
      <c r="J43" s="256"/>
      <c r="K43" s="166"/>
      <c r="M43" s="607" t="s">
        <v>49</v>
      </c>
      <c r="N43" s="607">
        <v>27.997365500000001</v>
      </c>
      <c r="O43" s="607">
        <v>1.7320684020000001</v>
      </c>
      <c r="P43" s="607"/>
    </row>
    <row r="44" spans="1:16" s="173" customFormat="1" ht="12.75">
      <c r="A44" s="361" t="s">
        <v>368</v>
      </c>
      <c r="B44" s="362">
        <v>7.6703242499999993</v>
      </c>
      <c r="C44" s="362">
        <v>8.7990509999999986</v>
      </c>
      <c r="D44" s="368">
        <f t="shared" si="0"/>
        <v>-0.128278237050791</v>
      </c>
      <c r="E44" s="231"/>
      <c r="F44" s="231"/>
      <c r="G44" s="231"/>
      <c r="H44" s="231"/>
      <c r="I44" s="231"/>
      <c r="J44" s="256"/>
      <c r="K44" s="166"/>
      <c r="M44" s="607" t="s">
        <v>347</v>
      </c>
      <c r="N44" s="607">
        <v>29.811042689999997</v>
      </c>
      <c r="O44" s="607">
        <v>68.807550109999994</v>
      </c>
      <c r="P44" s="607"/>
    </row>
    <row r="45" spans="1:16" s="173" customFormat="1" ht="12.75">
      <c r="A45" s="359" t="s">
        <v>369</v>
      </c>
      <c r="B45" s="360">
        <v>7.0200431558480005</v>
      </c>
      <c r="C45" s="360">
        <v>8.2066302699999998</v>
      </c>
      <c r="D45" s="367">
        <f t="shared" si="0"/>
        <v>-0.14458883550410018</v>
      </c>
      <c r="E45" s="231"/>
      <c r="F45" s="231"/>
      <c r="G45" s="231"/>
      <c r="H45" s="231"/>
      <c r="I45" s="231"/>
      <c r="J45" s="256"/>
      <c r="K45" s="166"/>
      <c r="M45" s="607" t="s">
        <v>114</v>
      </c>
      <c r="N45" s="607">
        <v>30.811290410000002</v>
      </c>
      <c r="O45" s="607">
        <v>38.871129090000004</v>
      </c>
      <c r="P45" s="607"/>
    </row>
    <row r="46" spans="1:16" s="173" customFormat="1" ht="12.75">
      <c r="A46" s="361" t="s">
        <v>364</v>
      </c>
      <c r="B46" s="362">
        <v>6.9170903409999998</v>
      </c>
      <c r="C46" s="362">
        <v>8.0476713649999994</v>
      </c>
      <c r="D46" s="368">
        <f t="shared" si="0"/>
        <v>-0.14048548613913237</v>
      </c>
      <c r="E46" s="231"/>
      <c r="F46" s="231"/>
      <c r="G46" s="231"/>
      <c r="H46" s="231"/>
      <c r="I46" s="231"/>
      <c r="J46" s="256"/>
      <c r="K46" s="166"/>
      <c r="M46" s="607" t="s">
        <v>121</v>
      </c>
      <c r="N46" s="607">
        <v>66.156715790000007</v>
      </c>
      <c r="O46" s="607">
        <v>65.738493030000001</v>
      </c>
      <c r="P46" s="607"/>
    </row>
    <row r="47" spans="1:16" s="173" customFormat="1" ht="12.75">
      <c r="A47" s="359" t="s">
        <v>365</v>
      </c>
      <c r="B47" s="360">
        <v>5.8208191619999994</v>
      </c>
      <c r="C47" s="360">
        <v>7.8171902499999995</v>
      </c>
      <c r="D47" s="367">
        <f t="shared" si="0"/>
        <v>-0.25538218006143576</v>
      </c>
      <c r="E47" s="231"/>
      <c r="F47" s="231"/>
      <c r="G47" s="231"/>
      <c r="H47" s="231"/>
      <c r="I47" s="231"/>
      <c r="J47" s="256"/>
      <c r="K47" s="166"/>
      <c r="M47" s="607" t="s">
        <v>131</v>
      </c>
      <c r="N47" s="607">
        <v>81.199021189999996</v>
      </c>
      <c r="O47" s="607">
        <v>79.638048800000007</v>
      </c>
      <c r="P47" s="607"/>
    </row>
    <row r="48" spans="1:16" s="173" customFormat="1" ht="12.75">
      <c r="A48" s="361" t="s">
        <v>373</v>
      </c>
      <c r="B48" s="362">
        <v>5.6700244999999994</v>
      </c>
      <c r="C48" s="362">
        <v>3.3696149999999996</v>
      </c>
      <c r="D48" s="368">
        <f t="shared" si="0"/>
        <v>0.68269208796850678</v>
      </c>
      <c r="E48" s="231"/>
      <c r="F48" s="231"/>
      <c r="G48" s="231"/>
      <c r="H48" s="231"/>
      <c r="I48" s="231"/>
      <c r="J48" s="256"/>
      <c r="K48" s="166"/>
      <c r="M48" s="607" t="s">
        <v>106</v>
      </c>
      <c r="N48" s="607">
        <v>99.026510299999998</v>
      </c>
      <c r="O48" s="607">
        <v>100.1931482</v>
      </c>
      <c r="P48" s="607"/>
    </row>
    <row r="49" spans="1:16" s="173" customFormat="1" ht="12.75">
      <c r="A49" s="359" t="s">
        <v>360</v>
      </c>
      <c r="B49" s="360">
        <v>4.6069941749999996</v>
      </c>
      <c r="C49" s="360">
        <v>5.6616713584999996</v>
      </c>
      <c r="D49" s="367">
        <f t="shared" si="0"/>
        <v>-0.18628371671848953</v>
      </c>
      <c r="E49" s="231"/>
      <c r="F49" s="231"/>
      <c r="G49" s="231"/>
      <c r="H49" s="231"/>
      <c r="I49" s="231"/>
      <c r="J49" s="256"/>
      <c r="K49" s="166"/>
      <c r="M49" s="607" t="s">
        <v>104</v>
      </c>
      <c r="N49" s="607">
        <v>122.6832953</v>
      </c>
      <c r="O49" s="607">
        <v>128.6336379</v>
      </c>
      <c r="P49" s="607"/>
    </row>
    <row r="50" spans="1:16" s="173" customFormat="1" ht="12.75">
      <c r="A50" s="361" t="s">
        <v>357</v>
      </c>
      <c r="B50" s="362">
        <v>4.3725545000000006</v>
      </c>
      <c r="C50" s="362">
        <v>5.0712630000000001</v>
      </c>
      <c r="D50" s="368">
        <f t="shared" si="0"/>
        <v>-0.13777800520304306</v>
      </c>
      <c r="E50" s="231"/>
      <c r="F50" s="231"/>
      <c r="G50" s="231"/>
      <c r="H50" s="231"/>
      <c r="I50" s="231"/>
      <c r="J50" s="256"/>
      <c r="K50" s="166"/>
      <c r="M50" s="607" t="s">
        <v>110</v>
      </c>
      <c r="N50" s="607">
        <v>124.996897</v>
      </c>
      <c r="O50" s="607">
        <v>123.3734295</v>
      </c>
      <c r="P50" s="607"/>
    </row>
    <row r="51" spans="1:16" s="173" customFormat="1" ht="12.75">
      <c r="A51" s="359" t="s">
        <v>454</v>
      </c>
      <c r="B51" s="360">
        <v>4.1398999999999253</v>
      </c>
      <c r="C51" s="360">
        <v>4.7477</v>
      </c>
      <c r="D51" s="367">
        <f t="shared" si="0"/>
        <v>-0.12801988331193515</v>
      </c>
      <c r="E51" s="231"/>
      <c r="F51" s="231"/>
      <c r="G51" s="231"/>
      <c r="H51" s="231"/>
      <c r="I51" s="231"/>
      <c r="J51" s="256"/>
      <c r="K51" s="166"/>
      <c r="M51" s="607" t="s">
        <v>103</v>
      </c>
      <c r="N51" s="607">
        <v>141.44675080000002</v>
      </c>
      <c r="O51" s="607">
        <v>87.835759349999989</v>
      </c>
      <c r="P51" s="607"/>
    </row>
    <row r="52" spans="1:16" s="173" customFormat="1" ht="12.75">
      <c r="A52" s="361" t="s">
        <v>367</v>
      </c>
      <c r="B52" s="362">
        <v>4.0705075153981998</v>
      </c>
      <c r="C52" s="362">
        <v>2.4380890183307748</v>
      </c>
      <c r="D52" s="368">
        <f t="shared" si="0"/>
        <v>0.6695483572560661</v>
      </c>
      <c r="E52" s="231"/>
      <c r="F52" s="231"/>
      <c r="G52" s="231"/>
      <c r="H52" s="231"/>
      <c r="I52" s="231"/>
      <c r="J52" s="256"/>
      <c r="K52" s="166"/>
      <c r="M52" s="607" t="s">
        <v>120</v>
      </c>
      <c r="N52" s="607">
        <v>222.88428330000002</v>
      </c>
      <c r="O52" s="607">
        <v>478.97459779999997</v>
      </c>
      <c r="P52" s="607"/>
    </row>
    <row r="53" spans="1:16" s="173" customFormat="1" ht="12.75">
      <c r="A53" s="359" t="s">
        <v>141</v>
      </c>
      <c r="B53" s="360">
        <v>2.090280714151</v>
      </c>
      <c r="C53" s="360">
        <v>117.6578045627822</v>
      </c>
      <c r="D53" s="367">
        <f t="shared" si="0"/>
        <v>-0.98223423663293308</v>
      </c>
      <c r="E53" s="231"/>
      <c r="F53" s="231"/>
      <c r="G53" s="231"/>
      <c r="H53" s="231"/>
      <c r="I53" s="231"/>
      <c r="J53" s="256"/>
      <c r="K53" s="166"/>
      <c r="M53" s="607" t="s">
        <v>138</v>
      </c>
      <c r="N53" s="607">
        <v>231.4918481</v>
      </c>
      <c r="O53" s="607">
        <v>213.20573689999998</v>
      </c>
      <c r="P53" s="607"/>
    </row>
    <row r="54" spans="1:16" s="173" customFormat="1" ht="12.75">
      <c r="A54" s="361" t="s">
        <v>375</v>
      </c>
      <c r="B54" s="362">
        <v>1.77145595</v>
      </c>
      <c r="C54" s="362">
        <v>3.0140252249999997</v>
      </c>
      <c r="D54" s="368">
        <f t="shared" si="0"/>
        <v>-0.41226240069042552</v>
      </c>
      <c r="E54" s="231"/>
      <c r="F54" s="231"/>
      <c r="G54" s="231"/>
      <c r="H54" s="231"/>
      <c r="I54" s="231"/>
      <c r="J54" s="256"/>
      <c r="K54" s="166"/>
      <c r="M54" s="607" t="s">
        <v>111</v>
      </c>
      <c r="N54" s="607">
        <v>239.50898999999998</v>
      </c>
      <c r="O54" s="607">
        <v>239.78281760000002</v>
      </c>
      <c r="P54" s="607"/>
    </row>
    <row r="55" spans="1:16" s="173" customFormat="1" ht="12.75">
      <c r="A55" s="359" t="s">
        <v>328</v>
      </c>
      <c r="B55" s="360">
        <v>0.91597207438299999</v>
      </c>
      <c r="C55" s="360">
        <v>2.9171866771972499</v>
      </c>
      <c r="D55" s="367">
        <f t="shared" si="0"/>
        <v>-0.68600841298814652</v>
      </c>
      <c r="E55" s="231"/>
      <c r="F55" s="231"/>
      <c r="G55" s="231"/>
      <c r="H55" s="231"/>
      <c r="I55" s="231"/>
      <c r="J55" s="256"/>
      <c r="K55" s="166"/>
      <c r="M55" s="607" t="s">
        <v>521</v>
      </c>
      <c r="N55" s="607">
        <v>242.97964039999999</v>
      </c>
      <c r="O55" s="607">
        <v>0</v>
      </c>
      <c r="P55" s="607"/>
    </row>
    <row r="56" spans="1:16" s="173" customFormat="1" ht="12.75">
      <c r="A56" s="361" t="s">
        <v>344</v>
      </c>
      <c r="B56" s="362">
        <v>0.49964765744315004</v>
      </c>
      <c r="C56" s="362">
        <v>0</v>
      </c>
      <c r="D56" s="368" t="str">
        <f t="shared" si="0"/>
        <v/>
      </c>
      <c r="E56" s="231"/>
      <c r="F56" s="231"/>
      <c r="G56" s="231"/>
      <c r="H56" s="231"/>
      <c r="I56" s="231"/>
      <c r="J56" s="256"/>
      <c r="K56" s="166"/>
      <c r="M56" s="607" t="s">
        <v>524</v>
      </c>
      <c r="N56" s="607">
        <v>299.2731493</v>
      </c>
      <c r="O56" s="607">
        <v>1.241119437</v>
      </c>
      <c r="P56" s="607"/>
    </row>
    <row r="57" spans="1:16" s="173" customFormat="1" ht="12.75">
      <c r="A57" s="359" t="s">
        <v>374</v>
      </c>
      <c r="B57" s="360">
        <v>0.43043808211100004</v>
      </c>
      <c r="C57" s="360">
        <v>20.54474053808725</v>
      </c>
      <c r="D57" s="367">
        <f t="shared" si="0"/>
        <v>-0.97904874576960343</v>
      </c>
      <c r="E57" s="231"/>
      <c r="F57" s="231"/>
      <c r="G57" s="231"/>
      <c r="H57" s="231"/>
      <c r="I57" s="231"/>
      <c r="J57" s="256"/>
      <c r="K57" s="166"/>
      <c r="M57" s="607" t="s">
        <v>116</v>
      </c>
      <c r="N57" s="607">
        <v>369.0456848</v>
      </c>
      <c r="O57" s="607">
        <v>253.12366550000002</v>
      </c>
      <c r="P57" s="607"/>
    </row>
    <row r="58" spans="1:16" s="173" customFormat="1" ht="12.75">
      <c r="A58" s="361" t="s">
        <v>136</v>
      </c>
      <c r="B58" s="362">
        <v>0.22430284259745004</v>
      </c>
      <c r="C58" s="362">
        <v>9.2771886669505506</v>
      </c>
      <c r="D58" s="368">
        <f t="shared" si="0"/>
        <v>-0.97582211048520373</v>
      </c>
      <c r="E58" s="231"/>
      <c r="F58" s="231"/>
      <c r="G58" s="231"/>
      <c r="H58" s="231"/>
      <c r="I58" s="231"/>
      <c r="J58" s="256"/>
      <c r="K58" s="166"/>
      <c r="M58" s="607" t="s">
        <v>522</v>
      </c>
      <c r="N58" s="607">
        <v>447.12567369999999</v>
      </c>
      <c r="O58" s="607">
        <v>577.5328591</v>
      </c>
      <c r="P58" s="607"/>
    </row>
    <row r="59" spans="1:16" s="173" customFormat="1" ht="12.75">
      <c r="A59" s="359" t="s">
        <v>358</v>
      </c>
      <c r="B59" s="360">
        <v>0.211693452</v>
      </c>
      <c r="C59" s="360">
        <v>0.86578438800000002</v>
      </c>
      <c r="D59" s="367">
        <f t="shared" si="0"/>
        <v>-0.75548940944867216</v>
      </c>
      <c r="E59" s="231"/>
      <c r="F59" s="231"/>
      <c r="G59" s="231"/>
      <c r="H59" s="231"/>
      <c r="I59" s="231"/>
      <c r="J59" s="256"/>
      <c r="K59" s="166"/>
      <c r="M59" s="607" t="s">
        <v>113</v>
      </c>
      <c r="N59" s="607">
        <v>587.77341319999994</v>
      </c>
      <c r="O59" s="607">
        <v>629.89459880000004</v>
      </c>
      <c r="P59" s="607"/>
    </row>
    <row r="60" spans="1:16" s="173" customFormat="1" ht="12.75">
      <c r="A60" s="361" t="s">
        <v>363</v>
      </c>
      <c r="B60" s="362">
        <v>0</v>
      </c>
      <c r="C60" s="362">
        <v>0.48986691609834998</v>
      </c>
      <c r="D60" s="368">
        <f t="shared" si="0"/>
        <v>-1</v>
      </c>
      <c r="E60" s="231"/>
      <c r="F60" s="231"/>
      <c r="G60" s="231"/>
      <c r="H60" s="231"/>
      <c r="I60" s="231"/>
      <c r="J60" s="256"/>
      <c r="K60" s="166"/>
      <c r="M60" s="607" t="s">
        <v>305</v>
      </c>
      <c r="N60" s="607">
        <v>643.81438400000002</v>
      </c>
      <c r="O60" s="607">
        <v>584.84224430000006</v>
      </c>
      <c r="P60" s="607"/>
    </row>
    <row r="61" spans="1:16" s="173" customFormat="1" ht="12.75">
      <c r="A61" s="355" t="s">
        <v>81</v>
      </c>
      <c r="B61" s="356">
        <f>SUM(B9:B60)</f>
        <v>8123.6324324434436</v>
      </c>
      <c r="C61" s="356">
        <f>SUM(C9:C60)</f>
        <v>7956.8091246578142</v>
      </c>
      <c r="D61" s="369">
        <f>+B61/C61-1</f>
        <v>2.0966106534923812E-2</v>
      </c>
      <c r="E61" s="231"/>
      <c r="F61" s="231"/>
      <c r="G61" s="231"/>
      <c r="H61" s="231"/>
      <c r="I61" s="231"/>
      <c r="J61" s="256"/>
      <c r="K61" s="166"/>
      <c r="M61" s="607"/>
      <c r="N61" s="607"/>
      <c r="O61" s="607"/>
      <c r="P61" s="607"/>
    </row>
    <row r="62" spans="1:16" s="173" customFormat="1" ht="12.75">
      <c r="A62" s="218"/>
      <c r="B62" s="231"/>
      <c r="C62" s="231"/>
      <c r="D62" s="231"/>
      <c r="E62" s="231"/>
      <c r="F62" s="231"/>
      <c r="G62" s="231"/>
      <c r="H62" s="231"/>
      <c r="I62" s="231"/>
      <c r="J62" s="256"/>
      <c r="K62" s="166"/>
      <c r="M62" s="607"/>
      <c r="N62" s="607"/>
      <c r="O62" s="607"/>
      <c r="P62" s="607"/>
    </row>
    <row r="63" spans="1:16" s="173" customFormat="1" ht="12.75">
      <c r="A63" s="218" t="s">
        <v>929</v>
      </c>
      <c r="B63" s="231"/>
      <c r="C63" s="231"/>
      <c r="D63" s="231"/>
      <c r="E63" s="231"/>
      <c r="F63" s="231"/>
      <c r="G63" s="231"/>
      <c r="H63" s="231"/>
      <c r="I63" s="231"/>
      <c r="J63" s="256"/>
      <c r="K63" s="166"/>
      <c r="M63" s="607"/>
      <c r="N63" s="607"/>
      <c r="O63" s="607"/>
      <c r="P63" s="607"/>
    </row>
    <row r="64" spans="1:16" s="173" customFormat="1" ht="12.75">
      <c r="A64" s="464"/>
      <c r="B64" s="231"/>
      <c r="C64" s="231"/>
      <c r="D64" s="231"/>
      <c r="E64" s="231"/>
      <c r="F64" s="231"/>
      <c r="G64" s="231"/>
      <c r="H64" s="231"/>
      <c r="I64" s="231"/>
      <c r="J64" s="256"/>
      <c r="K64" s="166"/>
      <c r="M64" s="607"/>
      <c r="N64" s="607"/>
      <c r="O64" s="607"/>
      <c r="P64" s="607"/>
    </row>
    <row r="65" spans="1:16" s="182" customFormat="1" ht="12" customHeight="1">
      <c r="A65" s="252"/>
      <c r="B65" s="231"/>
      <c r="C65" s="231"/>
      <c r="D65" s="231"/>
      <c r="E65" s="234"/>
      <c r="F65" s="234"/>
      <c r="G65" s="234"/>
      <c r="H65" s="236"/>
      <c r="I65" s="236"/>
      <c r="J65" s="236"/>
      <c r="K65" s="181"/>
      <c r="M65" s="609"/>
      <c r="N65" s="609"/>
      <c r="O65" s="609"/>
      <c r="P65" s="609"/>
    </row>
    <row r="66" spans="1:16" s="180" customFormat="1" ht="14.1" customHeight="1">
      <c r="A66" s="183"/>
      <c r="B66" s="184"/>
      <c r="C66" s="184"/>
      <c r="D66" s="184"/>
      <c r="E66" s="184"/>
      <c r="F66" s="182"/>
      <c r="G66" s="184"/>
      <c r="H66" s="181"/>
      <c r="I66" s="181"/>
      <c r="J66" s="234"/>
      <c r="K66" s="185"/>
      <c r="M66" s="610"/>
      <c r="N66" s="610"/>
      <c r="O66" s="610"/>
      <c r="P66" s="610"/>
    </row>
    <row r="67" spans="1:16" s="146" customFormat="1" ht="12" customHeight="1">
      <c r="A67" s="186"/>
      <c r="B67" s="187"/>
      <c r="C67" s="187"/>
      <c r="D67" s="187"/>
      <c r="E67" s="188"/>
      <c r="H67" s="166"/>
      <c r="I67" s="166"/>
      <c r="J67" s="256"/>
      <c r="K67" s="166"/>
      <c r="M67" s="611"/>
      <c r="N67" s="611"/>
      <c r="O67" s="611"/>
      <c r="P67" s="611"/>
    </row>
    <row r="68" spans="1:16" s="146" customFormat="1" ht="12" customHeight="1">
      <c r="B68" s="187"/>
      <c r="C68" s="187"/>
      <c r="D68" s="187"/>
      <c r="E68" s="187"/>
      <c r="F68" s="187"/>
      <c r="G68" s="187"/>
      <c r="H68" s="166"/>
      <c r="I68" s="166"/>
      <c r="J68" s="256"/>
      <c r="K68" s="166"/>
      <c r="M68" s="611"/>
      <c r="N68" s="611"/>
      <c r="O68" s="611"/>
      <c r="P68" s="611"/>
    </row>
    <row r="69" spans="1:16" s="146" customFormat="1" ht="12" customHeight="1">
      <c r="B69" s="189"/>
      <c r="C69" s="189"/>
      <c r="D69" s="189"/>
      <c r="E69" s="189"/>
      <c r="F69" s="189"/>
      <c r="H69" s="166"/>
      <c r="I69" s="166"/>
      <c r="J69" s="256"/>
      <c r="K69" s="166"/>
      <c r="M69" s="611"/>
      <c r="N69" s="611"/>
      <c r="O69" s="611"/>
      <c r="P69" s="611"/>
    </row>
    <row r="70" spans="1:16" s="190" customFormat="1" ht="12" customHeight="1">
      <c r="J70" s="257"/>
      <c r="M70" s="612"/>
      <c r="N70" s="612"/>
      <c r="O70" s="612"/>
      <c r="P70" s="612"/>
    </row>
    <row r="71" spans="1:16" s="146" customFormat="1" ht="12" customHeight="1">
      <c r="A71" s="191"/>
      <c r="B71" s="189"/>
      <c r="C71" s="189"/>
      <c r="D71" s="189"/>
      <c r="E71" s="189"/>
      <c r="F71" s="189"/>
      <c r="H71" s="166"/>
      <c r="I71" s="166"/>
      <c r="J71" s="256"/>
      <c r="K71" s="166"/>
      <c r="M71" s="611"/>
      <c r="N71" s="611"/>
      <c r="O71" s="611"/>
      <c r="P71" s="611"/>
    </row>
    <row r="72" spans="1:16" s="146" customFormat="1" ht="12" customHeight="1">
      <c r="H72" s="150"/>
      <c r="I72" s="150"/>
      <c r="J72" s="259"/>
      <c r="K72" s="150"/>
      <c r="M72" s="611"/>
      <c r="N72" s="611"/>
      <c r="O72" s="611"/>
      <c r="P72" s="611"/>
    </row>
    <row r="73" spans="1:16" s="146" customFormat="1" ht="12" customHeight="1">
      <c r="A73" s="145"/>
      <c r="B73" s="145"/>
      <c r="C73" s="145"/>
      <c r="D73" s="145"/>
      <c r="E73" s="145"/>
      <c r="F73" s="145"/>
      <c r="G73" s="145"/>
      <c r="J73" s="208"/>
      <c r="M73" s="611"/>
      <c r="N73" s="611"/>
      <c r="O73" s="611"/>
      <c r="P73" s="611"/>
    </row>
    <row r="74" spans="1:16" s="146" customFormat="1" ht="12" customHeight="1">
      <c r="A74" s="145"/>
      <c r="B74" s="145"/>
      <c r="C74" s="145"/>
      <c r="D74" s="145"/>
      <c r="E74" s="145"/>
      <c r="F74" s="145"/>
      <c r="G74" s="145"/>
      <c r="J74" s="208"/>
      <c r="M74" s="611"/>
      <c r="N74" s="611"/>
      <c r="O74" s="611"/>
      <c r="P74" s="611"/>
    </row>
    <row r="75" spans="1:16" s="146" customFormat="1" ht="12" customHeight="1">
      <c r="A75" s="145"/>
      <c r="B75" s="145"/>
      <c r="C75" s="145"/>
      <c r="D75" s="145"/>
      <c r="E75" s="145"/>
      <c r="F75" s="145"/>
      <c r="G75" s="145"/>
      <c r="J75" s="208"/>
      <c r="M75" s="611"/>
      <c r="N75" s="611"/>
      <c r="O75" s="611"/>
      <c r="P75" s="611"/>
    </row>
    <row r="76" spans="1:16" s="146" customFormat="1" ht="12" customHeight="1">
      <c r="A76" s="145"/>
      <c r="B76" s="145"/>
      <c r="C76" s="145"/>
      <c r="D76" s="145"/>
      <c r="E76" s="145"/>
      <c r="F76" s="145"/>
      <c r="G76" s="145"/>
      <c r="J76" s="208"/>
      <c r="M76" s="611"/>
      <c r="N76" s="611"/>
      <c r="O76" s="611"/>
      <c r="P76" s="611"/>
    </row>
    <row r="77" spans="1:16" s="146" customFormat="1" ht="12" customHeight="1">
      <c r="A77" s="145"/>
      <c r="B77" s="145"/>
      <c r="C77" s="145"/>
      <c r="D77" s="145"/>
      <c r="E77" s="145"/>
      <c r="F77" s="145"/>
      <c r="G77" s="145"/>
      <c r="J77" s="208"/>
      <c r="M77" s="611"/>
      <c r="N77" s="611"/>
      <c r="O77" s="611"/>
      <c r="P77" s="611"/>
    </row>
    <row r="78" spans="1:16" s="146" customFormat="1" ht="12" customHeight="1">
      <c r="A78" s="145"/>
      <c r="B78" s="145"/>
      <c r="C78" s="145"/>
      <c r="D78" s="145"/>
      <c r="E78" s="145"/>
      <c r="F78" s="145"/>
      <c r="G78" s="145"/>
      <c r="J78" s="208"/>
      <c r="M78" s="611"/>
      <c r="N78" s="611"/>
      <c r="O78" s="611"/>
      <c r="P78" s="611"/>
    </row>
    <row r="79" spans="1:16" s="190" customFormat="1" ht="12" customHeight="1">
      <c r="A79" s="145"/>
      <c r="B79" s="145"/>
      <c r="C79" s="145"/>
      <c r="D79" s="145"/>
      <c r="E79" s="145"/>
      <c r="F79" s="145"/>
      <c r="G79" s="145"/>
      <c r="J79" s="257"/>
      <c r="M79" s="612"/>
      <c r="N79" s="612"/>
      <c r="O79" s="612"/>
      <c r="P79" s="612"/>
    </row>
    <row r="80" spans="1:16" s="146" customFormat="1" ht="12" customHeight="1">
      <c r="A80" s="145"/>
      <c r="B80" s="145"/>
      <c r="C80" s="145"/>
      <c r="D80" s="145"/>
      <c r="E80" s="145"/>
      <c r="F80" s="145"/>
      <c r="G80" s="145"/>
      <c r="J80" s="208"/>
      <c r="M80" s="611"/>
      <c r="N80" s="611"/>
      <c r="O80" s="611"/>
      <c r="P80" s="611"/>
    </row>
    <row r="81" spans="1:16" s="190" customFormat="1" ht="12" customHeight="1">
      <c r="A81" s="145"/>
      <c r="B81" s="145"/>
      <c r="C81" s="145"/>
      <c r="D81" s="145"/>
      <c r="E81" s="145"/>
      <c r="F81" s="145"/>
      <c r="G81" s="145"/>
      <c r="H81" s="187"/>
      <c r="I81" s="187"/>
      <c r="J81" s="255"/>
      <c r="K81" s="187"/>
      <c r="M81" s="612"/>
      <c r="N81" s="612"/>
      <c r="O81" s="612"/>
      <c r="P81" s="612"/>
    </row>
    <row r="82" spans="1:16" s="146" customFormat="1" ht="12" customHeight="1">
      <c r="A82" s="145"/>
      <c r="B82" s="145"/>
      <c r="C82" s="145"/>
      <c r="D82" s="145"/>
      <c r="E82" s="145"/>
      <c r="F82" s="145"/>
      <c r="G82" s="145"/>
      <c r="H82" s="192"/>
      <c r="I82" s="192"/>
      <c r="J82" s="260"/>
      <c r="K82" s="192"/>
      <c r="M82" s="611"/>
      <c r="N82" s="611"/>
      <c r="O82" s="611"/>
      <c r="P82" s="611"/>
    </row>
    <row r="83" spans="1:16" ht="12" customHeight="1">
      <c r="M83" s="613"/>
      <c r="N83" s="613"/>
      <c r="O83" s="613"/>
      <c r="P83" s="613"/>
    </row>
    <row r="84" spans="1:16" ht="12" customHeight="1">
      <c r="M84" s="613"/>
      <c r="N84" s="613"/>
      <c r="O84" s="613"/>
      <c r="P84" s="613"/>
    </row>
    <row r="85" spans="1:16" ht="12" customHeight="1">
      <c r="M85" s="613"/>
      <c r="N85" s="613"/>
      <c r="O85" s="613"/>
      <c r="P85" s="613"/>
    </row>
    <row r="86" spans="1:16" ht="12" customHeight="1">
      <c r="M86" s="613"/>
      <c r="N86" s="613"/>
      <c r="O86" s="613"/>
      <c r="P86" s="613"/>
    </row>
    <row r="87" spans="1:16" ht="12" customHeight="1">
      <c r="M87" s="613"/>
      <c r="N87" s="613"/>
      <c r="O87" s="613"/>
      <c r="P87" s="613"/>
    </row>
    <row r="88" spans="1:16" ht="12" customHeight="1">
      <c r="M88" s="613"/>
      <c r="N88" s="613"/>
      <c r="O88" s="613"/>
      <c r="P88" s="613"/>
    </row>
    <row r="89" spans="1:16" ht="12" customHeight="1">
      <c r="M89" s="613"/>
      <c r="N89" s="613"/>
      <c r="O89" s="613"/>
      <c r="P89" s="613"/>
    </row>
    <row r="90" spans="1:16" ht="12" customHeight="1">
      <c r="M90" s="613"/>
      <c r="N90" s="613"/>
      <c r="O90" s="613"/>
      <c r="P90" s="613"/>
    </row>
    <row r="91" spans="1:16" ht="12" customHeight="1">
      <c r="A91" s="173"/>
      <c r="M91" s="613"/>
      <c r="N91" s="613"/>
      <c r="O91" s="613"/>
      <c r="P91" s="613"/>
    </row>
    <row r="92" spans="1:16" ht="12" customHeight="1">
      <c r="M92" s="613"/>
      <c r="N92" s="613"/>
      <c r="O92" s="613"/>
      <c r="P92" s="613"/>
    </row>
    <row r="93" spans="1:16" ht="12" customHeight="1">
      <c r="M93" s="613"/>
      <c r="N93" s="613"/>
      <c r="O93" s="613"/>
      <c r="P93" s="613"/>
    </row>
    <row r="94" spans="1:16" ht="12" customHeight="1">
      <c r="M94" s="613"/>
      <c r="N94" s="613"/>
      <c r="O94" s="613"/>
      <c r="P94" s="613"/>
    </row>
    <row r="95" spans="1:16" ht="12" customHeight="1">
      <c r="M95" s="613"/>
      <c r="N95" s="613"/>
      <c r="O95" s="613"/>
      <c r="P95" s="613"/>
    </row>
    <row r="96" spans="1:16" ht="12" customHeight="1">
      <c r="M96" s="613"/>
      <c r="N96" s="613"/>
      <c r="O96" s="613"/>
      <c r="P96" s="613"/>
    </row>
    <row r="97" spans="13:16" ht="12" customHeight="1">
      <c r="M97" s="613"/>
      <c r="N97" s="613"/>
      <c r="O97" s="613"/>
      <c r="P97" s="613"/>
    </row>
    <row r="98" spans="13:16" ht="12" customHeight="1"/>
    <row r="99" spans="13:16" ht="12" customHeight="1"/>
    <row r="100" spans="13:16" ht="12" customHeight="1"/>
    <row r="101" spans="13:16" ht="12" customHeight="1"/>
    <row r="102" spans="13:16" ht="8.25" customHeight="1"/>
    <row r="103" spans="13:16" ht="8.25" customHeight="1"/>
    <row r="104" spans="13:16" ht="8.25" customHeight="1"/>
    <row r="105" spans="13:16" ht="8.25" customHeight="1"/>
    <row r="106" spans="13:16" ht="8.25" customHeight="1"/>
    <row r="107" spans="13:16" ht="8.25" customHeight="1"/>
    <row r="108" spans="13:16" ht="11.45" customHeight="1"/>
    <row r="109" spans="13:16" ht="11.45" customHeight="1"/>
    <row r="110" spans="13:16" ht="11.45" customHeight="1"/>
    <row r="111" spans="13:16" ht="9" customHeight="1"/>
    <row r="112" spans="13:16"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sheetData>
  <mergeCells count="4">
    <mergeCell ref="A2:I2"/>
    <mergeCell ref="A7:A8"/>
    <mergeCell ref="B7:D7"/>
    <mergeCell ref="G7:I7"/>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&amp;R&amp;"Tahoma,Negrita"&amp;9Informe de la Operación Mensual - Febrero 2017
INFSGI-MES-02-2017
08/03/2017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U376"/>
  <sheetViews>
    <sheetView view="pageBreakPreview" topLeftCell="A34" zoomScale="160" zoomScaleNormal="100" zoomScaleSheetLayoutView="160" workbookViewId="0">
      <selection activeCell="D16" sqref="D16"/>
    </sheetView>
  </sheetViews>
  <sheetFormatPr defaultRowHeight="11.25"/>
  <cols>
    <col min="1" max="1" width="36" style="145" customWidth="1"/>
    <col min="2" max="2" width="16.5" style="145" customWidth="1"/>
    <col min="3" max="3" width="13.6640625" style="145" customWidth="1"/>
    <col min="4" max="4" width="14" style="145" customWidth="1"/>
    <col min="5" max="5" width="15.33203125" style="145" customWidth="1"/>
    <col min="6" max="6" width="12.5" style="145" customWidth="1"/>
    <col min="7" max="7" width="11.1640625" style="145" customWidth="1"/>
    <col min="8" max="8" width="13.6640625" style="145" bestFit="1" customWidth="1"/>
    <col min="9" max="9" width="9.83203125" style="145" customWidth="1"/>
    <col min="10" max="10" width="12.83203125" style="210"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16384" width="9.33203125" style="145"/>
  </cols>
  <sheetData>
    <row r="1" spans="1:21" ht="14.1" customHeight="1">
      <c r="A1" s="203"/>
      <c r="B1" s="204"/>
      <c r="C1" s="204"/>
      <c r="D1" s="204"/>
      <c r="E1" s="204"/>
      <c r="F1" s="204"/>
      <c r="G1" s="205"/>
      <c r="H1" s="205"/>
      <c r="I1" s="206"/>
      <c r="J1" s="206"/>
      <c r="K1" s="144"/>
    </row>
    <row r="2" spans="1:21" ht="14.1" customHeight="1">
      <c r="A2" s="207"/>
      <c r="B2" s="208"/>
      <c r="C2" s="208"/>
      <c r="D2" s="208"/>
      <c r="E2" s="208"/>
      <c r="F2" s="208"/>
      <c r="G2" s="209"/>
      <c r="H2" s="209"/>
      <c r="I2" s="209"/>
      <c r="J2" s="209"/>
      <c r="K2" s="147"/>
    </row>
    <row r="3" spans="1:21" ht="14.1" customHeight="1">
      <c r="A3" s="207"/>
      <c r="B3" s="208"/>
      <c r="C3" s="208"/>
      <c r="D3" s="208"/>
      <c r="E3" s="208"/>
      <c r="F3" s="208"/>
      <c r="G3" s="209"/>
      <c r="H3" s="209"/>
      <c r="I3" s="209"/>
      <c r="J3" s="209"/>
      <c r="K3" s="147"/>
    </row>
    <row r="4" spans="1:21" ht="24" customHeight="1">
      <c r="A4" s="904" t="s">
        <v>147</v>
      </c>
      <c r="B4" s="904"/>
      <c r="C4" s="904"/>
      <c r="D4" s="904"/>
      <c r="E4" s="904"/>
      <c r="F4" s="904"/>
      <c r="G4" s="904"/>
      <c r="H4" s="904"/>
      <c r="I4" s="904"/>
      <c r="J4" s="212"/>
      <c r="K4" s="148"/>
    </row>
    <row r="5" spans="1:21" ht="15.95" customHeight="1">
      <c r="A5" s="210"/>
      <c r="B5" s="211"/>
      <c r="C5" s="213"/>
      <c r="D5" s="214"/>
      <c r="E5" s="214"/>
      <c r="F5" s="212"/>
      <c r="G5" s="215"/>
      <c r="H5" s="215"/>
      <c r="I5" s="216"/>
      <c r="J5" s="212"/>
      <c r="K5" s="148"/>
    </row>
    <row r="6" spans="1:21" ht="6" customHeight="1">
      <c r="A6" s="313"/>
      <c r="B6" s="314"/>
      <c r="C6" s="315"/>
      <c r="D6" s="316"/>
      <c r="E6" s="317"/>
      <c r="F6" s="318"/>
      <c r="G6" s="319"/>
      <c r="H6" s="313"/>
      <c r="I6" s="313"/>
      <c r="J6" s="208"/>
      <c r="K6" s="149"/>
    </row>
    <row r="7" spans="1:21" ht="30" customHeight="1">
      <c r="A7" s="372" t="s">
        <v>4</v>
      </c>
      <c r="B7" s="940" t="s">
        <v>76</v>
      </c>
      <c r="C7" s="930"/>
      <c r="D7" s="930"/>
      <c r="E7" s="931" t="s">
        <v>148</v>
      </c>
      <c r="F7" s="932"/>
      <c r="G7" s="933"/>
      <c r="H7" s="941" t="s">
        <v>149</v>
      </c>
      <c r="I7" s="942"/>
      <c r="J7" s="259"/>
      <c r="K7" s="150"/>
      <c r="L7" s="773"/>
      <c r="M7" s="773"/>
      <c r="N7" s="773"/>
      <c r="O7" s="773"/>
      <c r="P7" s="773"/>
      <c r="Q7" s="773"/>
      <c r="R7" s="773"/>
      <c r="S7" s="773"/>
      <c r="T7" s="773"/>
      <c r="U7" s="773"/>
    </row>
    <row r="8" spans="1:21" ht="14.1" customHeight="1">
      <c r="A8" s="321"/>
      <c r="B8" s="373">
        <f>+'5. MatrizGeneraciónSEIN (1)'!B8</f>
        <v>42705</v>
      </c>
      <c r="C8" s="376">
        <f>+'5. MatrizGeneraciónSEIN (1)'!C8</f>
        <v>42736</v>
      </c>
      <c r="D8" s="374">
        <f>+'5. MatrizGeneraciónSEIN (1)'!D8</f>
        <v>42767</v>
      </c>
      <c r="E8" s="377" t="s">
        <v>921</v>
      </c>
      <c r="F8" s="377" t="s">
        <v>922</v>
      </c>
      <c r="G8" s="944" t="s">
        <v>78</v>
      </c>
      <c r="H8" s="375">
        <v>2015</v>
      </c>
      <c r="I8" s="943" t="s">
        <v>78</v>
      </c>
      <c r="J8" s="262"/>
      <c r="K8" s="151"/>
      <c r="L8" s="773"/>
      <c r="M8" s="613"/>
      <c r="N8" s="613"/>
      <c r="O8" s="613"/>
      <c r="P8" s="613"/>
      <c r="Q8" s="613"/>
      <c r="R8" s="613"/>
      <c r="S8" s="613"/>
      <c r="T8" s="613"/>
      <c r="U8" s="773"/>
    </row>
    <row r="9" spans="1:21" ht="18" customHeight="1">
      <c r="A9" s="321"/>
      <c r="B9" s="383">
        <v>42724</v>
      </c>
      <c r="C9" s="383">
        <v>42760</v>
      </c>
      <c r="D9" s="383">
        <v>42767</v>
      </c>
      <c r="E9" s="384">
        <v>42760</v>
      </c>
      <c r="F9" s="384">
        <v>42416</v>
      </c>
      <c r="G9" s="945"/>
      <c r="H9" s="387">
        <v>42052</v>
      </c>
      <c r="I9" s="910"/>
      <c r="J9" s="262"/>
      <c r="K9" s="151"/>
      <c r="L9" s="773"/>
      <c r="M9" s="613"/>
      <c r="N9" s="613"/>
      <c r="O9" s="613"/>
      <c r="P9" s="613"/>
      <c r="Q9" s="613"/>
      <c r="R9" s="613"/>
      <c r="S9" s="613"/>
      <c r="T9" s="613"/>
      <c r="U9" s="773"/>
    </row>
    <row r="10" spans="1:21" ht="20.25" customHeight="1">
      <c r="A10" s="268"/>
      <c r="B10" s="385" t="s">
        <v>529</v>
      </c>
      <c r="C10" s="385" t="s">
        <v>528</v>
      </c>
      <c r="D10" s="385" t="s">
        <v>604</v>
      </c>
      <c r="E10" s="385" t="s">
        <v>528</v>
      </c>
      <c r="F10" s="386">
        <v>0.8125</v>
      </c>
      <c r="G10" s="946"/>
      <c r="H10" s="388">
        <v>0.5</v>
      </c>
      <c r="I10" s="911"/>
      <c r="J10" s="263"/>
      <c r="K10" s="152"/>
      <c r="L10" s="773"/>
      <c r="M10" s="613"/>
      <c r="N10" s="613">
        <v>2017</v>
      </c>
      <c r="O10" s="613">
        <v>2016</v>
      </c>
      <c r="P10" s="613">
        <v>2015</v>
      </c>
      <c r="Q10" s="613" t="s">
        <v>527</v>
      </c>
      <c r="R10" s="613" t="s">
        <v>152</v>
      </c>
      <c r="S10" s="613"/>
      <c r="T10" s="613"/>
      <c r="U10" s="773"/>
    </row>
    <row r="11" spans="1:21" ht="15.95" customHeight="1">
      <c r="A11" s="153" t="s">
        <v>80</v>
      </c>
      <c r="B11" s="652">
        <v>2597.9294199999999</v>
      </c>
      <c r="C11" s="653">
        <v>4236.5890399999998</v>
      </c>
      <c r="D11" s="653">
        <v>4225.7120000000004</v>
      </c>
      <c r="E11" s="653">
        <v>4236.5890399999998</v>
      </c>
      <c r="F11" s="649">
        <v>3375.99</v>
      </c>
      <c r="G11" s="338">
        <f>+E11/F11-1</f>
        <v>0.2549175323386621</v>
      </c>
      <c r="H11" s="653">
        <v>3116.3040000000001</v>
      </c>
      <c r="I11" s="341">
        <f>+F11/H11-1</f>
        <v>8.333140797560179E-2</v>
      </c>
      <c r="J11" s="264"/>
      <c r="K11" s="155"/>
      <c r="L11" s="773"/>
      <c r="M11" s="613" t="str">
        <f>+A11</f>
        <v>Hidroeléctrico</v>
      </c>
      <c r="N11" s="614">
        <f t="shared" ref="N11:O13" si="0">+E11</f>
        <v>4236.5890399999998</v>
      </c>
      <c r="O11" s="614">
        <f>+F11</f>
        <v>3375.99</v>
      </c>
      <c r="P11" s="614">
        <f>+H11</f>
        <v>3116.3040000000001</v>
      </c>
      <c r="Q11" s="615">
        <f t="shared" ref="Q11:R16" si="1">+N11/O11-1</f>
        <v>0.2549175323386621</v>
      </c>
      <c r="R11" s="615">
        <f t="shared" si="1"/>
        <v>8.333140797560179E-2</v>
      </c>
      <c r="S11" s="613"/>
      <c r="T11" s="613"/>
      <c r="U11" s="773"/>
    </row>
    <row r="12" spans="1:21" ht="12" customHeight="1">
      <c r="A12" s="269" t="s">
        <v>79</v>
      </c>
      <c r="B12" s="650">
        <v>3685.7329099999997</v>
      </c>
      <c r="C12" s="654">
        <v>2291.3775700000001</v>
      </c>
      <c r="D12" s="654">
        <v>2268.5230000000001</v>
      </c>
      <c r="E12" s="654">
        <v>2291.3775700000001</v>
      </c>
      <c r="F12" s="650">
        <v>3001.94</v>
      </c>
      <c r="G12" s="339">
        <f>+E12/F12-1</f>
        <v>-0.23670107663710793</v>
      </c>
      <c r="H12" s="654">
        <v>2528.6390000000001</v>
      </c>
      <c r="I12" s="342">
        <f>+F12/H12-1</f>
        <v>0.18717618450083218</v>
      </c>
      <c r="J12" s="264"/>
      <c r="K12" s="155"/>
      <c r="L12" s="773"/>
      <c r="M12" s="613" t="str">
        <f>+A12</f>
        <v>Termoeléctrico</v>
      </c>
      <c r="N12" s="614">
        <f t="shared" si="0"/>
        <v>2291.3775700000001</v>
      </c>
      <c r="O12" s="614">
        <f t="shared" si="0"/>
        <v>3001.94</v>
      </c>
      <c r="P12" s="614">
        <f>+H12</f>
        <v>2528.6390000000001</v>
      </c>
      <c r="Q12" s="615">
        <f t="shared" si="1"/>
        <v>-0.23670107663710793</v>
      </c>
      <c r="R12" s="615">
        <f t="shared" si="1"/>
        <v>0.18717618450083218</v>
      </c>
      <c r="S12" s="613"/>
      <c r="T12" s="613"/>
      <c r="U12" s="773"/>
    </row>
    <row r="13" spans="1:21" ht="12" customHeight="1">
      <c r="A13" s="156" t="s">
        <v>66</v>
      </c>
      <c r="B13" s="651">
        <v>200.02253999999999</v>
      </c>
      <c r="C13" s="655">
        <v>45.283239999999999</v>
      </c>
      <c r="D13" s="655">
        <v>35.250959999999999</v>
      </c>
      <c r="E13" s="655">
        <v>45.283239999999999</v>
      </c>
      <c r="F13" s="651">
        <v>72.160550000000001</v>
      </c>
      <c r="G13" s="340">
        <f>+E13/F13-1</f>
        <v>-0.37246542605343225</v>
      </c>
      <c r="H13" s="655">
        <v>96.910039999999995</v>
      </c>
      <c r="I13" s="343">
        <f>+F13/H13-1</f>
        <v>-0.25538623242751723</v>
      </c>
      <c r="J13" s="264"/>
      <c r="K13" s="155"/>
      <c r="L13" s="773"/>
      <c r="M13" s="613" t="str">
        <f>+A13</f>
        <v>Eólico</v>
      </c>
      <c r="N13" s="614">
        <f t="shared" si="0"/>
        <v>45.283239999999999</v>
      </c>
      <c r="O13" s="614">
        <f t="shared" si="0"/>
        <v>72.160550000000001</v>
      </c>
      <c r="P13" s="614">
        <f>+H13</f>
        <v>96.910039999999995</v>
      </c>
      <c r="Q13" s="615">
        <f t="shared" si="1"/>
        <v>-0.37246542605343225</v>
      </c>
      <c r="R13" s="615">
        <f t="shared" si="1"/>
        <v>-0.25538623242751723</v>
      </c>
      <c r="S13" s="613"/>
      <c r="T13" s="613"/>
      <c r="U13" s="773"/>
    </row>
    <row r="14" spans="1:21" ht="12" customHeight="1">
      <c r="A14" s="269" t="s">
        <v>65</v>
      </c>
      <c r="B14" s="650">
        <v>0</v>
      </c>
      <c r="C14" s="654">
        <v>0</v>
      </c>
      <c r="D14" s="654">
        <v>0</v>
      </c>
      <c r="E14" s="654">
        <v>0</v>
      </c>
      <c r="F14" s="650">
        <v>0</v>
      </c>
      <c r="G14" s="339"/>
      <c r="H14" s="654">
        <v>85.828460000000007</v>
      </c>
      <c r="I14" s="342">
        <f>+F14/H14-1</f>
        <v>-1</v>
      </c>
      <c r="J14" s="264"/>
      <c r="K14" s="155"/>
      <c r="L14" s="773"/>
      <c r="M14" s="613" t="s">
        <v>65</v>
      </c>
      <c r="N14" s="614"/>
      <c r="O14" s="614"/>
      <c r="P14" s="614"/>
      <c r="Q14" s="615"/>
      <c r="R14" s="615"/>
      <c r="S14" s="613"/>
      <c r="T14" s="613"/>
      <c r="U14" s="773"/>
    </row>
    <row r="15" spans="1:21" ht="15.95" customHeight="1">
      <c r="A15" s="161" t="s">
        <v>151</v>
      </c>
      <c r="B15" s="162">
        <f>+SUM(B11:B14)</f>
        <v>6483.6848699999991</v>
      </c>
      <c r="C15" s="163">
        <f>+SUM(C11:C14)</f>
        <v>6573.2498499999992</v>
      </c>
      <c r="D15" s="163">
        <f>+SUM(D11:D14)</f>
        <v>6529.4859600000009</v>
      </c>
      <c r="E15" s="311">
        <f>+SUM(E11:E14)</f>
        <v>6573.2498499999992</v>
      </c>
      <c r="F15" s="659">
        <f>+SUM(F11:F14)</f>
        <v>6450.0905499999999</v>
      </c>
      <c r="G15" s="312">
        <f>+E15/F15-1</f>
        <v>1.9094197057434981E-2</v>
      </c>
      <c r="H15" s="163">
        <f>+SUM(H11:H14)</f>
        <v>5827.6814999999997</v>
      </c>
      <c r="I15" s="164">
        <f>+F15/H15-1</f>
        <v>0.10680217338576248</v>
      </c>
      <c r="J15" s="265"/>
      <c r="K15" s="155"/>
      <c r="L15" s="773"/>
      <c r="M15" s="613"/>
      <c r="N15" s="614">
        <f>SUM(N11:N14)</f>
        <v>6573.2498499999992</v>
      </c>
      <c r="O15" s="614">
        <f>SUM(O11:O14)</f>
        <v>6450.0905499999999</v>
      </c>
      <c r="P15" s="614">
        <f>SUM(P11:P14)</f>
        <v>5741.85304</v>
      </c>
      <c r="Q15" s="615">
        <f t="shared" si="1"/>
        <v>1.9094197057434981E-2</v>
      </c>
      <c r="R15" s="615">
        <f t="shared" si="1"/>
        <v>0.12334650592171892</v>
      </c>
      <c r="S15" s="613"/>
      <c r="T15" s="613"/>
      <c r="U15" s="773"/>
    </row>
    <row r="16" spans="1:21" ht="11.25" customHeight="1">
      <c r="A16" s="304"/>
      <c r="B16" s="305"/>
      <c r="C16" s="306"/>
      <c r="D16" s="306"/>
      <c r="E16" s="306"/>
      <c r="F16" s="307"/>
      <c r="G16" s="307"/>
      <c r="H16" s="872"/>
      <c r="I16" s="308"/>
      <c r="J16" s="265"/>
      <c r="K16" s="155"/>
      <c r="L16" s="773"/>
      <c r="M16" s="613"/>
      <c r="N16" s="614">
        <f>+N15</f>
        <v>6573.2498499999992</v>
      </c>
      <c r="O16" s="616">
        <f>+O15+F21</f>
        <v>6392.63159</v>
      </c>
      <c r="P16" s="614">
        <f>+P15</f>
        <v>5741.85304</v>
      </c>
      <c r="Q16" s="615">
        <f t="shared" si="1"/>
        <v>2.825413250507669E-2</v>
      </c>
      <c r="R16" s="615">
        <f t="shared" si="1"/>
        <v>0.11333946471050749</v>
      </c>
      <c r="S16" s="613"/>
      <c r="T16" s="613"/>
      <c r="U16" s="773"/>
    </row>
    <row r="17" spans="1:21" ht="12" customHeight="1">
      <c r="A17" s="269" t="s">
        <v>83</v>
      </c>
      <c r="B17" s="270"/>
      <c r="C17" s="271"/>
      <c r="D17" s="271"/>
      <c r="E17" s="271"/>
      <c r="F17" s="271"/>
      <c r="G17" s="871"/>
      <c r="H17" s="322"/>
      <c r="I17" s="272"/>
      <c r="J17" s="264"/>
      <c r="K17" s="155"/>
      <c r="L17" s="773"/>
      <c r="M17" s="613"/>
      <c r="N17" s="613"/>
      <c r="O17" s="613"/>
      <c r="P17" s="613"/>
      <c r="Q17" s="613"/>
      <c r="R17" s="613"/>
      <c r="S17" s="613"/>
      <c r="T17" s="613"/>
      <c r="U17" s="773"/>
    </row>
    <row r="18" spans="1:21" ht="12" customHeight="1">
      <c r="A18" s="156" t="s">
        <v>15</v>
      </c>
      <c r="B18" s="157"/>
      <c r="C18" s="158"/>
      <c r="D18" s="158"/>
      <c r="E18" s="158"/>
      <c r="F18" s="158">
        <v>57.458959999999998</v>
      </c>
      <c r="G18" s="344"/>
      <c r="H18" s="310"/>
      <c r="I18" s="160"/>
      <c r="J18" s="264"/>
      <c r="K18" s="155"/>
      <c r="L18" s="773"/>
      <c r="M18" s="613"/>
      <c r="N18" s="613"/>
      <c r="O18" s="613"/>
      <c r="P18" s="613"/>
      <c r="Q18" s="613"/>
      <c r="R18" s="613"/>
      <c r="S18" s="613"/>
      <c r="T18" s="613"/>
      <c r="U18" s="773"/>
    </row>
    <row r="19" spans="1:21" ht="0.95" customHeight="1">
      <c r="A19" s="165"/>
      <c r="B19" s="157"/>
      <c r="C19" s="158"/>
      <c r="D19" s="158"/>
      <c r="E19" s="158"/>
      <c r="F19" s="159"/>
      <c r="G19" s="159"/>
      <c r="H19" s="310"/>
      <c r="I19" s="160"/>
      <c r="J19" s="266"/>
      <c r="K19" s="166"/>
      <c r="L19" s="773"/>
      <c r="M19" s="613"/>
      <c r="N19" s="613"/>
      <c r="O19" s="613"/>
      <c r="P19" s="613"/>
      <c r="Q19" s="613"/>
      <c r="R19" s="613"/>
      <c r="S19" s="613"/>
      <c r="T19" s="613"/>
      <c r="U19" s="773"/>
    </row>
    <row r="20" spans="1:21" ht="0.95" customHeight="1">
      <c r="A20" s="167"/>
      <c r="B20" s="168"/>
      <c r="C20" s="169"/>
      <c r="D20" s="169"/>
      <c r="E20" s="169"/>
      <c r="F20" s="170"/>
      <c r="G20" s="170"/>
      <c r="H20" s="873"/>
      <c r="I20" s="171"/>
      <c r="J20" s="266"/>
      <c r="K20" s="166"/>
      <c r="L20" s="773"/>
      <c r="M20" s="613"/>
      <c r="N20" s="613"/>
      <c r="O20" s="613"/>
      <c r="P20" s="613"/>
      <c r="Q20" s="613"/>
      <c r="R20" s="613"/>
      <c r="S20" s="613"/>
      <c r="T20" s="613"/>
      <c r="U20" s="773"/>
    </row>
    <row r="21" spans="1:21" ht="15" customHeight="1">
      <c r="A21" s="323" t="s">
        <v>82</v>
      </c>
      <c r="B21" s="324">
        <f>+B17-B18</f>
        <v>0</v>
      </c>
      <c r="C21" s="325">
        <f>+C17-C18</f>
        <v>0</v>
      </c>
      <c r="D21" s="325">
        <f>+D17-D18</f>
        <v>0</v>
      </c>
      <c r="E21" s="325">
        <f>+E17-E18</f>
        <v>0</v>
      </c>
      <c r="F21" s="325">
        <f>+F17-F18</f>
        <v>-57.458959999999998</v>
      </c>
      <c r="G21" s="326"/>
      <c r="H21" s="874"/>
      <c r="I21" s="327"/>
      <c r="J21" s="265"/>
      <c r="K21" s="172"/>
      <c r="L21" s="773"/>
      <c r="M21" s="613"/>
      <c r="N21" s="613"/>
      <c r="O21" s="613"/>
      <c r="P21" s="613"/>
      <c r="Q21" s="613"/>
      <c r="R21" s="613"/>
      <c r="S21" s="613"/>
      <c r="T21" s="613"/>
      <c r="U21" s="773"/>
    </row>
    <row r="22" spans="1:21" s="173" customFormat="1" ht="16.5" customHeight="1">
      <c r="A22" s="378" t="s">
        <v>150</v>
      </c>
      <c r="B22" s="379">
        <f>+B15+B21</f>
        <v>6483.6848699999991</v>
      </c>
      <c r="C22" s="380">
        <f>+C15+C21</f>
        <v>6573.2498499999992</v>
      </c>
      <c r="D22" s="380">
        <f>+D15+D21</f>
        <v>6529.4859600000009</v>
      </c>
      <c r="E22" s="380">
        <f>+E15+E21</f>
        <v>6573.2498499999992</v>
      </c>
      <c r="F22" s="380">
        <f>+F15+F21</f>
        <v>6392.63159</v>
      </c>
      <c r="G22" s="381">
        <f>+E22/F22-1</f>
        <v>2.825413250507669E-2</v>
      </c>
      <c r="H22" s="875">
        <f>+H15+H21</f>
        <v>5827.6814999999997</v>
      </c>
      <c r="I22" s="382">
        <f>+F22/H22-1</f>
        <v>9.6942513073166481E-2</v>
      </c>
      <c r="J22" s="256"/>
      <c r="K22" s="166"/>
      <c r="L22" s="766"/>
      <c r="M22" s="607"/>
      <c r="N22" s="607"/>
      <c r="O22" s="607"/>
      <c r="P22" s="607"/>
      <c r="Q22" s="607"/>
      <c r="R22" s="607"/>
      <c r="S22" s="607"/>
      <c r="T22" s="607"/>
      <c r="U22" s="766"/>
    </row>
    <row r="23" spans="1:21" s="173" customFormat="1" ht="12.75">
      <c r="A23" s="218"/>
      <c r="B23" s="231"/>
      <c r="C23" s="231"/>
      <c r="D23" s="231"/>
      <c r="E23" s="231"/>
      <c r="F23" s="231"/>
      <c r="G23" s="231"/>
      <c r="H23" s="231"/>
      <c r="I23" s="231"/>
      <c r="J23" s="256"/>
      <c r="K23" s="166"/>
      <c r="L23" s="766"/>
      <c r="M23" s="766"/>
      <c r="N23" s="766"/>
      <c r="O23" s="766"/>
      <c r="P23" s="766"/>
      <c r="Q23" s="766"/>
      <c r="R23" s="766"/>
      <c r="S23" s="766"/>
      <c r="T23" s="766"/>
      <c r="U23" s="766"/>
    </row>
    <row r="24" spans="1:21" s="173" customFormat="1" ht="12.75">
      <c r="A24" s="925" t="s">
        <v>153</v>
      </c>
      <c r="B24" s="925"/>
      <c r="C24" s="925"/>
      <c r="D24" s="925"/>
      <c r="E24" s="925"/>
      <c r="F24" s="925"/>
      <c r="G24" s="925"/>
      <c r="H24" s="925"/>
      <c r="I24" s="231"/>
      <c r="J24" s="256"/>
      <c r="K24" s="166"/>
    </row>
    <row r="25" spans="1:21" s="173" customFormat="1" ht="12.75">
      <c r="A25" s="218"/>
      <c r="B25" s="231"/>
      <c r="C25" s="231"/>
      <c r="D25" s="231"/>
      <c r="E25" s="231"/>
      <c r="F25" s="231"/>
      <c r="G25" s="231"/>
      <c r="H25" s="231"/>
      <c r="I25" s="231"/>
      <c r="J25" s="256"/>
      <c r="K25" s="166"/>
    </row>
    <row r="26" spans="1:21" s="173" customFormat="1" ht="12.75">
      <c r="A26" s="218"/>
      <c r="B26" s="231"/>
      <c r="C26" s="231"/>
      <c r="D26" s="231"/>
      <c r="E26" s="231"/>
      <c r="F26" s="231"/>
      <c r="G26" s="231"/>
      <c r="H26" s="231"/>
      <c r="I26" s="231"/>
      <c r="J26" s="256"/>
      <c r="K26" s="166"/>
    </row>
    <row r="27" spans="1:21" s="173" customFormat="1" ht="12.75">
      <c r="A27" s="218"/>
      <c r="B27" s="231"/>
      <c r="C27" s="231"/>
      <c r="D27" s="231"/>
      <c r="E27" s="231"/>
      <c r="F27" s="231"/>
      <c r="G27" s="231"/>
      <c r="H27" s="231"/>
      <c r="I27" s="231"/>
      <c r="J27" s="256"/>
      <c r="K27" s="166"/>
    </row>
    <row r="28" spans="1:21" s="173" customFormat="1" ht="12.75">
      <c r="A28" s="218"/>
      <c r="B28" s="231"/>
      <c r="C28" s="231"/>
      <c r="D28" s="231"/>
      <c r="E28" s="231"/>
      <c r="F28" s="231"/>
      <c r="G28" s="231"/>
      <c r="H28" s="231"/>
      <c r="I28" s="231"/>
      <c r="J28" s="256"/>
      <c r="K28" s="166"/>
    </row>
    <row r="29" spans="1:21" s="173" customFormat="1" ht="12.75">
      <c r="A29" s="218"/>
      <c r="B29" s="231"/>
      <c r="C29" s="231"/>
      <c r="D29" s="231"/>
      <c r="E29" s="231"/>
      <c r="F29" s="231"/>
      <c r="G29" s="231"/>
      <c r="H29" s="231"/>
      <c r="I29" s="231"/>
      <c r="J29" s="256"/>
      <c r="K29" s="166"/>
    </row>
    <row r="30" spans="1:21" s="173" customFormat="1" ht="12.75">
      <c r="A30" s="218"/>
      <c r="B30" s="231"/>
      <c r="C30" s="231"/>
      <c r="D30" s="231"/>
      <c r="E30" s="231"/>
      <c r="F30" s="231"/>
      <c r="G30" s="231"/>
      <c r="H30" s="231"/>
      <c r="I30" s="231"/>
      <c r="J30" s="256"/>
      <c r="K30" s="166"/>
    </row>
    <row r="31" spans="1:21" s="173" customFormat="1" ht="12.75">
      <c r="A31" s="218"/>
      <c r="B31" s="231"/>
      <c r="C31" s="231"/>
      <c r="D31" s="231"/>
      <c r="E31" s="231"/>
      <c r="F31" s="231"/>
      <c r="G31" s="231"/>
      <c r="H31" s="231"/>
      <c r="I31" s="231"/>
      <c r="J31" s="256"/>
      <c r="K31" s="166"/>
    </row>
    <row r="32" spans="1:21" s="173" customFormat="1" ht="12.75">
      <c r="A32" s="218"/>
      <c r="B32" s="231"/>
      <c r="C32" s="231"/>
      <c r="D32" s="231"/>
      <c r="E32" s="231"/>
      <c r="F32" s="231"/>
      <c r="G32" s="231"/>
      <c r="H32" s="231"/>
      <c r="I32" s="231"/>
      <c r="J32" s="256"/>
      <c r="K32" s="166"/>
    </row>
    <row r="33" spans="1:16" s="173" customFormat="1" ht="12.75">
      <c r="A33" s="218"/>
      <c r="B33" s="231"/>
      <c r="C33" s="231"/>
      <c r="D33" s="231"/>
      <c r="E33" s="231"/>
      <c r="F33" s="231"/>
      <c r="G33" s="231"/>
      <c r="H33" s="231"/>
      <c r="I33" s="231"/>
      <c r="J33" s="256"/>
      <c r="K33" s="166"/>
    </row>
    <row r="34" spans="1:16" s="173" customFormat="1" ht="12.75">
      <c r="A34" s="218"/>
      <c r="B34" s="231"/>
      <c r="C34" s="231"/>
      <c r="D34" s="231"/>
      <c r="E34" s="231"/>
      <c r="F34" s="231"/>
      <c r="G34" s="231"/>
      <c r="H34" s="231"/>
      <c r="I34" s="231"/>
      <c r="J34" s="256"/>
      <c r="K34" s="166"/>
    </row>
    <row r="35" spans="1:16" s="173" customFormat="1" ht="12.75">
      <c r="A35" s="218"/>
      <c r="B35" s="231"/>
      <c r="C35" s="231"/>
      <c r="D35" s="231"/>
      <c r="E35" s="231"/>
      <c r="F35" s="231"/>
      <c r="G35" s="231"/>
      <c r="H35" s="231"/>
      <c r="I35" s="231"/>
      <c r="J35" s="256"/>
      <c r="K35" s="166"/>
    </row>
    <row r="36" spans="1:16" s="173" customFormat="1" ht="12.75">
      <c r="A36" s="218"/>
      <c r="B36" s="231"/>
      <c r="C36" s="231"/>
      <c r="D36" s="231"/>
      <c r="E36" s="231"/>
      <c r="F36" s="231"/>
      <c r="G36" s="231"/>
      <c r="H36" s="231"/>
      <c r="I36" s="231"/>
      <c r="J36" s="256"/>
      <c r="K36" s="166"/>
    </row>
    <row r="37" spans="1:16" s="173" customFormat="1" ht="12.75">
      <c r="A37" s="218"/>
      <c r="B37" s="231"/>
      <c r="C37" s="231"/>
      <c r="D37" s="231"/>
      <c r="E37" s="231"/>
      <c r="F37" s="231"/>
      <c r="G37" s="231"/>
      <c r="H37" s="231"/>
      <c r="I37" s="231"/>
      <c r="J37" s="256"/>
      <c r="K37" s="166"/>
    </row>
    <row r="38" spans="1:16" s="173" customFormat="1" ht="12.75">
      <c r="A38" s="218"/>
      <c r="B38" s="231"/>
      <c r="C38" s="231"/>
      <c r="D38" s="231"/>
      <c r="E38" s="231"/>
      <c r="F38" s="231"/>
      <c r="G38" s="231"/>
      <c r="H38" s="231"/>
      <c r="I38" s="231"/>
      <c r="J38" s="256"/>
      <c r="K38" s="166"/>
    </row>
    <row r="39" spans="1:16" s="173" customFormat="1" ht="12.75">
      <c r="A39" s="218"/>
      <c r="B39" s="231"/>
      <c r="C39" s="231"/>
      <c r="D39" s="231"/>
      <c r="E39" s="231"/>
      <c r="F39" s="231"/>
      <c r="G39" s="231"/>
      <c r="H39" s="231"/>
      <c r="I39" s="231"/>
      <c r="J39" s="256"/>
      <c r="K39" s="166"/>
    </row>
    <row r="40" spans="1:16" s="173" customFormat="1" ht="12.75">
      <c r="A40" s="218"/>
      <c r="B40" s="231"/>
      <c r="C40" s="231"/>
      <c r="D40" s="231"/>
      <c r="E40" s="231"/>
      <c r="F40" s="231"/>
      <c r="G40" s="231"/>
      <c r="H40" s="231"/>
      <c r="I40" s="231"/>
      <c r="J40" s="256"/>
      <c r="K40" s="166"/>
    </row>
    <row r="41" spans="1:16" s="173" customFormat="1" ht="12.75">
      <c r="A41" s="218"/>
      <c r="B41" s="231"/>
      <c r="C41" s="231"/>
      <c r="D41" s="231"/>
      <c r="E41" s="231"/>
      <c r="F41" s="231"/>
      <c r="G41" s="231"/>
      <c r="H41" s="231"/>
      <c r="I41" s="231"/>
      <c r="J41" s="256"/>
      <c r="K41" s="166"/>
    </row>
    <row r="42" spans="1:16" s="173" customFormat="1" ht="12.75">
      <c r="A42" s="218"/>
      <c r="B42" s="231"/>
      <c r="C42" s="231"/>
      <c r="D42" s="231"/>
      <c r="E42" s="231"/>
      <c r="F42" s="231"/>
      <c r="G42" s="231"/>
      <c r="H42" s="231"/>
      <c r="I42" s="231"/>
      <c r="J42" s="256"/>
      <c r="K42" s="166"/>
    </row>
    <row r="43" spans="1:16" s="173" customFormat="1" ht="12.75">
      <c r="A43" s="218"/>
      <c r="B43" s="231"/>
      <c r="C43" s="231"/>
      <c r="D43" s="231"/>
      <c r="E43" s="231"/>
      <c r="F43" s="231"/>
      <c r="G43" s="231"/>
      <c r="H43" s="231"/>
      <c r="I43" s="231"/>
      <c r="J43" s="256"/>
      <c r="K43" s="166"/>
    </row>
    <row r="44" spans="1:16" s="173" customFormat="1" ht="12.75">
      <c r="A44" s="218"/>
      <c r="B44" s="231"/>
      <c r="C44" s="231"/>
      <c r="D44" s="231"/>
      <c r="E44" s="231"/>
      <c r="F44" s="231"/>
      <c r="G44" s="231"/>
      <c r="H44" s="231"/>
      <c r="I44" s="231"/>
      <c r="J44" s="256"/>
      <c r="K44" s="166"/>
    </row>
    <row r="45" spans="1:16" s="173" customFormat="1" ht="12.75">
      <c r="A45" s="218"/>
      <c r="B45" s="231"/>
      <c r="C45" s="231"/>
      <c r="D45" s="231"/>
      <c r="E45" s="231"/>
      <c r="F45" s="231"/>
      <c r="G45" s="231"/>
      <c r="H45" s="231"/>
      <c r="I45" s="231"/>
      <c r="J45" s="256"/>
      <c r="K45" s="166"/>
    </row>
    <row r="46" spans="1:16" s="173" customFormat="1" ht="27" customHeight="1">
      <c r="A46" s="939" t="s">
        <v>605</v>
      </c>
      <c r="B46" s="939"/>
      <c r="C46" s="939"/>
      <c r="D46" s="939"/>
      <c r="E46" s="939"/>
      <c r="F46" s="939"/>
      <c r="G46" s="939"/>
      <c r="H46" s="939"/>
      <c r="I46" s="939"/>
      <c r="J46" s="939"/>
      <c r="K46" s="166"/>
      <c r="M46" s="607"/>
      <c r="N46" s="607"/>
      <c r="O46" s="607"/>
      <c r="P46" s="607"/>
    </row>
    <row r="47" spans="1:16" s="173" customFormat="1" ht="12.75">
      <c r="A47" s="833" t="s">
        <v>940</v>
      </c>
      <c r="B47" s="231"/>
      <c r="C47" s="231"/>
      <c r="D47" s="231"/>
      <c r="E47" s="231"/>
      <c r="F47" s="231"/>
      <c r="G47" s="231"/>
      <c r="H47" s="231"/>
      <c r="I47" s="231"/>
      <c r="J47" s="256"/>
      <c r="K47" s="166"/>
      <c r="M47" s="607"/>
      <c r="N47" s="607"/>
      <c r="O47" s="607"/>
      <c r="P47" s="607"/>
    </row>
    <row r="48" spans="1:16" s="173" customFormat="1" ht="12.75">
      <c r="A48" s="833" t="s">
        <v>941</v>
      </c>
      <c r="B48" s="231"/>
      <c r="C48" s="231"/>
      <c r="D48" s="231"/>
      <c r="E48" s="231"/>
      <c r="F48" s="231"/>
      <c r="G48" s="231"/>
      <c r="H48" s="231"/>
      <c r="I48" s="231"/>
      <c r="J48" s="256"/>
      <c r="K48" s="166"/>
      <c r="M48" s="607"/>
      <c r="N48" s="607"/>
      <c r="O48" s="607"/>
      <c r="P48" s="766"/>
    </row>
    <row r="49" spans="1:16" s="173" customFormat="1" ht="12.75">
      <c r="A49" s="832"/>
      <c r="B49" s="732"/>
      <c r="C49" s="732"/>
      <c r="D49" s="732"/>
      <c r="E49" s="231"/>
      <c r="F49" s="231"/>
      <c r="G49" s="231"/>
      <c r="H49" s="231"/>
      <c r="I49" s="231"/>
      <c r="J49" s="256"/>
      <c r="K49" s="166"/>
      <c r="M49" s="648" t="s">
        <v>39</v>
      </c>
      <c r="N49" s="648">
        <v>2017</v>
      </c>
      <c r="O49" s="648">
        <v>2016</v>
      </c>
      <c r="P49" s="766"/>
    </row>
    <row r="50" spans="1:16" s="173" customFormat="1" ht="12.75">
      <c r="A50" s="733"/>
      <c r="B50" s="734"/>
      <c r="C50" s="734"/>
      <c r="D50" s="735"/>
      <c r="E50" s="231"/>
      <c r="F50" s="231"/>
      <c r="G50" s="231"/>
      <c r="H50" s="231"/>
      <c r="I50" s="231"/>
      <c r="J50" s="256"/>
      <c r="K50" s="166"/>
      <c r="M50" s="607" t="s">
        <v>577</v>
      </c>
      <c r="N50" s="607">
        <v>0</v>
      </c>
      <c r="O50" s="607">
        <v>0</v>
      </c>
      <c r="P50" s="766"/>
    </row>
    <row r="51" spans="1:16" s="173" customFormat="1" ht="12.75">
      <c r="A51" s="733"/>
      <c r="B51" s="734"/>
      <c r="C51" s="734"/>
      <c r="D51" s="735"/>
      <c r="E51" s="231"/>
      <c r="F51" s="231"/>
      <c r="G51" s="231"/>
      <c r="H51" s="231"/>
      <c r="I51" s="231"/>
      <c r="J51" s="256"/>
      <c r="K51" s="166"/>
      <c r="M51" s="607" t="s">
        <v>133</v>
      </c>
      <c r="N51" s="607">
        <v>0</v>
      </c>
      <c r="O51" s="607">
        <v>1.04</v>
      </c>
      <c r="P51" s="766"/>
    </row>
    <row r="52" spans="1:16" s="173" customFormat="1" ht="12.75">
      <c r="A52" s="733"/>
      <c r="B52" s="734"/>
      <c r="C52" s="734"/>
      <c r="D52" s="735"/>
      <c r="E52" s="231"/>
      <c r="F52" s="231"/>
      <c r="G52" s="231"/>
      <c r="H52" s="231"/>
      <c r="I52" s="231"/>
      <c r="J52" s="256"/>
      <c r="K52" s="166"/>
      <c r="M52" s="607" t="s">
        <v>107</v>
      </c>
      <c r="N52" s="607">
        <v>0</v>
      </c>
      <c r="O52" s="607">
        <v>0</v>
      </c>
      <c r="P52" s="766"/>
    </row>
    <row r="53" spans="1:16" s="173" customFormat="1" ht="12.75">
      <c r="A53" s="733"/>
      <c r="B53" s="734"/>
      <c r="C53" s="734"/>
      <c r="D53" s="735"/>
      <c r="E53" s="231"/>
      <c r="F53" s="231"/>
      <c r="G53" s="231"/>
      <c r="H53" s="231"/>
      <c r="I53" s="231"/>
      <c r="J53" s="256"/>
      <c r="K53" s="166"/>
      <c r="M53" s="607" t="s">
        <v>123</v>
      </c>
      <c r="N53" s="607">
        <v>0</v>
      </c>
      <c r="O53" s="607">
        <v>0</v>
      </c>
      <c r="P53" s="766"/>
    </row>
    <row r="54" spans="1:16" s="173" customFormat="1" ht="12.75">
      <c r="A54" s="733"/>
      <c r="B54" s="734"/>
      <c r="C54" s="734"/>
      <c r="D54" s="735"/>
      <c r="E54" s="231"/>
      <c r="F54" s="231"/>
      <c r="G54" s="231"/>
      <c r="H54" s="231"/>
      <c r="I54" s="231"/>
      <c r="J54" s="256"/>
      <c r="K54" s="166"/>
      <c r="M54" s="607" t="s">
        <v>129</v>
      </c>
      <c r="N54" s="607">
        <v>0</v>
      </c>
      <c r="O54" s="607">
        <v>0</v>
      </c>
      <c r="P54" s="766"/>
    </row>
    <row r="55" spans="1:16" s="173" customFormat="1" ht="12.75">
      <c r="A55" s="733"/>
      <c r="B55" s="734"/>
      <c r="C55" s="734"/>
      <c r="D55" s="735"/>
      <c r="E55" s="231"/>
      <c r="F55" s="231"/>
      <c r="G55" s="231"/>
      <c r="H55" s="231"/>
      <c r="I55" s="231"/>
      <c r="J55" s="256"/>
      <c r="K55" s="166"/>
      <c r="M55" s="607" t="s">
        <v>525</v>
      </c>
      <c r="N55" s="607">
        <v>0</v>
      </c>
      <c r="O55" s="607">
        <v>0</v>
      </c>
      <c r="P55" s="766"/>
    </row>
    <row r="56" spans="1:16" s="173" customFormat="1" ht="12.75">
      <c r="A56" s="733"/>
      <c r="B56" s="734"/>
      <c r="C56" s="734"/>
      <c r="D56" s="735"/>
      <c r="E56" s="231"/>
      <c r="F56" s="231"/>
      <c r="G56" s="231"/>
      <c r="H56" s="231"/>
      <c r="I56" s="231"/>
      <c r="J56" s="256"/>
      <c r="K56" s="166"/>
      <c r="M56" s="607" t="s">
        <v>105</v>
      </c>
      <c r="N56" s="607">
        <v>0</v>
      </c>
      <c r="O56" s="607">
        <v>0</v>
      </c>
      <c r="P56" s="766"/>
    </row>
    <row r="57" spans="1:16" s="173" customFormat="1" ht="12.75">
      <c r="A57" s="733"/>
      <c r="B57" s="734"/>
      <c r="C57" s="734"/>
      <c r="D57" s="735"/>
      <c r="E57" s="231"/>
      <c r="F57" s="231"/>
      <c r="G57" s="231"/>
      <c r="H57" s="231"/>
      <c r="I57" s="231"/>
      <c r="J57" s="256"/>
      <c r="K57" s="166"/>
      <c r="M57" s="607" t="s">
        <v>124</v>
      </c>
      <c r="N57" s="607">
        <v>0</v>
      </c>
      <c r="O57" s="607">
        <v>0</v>
      </c>
      <c r="P57" s="766"/>
    </row>
    <row r="58" spans="1:16" s="173" customFormat="1" ht="12.75">
      <c r="A58" s="733"/>
      <c r="B58" s="734"/>
      <c r="C58" s="734"/>
      <c r="D58" s="735"/>
      <c r="E58" s="231"/>
      <c r="F58" s="231"/>
      <c r="G58" s="231"/>
      <c r="H58" s="231"/>
      <c r="I58" s="231"/>
      <c r="J58" s="256"/>
      <c r="K58" s="166"/>
      <c r="M58" s="607" t="s">
        <v>125</v>
      </c>
      <c r="N58" s="607">
        <v>0</v>
      </c>
      <c r="O58" s="607">
        <v>0</v>
      </c>
      <c r="P58" s="766"/>
    </row>
    <row r="59" spans="1:16" s="173" customFormat="1" ht="12.75">
      <c r="A59" s="733"/>
      <c r="B59" s="734"/>
      <c r="C59" s="734"/>
      <c r="D59" s="735"/>
      <c r="E59" s="231"/>
      <c r="F59" s="231"/>
      <c r="G59" s="231"/>
      <c r="H59" s="231"/>
      <c r="I59" s="231"/>
      <c r="J59" s="256"/>
      <c r="K59" s="166"/>
      <c r="M59" s="607" t="s">
        <v>128</v>
      </c>
      <c r="N59" s="607">
        <v>0</v>
      </c>
      <c r="O59" s="607">
        <v>0</v>
      </c>
      <c r="P59" s="766"/>
    </row>
    <row r="60" spans="1:16" s="173" customFormat="1" ht="12.75">
      <c r="A60" s="733"/>
      <c r="B60" s="734"/>
      <c r="C60" s="734"/>
      <c r="D60" s="735"/>
      <c r="E60" s="231"/>
      <c r="F60" s="231"/>
      <c r="G60" s="231"/>
      <c r="H60" s="231"/>
      <c r="I60" s="231"/>
      <c r="J60" s="256"/>
      <c r="K60" s="166"/>
      <c r="M60" s="607" t="s">
        <v>136</v>
      </c>
      <c r="N60" s="607">
        <v>0</v>
      </c>
      <c r="O60" s="607">
        <v>0</v>
      </c>
      <c r="P60" s="766"/>
    </row>
    <row r="61" spans="1:16" s="173" customFormat="1" ht="12.75">
      <c r="A61" s="733"/>
      <c r="B61" s="734"/>
      <c r="C61" s="734"/>
      <c r="D61" s="735"/>
      <c r="E61" s="231"/>
      <c r="F61" s="231"/>
      <c r="G61" s="231"/>
      <c r="H61" s="231"/>
      <c r="I61" s="231"/>
      <c r="J61" s="256"/>
      <c r="K61" s="166"/>
      <c r="M61" s="607" t="s">
        <v>139</v>
      </c>
      <c r="N61" s="607">
        <v>0</v>
      </c>
      <c r="O61" s="607">
        <v>0</v>
      </c>
      <c r="P61" s="766"/>
    </row>
    <row r="62" spans="1:16" s="173" customFormat="1" ht="12.75">
      <c r="A62" s="733"/>
      <c r="B62" s="734"/>
      <c r="C62" s="734"/>
      <c r="D62" s="735"/>
      <c r="E62" s="231"/>
      <c r="F62" s="231"/>
      <c r="G62" s="231"/>
      <c r="H62" s="231"/>
      <c r="I62" s="231"/>
      <c r="J62" s="256"/>
      <c r="K62" s="166"/>
      <c r="M62" s="607" t="s">
        <v>140</v>
      </c>
      <c r="N62" s="607">
        <v>0</v>
      </c>
      <c r="O62" s="607">
        <v>193.87</v>
      </c>
      <c r="P62" s="766"/>
    </row>
    <row r="63" spans="1:16" s="173" customFormat="1" ht="12.75">
      <c r="A63" s="733"/>
      <c r="B63" s="734"/>
      <c r="C63" s="734"/>
      <c r="D63" s="735"/>
      <c r="E63" s="231"/>
      <c r="F63" s="231"/>
      <c r="G63" s="231"/>
      <c r="H63" s="231"/>
      <c r="I63" s="231"/>
      <c r="J63" s="256"/>
      <c r="K63" s="166"/>
      <c r="M63" s="607" t="s">
        <v>141</v>
      </c>
      <c r="N63" s="607">
        <v>0</v>
      </c>
      <c r="O63" s="607">
        <v>61.54</v>
      </c>
      <c r="P63" s="766"/>
    </row>
    <row r="64" spans="1:16" s="173" customFormat="1" ht="12.75">
      <c r="A64" s="733"/>
      <c r="B64" s="734"/>
      <c r="C64" s="734"/>
      <c r="D64" s="735"/>
      <c r="E64" s="231"/>
      <c r="F64" s="231"/>
      <c r="G64" s="231"/>
      <c r="H64" s="231"/>
      <c r="I64" s="231"/>
      <c r="J64" s="256"/>
      <c r="K64" s="166"/>
      <c r="M64" s="607" t="s">
        <v>118</v>
      </c>
      <c r="N64" s="607">
        <v>2.65</v>
      </c>
      <c r="O64" s="607">
        <v>3.2</v>
      </c>
      <c r="P64" s="766"/>
    </row>
    <row r="65" spans="1:16" s="173" customFormat="1" ht="12.75">
      <c r="A65" s="733"/>
      <c r="B65" s="734"/>
      <c r="C65" s="734"/>
      <c r="D65" s="735"/>
      <c r="E65" s="231"/>
      <c r="F65" s="231"/>
      <c r="G65" s="231"/>
      <c r="H65" s="231"/>
      <c r="I65" s="231"/>
      <c r="J65" s="256"/>
      <c r="K65" s="166"/>
      <c r="M65" s="607" t="s">
        <v>580</v>
      </c>
      <c r="N65" s="607">
        <v>3.01</v>
      </c>
      <c r="O65" s="607">
        <v>4.5</v>
      </c>
      <c r="P65" s="766"/>
    </row>
    <row r="66" spans="1:16" s="173" customFormat="1" ht="12.75">
      <c r="A66" s="733"/>
      <c r="B66" s="734"/>
      <c r="C66" s="734"/>
      <c r="D66" s="735"/>
      <c r="E66" s="231"/>
      <c r="F66" s="231"/>
      <c r="G66" s="231"/>
      <c r="H66" s="231"/>
      <c r="I66" s="231"/>
      <c r="J66" s="256"/>
      <c r="K66" s="166"/>
      <c r="M66" s="607" t="s">
        <v>142</v>
      </c>
      <c r="N66" s="607">
        <v>3.44</v>
      </c>
      <c r="O66" s="607">
        <v>3.51</v>
      </c>
      <c r="P66" s="766"/>
    </row>
    <row r="67" spans="1:16" s="173" customFormat="1" ht="12.75">
      <c r="A67" s="733"/>
      <c r="B67" s="734"/>
      <c r="C67" s="734"/>
      <c r="D67" s="735"/>
      <c r="E67" s="231"/>
      <c r="F67" s="231"/>
      <c r="G67" s="231"/>
      <c r="H67" s="231"/>
      <c r="I67" s="231"/>
      <c r="J67" s="256"/>
      <c r="K67" s="166"/>
      <c r="M67" s="607" t="s">
        <v>122</v>
      </c>
      <c r="N67" s="607">
        <v>3.72</v>
      </c>
      <c r="O67" s="607">
        <v>3.02</v>
      </c>
      <c r="P67" s="766"/>
    </row>
    <row r="68" spans="1:16" s="173" customFormat="1" ht="12.75">
      <c r="A68" s="733"/>
      <c r="B68" s="734"/>
      <c r="C68" s="734"/>
      <c r="D68" s="735"/>
      <c r="E68" s="231"/>
      <c r="F68" s="231"/>
      <c r="G68" s="231"/>
      <c r="H68" s="231"/>
      <c r="I68" s="231"/>
      <c r="J68" s="256"/>
      <c r="K68" s="166"/>
      <c r="M68" s="607" t="s">
        <v>117</v>
      </c>
      <c r="N68" s="607">
        <v>4.8600000000000003</v>
      </c>
      <c r="O68" s="607">
        <v>4.78</v>
      </c>
      <c r="P68" s="766"/>
    </row>
    <row r="69" spans="1:16" s="173" customFormat="1" ht="12.75">
      <c r="A69" s="733"/>
      <c r="B69" s="734"/>
      <c r="C69" s="734"/>
      <c r="D69" s="735"/>
      <c r="E69" s="231"/>
      <c r="F69" s="231"/>
      <c r="G69" s="231"/>
      <c r="H69" s="231"/>
      <c r="I69" s="231"/>
      <c r="J69" s="256"/>
      <c r="K69" s="166"/>
      <c r="M69" s="607" t="s">
        <v>108</v>
      </c>
      <c r="N69" s="607">
        <v>5.24</v>
      </c>
      <c r="O69" s="607">
        <v>1.37</v>
      </c>
      <c r="P69" s="766"/>
    </row>
    <row r="70" spans="1:16" s="173" customFormat="1" ht="12.75">
      <c r="A70" s="733"/>
      <c r="B70" s="734"/>
      <c r="C70" s="734"/>
      <c r="D70" s="735"/>
      <c r="E70" s="231"/>
      <c r="F70" s="231"/>
      <c r="G70" s="231"/>
      <c r="H70" s="231"/>
      <c r="I70" s="231"/>
      <c r="J70" s="256"/>
      <c r="K70" s="166"/>
      <c r="M70" s="607" t="s">
        <v>126</v>
      </c>
      <c r="N70" s="607">
        <v>7.17</v>
      </c>
      <c r="O70" s="607">
        <v>20.23</v>
      </c>
      <c r="P70" s="766"/>
    </row>
    <row r="71" spans="1:16" s="173" customFormat="1" ht="12.75">
      <c r="A71" s="733"/>
      <c r="B71" s="734"/>
      <c r="C71" s="734"/>
      <c r="D71" s="735"/>
      <c r="E71" s="231"/>
      <c r="F71" s="231"/>
      <c r="G71" s="231"/>
      <c r="H71" s="231"/>
      <c r="I71" s="231"/>
      <c r="J71" s="256"/>
      <c r="K71" s="166"/>
      <c r="M71" s="607" t="s">
        <v>581</v>
      </c>
      <c r="N71" s="607">
        <v>10.28</v>
      </c>
      <c r="O71" s="607">
        <v>21.28</v>
      </c>
      <c r="P71" s="766"/>
    </row>
    <row r="72" spans="1:16" s="173" customFormat="1" ht="12.75">
      <c r="A72" s="733"/>
      <c r="B72" s="734"/>
      <c r="C72" s="734"/>
      <c r="D72" s="735"/>
      <c r="E72" s="231"/>
      <c r="F72" s="231"/>
      <c r="G72" s="231"/>
      <c r="H72" s="231"/>
      <c r="I72" s="231"/>
      <c r="J72" s="256"/>
      <c r="K72" s="166"/>
      <c r="M72" s="607" t="s">
        <v>102</v>
      </c>
      <c r="N72" s="607">
        <v>11.71</v>
      </c>
      <c r="O72" s="607">
        <v>10.02</v>
      </c>
      <c r="P72" s="766"/>
    </row>
    <row r="73" spans="1:16" s="173" customFormat="1" ht="12.75">
      <c r="A73" s="733"/>
      <c r="B73" s="734"/>
      <c r="C73" s="734"/>
      <c r="D73" s="735"/>
      <c r="E73" s="231"/>
      <c r="F73" s="231"/>
      <c r="G73" s="231"/>
      <c r="H73" s="231"/>
      <c r="I73" s="231"/>
      <c r="J73" s="256"/>
      <c r="K73" s="166"/>
      <c r="M73" s="607" t="s">
        <v>100</v>
      </c>
      <c r="N73" s="607">
        <v>13.05</v>
      </c>
      <c r="O73" s="607">
        <v>13.38</v>
      </c>
      <c r="P73" s="766"/>
    </row>
    <row r="74" spans="1:16" s="173" customFormat="1" ht="12.75">
      <c r="A74" s="733"/>
      <c r="B74" s="734"/>
      <c r="C74" s="734"/>
      <c r="D74" s="735"/>
      <c r="E74" s="231"/>
      <c r="F74" s="231"/>
      <c r="G74" s="231"/>
      <c r="H74" s="231"/>
      <c r="I74" s="231"/>
      <c r="J74" s="256"/>
      <c r="K74" s="166"/>
      <c r="M74" s="607" t="s">
        <v>115</v>
      </c>
      <c r="N74" s="607">
        <v>15.36</v>
      </c>
      <c r="O74" s="607">
        <v>80.400000000000006</v>
      </c>
      <c r="P74" s="766"/>
    </row>
    <row r="75" spans="1:16" s="173" customFormat="1" ht="12.75">
      <c r="A75" s="733"/>
      <c r="B75" s="734"/>
      <c r="C75" s="734"/>
      <c r="D75" s="735"/>
      <c r="E75" s="231"/>
      <c r="F75" s="231"/>
      <c r="G75" s="231"/>
      <c r="H75" s="231"/>
      <c r="I75" s="231"/>
      <c r="J75" s="256"/>
      <c r="K75" s="166"/>
      <c r="M75" s="607" t="s">
        <v>579</v>
      </c>
      <c r="N75" s="607">
        <v>18.53</v>
      </c>
      <c r="O75" s="607">
        <v>9.89</v>
      </c>
      <c r="P75" s="766"/>
    </row>
    <row r="76" spans="1:16" s="173" customFormat="1" ht="12.75">
      <c r="A76" s="733"/>
      <c r="B76" s="734"/>
      <c r="C76" s="734"/>
      <c r="D76" s="735"/>
      <c r="E76" s="231"/>
      <c r="F76" s="231"/>
      <c r="G76" s="231"/>
      <c r="H76" s="231"/>
      <c r="I76" s="231"/>
      <c r="J76" s="256"/>
      <c r="K76" s="166"/>
      <c r="M76" s="607" t="s">
        <v>119</v>
      </c>
      <c r="N76" s="607">
        <v>19.23</v>
      </c>
      <c r="O76" s="607">
        <v>9.52</v>
      </c>
      <c r="P76" s="766"/>
    </row>
    <row r="77" spans="1:16" s="173" customFormat="1" ht="12.75">
      <c r="A77" s="733"/>
      <c r="B77" s="734"/>
      <c r="C77" s="734"/>
      <c r="D77" s="735"/>
      <c r="E77" s="231"/>
      <c r="F77" s="231"/>
      <c r="G77" s="231"/>
      <c r="H77" s="231"/>
      <c r="I77" s="231"/>
      <c r="J77" s="256"/>
      <c r="K77" s="166"/>
      <c r="M77" s="607" t="s">
        <v>342</v>
      </c>
      <c r="N77" s="607">
        <v>20.350000000000001</v>
      </c>
      <c r="O77" s="607">
        <v>0</v>
      </c>
      <c r="P77" s="766"/>
    </row>
    <row r="78" spans="1:16" s="173" customFormat="1" ht="12.75">
      <c r="A78" s="733"/>
      <c r="B78" s="734"/>
      <c r="C78" s="734"/>
      <c r="D78" s="735"/>
      <c r="E78" s="231"/>
      <c r="F78" s="231"/>
      <c r="G78" s="231"/>
      <c r="H78" s="231"/>
      <c r="I78" s="231"/>
      <c r="J78" s="256"/>
      <c r="K78" s="166"/>
      <c r="M78" s="607" t="s">
        <v>49</v>
      </c>
      <c r="N78" s="607">
        <v>22.76</v>
      </c>
      <c r="O78" s="607">
        <v>3.21</v>
      </c>
      <c r="P78" s="766"/>
    </row>
    <row r="79" spans="1:16" s="173" customFormat="1" ht="12.75">
      <c r="A79" s="733"/>
      <c r="B79" s="734"/>
      <c r="C79" s="734"/>
      <c r="D79" s="735"/>
      <c r="E79" s="231"/>
      <c r="F79" s="231"/>
      <c r="G79" s="231"/>
      <c r="H79" s="231"/>
      <c r="I79" s="231"/>
      <c r="J79" s="256"/>
      <c r="K79" s="166"/>
      <c r="M79" s="607" t="s">
        <v>132</v>
      </c>
      <c r="N79" s="607">
        <v>23.51</v>
      </c>
      <c r="O79" s="607">
        <v>27.74</v>
      </c>
      <c r="P79" s="766"/>
    </row>
    <row r="80" spans="1:16" s="173" customFormat="1" ht="12.75">
      <c r="A80" s="733"/>
      <c r="B80" s="734"/>
      <c r="C80" s="734"/>
      <c r="D80" s="735"/>
      <c r="E80" s="231"/>
      <c r="F80" s="231"/>
      <c r="G80" s="231"/>
      <c r="H80" s="231"/>
      <c r="I80" s="231"/>
      <c r="J80" s="256"/>
      <c r="K80" s="166"/>
      <c r="M80" s="607" t="s">
        <v>582</v>
      </c>
      <c r="N80" s="607">
        <v>24.22</v>
      </c>
      <c r="O80" s="607">
        <v>2.86</v>
      </c>
      <c r="P80" s="766"/>
    </row>
    <row r="81" spans="1:16" s="173" customFormat="1" ht="12.75">
      <c r="A81" s="733"/>
      <c r="B81" s="734"/>
      <c r="C81" s="734"/>
      <c r="D81" s="735"/>
      <c r="E81" s="231"/>
      <c r="F81" s="231"/>
      <c r="G81" s="231"/>
      <c r="H81" s="231"/>
      <c r="I81" s="231"/>
      <c r="J81" s="256"/>
      <c r="K81" s="166"/>
      <c r="M81" s="607" t="s">
        <v>317</v>
      </c>
      <c r="N81" s="607">
        <v>26.43</v>
      </c>
      <c r="O81" s="607">
        <v>26.89</v>
      </c>
      <c r="P81" s="766"/>
    </row>
    <row r="82" spans="1:16" s="173" customFormat="1" ht="12.75">
      <c r="A82" s="733"/>
      <c r="B82" s="734"/>
      <c r="C82" s="734"/>
      <c r="D82" s="735"/>
      <c r="E82" s="231"/>
      <c r="F82" s="231"/>
      <c r="G82" s="231"/>
      <c r="H82" s="231"/>
      <c r="I82" s="231"/>
      <c r="J82" s="256"/>
      <c r="K82" s="166"/>
      <c r="M82" s="607" t="s">
        <v>109</v>
      </c>
      <c r="N82" s="607">
        <v>37.65</v>
      </c>
      <c r="O82" s="607">
        <v>40.33</v>
      </c>
      <c r="P82" s="766"/>
    </row>
    <row r="83" spans="1:16" s="173" customFormat="1" ht="12.75">
      <c r="A83" s="733"/>
      <c r="B83" s="734"/>
      <c r="C83" s="734"/>
      <c r="D83" s="735"/>
      <c r="E83" s="231"/>
      <c r="F83" s="231"/>
      <c r="G83" s="231"/>
      <c r="H83" s="231"/>
      <c r="I83" s="231"/>
      <c r="J83" s="256"/>
      <c r="K83" s="166"/>
      <c r="M83" s="607" t="s">
        <v>112</v>
      </c>
      <c r="N83" s="607">
        <v>49.68</v>
      </c>
      <c r="O83" s="607">
        <v>46.29</v>
      </c>
      <c r="P83" s="766"/>
    </row>
    <row r="84" spans="1:16" s="173" customFormat="1" ht="12.75">
      <c r="A84" s="733"/>
      <c r="B84" s="734"/>
      <c r="C84" s="734"/>
      <c r="D84" s="735"/>
      <c r="E84" s="231"/>
      <c r="F84" s="231"/>
      <c r="G84" s="231"/>
      <c r="H84" s="231"/>
      <c r="I84" s="231"/>
      <c r="J84" s="256"/>
      <c r="K84" s="166"/>
      <c r="M84" s="607" t="s">
        <v>346</v>
      </c>
      <c r="N84" s="607">
        <v>64.540000000000006</v>
      </c>
      <c r="O84" s="607">
        <v>84.56</v>
      </c>
      <c r="P84" s="766"/>
    </row>
    <row r="85" spans="1:16" s="173" customFormat="1" ht="12.75">
      <c r="A85" s="733"/>
      <c r="B85" s="734"/>
      <c r="C85" s="734"/>
      <c r="D85" s="735"/>
      <c r="E85" s="231"/>
      <c r="F85" s="231"/>
      <c r="G85" s="231"/>
      <c r="H85" s="231"/>
      <c r="I85" s="231"/>
      <c r="J85" s="256"/>
      <c r="K85" s="166"/>
      <c r="M85" s="607" t="s">
        <v>121</v>
      </c>
      <c r="N85" s="607">
        <v>90.57</v>
      </c>
      <c r="O85" s="607">
        <v>89.99</v>
      </c>
      <c r="P85" s="766"/>
    </row>
    <row r="86" spans="1:16" s="173" customFormat="1" ht="12.75">
      <c r="A86" s="733"/>
      <c r="B86" s="734"/>
      <c r="C86" s="734"/>
      <c r="D86" s="735"/>
      <c r="E86" s="231"/>
      <c r="F86" s="231"/>
      <c r="G86" s="231"/>
      <c r="H86" s="231"/>
      <c r="I86" s="231"/>
      <c r="J86" s="256"/>
      <c r="K86" s="166"/>
      <c r="M86" s="607" t="s">
        <v>578</v>
      </c>
      <c r="N86" s="607">
        <v>94.04</v>
      </c>
      <c r="O86" s="607">
        <v>94.99</v>
      </c>
      <c r="P86" s="766"/>
    </row>
    <row r="87" spans="1:16" s="173" customFormat="1" ht="12.75">
      <c r="A87" s="733"/>
      <c r="B87" s="734"/>
      <c r="C87" s="734"/>
      <c r="D87" s="735"/>
      <c r="E87" s="231"/>
      <c r="F87" s="231"/>
      <c r="G87" s="231"/>
      <c r="H87" s="231"/>
      <c r="I87" s="231"/>
      <c r="J87" s="256"/>
      <c r="K87" s="166"/>
      <c r="M87" s="607" t="s">
        <v>131</v>
      </c>
      <c r="N87" s="607">
        <v>110.38</v>
      </c>
      <c r="O87" s="607">
        <v>111.52</v>
      </c>
      <c r="P87" s="766"/>
    </row>
    <row r="88" spans="1:16" s="173" customFormat="1" ht="12.75">
      <c r="A88" s="733"/>
      <c r="B88" s="734"/>
      <c r="C88" s="734"/>
      <c r="D88" s="735"/>
      <c r="E88" s="231"/>
      <c r="F88" s="231"/>
      <c r="G88" s="231"/>
      <c r="H88" s="231"/>
      <c r="I88" s="231"/>
      <c r="J88" s="256"/>
      <c r="K88" s="166"/>
      <c r="M88" s="607" t="s">
        <v>336</v>
      </c>
      <c r="N88" s="607">
        <v>148.53</v>
      </c>
      <c r="O88" s="607">
        <v>0</v>
      </c>
      <c r="P88" s="766"/>
    </row>
    <row r="89" spans="1:16" s="173" customFormat="1" ht="12.75">
      <c r="A89" s="733"/>
      <c r="B89" s="734"/>
      <c r="C89" s="734"/>
      <c r="D89" s="735"/>
      <c r="E89" s="231"/>
      <c r="F89" s="231"/>
      <c r="G89" s="231"/>
      <c r="H89" s="231"/>
      <c r="I89" s="231"/>
      <c r="J89" s="256"/>
      <c r="K89" s="166"/>
      <c r="M89" s="607" t="s">
        <v>106</v>
      </c>
      <c r="N89" s="607">
        <v>169.45</v>
      </c>
      <c r="O89" s="607">
        <v>212.39</v>
      </c>
      <c r="P89" s="766"/>
    </row>
    <row r="90" spans="1:16" s="173" customFormat="1" ht="12.75">
      <c r="A90" s="733"/>
      <c r="B90" s="734"/>
      <c r="C90" s="734"/>
      <c r="D90" s="735"/>
      <c r="E90" s="231"/>
      <c r="F90" s="231"/>
      <c r="G90" s="231"/>
      <c r="H90" s="231"/>
      <c r="I90" s="231"/>
      <c r="J90" s="256"/>
      <c r="K90" s="166"/>
      <c r="M90" s="607" t="s">
        <v>110</v>
      </c>
      <c r="N90" s="607">
        <v>169.76</v>
      </c>
      <c r="O90" s="607">
        <v>168.27</v>
      </c>
      <c r="P90" s="766"/>
    </row>
    <row r="91" spans="1:16" s="173" customFormat="1" ht="12.75">
      <c r="A91" s="733"/>
      <c r="B91" s="734"/>
      <c r="C91" s="734"/>
      <c r="D91" s="735"/>
      <c r="E91" s="231"/>
      <c r="F91" s="231"/>
      <c r="G91" s="231"/>
      <c r="H91" s="231"/>
      <c r="I91" s="231"/>
      <c r="J91" s="256"/>
      <c r="K91" s="166"/>
      <c r="M91" s="607" t="s">
        <v>104</v>
      </c>
      <c r="N91" s="607">
        <v>192.79</v>
      </c>
      <c r="O91" s="607">
        <v>184.97</v>
      </c>
      <c r="P91" s="766"/>
    </row>
    <row r="92" spans="1:16" s="173" customFormat="1" ht="12.75">
      <c r="A92" s="733"/>
      <c r="B92" s="734"/>
      <c r="C92" s="734"/>
      <c r="D92" s="735"/>
      <c r="E92" s="231"/>
      <c r="F92" s="231"/>
      <c r="G92" s="231"/>
      <c r="H92" s="231"/>
      <c r="I92" s="231"/>
      <c r="J92" s="256"/>
      <c r="K92" s="166"/>
      <c r="M92" s="607" t="s">
        <v>103</v>
      </c>
      <c r="N92" s="607">
        <v>214.14</v>
      </c>
      <c r="O92" s="607">
        <v>165.89</v>
      </c>
      <c r="P92" s="766"/>
    </row>
    <row r="93" spans="1:16" s="173" customFormat="1" ht="12.75">
      <c r="A93" s="733"/>
      <c r="B93" s="734"/>
      <c r="C93" s="734"/>
      <c r="D93" s="735"/>
      <c r="E93" s="231"/>
      <c r="F93" s="231"/>
      <c r="G93" s="231"/>
      <c r="H93" s="231"/>
      <c r="I93" s="231"/>
      <c r="J93" s="256"/>
      <c r="K93" s="166"/>
      <c r="M93" s="607" t="s">
        <v>521</v>
      </c>
      <c r="N93" s="607">
        <v>334.6</v>
      </c>
      <c r="O93" s="607">
        <v>0</v>
      </c>
      <c r="P93" s="766"/>
    </row>
    <row r="94" spans="1:16" s="173" customFormat="1" ht="12.75">
      <c r="A94" s="733"/>
      <c r="B94" s="734"/>
      <c r="C94" s="734"/>
      <c r="D94" s="735"/>
      <c r="E94" s="231"/>
      <c r="F94" s="231"/>
      <c r="G94" s="231"/>
      <c r="H94" s="231"/>
      <c r="I94" s="231"/>
      <c r="J94" s="256"/>
      <c r="K94" s="166"/>
      <c r="M94" s="607" t="s">
        <v>583</v>
      </c>
      <c r="N94" s="607">
        <v>336.91</v>
      </c>
      <c r="O94" s="607">
        <v>306.85000000000002</v>
      </c>
      <c r="P94" s="766"/>
    </row>
    <row r="95" spans="1:16" s="173" customFormat="1" ht="12.75">
      <c r="A95" s="733"/>
      <c r="B95" s="734"/>
      <c r="C95" s="734"/>
      <c r="D95" s="735"/>
      <c r="E95" s="231"/>
      <c r="F95" s="231"/>
      <c r="G95" s="231"/>
      <c r="H95" s="231"/>
      <c r="I95" s="231"/>
      <c r="J95" s="256"/>
      <c r="K95" s="166"/>
      <c r="M95" s="607" t="s">
        <v>111</v>
      </c>
      <c r="N95" s="607">
        <v>360.45</v>
      </c>
      <c r="O95" s="607">
        <v>361.66</v>
      </c>
      <c r="P95" s="766"/>
    </row>
    <row r="96" spans="1:16" s="173" customFormat="1" ht="12.75">
      <c r="A96" s="733"/>
      <c r="B96" s="734"/>
      <c r="C96" s="734"/>
      <c r="D96" s="735"/>
      <c r="E96" s="231"/>
      <c r="F96" s="231"/>
      <c r="G96" s="231"/>
      <c r="H96" s="231"/>
      <c r="I96" s="231"/>
      <c r="J96" s="256"/>
      <c r="K96" s="166"/>
      <c r="M96" s="607" t="s">
        <v>524</v>
      </c>
      <c r="N96" s="607">
        <v>467.54</v>
      </c>
      <c r="O96" s="607">
        <v>0</v>
      </c>
      <c r="P96" s="766"/>
    </row>
    <row r="97" spans="1:16" s="173" customFormat="1" ht="12.75">
      <c r="A97" s="733"/>
      <c r="B97" s="734"/>
      <c r="C97" s="734"/>
      <c r="D97" s="735"/>
      <c r="E97" s="231"/>
      <c r="F97" s="231"/>
      <c r="G97" s="231"/>
      <c r="H97" s="231"/>
      <c r="I97" s="231"/>
      <c r="J97" s="256"/>
      <c r="K97" s="166"/>
      <c r="M97" s="607" t="s">
        <v>120</v>
      </c>
      <c r="N97" s="607">
        <v>539.52</v>
      </c>
      <c r="O97" s="607">
        <v>719.4</v>
      </c>
      <c r="P97" s="766"/>
    </row>
    <row r="98" spans="1:16" s="173" customFormat="1" ht="12.75">
      <c r="A98" s="733"/>
      <c r="B98" s="734"/>
      <c r="C98" s="734"/>
      <c r="D98" s="735"/>
      <c r="E98" s="231"/>
      <c r="F98" s="231"/>
      <c r="G98" s="231"/>
      <c r="H98" s="231"/>
      <c r="I98" s="231"/>
      <c r="J98" s="256"/>
      <c r="K98" s="166"/>
      <c r="M98" s="607" t="s">
        <v>116</v>
      </c>
      <c r="N98" s="607">
        <v>545.35</v>
      </c>
      <c r="O98" s="607">
        <v>271.64</v>
      </c>
      <c r="P98" s="766"/>
    </row>
    <row r="99" spans="1:16" s="173" customFormat="1" ht="12.75">
      <c r="A99" s="733"/>
      <c r="B99" s="734"/>
      <c r="C99" s="734"/>
      <c r="D99" s="735"/>
      <c r="E99" s="231"/>
      <c r="F99" s="231"/>
      <c r="G99" s="231"/>
      <c r="H99" s="231"/>
      <c r="I99" s="231"/>
      <c r="J99" s="256"/>
      <c r="K99" s="166"/>
      <c r="M99" s="607" t="s">
        <v>347</v>
      </c>
      <c r="N99" s="607">
        <v>733.55</v>
      </c>
      <c r="O99" s="607">
        <v>933.14</v>
      </c>
      <c r="P99" s="766"/>
    </row>
    <row r="100" spans="1:16" s="173" customFormat="1" ht="12.75">
      <c r="A100" s="733"/>
      <c r="B100" s="734"/>
      <c r="C100" s="734"/>
      <c r="D100" s="735"/>
      <c r="E100" s="231"/>
      <c r="F100" s="231"/>
      <c r="G100" s="231"/>
      <c r="H100" s="231"/>
      <c r="I100" s="231"/>
      <c r="J100" s="256"/>
      <c r="K100" s="166"/>
      <c r="M100" s="607" t="s">
        <v>349</v>
      </c>
      <c r="N100" s="607">
        <v>813.5</v>
      </c>
      <c r="O100" s="607">
        <v>878.65</v>
      </c>
      <c r="P100" s="766"/>
    </row>
    <row r="101" spans="1:16" s="173" customFormat="1" ht="12.75">
      <c r="A101" s="733"/>
      <c r="B101" s="734"/>
      <c r="C101" s="734"/>
      <c r="D101" s="735"/>
      <c r="E101" s="231"/>
      <c r="F101" s="231"/>
      <c r="G101" s="231"/>
      <c r="H101" s="231"/>
      <c r="I101" s="231"/>
      <c r="J101" s="256"/>
      <c r="K101" s="166"/>
      <c r="M101" s="607" t="s">
        <v>305</v>
      </c>
      <c r="N101" s="607">
        <v>864.79</v>
      </c>
      <c r="O101" s="607">
        <v>1128.17</v>
      </c>
      <c r="P101" s="766"/>
    </row>
    <row r="102" spans="1:16" s="173" customFormat="1" ht="12.75">
      <c r="A102" s="729"/>
      <c r="B102" s="730"/>
      <c r="C102" s="730"/>
      <c r="D102" s="731"/>
      <c r="E102" s="231"/>
      <c r="F102" s="231"/>
      <c r="G102" s="231"/>
      <c r="H102" s="231"/>
      <c r="I102" s="231"/>
      <c r="J102" s="256"/>
      <c r="K102" s="166"/>
      <c r="M102" s="607"/>
      <c r="N102" s="607"/>
      <c r="O102" s="607"/>
      <c r="P102" s="766"/>
    </row>
    <row r="103" spans="1:16" s="182" customFormat="1" ht="12" customHeight="1">
      <c r="A103" s="252"/>
      <c r="B103" s="231"/>
      <c r="C103" s="231"/>
      <c r="D103" s="231"/>
      <c r="E103" s="234"/>
      <c r="F103" s="234"/>
      <c r="G103" s="234"/>
      <c r="H103" s="236"/>
      <c r="I103" s="236"/>
      <c r="J103" s="236"/>
      <c r="K103" s="181"/>
      <c r="M103" s="609"/>
      <c r="N103" s="609"/>
      <c r="O103" s="609"/>
      <c r="P103" s="609"/>
    </row>
    <row r="104" spans="1:16" s="180" customFormat="1" ht="14.1" customHeight="1">
      <c r="A104" s="183"/>
      <c r="B104" s="184"/>
      <c r="C104" s="184"/>
      <c r="D104" s="184"/>
      <c r="E104" s="184"/>
      <c r="F104" s="182"/>
      <c r="G104" s="184"/>
      <c r="H104" s="181"/>
      <c r="I104" s="181"/>
      <c r="J104" s="234"/>
      <c r="K104" s="185"/>
      <c r="M104" s="610"/>
      <c r="N104" s="610"/>
      <c r="O104" s="610"/>
      <c r="P104" s="610"/>
    </row>
    <row r="105" spans="1:16" s="146" customFormat="1" ht="12" customHeight="1">
      <c r="A105" s="186"/>
      <c r="B105" s="187"/>
      <c r="C105" s="187"/>
      <c r="D105" s="187"/>
      <c r="E105" s="188"/>
      <c r="H105" s="166"/>
      <c r="I105" s="166"/>
      <c r="J105" s="256"/>
      <c r="K105" s="166"/>
      <c r="M105" s="611"/>
      <c r="N105" s="611"/>
      <c r="O105" s="611"/>
      <c r="P105" s="611"/>
    </row>
    <row r="106" spans="1:16" s="146" customFormat="1" ht="12" customHeight="1">
      <c r="B106" s="187"/>
      <c r="C106" s="187"/>
      <c r="D106" s="187"/>
      <c r="E106" s="187"/>
      <c r="F106" s="187"/>
      <c r="G106" s="187"/>
      <c r="H106" s="166"/>
      <c r="I106" s="166"/>
      <c r="J106" s="256"/>
      <c r="K106" s="166"/>
      <c r="M106" s="611"/>
      <c r="N106" s="611"/>
      <c r="O106" s="611"/>
      <c r="P106" s="611"/>
    </row>
    <row r="107" spans="1:16" s="146" customFormat="1" ht="12" customHeight="1">
      <c r="B107" s="189"/>
      <c r="C107" s="189"/>
      <c r="D107" s="189"/>
      <c r="E107" s="189"/>
      <c r="F107" s="189"/>
      <c r="H107" s="166"/>
      <c r="I107" s="166"/>
      <c r="J107" s="256"/>
      <c r="K107" s="166"/>
      <c r="M107" s="611"/>
      <c r="N107" s="611"/>
      <c r="O107" s="611"/>
      <c r="P107" s="611"/>
    </row>
    <row r="108" spans="1:16" s="190" customFormat="1" ht="12" customHeight="1">
      <c r="J108" s="257"/>
      <c r="M108" s="612"/>
      <c r="N108" s="612"/>
      <c r="O108" s="612"/>
      <c r="P108" s="612"/>
    </row>
    <row r="109" spans="1:16" s="146" customFormat="1" ht="12" customHeight="1">
      <c r="A109" s="191"/>
      <c r="B109" s="189"/>
      <c r="C109" s="189"/>
      <c r="D109" s="189"/>
      <c r="E109" s="189"/>
      <c r="F109" s="189"/>
      <c r="H109" s="166"/>
      <c r="I109" s="166"/>
      <c r="J109" s="256"/>
      <c r="K109" s="166"/>
      <c r="M109" s="611"/>
      <c r="N109" s="611"/>
      <c r="O109" s="611"/>
      <c r="P109" s="611"/>
    </row>
    <row r="110" spans="1:16" s="146" customFormat="1" ht="12" customHeight="1">
      <c r="H110" s="150"/>
      <c r="I110" s="150"/>
      <c r="J110" s="259"/>
      <c r="K110" s="150"/>
      <c r="M110" s="611"/>
      <c r="N110" s="611"/>
      <c r="O110" s="611"/>
      <c r="P110" s="611"/>
    </row>
    <row r="111" spans="1:16" s="146" customFormat="1" ht="12" customHeight="1">
      <c r="A111" s="145"/>
      <c r="B111" s="145"/>
      <c r="C111" s="145"/>
      <c r="D111" s="145"/>
      <c r="E111" s="145"/>
      <c r="F111" s="145"/>
      <c r="G111" s="145"/>
      <c r="J111" s="208"/>
      <c r="M111" s="611"/>
      <c r="N111" s="611"/>
      <c r="O111" s="611"/>
      <c r="P111" s="611"/>
    </row>
    <row r="112" spans="1:16" s="146" customFormat="1" ht="12" customHeight="1">
      <c r="A112" s="145"/>
      <c r="B112" s="145"/>
      <c r="C112" s="145"/>
      <c r="D112" s="145"/>
      <c r="E112" s="145"/>
      <c r="F112" s="145"/>
      <c r="G112" s="145"/>
      <c r="J112" s="208"/>
      <c r="M112" s="611"/>
      <c r="N112" s="611"/>
      <c r="O112" s="611"/>
      <c r="P112" s="611"/>
    </row>
    <row r="113" spans="1:16" s="146" customFormat="1" ht="12" customHeight="1">
      <c r="A113" s="145"/>
      <c r="B113" s="145"/>
      <c r="C113" s="145"/>
      <c r="D113" s="145"/>
      <c r="E113" s="145"/>
      <c r="F113" s="145"/>
      <c r="G113" s="145"/>
      <c r="J113" s="208"/>
      <c r="M113" s="611"/>
      <c r="N113" s="611"/>
      <c r="O113" s="611"/>
      <c r="P113" s="611"/>
    </row>
    <row r="114" spans="1:16" s="146" customFormat="1" ht="12" customHeight="1">
      <c r="A114" s="145"/>
      <c r="B114" s="145"/>
      <c r="C114" s="145"/>
      <c r="D114" s="145"/>
      <c r="E114" s="145"/>
      <c r="F114" s="145"/>
      <c r="G114" s="145"/>
      <c r="J114" s="208"/>
      <c r="M114" s="611"/>
      <c r="N114" s="611"/>
      <c r="O114" s="611"/>
      <c r="P114" s="611"/>
    </row>
    <row r="115" spans="1:16" s="146" customFormat="1" ht="12" customHeight="1">
      <c r="A115" s="145"/>
      <c r="B115" s="145"/>
      <c r="C115" s="145"/>
      <c r="D115" s="145"/>
      <c r="E115" s="145"/>
      <c r="F115" s="145"/>
      <c r="G115" s="145"/>
      <c r="J115" s="208"/>
      <c r="M115" s="611"/>
      <c r="N115" s="611"/>
      <c r="O115" s="611"/>
      <c r="P115" s="611"/>
    </row>
    <row r="116" spans="1:16" s="146" customFormat="1" ht="12" customHeight="1">
      <c r="A116" s="145"/>
      <c r="B116" s="145"/>
      <c r="C116" s="145"/>
      <c r="D116" s="145"/>
      <c r="E116" s="145"/>
      <c r="F116" s="145"/>
      <c r="G116" s="145"/>
      <c r="J116" s="208"/>
      <c r="M116" s="611"/>
      <c r="N116" s="611"/>
      <c r="O116" s="611"/>
      <c r="P116" s="611"/>
    </row>
    <row r="117" spans="1:16" s="190" customFormat="1" ht="12" customHeight="1">
      <c r="A117" s="145"/>
      <c r="B117" s="145"/>
      <c r="C117" s="145"/>
      <c r="D117" s="145"/>
      <c r="E117" s="145"/>
      <c r="F117" s="145"/>
      <c r="G117" s="145"/>
      <c r="J117" s="257"/>
      <c r="M117" s="612"/>
      <c r="N117" s="612"/>
      <c r="O117" s="612"/>
      <c r="P117" s="612"/>
    </row>
    <row r="118" spans="1:16" s="146" customFormat="1" ht="12" customHeight="1">
      <c r="A118" s="145"/>
      <c r="B118" s="145"/>
      <c r="C118" s="145"/>
      <c r="D118" s="145"/>
      <c r="E118" s="145"/>
      <c r="F118" s="145"/>
      <c r="G118" s="145"/>
      <c r="J118" s="208"/>
      <c r="M118" s="611"/>
      <c r="N118" s="611"/>
      <c r="O118" s="611"/>
      <c r="P118" s="611"/>
    </row>
    <row r="119" spans="1:16" s="190" customFormat="1" ht="12" customHeight="1">
      <c r="A119" s="145"/>
      <c r="B119" s="145"/>
      <c r="C119" s="145"/>
      <c r="D119" s="145"/>
      <c r="E119" s="145"/>
      <c r="F119" s="145"/>
      <c r="G119" s="145"/>
      <c r="H119" s="187"/>
      <c r="I119" s="187"/>
      <c r="J119" s="255"/>
      <c r="K119" s="187"/>
      <c r="M119" s="612"/>
      <c r="N119" s="612"/>
      <c r="O119" s="612"/>
      <c r="P119" s="612"/>
    </row>
    <row r="120" spans="1:16" s="146" customFormat="1" ht="12" customHeight="1">
      <c r="A120" s="145"/>
      <c r="B120" s="145"/>
      <c r="C120" s="145"/>
      <c r="D120" s="145"/>
      <c r="E120" s="145"/>
      <c r="F120" s="145"/>
      <c r="G120" s="145"/>
      <c r="H120" s="192"/>
      <c r="I120" s="192"/>
      <c r="J120" s="260"/>
      <c r="K120" s="192"/>
      <c r="M120" s="611"/>
      <c r="N120" s="611"/>
      <c r="O120" s="611"/>
      <c r="P120" s="611"/>
    </row>
    <row r="121" spans="1:16" ht="12" customHeight="1">
      <c r="M121" s="613"/>
      <c r="N121" s="613"/>
      <c r="O121" s="613"/>
      <c r="P121" s="613"/>
    </row>
    <row r="122" spans="1:16" ht="12" customHeight="1">
      <c r="M122" s="613"/>
      <c r="N122" s="613"/>
      <c r="O122" s="613"/>
      <c r="P122" s="613"/>
    </row>
    <row r="123" spans="1:16" ht="12" customHeight="1">
      <c r="M123" s="613"/>
      <c r="N123" s="613"/>
      <c r="O123" s="613"/>
      <c r="P123" s="613"/>
    </row>
    <row r="124" spans="1:16" ht="12" customHeight="1">
      <c r="M124" s="613"/>
      <c r="N124" s="613"/>
      <c r="O124" s="613"/>
      <c r="P124" s="613"/>
    </row>
    <row r="125" spans="1:16" ht="12" customHeight="1">
      <c r="M125" s="613"/>
      <c r="N125" s="613"/>
      <c r="O125" s="613"/>
      <c r="P125" s="613"/>
    </row>
    <row r="126" spans="1:16" ht="12" customHeight="1">
      <c r="M126" s="613"/>
      <c r="N126" s="613"/>
      <c r="O126" s="613"/>
      <c r="P126" s="613"/>
    </row>
    <row r="127" spans="1:16" ht="12" customHeight="1">
      <c r="M127" s="613"/>
      <c r="N127" s="613"/>
      <c r="O127" s="613"/>
      <c r="P127" s="613"/>
    </row>
    <row r="128" spans="1:16" ht="12" customHeight="1">
      <c r="M128" s="613"/>
      <c r="N128" s="613"/>
      <c r="O128" s="613"/>
      <c r="P128" s="613"/>
    </row>
    <row r="129" spans="1:16" ht="12" customHeight="1">
      <c r="A129" s="173"/>
      <c r="M129" s="613"/>
      <c r="N129" s="613"/>
      <c r="O129" s="613"/>
      <c r="P129" s="613"/>
    </row>
    <row r="130" spans="1:16" ht="12" customHeight="1">
      <c r="M130" s="613"/>
      <c r="N130" s="613"/>
      <c r="O130" s="613"/>
      <c r="P130" s="613"/>
    </row>
    <row r="131" spans="1:16" ht="12" customHeight="1">
      <c r="M131" s="613"/>
      <c r="N131" s="613"/>
      <c r="O131" s="613"/>
      <c r="P131" s="613"/>
    </row>
    <row r="132" spans="1:16" ht="12" customHeight="1">
      <c r="M132" s="613"/>
      <c r="N132" s="613"/>
      <c r="O132" s="613"/>
      <c r="P132" s="613"/>
    </row>
    <row r="133" spans="1:16" ht="12" customHeight="1">
      <c r="M133" s="613"/>
      <c r="N133" s="613"/>
      <c r="O133" s="613"/>
      <c r="P133" s="613"/>
    </row>
    <row r="134" spans="1:16" ht="12" customHeight="1">
      <c r="M134" s="613"/>
      <c r="N134" s="613"/>
      <c r="O134" s="613"/>
      <c r="P134" s="613"/>
    </row>
    <row r="135" spans="1:16" ht="12" customHeight="1">
      <c r="M135" s="613"/>
      <c r="N135" s="613"/>
      <c r="O135" s="613"/>
      <c r="P135" s="613"/>
    </row>
    <row r="136" spans="1:16" ht="12" customHeight="1">
      <c r="M136" s="613"/>
      <c r="N136" s="613"/>
      <c r="O136" s="613"/>
      <c r="P136" s="613"/>
    </row>
    <row r="137" spans="1:16" ht="12" customHeight="1">
      <c r="M137" s="613"/>
      <c r="N137" s="613"/>
      <c r="O137" s="613"/>
      <c r="P137" s="613"/>
    </row>
    <row r="138" spans="1:16" ht="12" customHeight="1">
      <c r="M138" s="613"/>
      <c r="N138" s="613"/>
      <c r="O138" s="613"/>
      <c r="P138" s="613"/>
    </row>
    <row r="139" spans="1:16" ht="12" customHeight="1">
      <c r="M139" s="613"/>
      <c r="N139" s="613"/>
      <c r="O139" s="613"/>
      <c r="P139" s="613"/>
    </row>
    <row r="140" spans="1:16" ht="8.25" customHeight="1">
      <c r="M140" s="613"/>
      <c r="N140" s="613"/>
      <c r="O140" s="613"/>
      <c r="P140" s="613"/>
    </row>
    <row r="141" spans="1:16" ht="8.25" customHeight="1">
      <c r="M141" s="613"/>
      <c r="N141" s="613"/>
      <c r="O141" s="613"/>
      <c r="P141" s="613"/>
    </row>
    <row r="142" spans="1:16" ht="8.25" customHeight="1">
      <c r="M142" s="613"/>
      <c r="N142" s="613"/>
      <c r="O142" s="613"/>
      <c r="P142" s="613"/>
    </row>
    <row r="143" spans="1:16" ht="8.25" customHeight="1">
      <c r="M143" s="613"/>
      <c r="N143" s="613"/>
      <c r="O143" s="613"/>
      <c r="P143" s="613"/>
    </row>
    <row r="144" spans="1:16" ht="8.25" customHeight="1">
      <c r="M144" s="613"/>
      <c r="N144" s="613"/>
      <c r="O144" s="613"/>
      <c r="P144" s="613"/>
    </row>
    <row r="145" spans="13:16" ht="8.25" customHeight="1">
      <c r="M145" s="613"/>
      <c r="N145" s="613"/>
      <c r="O145" s="613"/>
      <c r="P145" s="613"/>
    </row>
    <row r="146" spans="13:16" ht="11.45" customHeight="1">
      <c r="M146" s="613"/>
      <c r="N146" s="613"/>
      <c r="O146" s="613"/>
      <c r="P146" s="613"/>
    </row>
    <row r="147" spans="13:16" ht="11.45" customHeight="1">
      <c r="M147" s="613"/>
      <c r="N147" s="613"/>
      <c r="O147" s="613"/>
      <c r="P147" s="613"/>
    </row>
    <row r="148" spans="13:16" ht="11.45" customHeight="1">
      <c r="M148" s="613"/>
      <c r="N148" s="613"/>
      <c r="O148" s="613"/>
      <c r="P148" s="613"/>
    </row>
    <row r="149" spans="13:16" ht="9" customHeight="1">
      <c r="M149" s="613"/>
      <c r="N149" s="613"/>
      <c r="O149" s="613"/>
      <c r="P149" s="613"/>
    </row>
    <row r="150" spans="13:16" ht="8.85" customHeight="1">
      <c r="M150" s="613"/>
      <c r="N150" s="613"/>
      <c r="O150" s="613"/>
      <c r="P150" s="613"/>
    </row>
    <row r="151" spans="13:16" ht="8.85" customHeight="1">
      <c r="M151" s="613"/>
      <c r="N151" s="613"/>
      <c r="O151" s="613"/>
      <c r="P151" s="613"/>
    </row>
    <row r="152" spans="13:16" ht="8.85" customHeight="1">
      <c r="M152" s="613"/>
      <c r="N152" s="613"/>
      <c r="O152" s="613"/>
      <c r="P152" s="613"/>
    </row>
    <row r="153" spans="13:16" ht="8.85" customHeight="1">
      <c r="M153" s="613"/>
      <c r="N153" s="613"/>
      <c r="O153" s="613"/>
      <c r="P153" s="613"/>
    </row>
    <row r="154" spans="13:16" ht="8.85" customHeight="1">
      <c r="M154" s="613"/>
      <c r="N154" s="613"/>
      <c r="O154" s="613"/>
      <c r="P154" s="613"/>
    </row>
    <row r="155" spans="13:16" ht="8.85" customHeight="1">
      <c r="M155" s="613"/>
      <c r="N155" s="613"/>
      <c r="O155" s="613"/>
      <c r="P155" s="613"/>
    </row>
    <row r="156" spans="13:16" ht="8.85" customHeight="1">
      <c r="M156" s="613"/>
      <c r="N156" s="613"/>
      <c r="O156" s="613"/>
      <c r="P156" s="613"/>
    </row>
    <row r="157" spans="13:16" ht="8.85" customHeight="1">
      <c r="M157" s="613"/>
      <c r="N157" s="613"/>
      <c r="O157" s="613"/>
      <c r="P157" s="613"/>
    </row>
    <row r="158" spans="13:16" ht="8.85" customHeight="1">
      <c r="M158" s="613"/>
      <c r="N158" s="613"/>
      <c r="O158" s="613"/>
      <c r="P158" s="613"/>
    </row>
    <row r="159" spans="13:16" ht="8.85" customHeight="1">
      <c r="M159" s="613"/>
      <c r="N159" s="613"/>
      <c r="O159" s="613"/>
      <c r="P159" s="613"/>
    </row>
    <row r="160" spans="13:16" ht="8.85" customHeight="1">
      <c r="M160" s="613"/>
      <c r="N160" s="613"/>
      <c r="O160" s="613"/>
      <c r="P160" s="613"/>
    </row>
    <row r="161" spans="13:16" ht="8.85" customHeight="1">
      <c r="M161" s="613"/>
      <c r="N161" s="613"/>
      <c r="O161" s="613"/>
      <c r="P161" s="613"/>
    </row>
    <row r="162" spans="13:16" ht="8.85" customHeight="1">
      <c r="M162" s="613"/>
      <c r="N162" s="613"/>
      <c r="O162" s="613"/>
      <c r="P162" s="613"/>
    </row>
    <row r="163" spans="13:16" ht="8.85" customHeight="1">
      <c r="M163" s="613"/>
      <c r="N163" s="613"/>
      <c r="O163" s="613"/>
      <c r="P163" s="613"/>
    </row>
    <row r="164" spans="13:16" ht="8.85" customHeight="1">
      <c r="M164" s="613"/>
      <c r="N164" s="613"/>
      <c r="O164" s="613"/>
      <c r="P164" s="613"/>
    </row>
    <row r="165" spans="13:16" ht="8.85" customHeight="1">
      <c r="M165" s="613"/>
      <c r="N165" s="613"/>
      <c r="O165" s="613"/>
      <c r="P165" s="613"/>
    </row>
    <row r="166" spans="13:16" ht="8.85" customHeight="1">
      <c r="M166" s="613"/>
      <c r="N166" s="613"/>
      <c r="O166" s="613"/>
      <c r="P166" s="613"/>
    </row>
    <row r="167" spans="13:16" ht="8.85" customHeight="1">
      <c r="M167" s="613"/>
      <c r="N167" s="613"/>
      <c r="O167" s="613"/>
      <c r="P167" s="613"/>
    </row>
    <row r="168" spans="13:16" ht="8.85" customHeight="1">
      <c r="M168" s="613"/>
      <c r="N168" s="613"/>
      <c r="O168" s="613"/>
      <c r="P168" s="613"/>
    </row>
    <row r="169" spans="13:16" ht="8.85" customHeight="1">
      <c r="M169" s="613"/>
      <c r="N169" s="613"/>
      <c r="O169" s="613"/>
      <c r="P169" s="613"/>
    </row>
    <row r="170" spans="13:16" ht="8.85" customHeight="1">
      <c r="M170" s="613"/>
      <c r="N170" s="613"/>
      <c r="O170" s="613"/>
      <c r="P170" s="613"/>
    </row>
    <row r="171" spans="13:16" ht="8.85" customHeight="1">
      <c r="M171" s="613"/>
      <c r="N171" s="613"/>
      <c r="O171" s="613"/>
      <c r="P171" s="613"/>
    </row>
    <row r="172" spans="13:16" ht="8.85" customHeight="1">
      <c r="M172" s="613"/>
      <c r="N172" s="613"/>
      <c r="O172" s="613"/>
      <c r="P172" s="613"/>
    </row>
    <row r="173" spans="13:16" ht="8.85" customHeight="1">
      <c r="M173" s="613"/>
      <c r="N173" s="613"/>
      <c r="O173" s="613"/>
      <c r="P173" s="613"/>
    </row>
    <row r="174" spans="13:16" ht="8.85" customHeight="1">
      <c r="M174" s="613"/>
      <c r="N174" s="613"/>
      <c r="O174" s="613"/>
      <c r="P174" s="613"/>
    </row>
    <row r="175" spans="13:16" ht="8.85" customHeight="1">
      <c r="M175" s="613"/>
      <c r="N175" s="613"/>
      <c r="O175" s="613"/>
      <c r="P175" s="613"/>
    </row>
    <row r="176" spans="13:16" ht="8.85" customHeight="1">
      <c r="M176" s="613"/>
      <c r="N176" s="613"/>
      <c r="O176" s="613"/>
      <c r="P176" s="613"/>
    </row>
    <row r="177" spans="13:16" ht="8.85" customHeight="1">
      <c r="M177" s="613"/>
      <c r="N177" s="613"/>
      <c r="O177" s="613"/>
      <c r="P177" s="613"/>
    </row>
    <row r="178" spans="13:16" ht="8.85" customHeight="1">
      <c r="M178" s="613"/>
      <c r="N178" s="613"/>
      <c r="O178" s="613"/>
      <c r="P178" s="613"/>
    </row>
    <row r="179" spans="13:16" ht="8.85" customHeight="1">
      <c r="M179" s="613"/>
      <c r="N179" s="613"/>
      <c r="O179" s="613"/>
      <c r="P179" s="613"/>
    </row>
    <row r="180" spans="13:16" ht="8.85" customHeight="1">
      <c r="M180" s="613"/>
      <c r="N180" s="613"/>
      <c r="O180" s="613"/>
      <c r="P180" s="613"/>
    </row>
    <row r="181" spans="13:16" ht="8.85" customHeight="1">
      <c r="M181" s="613"/>
      <c r="N181" s="613"/>
      <c r="O181" s="613"/>
      <c r="P181" s="613"/>
    </row>
    <row r="182" spans="13:16" ht="8.85" customHeight="1">
      <c r="M182" s="613"/>
      <c r="N182" s="613"/>
      <c r="O182" s="613"/>
      <c r="P182" s="613"/>
    </row>
    <row r="183" spans="13:16" ht="8.85" customHeight="1">
      <c r="M183" s="613"/>
      <c r="N183" s="613"/>
      <c r="O183" s="613"/>
      <c r="P183" s="613"/>
    </row>
    <row r="184" spans="13:16" ht="8.85" customHeight="1">
      <c r="M184" s="613"/>
      <c r="N184" s="613"/>
      <c r="O184" s="613"/>
      <c r="P184" s="613"/>
    </row>
    <row r="185" spans="13:16" ht="8.85" customHeight="1">
      <c r="M185" s="613"/>
      <c r="N185" s="613"/>
      <c r="O185" s="613"/>
      <c r="P185" s="613"/>
    </row>
    <row r="186" spans="13:16" ht="8.85" customHeight="1">
      <c r="M186" s="613"/>
      <c r="N186" s="613"/>
      <c r="O186" s="613"/>
      <c r="P186" s="613"/>
    </row>
    <row r="187" spans="13:16" ht="8.85" customHeight="1">
      <c r="M187" s="613"/>
      <c r="N187" s="613"/>
      <c r="O187" s="613"/>
      <c r="P187" s="613"/>
    </row>
    <row r="188" spans="13:16" ht="8.85" customHeight="1">
      <c r="M188" s="613"/>
      <c r="N188" s="613"/>
      <c r="O188" s="613"/>
      <c r="P188" s="613"/>
    </row>
    <row r="189" spans="13:16" ht="8.85" customHeight="1">
      <c r="M189" s="613"/>
      <c r="N189" s="613"/>
      <c r="O189" s="613"/>
      <c r="P189" s="613"/>
    </row>
    <row r="190" spans="13:16" ht="8.85" customHeight="1">
      <c r="M190" s="613"/>
      <c r="N190" s="613"/>
      <c r="O190" s="613"/>
      <c r="P190" s="613"/>
    </row>
    <row r="191" spans="13:16" ht="8.85" customHeight="1">
      <c r="M191" s="613"/>
      <c r="N191" s="613"/>
      <c r="O191" s="613"/>
      <c r="P191" s="613"/>
    </row>
    <row r="192" spans="13:16" ht="8.85" customHeight="1">
      <c r="M192" s="613"/>
      <c r="N192" s="613"/>
      <c r="O192" s="613"/>
      <c r="P192" s="613"/>
    </row>
    <row r="193" spans="13:16" ht="8.85" customHeight="1">
      <c r="M193" s="613"/>
      <c r="N193" s="613"/>
      <c r="O193" s="613"/>
      <c r="P193" s="613"/>
    </row>
    <row r="194" spans="13:16" ht="8.85" customHeight="1">
      <c r="M194" s="613"/>
      <c r="N194" s="613"/>
      <c r="O194" s="613"/>
      <c r="P194" s="613"/>
    </row>
    <row r="195" spans="13:16" ht="8.85" customHeight="1">
      <c r="M195" s="613"/>
      <c r="N195" s="613"/>
      <c r="O195" s="613"/>
      <c r="P195" s="613"/>
    </row>
    <row r="196" spans="13:16" ht="8.85" customHeight="1"/>
    <row r="197" spans="13:16" ht="8.85" customHeight="1"/>
    <row r="198" spans="13:16" ht="8.85" customHeight="1"/>
    <row r="199" spans="13:16" ht="8.85" customHeight="1"/>
    <row r="200" spans="13:16" ht="8.85" customHeight="1"/>
    <row r="201" spans="13:16" ht="8.85" customHeight="1"/>
    <row r="202" spans="13:16" ht="8.85" customHeight="1"/>
    <row r="203" spans="13:16" ht="8.85" customHeight="1"/>
    <row r="204" spans="13:16" ht="8.85" customHeight="1"/>
    <row r="205" spans="13:16" ht="8.85" customHeight="1"/>
    <row r="206" spans="13:16" ht="8.85" customHeight="1"/>
    <row r="207" spans="13:16" ht="8.85" customHeight="1"/>
    <row r="208" spans="13:16"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M49:O96">
    <sortCondition ref="N49:N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8">
    <mergeCell ref="A46:J46"/>
    <mergeCell ref="A24:H24"/>
    <mergeCell ref="A4:I4"/>
    <mergeCell ref="B7:D7"/>
    <mergeCell ref="E7:G7"/>
    <mergeCell ref="H7:I7"/>
    <mergeCell ref="I8:I10"/>
    <mergeCell ref="G8:G10"/>
  </mergeCells>
  <pageMargins left="0.51181102362204722" right="0.51181102362204722" top="0.90249999999999997" bottom="0.74803149606299213" header="0.31496062992125984" footer="0.31496062992125984"/>
  <pageSetup paperSize="9" scale="75" orientation="portrait" r:id="rId2"/>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7&amp;R&amp;"Calibri Light,Regular"&amp;10Dirección Ejecutiva
Sub Dirección de Gestión de Información</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P336"/>
  <sheetViews>
    <sheetView view="pageBreakPreview" topLeftCell="A22" zoomScaleNormal="100" zoomScaleSheetLayoutView="100" zoomScalePageLayoutView="55" workbookViewId="0">
      <selection activeCell="N34" sqref="N34"/>
    </sheetView>
  </sheetViews>
  <sheetFormatPr defaultRowHeight="11.25"/>
  <cols>
    <col min="1" max="1" width="35" style="145" customWidth="1"/>
    <col min="2" max="2" width="16.5" style="145" customWidth="1"/>
    <col min="3" max="3" width="13.6640625" style="145" customWidth="1"/>
    <col min="4" max="4" width="14" style="145" customWidth="1"/>
    <col min="5" max="5" width="15.33203125" style="145" customWidth="1"/>
    <col min="6" max="6" width="12.5" style="145" customWidth="1"/>
    <col min="7" max="7" width="11.1640625" style="145" customWidth="1"/>
    <col min="8" max="8" width="12.1640625" style="145" customWidth="1"/>
    <col min="9" max="9" width="9.83203125" style="145" customWidth="1"/>
    <col min="10" max="10" width="12.83203125" style="210" customWidth="1"/>
    <col min="11" max="11" width="1.5" style="145" customWidth="1"/>
    <col min="12" max="14" width="9.33203125" style="773"/>
    <col min="15" max="15" width="10.6640625" style="773" bestFit="1" customWidth="1"/>
    <col min="16" max="16" width="9.33203125" style="773"/>
    <col min="17" max="17" width="14.33203125" style="145" customWidth="1"/>
    <col min="18" max="18" width="12" style="145" customWidth="1"/>
    <col min="19" max="16384" width="9.33203125" style="145"/>
  </cols>
  <sheetData>
    <row r="1" spans="1:16" ht="14.1" customHeight="1">
      <c r="A1" s="203"/>
      <c r="B1" s="204"/>
      <c r="C1" s="204"/>
      <c r="D1" s="204"/>
      <c r="E1" s="204"/>
      <c r="F1" s="204"/>
      <c r="G1" s="205"/>
      <c r="H1" s="205"/>
      <c r="I1" s="206"/>
      <c r="J1" s="206"/>
      <c r="K1" s="144"/>
    </row>
    <row r="2" spans="1:16" ht="14.1" customHeight="1">
      <c r="A2" s="207"/>
      <c r="B2" s="208"/>
      <c r="C2" s="208"/>
      <c r="D2" s="208"/>
      <c r="E2" s="208"/>
      <c r="F2" s="208"/>
      <c r="G2" s="209"/>
      <c r="H2" s="209"/>
      <c r="I2" s="209"/>
      <c r="J2" s="209"/>
      <c r="K2" s="147"/>
    </row>
    <row r="3" spans="1:16" ht="14.1" customHeight="1">
      <c r="A3" s="207"/>
      <c r="B3" s="208"/>
      <c r="C3" s="208"/>
      <c r="D3" s="208"/>
      <c r="E3" s="208"/>
      <c r="F3" s="208"/>
      <c r="G3" s="209"/>
      <c r="H3" s="209"/>
      <c r="I3" s="209"/>
      <c r="J3" s="209"/>
      <c r="K3" s="147"/>
    </row>
    <row r="4" spans="1:16" ht="24" customHeight="1">
      <c r="A4" s="904" t="s">
        <v>147</v>
      </c>
      <c r="B4" s="904"/>
      <c r="C4" s="904"/>
      <c r="D4" s="904"/>
      <c r="E4" s="904"/>
      <c r="F4" s="904"/>
      <c r="G4" s="904"/>
      <c r="H4" s="904"/>
      <c r="I4" s="904"/>
      <c r="J4" s="212"/>
      <c r="K4" s="148"/>
    </row>
    <row r="5" spans="1:16" ht="15.95" customHeight="1">
      <c r="A5" s="208"/>
      <c r="B5" s="547"/>
      <c r="C5" s="737"/>
      <c r="D5" s="738"/>
      <c r="E5" s="738"/>
      <c r="F5" s="739"/>
      <c r="G5" s="740"/>
      <c r="H5" s="740"/>
      <c r="I5" s="216"/>
      <c r="J5" s="212"/>
      <c r="K5" s="148"/>
    </row>
    <row r="6" spans="1:16" ht="6" customHeight="1">
      <c r="A6" s="712"/>
      <c r="B6" s="713"/>
      <c r="C6" s="714"/>
      <c r="D6" s="715"/>
      <c r="E6" s="716"/>
      <c r="F6" s="716"/>
      <c r="G6" s="716"/>
      <c r="H6" s="712"/>
      <c r="I6" s="712"/>
      <c r="J6" s="208"/>
      <c r="K6" s="149"/>
    </row>
    <row r="7" spans="1:16" s="173" customFormat="1" ht="12.75">
      <c r="A7" s="218"/>
      <c r="B7" s="231"/>
      <c r="C7" s="231"/>
      <c r="D7" s="231"/>
      <c r="E7" s="231"/>
      <c r="F7" s="231"/>
      <c r="G7" s="231"/>
      <c r="H7" s="231"/>
      <c r="I7" s="231"/>
      <c r="J7" s="256"/>
      <c r="K7" s="166"/>
      <c r="L7" s="766"/>
      <c r="M7" s="766"/>
      <c r="N7" s="766"/>
      <c r="O7" s="766"/>
      <c r="P7" s="766"/>
    </row>
    <row r="8" spans="1:16" s="173" customFormat="1" ht="12.75">
      <c r="A8" s="934" t="s">
        <v>154</v>
      </c>
      <c r="B8" s="936" t="s">
        <v>155</v>
      </c>
      <c r="C8" s="937"/>
      <c r="D8" s="938"/>
      <c r="E8" s="231"/>
      <c r="F8" s="231"/>
      <c r="G8" s="947" t="s">
        <v>538</v>
      </c>
      <c r="H8" s="947"/>
      <c r="I8" s="947"/>
      <c r="J8" s="256"/>
      <c r="K8" s="166"/>
      <c r="L8" s="766"/>
      <c r="M8" s="766"/>
      <c r="N8" s="766"/>
      <c r="O8" s="766"/>
      <c r="P8" s="766"/>
    </row>
    <row r="9" spans="1:16" s="173" customFormat="1" ht="12.75">
      <c r="A9" s="935"/>
      <c r="B9" s="765">
        <v>42767</v>
      </c>
      <c r="C9" s="765">
        <v>42401</v>
      </c>
      <c r="D9" s="364" t="s">
        <v>78</v>
      </c>
      <c r="E9" s="231"/>
      <c r="F9" s="231"/>
      <c r="G9" s="231"/>
      <c r="H9" s="231"/>
      <c r="I9" s="231"/>
      <c r="J9" s="256"/>
      <c r="K9" s="166"/>
      <c r="L9" s="766"/>
      <c r="M9" s="648" t="s">
        <v>39</v>
      </c>
      <c r="N9" s="648">
        <v>2017</v>
      </c>
      <c r="O9" s="648">
        <v>2016</v>
      </c>
      <c r="P9" s="766"/>
    </row>
    <row r="10" spans="1:16" s="173" customFormat="1" ht="12.75">
      <c r="A10" s="353" t="s">
        <v>305</v>
      </c>
      <c r="B10" s="354">
        <v>1017.04333</v>
      </c>
      <c r="C10" s="354">
        <v>1057.0409699999998</v>
      </c>
      <c r="D10" s="365">
        <f>IF(C10=0,"",B10/C10-1)</f>
        <v>-3.7839252342319218E-2</v>
      </c>
      <c r="E10" s="231"/>
      <c r="F10" s="231"/>
      <c r="G10" s="231"/>
      <c r="H10" s="231"/>
      <c r="I10" s="231"/>
      <c r="J10" s="256"/>
      <c r="K10" s="166"/>
      <c r="L10" s="766"/>
      <c r="M10" s="607" t="s">
        <v>356</v>
      </c>
      <c r="N10" s="607">
        <v>0</v>
      </c>
      <c r="O10" s="607">
        <v>14.86307</v>
      </c>
      <c r="P10" s="766"/>
    </row>
    <row r="11" spans="1:16" s="173" customFormat="1" ht="12.75">
      <c r="A11" s="357" t="s">
        <v>349</v>
      </c>
      <c r="B11" s="358">
        <v>863.36112000000014</v>
      </c>
      <c r="C11" s="358">
        <v>874.12511999999992</v>
      </c>
      <c r="D11" s="366">
        <f>IF(C11=0,"",B11/C11-1)</f>
        <v>-1.2314026623556851E-2</v>
      </c>
      <c r="E11" s="231"/>
      <c r="F11" s="231"/>
      <c r="G11" s="231"/>
      <c r="H11" s="231"/>
      <c r="I11" s="231"/>
      <c r="J11" s="256"/>
      <c r="K11" s="166"/>
      <c r="L11" s="766"/>
      <c r="M11" s="607" t="s">
        <v>363</v>
      </c>
      <c r="N11" s="607">
        <v>0</v>
      </c>
      <c r="O11" s="607">
        <v>0</v>
      </c>
      <c r="P11" s="766"/>
    </row>
    <row r="12" spans="1:16" s="173" customFormat="1" ht="12.75">
      <c r="A12" s="359" t="s">
        <v>325</v>
      </c>
      <c r="B12" s="360">
        <v>549.01656000000003</v>
      </c>
      <c r="C12" s="360">
        <v>271.25488999999999</v>
      </c>
      <c r="D12" s="367">
        <f t="shared" ref="D12:D61" si="0">IF(C12=0,"",B12/C12-1)</f>
        <v>1.0239876965904653</v>
      </c>
      <c r="E12" s="231"/>
      <c r="F12" s="231"/>
      <c r="G12" s="231"/>
      <c r="H12" s="231"/>
      <c r="I12" s="231"/>
      <c r="J12" s="256"/>
      <c r="K12" s="166"/>
      <c r="L12" s="766"/>
      <c r="M12" s="607" t="s">
        <v>358</v>
      </c>
      <c r="N12" s="607">
        <v>0</v>
      </c>
      <c r="O12" s="607">
        <v>1.1254900000000001</v>
      </c>
      <c r="P12" s="766"/>
    </row>
    <row r="13" spans="1:16" s="173" customFormat="1" ht="12.75">
      <c r="A13" s="361" t="s">
        <v>352</v>
      </c>
      <c r="B13" s="362">
        <v>530.43044999999995</v>
      </c>
      <c r="C13" s="362">
        <v>1041.04621</v>
      </c>
      <c r="D13" s="368">
        <f t="shared" si="0"/>
        <v>-0.49048328027629051</v>
      </c>
      <c r="E13" s="231"/>
      <c r="F13" s="231"/>
      <c r="G13" s="231"/>
      <c r="H13" s="231"/>
      <c r="I13" s="231"/>
      <c r="J13" s="256"/>
      <c r="K13" s="166"/>
      <c r="L13" s="766"/>
      <c r="M13" s="607" t="s">
        <v>440</v>
      </c>
      <c r="N13" s="607">
        <v>0</v>
      </c>
      <c r="O13" s="607">
        <v>64.245699999999999</v>
      </c>
      <c r="P13" s="766"/>
    </row>
    <row r="14" spans="1:16" s="173" customFormat="1" ht="12.75">
      <c r="A14" s="359" t="s">
        <v>524</v>
      </c>
      <c r="B14" s="360">
        <v>469.67327999999998</v>
      </c>
      <c r="C14" s="360">
        <v>6.3216099999999997</v>
      </c>
      <c r="D14" s="367">
        <f t="shared" si="0"/>
        <v>73.296465615563122</v>
      </c>
      <c r="E14" s="231"/>
      <c r="F14" s="231"/>
      <c r="G14" s="231"/>
      <c r="H14" s="231"/>
      <c r="I14" s="231"/>
      <c r="J14" s="256"/>
      <c r="K14" s="166"/>
      <c r="L14" s="766"/>
      <c r="M14" s="607" t="s">
        <v>450</v>
      </c>
      <c r="N14" s="607">
        <v>0</v>
      </c>
      <c r="O14" s="607">
        <v>0</v>
      </c>
      <c r="P14" s="766"/>
    </row>
    <row r="15" spans="1:16" s="173" customFormat="1" ht="12.75">
      <c r="A15" s="361" t="s">
        <v>353</v>
      </c>
      <c r="B15" s="362">
        <v>406.57538</v>
      </c>
      <c r="C15" s="362">
        <v>912.36649</v>
      </c>
      <c r="D15" s="368">
        <f t="shared" si="0"/>
        <v>-0.55437273896370309</v>
      </c>
      <c r="E15" s="231"/>
      <c r="F15" s="231"/>
      <c r="G15" s="231"/>
      <c r="H15" s="231"/>
      <c r="I15" s="231"/>
      <c r="J15" s="256"/>
      <c r="K15" s="166"/>
      <c r="L15" s="766"/>
      <c r="M15" s="607" t="s">
        <v>364</v>
      </c>
      <c r="N15" s="607">
        <v>0</v>
      </c>
      <c r="O15" s="607">
        <v>0</v>
      </c>
      <c r="P15" s="766"/>
    </row>
    <row r="16" spans="1:16" s="173" customFormat="1" ht="12.75">
      <c r="A16" s="359" t="s">
        <v>915</v>
      </c>
      <c r="B16" s="360">
        <v>346.10370999999998</v>
      </c>
      <c r="C16" s="360">
        <v>361.49500000000006</v>
      </c>
      <c r="D16" s="367">
        <f t="shared" si="0"/>
        <v>-4.2576771462952689E-2</v>
      </c>
      <c r="E16" s="231"/>
      <c r="F16" s="231"/>
      <c r="G16" s="231"/>
      <c r="H16" s="231"/>
      <c r="I16" s="231"/>
      <c r="J16" s="256"/>
      <c r="K16" s="166"/>
      <c r="L16" s="766"/>
      <c r="M16" s="607" t="s">
        <v>365</v>
      </c>
      <c r="N16" s="607">
        <v>0</v>
      </c>
      <c r="O16" s="607">
        <v>0</v>
      </c>
      <c r="P16" s="766"/>
    </row>
    <row r="17" spans="1:16" s="173" customFormat="1" ht="12.75">
      <c r="A17" s="361" t="s">
        <v>276</v>
      </c>
      <c r="B17" s="362">
        <v>336.50510999999989</v>
      </c>
      <c r="C17" s="362">
        <v>381.2956099999999</v>
      </c>
      <c r="D17" s="368">
        <f t="shared" si="0"/>
        <v>-0.11746922551770267</v>
      </c>
      <c r="E17" s="231"/>
      <c r="F17" s="231"/>
      <c r="G17" s="231"/>
      <c r="H17" s="231"/>
      <c r="I17" s="231"/>
      <c r="J17" s="256"/>
      <c r="K17" s="166"/>
      <c r="L17" s="766"/>
      <c r="M17" s="607" t="s">
        <v>344</v>
      </c>
      <c r="N17" s="607">
        <v>0</v>
      </c>
      <c r="O17" s="607"/>
      <c r="P17" s="766"/>
    </row>
    <row r="18" spans="1:16" s="173" customFormat="1" ht="12.75">
      <c r="A18" s="359" t="s">
        <v>339</v>
      </c>
      <c r="B18" s="360">
        <v>335.36574000000002</v>
      </c>
      <c r="C18" s="360"/>
      <c r="D18" s="367" t="str">
        <f t="shared" si="0"/>
        <v/>
      </c>
      <c r="E18" s="231"/>
      <c r="F18" s="231"/>
      <c r="G18" s="231"/>
      <c r="H18" s="231"/>
      <c r="I18" s="231"/>
      <c r="J18" s="256"/>
      <c r="K18" s="166"/>
      <c r="L18" s="766"/>
      <c r="M18" s="607" t="s">
        <v>374</v>
      </c>
      <c r="N18" s="607">
        <v>0</v>
      </c>
      <c r="O18" s="607">
        <v>0</v>
      </c>
      <c r="P18" s="766"/>
    </row>
    <row r="19" spans="1:16" s="173" customFormat="1" ht="12.75">
      <c r="A19" s="361" t="s">
        <v>106</v>
      </c>
      <c r="B19" s="362">
        <v>249.23653000000004</v>
      </c>
      <c r="C19" s="362">
        <v>221.17104</v>
      </c>
      <c r="D19" s="368">
        <f t="shared" si="0"/>
        <v>0.12689495876132817</v>
      </c>
      <c r="E19" s="231"/>
      <c r="F19" s="231"/>
      <c r="G19" s="231"/>
      <c r="H19" s="231"/>
      <c r="I19" s="231"/>
      <c r="J19" s="256"/>
      <c r="K19" s="166"/>
      <c r="L19" s="766"/>
      <c r="M19" s="607" t="s">
        <v>369</v>
      </c>
      <c r="N19" s="607">
        <v>0</v>
      </c>
      <c r="O19" s="607">
        <v>0</v>
      </c>
      <c r="P19" s="766"/>
    </row>
    <row r="20" spans="1:16" s="173" customFormat="1" ht="12.75">
      <c r="A20" s="359" t="s">
        <v>103</v>
      </c>
      <c r="B20" s="360">
        <v>214.69425000000001</v>
      </c>
      <c r="C20" s="360">
        <v>218.88812000000001</v>
      </c>
      <c r="D20" s="367">
        <f t="shared" si="0"/>
        <v>-1.9159879485465048E-2</v>
      </c>
      <c r="E20" s="231"/>
      <c r="F20" s="231"/>
      <c r="G20" s="231"/>
      <c r="H20" s="231"/>
      <c r="I20" s="231"/>
      <c r="J20" s="256"/>
      <c r="K20" s="166"/>
      <c r="L20" s="766"/>
      <c r="M20" s="607" t="s">
        <v>368</v>
      </c>
      <c r="N20" s="607">
        <v>0</v>
      </c>
      <c r="O20" s="607">
        <v>0</v>
      </c>
      <c r="P20" s="766"/>
    </row>
    <row r="21" spans="1:16" s="173" customFormat="1" ht="12.75">
      <c r="A21" s="361" t="s">
        <v>328</v>
      </c>
      <c r="B21" s="362">
        <v>213.15367000000001</v>
      </c>
      <c r="C21" s="362">
        <v>0</v>
      </c>
      <c r="D21" s="368" t="str">
        <f t="shared" si="0"/>
        <v/>
      </c>
      <c r="E21" s="231"/>
      <c r="F21" s="231"/>
      <c r="G21" s="231"/>
      <c r="H21" s="231"/>
      <c r="I21" s="231"/>
      <c r="J21" s="256"/>
      <c r="K21" s="166"/>
      <c r="L21" s="766"/>
      <c r="M21" s="607" t="s">
        <v>336</v>
      </c>
      <c r="N21" s="607">
        <v>0</v>
      </c>
      <c r="O21" s="607">
        <v>0</v>
      </c>
      <c r="P21" s="766"/>
    </row>
    <row r="22" spans="1:16" s="173" customFormat="1" ht="12.75">
      <c r="A22" s="359" t="s">
        <v>350</v>
      </c>
      <c r="B22" s="360">
        <v>191.80975000000001</v>
      </c>
      <c r="C22" s="360">
        <v>194.59654</v>
      </c>
      <c r="D22" s="367">
        <f t="shared" si="0"/>
        <v>-1.4320860997836804E-2</v>
      </c>
      <c r="E22" s="231"/>
      <c r="F22" s="231"/>
      <c r="G22" s="231"/>
      <c r="H22" s="231"/>
      <c r="I22" s="231"/>
      <c r="J22" s="256"/>
      <c r="K22" s="166"/>
      <c r="L22" s="766"/>
      <c r="M22" s="607" t="s">
        <v>136</v>
      </c>
      <c r="N22" s="607">
        <v>0</v>
      </c>
      <c r="O22" s="607">
        <v>0</v>
      </c>
      <c r="P22" s="766"/>
    </row>
    <row r="23" spans="1:16" s="173" customFormat="1" ht="12.75">
      <c r="A23" s="361" t="s">
        <v>110</v>
      </c>
      <c r="B23" s="362">
        <v>169.55522999999999</v>
      </c>
      <c r="C23" s="362">
        <v>166.86519000000001</v>
      </c>
      <c r="D23" s="368">
        <f t="shared" si="0"/>
        <v>1.6121037587288223E-2</v>
      </c>
      <c r="E23" s="231"/>
      <c r="F23" s="231"/>
      <c r="G23" s="231"/>
      <c r="H23" s="231"/>
      <c r="I23" s="231"/>
      <c r="J23" s="256"/>
      <c r="K23" s="166"/>
      <c r="L23" s="766"/>
      <c r="M23" s="607" t="s">
        <v>366</v>
      </c>
      <c r="N23" s="607">
        <v>0</v>
      </c>
      <c r="O23" s="607">
        <v>0</v>
      </c>
      <c r="P23" s="766"/>
    </row>
    <row r="24" spans="1:16" s="173" customFormat="1" ht="12.75">
      <c r="A24" s="359" t="s">
        <v>355</v>
      </c>
      <c r="B24" s="360">
        <v>110.84282999999999</v>
      </c>
      <c r="C24" s="360">
        <v>112.1002</v>
      </c>
      <c r="D24" s="367">
        <f t="shared" si="0"/>
        <v>-1.1216483110645714E-2</v>
      </c>
      <c r="E24" s="231"/>
      <c r="F24" s="231"/>
      <c r="G24" s="231"/>
      <c r="H24" s="231"/>
      <c r="I24" s="231"/>
      <c r="J24" s="256"/>
      <c r="K24" s="166"/>
      <c r="L24" s="766"/>
      <c r="M24" s="607" t="s">
        <v>140</v>
      </c>
      <c r="N24" s="607">
        <v>0</v>
      </c>
      <c r="O24" s="607">
        <v>0</v>
      </c>
      <c r="P24" s="766"/>
    </row>
    <row r="25" spans="1:16" s="173" customFormat="1" ht="12.75">
      <c r="A25" s="361" t="s">
        <v>121</v>
      </c>
      <c r="B25" s="362">
        <v>91.014450000000011</v>
      </c>
      <c r="C25" s="362">
        <v>89.611230000000006</v>
      </c>
      <c r="D25" s="368">
        <f t="shared" si="0"/>
        <v>1.5658974885178978E-2</v>
      </c>
      <c r="E25" s="231"/>
      <c r="F25" s="231"/>
      <c r="G25" s="231"/>
      <c r="H25" s="231"/>
      <c r="I25" s="231"/>
      <c r="J25" s="256"/>
      <c r="K25" s="166"/>
      <c r="L25" s="766"/>
      <c r="M25" s="607" t="s">
        <v>141</v>
      </c>
      <c r="N25" s="607">
        <v>0</v>
      </c>
      <c r="O25" s="607">
        <v>86.042029999999997</v>
      </c>
      <c r="P25" s="766"/>
    </row>
    <row r="26" spans="1:16" s="173" customFormat="1" ht="12.75">
      <c r="A26" s="359" t="s">
        <v>348</v>
      </c>
      <c r="B26" s="360">
        <v>84.227099999999993</v>
      </c>
      <c r="C26" s="360">
        <v>83.510230000000007</v>
      </c>
      <c r="D26" s="367">
        <f t="shared" si="0"/>
        <v>8.5842177658950192E-3</v>
      </c>
      <c r="E26" s="231"/>
      <c r="F26" s="231"/>
      <c r="G26" s="231"/>
      <c r="H26" s="231"/>
      <c r="I26" s="231"/>
      <c r="J26" s="256"/>
      <c r="K26" s="166"/>
      <c r="L26" s="766"/>
      <c r="M26" s="607" t="s">
        <v>360</v>
      </c>
      <c r="N26" s="607">
        <v>2.9626999999999999</v>
      </c>
      <c r="O26" s="607">
        <v>2.9523000000000001</v>
      </c>
      <c r="P26" s="766"/>
    </row>
    <row r="27" spans="1:16" s="173" customFormat="1" ht="12.75">
      <c r="A27" s="361" t="s">
        <v>609</v>
      </c>
      <c r="B27" s="362">
        <v>46.829799999999999</v>
      </c>
      <c r="C27" s="362">
        <v>65.938559999999995</v>
      </c>
      <c r="D27" s="368">
        <f t="shared" si="0"/>
        <v>-0.28979644080792788</v>
      </c>
      <c r="E27" s="231"/>
      <c r="F27" s="231"/>
      <c r="G27" s="231"/>
      <c r="H27" s="231"/>
      <c r="I27" s="231"/>
      <c r="J27" s="256"/>
      <c r="K27" s="166"/>
      <c r="L27" s="766"/>
      <c r="M27" s="607" t="s">
        <v>375</v>
      </c>
      <c r="N27" s="607">
        <v>3.0008999999999997</v>
      </c>
      <c r="O27" s="607">
        <v>3.0025000000000004</v>
      </c>
      <c r="P27" s="766"/>
    </row>
    <row r="28" spans="1:16" s="173" customFormat="1" ht="12.75">
      <c r="A28" s="359" t="s">
        <v>112</v>
      </c>
      <c r="B28" s="360">
        <v>39.208090000000006</v>
      </c>
      <c r="C28" s="360">
        <v>50.147460000000002</v>
      </c>
      <c r="D28" s="367">
        <f t="shared" si="0"/>
        <v>-0.21814404956901101</v>
      </c>
      <c r="E28" s="231"/>
      <c r="F28" s="231"/>
      <c r="G28" s="231"/>
      <c r="H28" s="231"/>
      <c r="I28" s="231"/>
      <c r="J28" s="256"/>
      <c r="K28" s="166"/>
      <c r="L28" s="766"/>
      <c r="M28" s="607" t="s">
        <v>367</v>
      </c>
      <c r="N28" s="607">
        <v>3.4839199999999999</v>
      </c>
      <c r="O28" s="607">
        <v>0</v>
      </c>
      <c r="P28" s="766"/>
    </row>
    <row r="29" spans="1:16" s="173" customFormat="1" ht="12.75">
      <c r="A29" s="361" t="s">
        <v>109</v>
      </c>
      <c r="B29" s="362">
        <v>37.722000000000001</v>
      </c>
      <c r="C29" s="362">
        <v>40.155320000000003</v>
      </c>
      <c r="D29" s="368">
        <f t="shared" si="0"/>
        <v>-6.0597699134261718E-2</v>
      </c>
      <c r="E29" s="231"/>
      <c r="F29" s="231"/>
      <c r="G29" s="231"/>
      <c r="H29" s="231"/>
      <c r="I29" s="231"/>
      <c r="J29" s="256"/>
      <c r="K29" s="166"/>
      <c r="L29" s="766"/>
      <c r="M29" s="607" t="s">
        <v>357</v>
      </c>
      <c r="N29" s="607">
        <v>3.4870000000000001</v>
      </c>
      <c r="O29" s="607">
        <v>3.9910000000000001</v>
      </c>
      <c r="P29" s="766"/>
    </row>
    <row r="30" spans="1:16" s="173" customFormat="1" ht="12.75">
      <c r="A30" s="359" t="s">
        <v>607</v>
      </c>
      <c r="B30" s="360">
        <v>28.030809999999999</v>
      </c>
      <c r="C30" s="360">
        <v>0.74473</v>
      </c>
      <c r="D30" s="367">
        <f t="shared" si="0"/>
        <v>36.638889261880145</v>
      </c>
      <c r="E30" s="231"/>
      <c r="F30" s="231"/>
      <c r="G30" s="231"/>
      <c r="H30" s="231"/>
      <c r="I30" s="231"/>
      <c r="J30" s="256"/>
      <c r="K30" s="166"/>
      <c r="L30" s="766"/>
      <c r="M30" s="607" t="s">
        <v>454</v>
      </c>
      <c r="N30" s="607">
        <v>4</v>
      </c>
      <c r="O30" s="607">
        <v>3.2</v>
      </c>
      <c r="P30" s="766"/>
    </row>
    <row r="31" spans="1:16" s="173" customFormat="1" ht="12.75">
      <c r="A31" s="361" t="s">
        <v>361</v>
      </c>
      <c r="B31" s="362">
        <v>27.347740000000002</v>
      </c>
      <c r="C31" s="362">
        <v>32.411470000000001</v>
      </c>
      <c r="D31" s="368">
        <f t="shared" si="0"/>
        <v>-0.15623265467440994</v>
      </c>
      <c r="E31" s="231"/>
      <c r="F31" s="231"/>
      <c r="G31" s="231"/>
      <c r="H31" s="231"/>
      <c r="I31" s="231"/>
      <c r="J31" s="256"/>
      <c r="K31" s="166"/>
      <c r="L31" s="766"/>
      <c r="M31" s="607" t="s">
        <v>373</v>
      </c>
      <c r="N31" s="607">
        <v>4.2699999999999996</v>
      </c>
      <c r="O31" s="607">
        <v>5.01</v>
      </c>
      <c r="P31" s="766"/>
    </row>
    <row r="32" spans="1:16" s="173" customFormat="1" ht="12.75">
      <c r="A32" s="359" t="s">
        <v>317</v>
      </c>
      <c r="B32" s="360">
        <v>26.262339999999998</v>
      </c>
      <c r="C32" s="360">
        <v>25.886500000000002</v>
      </c>
      <c r="D32" s="367">
        <f t="shared" si="0"/>
        <v>1.4518764607034385E-2</v>
      </c>
      <c r="E32" s="231"/>
      <c r="F32" s="231"/>
      <c r="G32" s="231"/>
      <c r="H32" s="231"/>
      <c r="I32" s="231"/>
      <c r="J32" s="256"/>
      <c r="K32" s="166"/>
      <c r="L32" s="766"/>
      <c r="M32" s="607" t="s">
        <v>326</v>
      </c>
      <c r="N32" s="607">
        <v>7.2201500000000003</v>
      </c>
      <c r="O32" s="607">
        <v>7.1701199999999998</v>
      </c>
      <c r="P32" s="766"/>
    </row>
    <row r="33" spans="1:16" s="173" customFormat="1" ht="12.75">
      <c r="A33" s="361" t="s">
        <v>362</v>
      </c>
      <c r="B33" s="362">
        <v>26.13278</v>
      </c>
      <c r="C33" s="362">
        <v>0</v>
      </c>
      <c r="D33" s="368" t="str">
        <f t="shared" si="0"/>
        <v/>
      </c>
      <c r="E33" s="231"/>
      <c r="F33" s="231"/>
      <c r="G33" s="231"/>
      <c r="H33" s="231"/>
      <c r="I33" s="231"/>
      <c r="J33" s="256"/>
      <c r="K33" s="166"/>
      <c r="L33" s="766"/>
      <c r="M33" s="607" t="s">
        <v>359</v>
      </c>
      <c r="N33" s="607">
        <v>11.60938</v>
      </c>
      <c r="O33" s="607">
        <v>11.692</v>
      </c>
      <c r="P33" s="766"/>
    </row>
    <row r="34" spans="1:16" s="173" customFormat="1" ht="12.75">
      <c r="A34" s="359" t="s">
        <v>354</v>
      </c>
      <c r="B34" s="360">
        <v>24.399010000000001</v>
      </c>
      <c r="C34" s="360">
        <v>6.3930400000000001</v>
      </c>
      <c r="D34" s="367">
        <f t="shared" si="0"/>
        <v>2.8164957516298976</v>
      </c>
      <c r="E34" s="231"/>
      <c r="F34" s="231"/>
      <c r="G34" s="231"/>
      <c r="H34" s="231"/>
      <c r="I34" s="231"/>
      <c r="J34" s="256"/>
      <c r="K34" s="166"/>
      <c r="L34" s="766"/>
      <c r="M34" s="607" t="s">
        <v>371</v>
      </c>
      <c r="N34" s="607">
        <v>15.29265</v>
      </c>
      <c r="O34" s="607">
        <v>14.886659999999999</v>
      </c>
      <c r="P34" s="766"/>
    </row>
    <row r="35" spans="1:16" s="173" customFormat="1" ht="12.75">
      <c r="A35" s="361" t="s">
        <v>342</v>
      </c>
      <c r="B35" s="362">
        <v>20.343129999999999</v>
      </c>
      <c r="C35" s="362"/>
      <c r="D35" s="368" t="str">
        <f t="shared" si="0"/>
        <v/>
      </c>
      <c r="E35" s="231"/>
      <c r="F35" s="231"/>
      <c r="G35" s="231"/>
      <c r="H35" s="231"/>
      <c r="I35" s="231"/>
      <c r="J35" s="256"/>
      <c r="K35" s="166"/>
      <c r="L35" s="766"/>
      <c r="M35" s="607" t="s">
        <v>351</v>
      </c>
      <c r="N35" s="607">
        <v>19.276</v>
      </c>
      <c r="O35" s="607">
        <v>18.544</v>
      </c>
      <c r="P35" s="766"/>
    </row>
    <row r="36" spans="1:16" s="173" customFormat="1" ht="12.75">
      <c r="A36" s="359" t="s">
        <v>351</v>
      </c>
      <c r="B36" s="360">
        <v>19.276</v>
      </c>
      <c r="C36" s="360">
        <v>18.544</v>
      </c>
      <c r="D36" s="367">
        <f t="shared" si="0"/>
        <v>3.9473684210526327E-2</v>
      </c>
      <c r="E36" s="231"/>
      <c r="F36" s="231"/>
      <c r="G36" s="231"/>
      <c r="H36" s="231"/>
      <c r="I36" s="231"/>
      <c r="J36" s="256"/>
      <c r="K36" s="166"/>
      <c r="L36" s="766"/>
      <c r="M36" s="607" t="s">
        <v>433</v>
      </c>
      <c r="N36" s="607">
        <v>20.343129999999999</v>
      </c>
      <c r="O36" s="607"/>
      <c r="P36" s="766"/>
    </row>
    <row r="37" spans="1:16" s="173" customFormat="1" ht="12.75">
      <c r="A37" s="361" t="s">
        <v>371</v>
      </c>
      <c r="B37" s="362">
        <v>15.29265</v>
      </c>
      <c r="C37" s="362">
        <v>14.886659999999999</v>
      </c>
      <c r="D37" s="368">
        <f t="shared" si="0"/>
        <v>2.7272067743872697E-2</v>
      </c>
      <c r="E37" s="231"/>
      <c r="F37" s="231"/>
      <c r="G37" s="231"/>
      <c r="H37" s="231"/>
      <c r="I37" s="231"/>
      <c r="J37" s="256"/>
      <c r="K37" s="166"/>
      <c r="L37" s="766"/>
      <c r="M37" s="607" t="s">
        <v>354</v>
      </c>
      <c r="N37" s="607">
        <v>24.399010000000001</v>
      </c>
      <c r="O37" s="607">
        <v>6.3930400000000001</v>
      </c>
      <c r="P37" s="766"/>
    </row>
    <row r="38" spans="1:16" s="173" customFormat="1" ht="12.75">
      <c r="A38" s="359" t="s">
        <v>359</v>
      </c>
      <c r="B38" s="360">
        <v>11.60938</v>
      </c>
      <c r="C38" s="360">
        <v>11.692</v>
      </c>
      <c r="D38" s="367">
        <f t="shared" si="0"/>
        <v>-7.0663701676360047E-3</v>
      </c>
      <c r="E38" s="231"/>
      <c r="F38" s="231"/>
      <c r="G38" s="231"/>
      <c r="H38" s="231"/>
      <c r="I38" s="231"/>
      <c r="J38" s="256"/>
      <c r="K38" s="166"/>
      <c r="L38" s="766"/>
      <c r="M38" s="607" t="s">
        <v>362</v>
      </c>
      <c r="N38" s="607">
        <v>26.13278</v>
      </c>
      <c r="O38" s="607">
        <v>0</v>
      </c>
      <c r="P38" s="766"/>
    </row>
    <row r="39" spans="1:16" s="173" customFormat="1" ht="12.75">
      <c r="A39" s="361" t="s">
        <v>326</v>
      </c>
      <c r="B39" s="362">
        <v>7.2201500000000003</v>
      </c>
      <c r="C39" s="362">
        <v>7.1701199999999998</v>
      </c>
      <c r="D39" s="368">
        <f t="shared" si="0"/>
        <v>6.9775680183874478E-3</v>
      </c>
      <c r="E39" s="231"/>
      <c r="F39" s="231"/>
      <c r="G39" s="231"/>
      <c r="H39" s="231"/>
      <c r="I39" s="231"/>
      <c r="J39" s="256"/>
      <c r="K39" s="166"/>
      <c r="L39" s="766"/>
      <c r="M39" s="607" t="s">
        <v>317</v>
      </c>
      <c r="N39" s="607">
        <v>26.262339999999998</v>
      </c>
      <c r="O39" s="607">
        <v>25.886500000000002</v>
      </c>
      <c r="P39" s="766"/>
    </row>
    <row r="40" spans="1:16" s="173" customFormat="1" ht="12.75">
      <c r="A40" s="359" t="s">
        <v>108</v>
      </c>
      <c r="B40" s="360">
        <v>4.2699999999999996</v>
      </c>
      <c r="C40" s="360">
        <v>5.01</v>
      </c>
      <c r="D40" s="367">
        <f t="shared" si="0"/>
        <v>-0.14770459081836329</v>
      </c>
      <c r="E40" s="231"/>
      <c r="F40" s="231"/>
      <c r="G40" s="231"/>
      <c r="H40" s="231"/>
      <c r="I40" s="231"/>
      <c r="J40" s="256"/>
      <c r="K40" s="166"/>
      <c r="L40" s="766"/>
      <c r="M40" s="607" t="s">
        <v>361</v>
      </c>
      <c r="N40" s="607">
        <v>27.347740000000002</v>
      </c>
      <c r="O40" s="607">
        <v>32.411470000000001</v>
      </c>
      <c r="P40" s="766"/>
    </row>
    <row r="41" spans="1:16" s="173" customFormat="1" ht="12.75">
      <c r="A41" s="361" t="s">
        <v>454</v>
      </c>
      <c r="B41" s="362">
        <v>4</v>
      </c>
      <c r="C41" s="362">
        <v>3.2</v>
      </c>
      <c r="D41" s="368">
        <f t="shared" si="0"/>
        <v>0.25</v>
      </c>
      <c r="E41" s="231"/>
      <c r="F41" s="231"/>
      <c r="G41" s="231"/>
      <c r="H41" s="231"/>
      <c r="I41" s="231"/>
      <c r="J41" s="256"/>
      <c r="K41" s="166"/>
      <c r="L41" s="766"/>
      <c r="M41" s="607" t="s">
        <v>333</v>
      </c>
      <c r="N41" s="607">
        <v>28.030809999999999</v>
      </c>
      <c r="O41" s="607">
        <v>0.74473</v>
      </c>
      <c r="P41" s="766"/>
    </row>
    <row r="42" spans="1:16" s="173" customFormat="1" ht="12.75">
      <c r="A42" s="359" t="s">
        <v>357</v>
      </c>
      <c r="B42" s="360">
        <v>3.4870000000000001</v>
      </c>
      <c r="C42" s="360">
        <v>3.9910000000000001</v>
      </c>
      <c r="D42" s="367">
        <f t="shared" si="0"/>
        <v>-0.12628413931345528</v>
      </c>
      <c r="E42" s="231"/>
      <c r="F42" s="231"/>
      <c r="G42" s="231"/>
      <c r="H42" s="231"/>
      <c r="I42" s="231"/>
      <c r="J42" s="256"/>
      <c r="K42" s="166"/>
      <c r="L42" s="766"/>
      <c r="M42" s="607" t="s">
        <v>370</v>
      </c>
      <c r="N42" s="607">
        <v>37.722000000000001</v>
      </c>
      <c r="O42" s="607">
        <v>40.155320000000003</v>
      </c>
      <c r="P42" s="766"/>
    </row>
    <row r="43" spans="1:16" s="173" customFormat="1" ht="12.75">
      <c r="A43" s="361" t="s">
        <v>367</v>
      </c>
      <c r="B43" s="362">
        <v>3.4839199999999999</v>
      </c>
      <c r="C43" s="362">
        <v>0</v>
      </c>
      <c r="D43" s="368" t="str">
        <f t="shared" si="0"/>
        <v/>
      </c>
      <c r="E43" s="231"/>
      <c r="F43" s="231"/>
      <c r="G43" s="231"/>
      <c r="H43" s="231"/>
      <c r="I43" s="231"/>
      <c r="J43" s="256"/>
      <c r="K43" s="166"/>
      <c r="L43" s="766"/>
      <c r="M43" s="607" t="s">
        <v>112</v>
      </c>
      <c r="N43" s="607">
        <v>39.208090000000006</v>
      </c>
      <c r="O43" s="607">
        <v>50.147460000000002</v>
      </c>
      <c r="P43" s="766"/>
    </row>
    <row r="44" spans="1:16" s="173" customFormat="1" ht="12.75">
      <c r="A44" s="359" t="s">
        <v>107</v>
      </c>
      <c r="B44" s="360">
        <v>3.0008999999999997</v>
      </c>
      <c r="C44" s="360">
        <v>3.0025000000000004</v>
      </c>
      <c r="D44" s="367">
        <f t="shared" si="0"/>
        <v>-5.3288925895111916E-4</v>
      </c>
      <c r="E44" s="231"/>
      <c r="F44" s="231"/>
      <c r="G44" s="231"/>
      <c r="H44" s="231"/>
      <c r="I44" s="231"/>
      <c r="J44" s="256"/>
      <c r="K44" s="166"/>
      <c r="L44" s="766"/>
      <c r="M44" s="607" t="s">
        <v>372</v>
      </c>
      <c r="N44" s="607">
        <v>46.829799999999999</v>
      </c>
      <c r="O44" s="607">
        <v>65.938559999999995</v>
      </c>
      <c r="P44" s="766"/>
    </row>
    <row r="45" spans="1:16" s="173" customFormat="1" ht="12.75">
      <c r="A45" s="361" t="s">
        <v>360</v>
      </c>
      <c r="B45" s="362">
        <v>2.9626999999999999</v>
      </c>
      <c r="C45" s="362">
        <v>2.9523000000000001</v>
      </c>
      <c r="D45" s="368">
        <f t="shared" si="0"/>
        <v>3.5226772346983459E-3</v>
      </c>
      <c r="E45" s="231"/>
      <c r="F45" s="231"/>
      <c r="G45" s="231"/>
      <c r="H45" s="231"/>
      <c r="I45" s="231"/>
      <c r="J45" s="256"/>
      <c r="K45" s="166"/>
      <c r="L45" s="766"/>
      <c r="M45" s="607" t="s">
        <v>348</v>
      </c>
      <c r="N45" s="607">
        <v>84.227099999999993</v>
      </c>
      <c r="O45" s="607">
        <v>83.510230000000007</v>
      </c>
      <c r="P45" s="766"/>
    </row>
    <row r="46" spans="1:16" s="173" customFormat="1" ht="12.75">
      <c r="A46" s="359" t="s">
        <v>608</v>
      </c>
      <c r="B46" s="360">
        <v>0</v>
      </c>
      <c r="C46" s="360">
        <v>14.86307</v>
      </c>
      <c r="D46" s="367">
        <f t="shared" si="0"/>
        <v>-1</v>
      </c>
      <c r="E46" s="231"/>
      <c r="F46" s="231"/>
      <c r="G46" s="231"/>
      <c r="H46" s="231"/>
      <c r="I46" s="231"/>
      <c r="J46" s="256"/>
      <c r="K46" s="166"/>
      <c r="L46" s="766"/>
      <c r="M46" s="607" t="s">
        <v>121</v>
      </c>
      <c r="N46" s="607">
        <v>91.014450000000011</v>
      </c>
      <c r="O46" s="607">
        <v>89.611230000000006</v>
      </c>
      <c r="P46" s="766"/>
    </row>
    <row r="47" spans="1:16" s="173" customFormat="1" ht="12.75">
      <c r="A47" s="361" t="s">
        <v>577</v>
      </c>
      <c r="B47" s="362">
        <v>0</v>
      </c>
      <c r="C47" s="362">
        <v>0</v>
      </c>
      <c r="D47" s="368" t="str">
        <f t="shared" si="0"/>
        <v/>
      </c>
      <c r="E47" s="231"/>
      <c r="F47" s="231"/>
      <c r="G47" s="231"/>
      <c r="H47" s="231"/>
      <c r="I47" s="231"/>
      <c r="J47" s="256"/>
      <c r="K47" s="166"/>
      <c r="L47" s="766"/>
      <c r="M47" s="607" t="s">
        <v>355</v>
      </c>
      <c r="N47" s="607">
        <v>110.84282999999999</v>
      </c>
      <c r="O47" s="607">
        <v>112.1002</v>
      </c>
      <c r="P47" s="766"/>
    </row>
    <row r="48" spans="1:16" s="173" customFormat="1" ht="12.75">
      <c r="A48" s="359" t="s">
        <v>358</v>
      </c>
      <c r="B48" s="360">
        <v>0</v>
      </c>
      <c r="C48" s="360">
        <v>1.1254900000000001</v>
      </c>
      <c r="D48" s="367">
        <f t="shared" si="0"/>
        <v>-1</v>
      </c>
      <c r="E48" s="231"/>
      <c r="F48" s="231"/>
      <c r="G48" s="231"/>
      <c r="H48" s="231"/>
      <c r="I48" s="231"/>
      <c r="J48" s="256"/>
      <c r="K48" s="166"/>
      <c r="L48" s="766"/>
      <c r="M48" s="607" t="s">
        <v>110</v>
      </c>
      <c r="N48" s="607">
        <v>169.55522999999999</v>
      </c>
      <c r="O48" s="607">
        <v>166.86519000000001</v>
      </c>
      <c r="P48" s="766"/>
    </row>
    <row r="49" spans="1:16" s="173" customFormat="1" ht="12.75">
      <c r="A49" s="361" t="s">
        <v>440</v>
      </c>
      <c r="B49" s="362">
        <v>0</v>
      </c>
      <c r="C49" s="362">
        <v>64.245699999999999</v>
      </c>
      <c r="D49" s="368">
        <f t="shared" si="0"/>
        <v>-1</v>
      </c>
      <c r="E49" s="231"/>
      <c r="F49" s="231"/>
      <c r="G49" s="231"/>
      <c r="H49" s="231"/>
      <c r="I49" s="231"/>
      <c r="J49" s="256"/>
      <c r="K49" s="166"/>
      <c r="L49" s="766"/>
      <c r="M49" s="607" t="s">
        <v>350</v>
      </c>
      <c r="N49" s="607">
        <v>191.80975000000001</v>
      </c>
      <c r="O49" s="607">
        <v>194.59654</v>
      </c>
      <c r="P49" s="766"/>
    </row>
    <row r="50" spans="1:16" s="173" customFormat="1" ht="12.75">
      <c r="A50" s="359" t="s">
        <v>117</v>
      </c>
      <c r="B50" s="360">
        <v>0</v>
      </c>
      <c r="C50" s="360">
        <v>0</v>
      </c>
      <c r="D50" s="367" t="str">
        <f t="shared" si="0"/>
        <v/>
      </c>
      <c r="E50" s="231"/>
      <c r="F50" s="231"/>
      <c r="G50" s="231"/>
      <c r="H50" s="231"/>
      <c r="I50" s="231"/>
      <c r="J50" s="256"/>
      <c r="K50" s="166"/>
      <c r="L50" s="766"/>
      <c r="M50" s="607" t="s">
        <v>328</v>
      </c>
      <c r="N50" s="607">
        <v>213.15367000000001</v>
      </c>
      <c r="O50" s="607">
        <v>0</v>
      </c>
      <c r="P50" s="766"/>
    </row>
    <row r="51" spans="1:16" s="173" customFormat="1" ht="12.75">
      <c r="A51" s="361" t="s">
        <v>364</v>
      </c>
      <c r="B51" s="362">
        <v>0</v>
      </c>
      <c r="C51" s="362">
        <v>0</v>
      </c>
      <c r="D51" s="368" t="str">
        <f t="shared" si="0"/>
        <v/>
      </c>
      <c r="E51" s="231"/>
      <c r="F51" s="231"/>
      <c r="G51" s="231"/>
      <c r="H51" s="231"/>
      <c r="I51" s="231"/>
      <c r="J51" s="256"/>
      <c r="K51" s="166"/>
      <c r="L51" s="766"/>
      <c r="M51" s="607" t="s">
        <v>103</v>
      </c>
      <c r="N51" s="607">
        <v>214.69425000000001</v>
      </c>
      <c r="O51" s="607">
        <v>218.88812000000001</v>
      </c>
      <c r="P51" s="766"/>
    </row>
    <row r="52" spans="1:16" s="173" customFormat="1" ht="12.75">
      <c r="A52" s="359" t="s">
        <v>365</v>
      </c>
      <c r="B52" s="360">
        <v>0</v>
      </c>
      <c r="C52" s="360">
        <v>0</v>
      </c>
      <c r="D52" s="367" t="str">
        <f t="shared" si="0"/>
        <v/>
      </c>
      <c r="E52" s="231"/>
      <c r="F52" s="231"/>
      <c r="G52" s="231"/>
      <c r="H52" s="231"/>
      <c r="I52" s="231"/>
      <c r="J52" s="256"/>
      <c r="K52" s="166"/>
      <c r="L52" s="766"/>
      <c r="M52" s="607" t="s">
        <v>106</v>
      </c>
      <c r="N52" s="607">
        <v>249.23653000000004</v>
      </c>
      <c r="O52" s="607">
        <v>221.17104</v>
      </c>
      <c r="P52" s="766"/>
    </row>
    <row r="53" spans="1:16" s="173" customFormat="1" ht="12.75">
      <c r="A53" s="361" t="s">
        <v>606</v>
      </c>
      <c r="B53" s="362">
        <v>0</v>
      </c>
      <c r="C53" s="362"/>
      <c r="D53" s="368" t="str">
        <f t="shared" si="0"/>
        <v/>
      </c>
      <c r="E53" s="231"/>
      <c r="F53" s="231"/>
      <c r="G53" s="231"/>
      <c r="H53" s="231"/>
      <c r="I53" s="231"/>
      <c r="J53" s="256"/>
      <c r="K53" s="166"/>
      <c r="L53" s="766"/>
      <c r="M53" s="607" t="s">
        <v>339</v>
      </c>
      <c r="N53" s="607">
        <v>335.36574000000002</v>
      </c>
      <c r="O53" s="607"/>
      <c r="P53" s="766"/>
    </row>
    <row r="54" spans="1:16" s="173" customFormat="1" ht="12.75">
      <c r="A54" s="359" t="s">
        <v>374</v>
      </c>
      <c r="B54" s="360">
        <v>0</v>
      </c>
      <c r="C54" s="360">
        <v>0</v>
      </c>
      <c r="D54" s="367" t="str">
        <f t="shared" si="0"/>
        <v/>
      </c>
      <c r="E54" s="231"/>
      <c r="F54" s="231"/>
      <c r="G54" s="231"/>
      <c r="H54" s="231"/>
      <c r="I54" s="231"/>
      <c r="J54" s="256"/>
      <c r="K54" s="166"/>
      <c r="L54" s="766"/>
      <c r="M54" s="607" t="s">
        <v>276</v>
      </c>
      <c r="N54" s="607">
        <v>336.50510999999989</v>
      </c>
      <c r="O54" s="607">
        <v>381.2956099999999</v>
      </c>
      <c r="P54" s="766"/>
    </row>
    <row r="55" spans="1:16" s="173" customFormat="1" ht="12.75">
      <c r="A55" s="361" t="s">
        <v>369</v>
      </c>
      <c r="B55" s="362">
        <v>0</v>
      </c>
      <c r="C55" s="362">
        <v>0</v>
      </c>
      <c r="D55" s="368" t="str">
        <f t="shared" si="0"/>
        <v/>
      </c>
      <c r="E55" s="231"/>
      <c r="F55" s="231"/>
      <c r="G55" s="231"/>
      <c r="H55" s="231"/>
      <c r="I55" s="231"/>
      <c r="J55" s="256"/>
      <c r="K55" s="166"/>
      <c r="L55" s="766"/>
      <c r="M55" s="607" t="s">
        <v>603</v>
      </c>
      <c r="N55" s="607">
        <v>346.10370999999998</v>
      </c>
      <c r="O55" s="607">
        <v>361.49500000000006</v>
      </c>
      <c r="P55" s="766"/>
    </row>
    <row r="56" spans="1:16" s="173" customFormat="1" ht="12.75">
      <c r="A56" s="359" t="s">
        <v>368</v>
      </c>
      <c r="B56" s="360">
        <v>0</v>
      </c>
      <c r="C56" s="360">
        <v>0</v>
      </c>
      <c r="D56" s="367" t="str">
        <f t="shared" si="0"/>
        <v/>
      </c>
      <c r="E56" s="231"/>
      <c r="F56" s="231"/>
      <c r="G56" s="231"/>
      <c r="H56" s="231"/>
      <c r="I56" s="231"/>
      <c r="J56" s="256"/>
      <c r="K56" s="166"/>
      <c r="L56" s="766"/>
      <c r="M56" s="607" t="s">
        <v>353</v>
      </c>
      <c r="N56" s="607">
        <v>406.57538</v>
      </c>
      <c r="O56" s="607">
        <v>912.36649</v>
      </c>
      <c r="P56" s="766"/>
    </row>
    <row r="57" spans="1:16" s="173" customFormat="1" ht="12.75">
      <c r="A57" s="361" t="s">
        <v>336</v>
      </c>
      <c r="B57" s="362">
        <v>0</v>
      </c>
      <c r="C57" s="362">
        <v>0</v>
      </c>
      <c r="D57" s="368" t="str">
        <f t="shared" si="0"/>
        <v/>
      </c>
      <c r="E57" s="231"/>
      <c r="F57" s="231"/>
      <c r="G57" s="231"/>
      <c r="H57" s="231"/>
      <c r="I57" s="231"/>
      <c r="J57" s="256"/>
      <c r="K57" s="166"/>
      <c r="L57" s="766"/>
      <c r="M57" s="607" t="s">
        <v>334</v>
      </c>
      <c r="N57" s="607">
        <v>469.67327999999998</v>
      </c>
      <c r="O57" s="607">
        <v>6.3216099999999997</v>
      </c>
      <c r="P57" s="766"/>
    </row>
    <row r="58" spans="1:16" s="173" customFormat="1" ht="12.75">
      <c r="A58" s="359" t="s">
        <v>136</v>
      </c>
      <c r="B58" s="360">
        <v>0</v>
      </c>
      <c r="C58" s="360">
        <v>0</v>
      </c>
      <c r="D58" s="367" t="str">
        <f t="shared" si="0"/>
        <v/>
      </c>
      <c r="E58" s="231"/>
      <c r="F58" s="231"/>
      <c r="G58" s="231"/>
      <c r="H58" s="231"/>
      <c r="I58" s="231"/>
      <c r="J58" s="256"/>
      <c r="K58" s="166"/>
      <c r="L58" s="766"/>
      <c r="M58" s="607" t="s">
        <v>352</v>
      </c>
      <c r="N58" s="607">
        <v>530.43044999999995</v>
      </c>
      <c r="O58" s="607">
        <v>1041.04621</v>
      </c>
      <c r="P58" s="766"/>
    </row>
    <row r="59" spans="1:16" s="173" customFormat="1" ht="12.75">
      <c r="A59" s="361" t="s">
        <v>366</v>
      </c>
      <c r="B59" s="362">
        <v>0</v>
      </c>
      <c r="C59" s="362">
        <v>0</v>
      </c>
      <c r="D59" s="368" t="str">
        <f t="shared" si="0"/>
        <v/>
      </c>
      <c r="E59" s="231"/>
      <c r="F59" s="231"/>
      <c r="G59" s="231"/>
      <c r="H59" s="231"/>
      <c r="I59" s="231"/>
      <c r="J59" s="256"/>
      <c r="K59" s="166"/>
      <c r="L59" s="766"/>
      <c r="M59" s="607" t="s">
        <v>325</v>
      </c>
      <c r="N59" s="607">
        <v>549.01656000000003</v>
      </c>
      <c r="O59" s="607">
        <v>271.25488999999999</v>
      </c>
      <c r="P59" s="766"/>
    </row>
    <row r="60" spans="1:16" s="173" customFormat="1" ht="12.75">
      <c r="A60" s="359" t="s">
        <v>140</v>
      </c>
      <c r="B60" s="360">
        <v>0</v>
      </c>
      <c r="C60" s="360">
        <v>0</v>
      </c>
      <c r="D60" s="367" t="str">
        <f t="shared" si="0"/>
        <v/>
      </c>
      <c r="E60" s="231"/>
      <c r="F60" s="231"/>
      <c r="G60" s="231"/>
      <c r="H60" s="231"/>
      <c r="I60" s="231"/>
      <c r="J60" s="256"/>
      <c r="K60" s="166"/>
      <c r="L60" s="766"/>
      <c r="M60" s="607" t="s">
        <v>349</v>
      </c>
      <c r="N60" s="607">
        <v>863.36112000000014</v>
      </c>
      <c r="O60" s="607">
        <v>874.12511999999992</v>
      </c>
      <c r="P60" s="766"/>
    </row>
    <row r="61" spans="1:16" s="173" customFormat="1" ht="12.75">
      <c r="A61" s="361" t="s">
        <v>141</v>
      </c>
      <c r="B61" s="362">
        <v>0</v>
      </c>
      <c r="C61" s="362">
        <v>86.042029999999997</v>
      </c>
      <c r="D61" s="368">
        <f t="shared" si="0"/>
        <v>-1</v>
      </c>
      <c r="E61" s="231"/>
      <c r="F61" s="231"/>
      <c r="G61" s="231"/>
      <c r="H61" s="231"/>
      <c r="I61" s="231"/>
      <c r="J61" s="256"/>
      <c r="K61" s="166"/>
      <c r="L61" s="766"/>
      <c r="M61" s="607" t="s">
        <v>305</v>
      </c>
      <c r="N61" s="607">
        <v>1017.04333</v>
      </c>
      <c r="O61" s="607">
        <v>1057.0409699999998</v>
      </c>
      <c r="P61" s="766"/>
    </row>
    <row r="62" spans="1:16" s="173" customFormat="1" ht="12.75">
      <c r="A62" s="355" t="s">
        <v>81</v>
      </c>
      <c r="B62" s="356">
        <f>SUM(B10:B61)</f>
        <v>6529.486890000001</v>
      </c>
      <c r="C62" s="356">
        <f>SUM(C10:C61)</f>
        <v>6450.0904</v>
      </c>
      <c r="D62" s="369">
        <f>+B62/C62-1</f>
        <v>1.2309360811439296E-2</v>
      </c>
      <c r="E62" s="231"/>
      <c r="F62" s="231"/>
      <c r="G62" s="231"/>
      <c r="H62" s="231"/>
      <c r="I62" s="231"/>
      <c r="J62" s="256"/>
      <c r="K62" s="166"/>
      <c r="L62" s="766"/>
      <c r="M62" s="766"/>
      <c r="N62" s="766"/>
      <c r="O62" s="766"/>
      <c r="P62" s="766"/>
    </row>
    <row r="63" spans="1:16" s="182" customFormat="1" ht="12" customHeight="1">
      <c r="A63" s="252"/>
      <c r="B63" s="231"/>
      <c r="C63" s="231"/>
      <c r="D63" s="231"/>
      <c r="E63" s="234"/>
      <c r="F63" s="234"/>
      <c r="G63" s="234"/>
      <c r="H63" s="236"/>
      <c r="I63" s="236"/>
      <c r="J63" s="236"/>
      <c r="K63" s="181"/>
      <c r="L63" s="774"/>
      <c r="M63" s="774"/>
      <c r="N63" s="774"/>
      <c r="O63" s="774"/>
      <c r="P63" s="774"/>
    </row>
    <row r="64" spans="1:16" s="180" customFormat="1" ht="14.1" customHeight="1">
      <c r="A64" s="218" t="s">
        <v>929</v>
      </c>
      <c r="B64" s="231"/>
      <c r="C64" s="231"/>
      <c r="D64" s="231"/>
      <c r="E64" s="234"/>
      <c r="F64" s="234"/>
      <c r="G64" s="234"/>
      <c r="H64" s="236"/>
      <c r="I64" s="236"/>
      <c r="J64" s="236"/>
      <c r="K64" s="185"/>
      <c r="L64" s="775"/>
      <c r="M64" s="775"/>
      <c r="N64" s="775"/>
      <c r="O64" s="775"/>
      <c r="P64" s="775"/>
    </row>
    <row r="65" spans="1:16" s="146" customFormat="1" ht="12" customHeight="1">
      <c r="A65" s="252"/>
      <c r="B65" s="231"/>
      <c r="C65" s="231"/>
      <c r="D65" s="231"/>
      <c r="E65" s="234"/>
      <c r="F65" s="234"/>
      <c r="G65" s="234"/>
      <c r="H65" s="236"/>
      <c r="I65" s="236"/>
      <c r="J65" s="236"/>
      <c r="K65" s="166"/>
      <c r="L65" s="776"/>
      <c r="M65" s="776"/>
      <c r="N65" s="776"/>
      <c r="O65" s="776"/>
      <c r="P65" s="776"/>
    </row>
    <row r="66" spans="1:16" s="146" customFormat="1" ht="12" customHeight="1">
      <c r="B66" s="187"/>
      <c r="C66" s="187"/>
      <c r="D66" s="187"/>
      <c r="E66" s="187"/>
      <c r="F66" s="187"/>
      <c r="G66" s="187"/>
      <c r="H66" s="166"/>
      <c r="I66" s="166"/>
      <c r="J66" s="256"/>
      <c r="K66" s="166"/>
      <c r="L66" s="776"/>
      <c r="M66" s="776"/>
      <c r="N66" s="776"/>
      <c r="O66" s="776"/>
      <c r="P66" s="776"/>
    </row>
    <row r="67" spans="1:16" s="146" customFormat="1" ht="12" customHeight="1">
      <c r="B67" s="189"/>
      <c r="C67" s="189"/>
      <c r="D67" s="189"/>
      <c r="E67" s="189"/>
      <c r="F67" s="189"/>
      <c r="H67" s="166"/>
      <c r="I67" s="166"/>
      <c r="J67" s="256"/>
      <c r="K67" s="166"/>
      <c r="L67" s="776"/>
      <c r="M67" s="776"/>
      <c r="N67" s="776"/>
      <c r="O67" s="776"/>
      <c r="P67" s="776"/>
    </row>
    <row r="68" spans="1:16" s="190" customFormat="1" ht="12" customHeight="1">
      <c r="J68" s="257"/>
      <c r="L68" s="777"/>
      <c r="M68" s="777"/>
      <c r="N68" s="777"/>
      <c r="O68" s="777"/>
      <c r="P68" s="777"/>
    </row>
    <row r="69" spans="1:16" s="146" customFormat="1" ht="12" customHeight="1">
      <c r="A69" s="191"/>
      <c r="B69" s="189"/>
      <c r="C69" s="189"/>
      <c r="D69" s="189"/>
      <c r="E69" s="189"/>
      <c r="F69" s="189"/>
      <c r="H69" s="166"/>
      <c r="I69" s="166"/>
      <c r="J69" s="256"/>
      <c r="K69" s="166"/>
      <c r="L69" s="776"/>
      <c r="M69" s="776"/>
      <c r="N69" s="776"/>
      <c r="O69" s="776"/>
      <c r="P69" s="776"/>
    </row>
    <row r="70" spans="1:16" s="146" customFormat="1" ht="12" customHeight="1">
      <c r="H70" s="150"/>
      <c r="I70" s="150"/>
      <c r="J70" s="259"/>
      <c r="K70" s="150"/>
      <c r="L70" s="776"/>
      <c r="M70" s="776"/>
      <c r="N70" s="776"/>
      <c r="O70" s="776"/>
      <c r="P70" s="776"/>
    </row>
    <row r="71" spans="1:16" s="146" customFormat="1" ht="12" customHeight="1">
      <c r="A71" s="145"/>
      <c r="B71" s="145"/>
      <c r="C71" s="145"/>
      <c r="D71" s="145"/>
      <c r="E71" s="145"/>
      <c r="F71" s="145"/>
      <c r="G71" s="145"/>
      <c r="J71" s="208"/>
      <c r="L71" s="776"/>
      <c r="M71" s="776"/>
      <c r="N71" s="776"/>
      <c r="O71" s="776"/>
      <c r="P71" s="776"/>
    </row>
    <row r="72" spans="1:16" s="146" customFormat="1" ht="12" customHeight="1">
      <c r="A72" s="145"/>
      <c r="B72" s="145"/>
      <c r="C72" s="145"/>
      <c r="D72" s="145"/>
      <c r="E72" s="145"/>
      <c r="F72" s="145"/>
      <c r="G72" s="145"/>
      <c r="J72" s="208"/>
      <c r="L72" s="776"/>
      <c r="M72" s="776"/>
      <c r="N72" s="776"/>
      <c r="O72" s="776"/>
      <c r="P72" s="776"/>
    </row>
    <row r="73" spans="1:16" s="146" customFormat="1" ht="12" customHeight="1">
      <c r="A73" s="145"/>
      <c r="B73" s="145"/>
      <c r="C73" s="145"/>
      <c r="D73" s="145"/>
      <c r="E73" s="145"/>
      <c r="F73" s="145"/>
      <c r="G73" s="145"/>
      <c r="J73" s="208"/>
      <c r="L73" s="776"/>
      <c r="M73" s="776"/>
      <c r="N73" s="776"/>
      <c r="O73" s="776"/>
      <c r="P73" s="776"/>
    </row>
    <row r="74" spans="1:16" s="146" customFormat="1" ht="12" customHeight="1">
      <c r="A74" s="145"/>
      <c r="B74" s="145"/>
      <c r="C74" s="145"/>
      <c r="D74" s="145"/>
      <c r="E74" s="145"/>
      <c r="F74" s="145"/>
      <c r="G74" s="145"/>
      <c r="J74" s="208"/>
      <c r="L74" s="776"/>
      <c r="M74" s="776"/>
      <c r="N74" s="776"/>
      <c r="O74" s="776"/>
      <c r="P74" s="776"/>
    </row>
    <row r="75" spans="1:16" s="146" customFormat="1" ht="12" customHeight="1">
      <c r="A75" s="145"/>
      <c r="B75" s="145"/>
      <c r="C75" s="145"/>
      <c r="D75" s="145"/>
      <c r="E75" s="145"/>
      <c r="F75" s="145"/>
      <c r="G75" s="145"/>
      <c r="J75" s="208"/>
      <c r="L75" s="776"/>
      <c r="M75" s="776"/>
      <c r="N75" s="776"/>
      <c r="O75" s="776"/>
      <c r="P75" s="776"/>
    </row>
    <row r="76" spans="1:16" s="146" customFormat="1" ht="12" customHeight="1">
      <c r="A76" s="145"/>
      <c r="B76" s="145"/>
      <c r="C76" s="145"/>
      <c r="D76" s="145"/>
      <c r="E76" s="145"/>
      <c r="F76" s="145"/>
      <c r="G76" s="145"/>
      <c r="J76" s="208"/>
      <c r="L76" s="776"/>
      <c r="M76" s="776"/>
      <c r="N76" s="776"/>
      <c r="O76" s="776"/>
      <c r="P76" s="776"/>
    </row>
    <row r="77" spans="1:16" s="190" customFormat="1" ht="12" customHeight="1">
      <c r="A77" s="145"/>
      <c r="B77" s="145"/>
      <c r="C77" s="145"/>
      <c r="D77" s="145"/>
      <c r="E77" s="145"/>
      <c r="F77" s="145"/>
      <c r="G77" s="145"/>
      <c r="J77" s="257"/>
      <c r="L77" s="777"/>
      <c r="M77" s="777"/>
      <c r="N77" s="777"/>
      <c r="O77" s="777"/>
      <c r="P77" s="777"/>
    </row>
    <row r="78" spans="1:16" s="146" customFormat="1" ht="12" customHeight="1">
      <c r="A78" s="145"/>
      <c r="B78" s="145"/>
      <c r="C78" s="145"/>
      <c r="D78" s="145"/>
      <c r="E78" s="145"/>
      <c r="F78" s="145"/>
      <c r="G78" s="145"/>
      <c r="J78" s="208"/>
      <c r="L78" s="776"/>
      <c r="M78" s="776"/>
      <c r="N78" s="776"/>
      <c r="O78" s="776"/>
      <c r="P78" s="776"/>
    </row>
    <row r="79" spans="1:16" s="190" customFormat="1" ht="12" customHeight="1">
      <c r="A79" s="145"/>
      <c r="B79" s="145"/>
      <c r="C79" s="145"/>
      <c r="D79" s="145"/>
      <c r="E79" s="145"/>
      <c r="F79" s="145"/>
      <c r="G79" s="145"/>
      <c r="H79" s="187"/>
      <c r="I79" s="187"/>
      <c r="J79" s="255"/>
      <c r="K79" s="187"/>
      <c r="L79" s="777"/>
      <c r="M79" s="777"/>
      <c r="N79" s="777"/>
      <c r="O79" s="777"/>
      <c r="P79" s="777"/>
    </row>
    <row r="80" spans="1:16" s="146" customFormat="1" ht="12" customHeight="1">
      <c r="A80" s="145"/>
      <c r="B80" s="145"/>
      <c r="C80" s="145"/>
      <c r="D80" s="145"/>
      <c r="E80" s="145"/>
      <c r="F80" s="145"/>
      <c r="G80" s="145"/>
      <c r="H80" s="192"/>
      <c r="I80" s="192"/>
      <c r="J80" s="260"/>
      <c r="K80" s="192"/>
      <c r="L80" s="776"/>
      <c r="M80" s="776"/>
      <c r="N80" s="776"/>
      <c r="O80" s="776"/>
      <c r="P80" s="776"/>
    </row>
    <row r="81" spans="1:1" ht="12" customHeight="1"/>
    <row r="82" spans="1:1" ht="12" customHeight="1"/>
    <row r="83" spans="1:1" ht="12" customHeight="1"/>
    <row r="84" spans="1:1" ht="12" customHeight="1"/>
    <row r="85" spans="1:1" ht="12" customHeight="1"/>
    <row r="86" spans="1:1" ht="12" customHeight="1"/>
    <row r="87" spans="1:1" ht="12" customHeight="1"/>
    <row r="88" spans="1:1" ht="12" customHeight="1"/>
    <row r="89" spans="1:1" ht="12" customHeight="1">
      <c r="A89" s="173"/>
    </row>
    <row r="90" spans="1:1" ht="12" customHeight="1"/>
    <row r="91" spans="1:1" ht="12" customHeight="1"/>
    <row r="92" spans="1:1" ht="12" customHeight="1"/>
    <row r="93" spans="1:1" ht="12" customHeight="1"/>
    <row r="94" spans="1:1" ht="12" customHeight="1"/>
    <row r="95" spans="1:1" ht="12" customHeight="1"/>
    <row r="96" spans="1:1" ht="12" customHeight="1"/>
    <row r="97" ht="12" customHeight="1"/>
    <row r="98" ht="12" customHeight="1"/>
    <row r="99" ht="12" customHeight="1"/>
    <row r="100" ht="8.25" customHeight="1"/>
    <row r="101" ht="8.25" customHeight="1"/>
    <row r="102" ht="8.25" customHeight="1"/>
    <row r="103" ht="8.25" customHeight="1"/>
    <row r="104" ht="8.25" customHeight="1"/>
    <row r="105" ht="8.25" customHeight="1"/>
    <row r="106" ht="11.45" customHeight="1"/>
    <row r="107" ht="11.45" customHeight="1"/>
    <row r="108" ht="11.45" customHeight="1"/>
    <row r="109" ht="9" customHeight="1"/>
    <row r="110" ht="8.85" customHeight="1"/>
    <row r="111" ht="8.85" customHeight="1"/>
    <row r="112"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sheetData>
  <mergeCells count="4">
    <mergeCell ref="A8:A9"/>
    <mergeCell ref="B8:D8"/>
    <mergeCell ref="G8:I8"/>
    <mergeCell ref="A4:I4"/>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8&amp;R&amp;"Calibri Light,Regular"&amp;10Dirección Ejecutiva
Sub Dirección de Gestión de Información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F638"/>
  <sheetViews>
    <sheetView view="pageBreakPreview" zoomScale="85" zoomScaleNormal="100" zoomScaleSheetLayoutView="85" zoomScalePageLayoutView="70" workbookViewId="0">
      <selection activeCell="G18" sqref="G18"/>
    </sheetView>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0"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3"/>
      <c r="B1" s="204"/>
      <c r="C1" s="204"/>
      <c r="D1" s="204"/>
      <c r="E1" s="204"/>
      <c r="F1" s="204"/>
      <c r="G1" s="205"/>
      <c r="H1" s="205"/>
      <c r="I1" s="206"/>
      <c r="J1" s="206"/>
      <c r="K1" s="144"/>
    </row>
    <row r="2" spans="1:58" ht="14.1" customHeight="1">
      <c r="A2" s="207"/>
      <c r="B2" s="208"/>
      <c r="C2" s="208"/>
      <c r="D2" s="208"/>
      <c r="E2" s="208"/>
      <c r="F2" s="208"/>
      <c r="G2" s="209"/>
      <c r="H2" s="209"/>
      <c r="I2" s="209"/>
      <c r="J2" s="209"/>
      <c r="K2" s="147"/>
    </row>
    <row r="3" spans="1:58" ht="14.1" customHeight="1">
      <c r="A3" s="207"/>
      <c r="B3" s="208"/>
      <c r="C3" s="208"/>
      <c r="D3" s="208"/>
      <c r="E3" s="208"/>
      <c r="F3" s="208"/>
      <c r="G3" s="209"/>
      <c r="H3" s="209"/>
      <c r="I3" s="209"/>
      <c r="J3" s="209"/>
      <c r="K3" s="147"/>
    </row>
    <row r="4" spans="1:58" ht="24" customHeight="1">
      <c r="A4" s="904" t="s">
        <v>175</v>
      </c>
      <c r="B4" s="904"/>
      <c r="C4" s="904"/>
      <c r="D4" s="904"/>
      <c r="E4" s="904"/>
      <c r="F4" s="904"/>
      <c r="G4" s="904"/>
      <c r="H4" s="904"/>
      <c r="I4" s="904"/>
      <c r="J4" s="212"/>
      <c r="K4" s="148"/>
    </row>
    <row r="5" spans="1:58" ht="15.95" customHeight="1">
      <c r="A5" s="210"/>
      <c r="B5" s="211"/>
      <c r="C5" s="213"/>
      <c r="D5" s="214"/>
      <c r="E5" s="214"/>
      <c r="F5" s="212"/>
      <c r="G5" s="215"/>
      <c r="H5" s="215"/>
      <c r="I5" s="216"/>
      <c r="J5" s="212"/>
      <c r="K5" s="148"/>
      <c r="V5" s="392"/>
      <c r="W5"/>
      <c r="X5" s="393"/>
      <c r="Y5" s="393"/>
      <c r="Z5" s="393"/>
      <c r="AA5" s="393"/>
      <c r="AB5" s="393"/>
      <c r="AC5" s="393"/>
      <c r="AD5" s="393"/>
      <c r="AE5" s="393"/>
      <c r="AF5" s="393"/>
      <c r="AG5" s="393"/>
      <c r="AH5" s="393"/>
      <c r="AI5" s="393"/>
    </row>
    <row r="6" spans="1:58" ht="45.75" customHeight="1">
      <c r="A6" s="210"/>
      <c r="B6" s="949" t="s">
        <v>176</v>
      </c>
      <c r="C6" s="950"/>
      <c r="D6" s="442" t="s">
        <v>614</v>
      </c>
      <c r="E6" s="441" t="s">
        <v>613</v>
      </c>
      <c r="F6" s="212"/>
      <c r="G6" s="215"/>
      <c r="H6" s="215"/>
      <c r="I6" s="216"/>
      <c r="J6" s="212"/>
      <c r="K6" s="149"/>
      <c r="V6" s="392" t="s">
        <v>156</v>
      </c>
      <c r="W6"/>
      <c r="X6" s="393"/>
      <c r="Y6" s="393"/>
      <c r="Z6" s="393"/>
      <c r="AA6" s="393"/>
      <c r="AB6" s="393"/>
      <c r="AC6" s="393" t="s">
        <v>157</v>
      </c>
      <c r="AD6" s="393"/>
      <c r="AE6" s="393"/>
      <c r="AF6" s="393"/>
      <c r="AG6" s="393"/>
      <c r="AH6" s="393"/>
      <c r="AI6" s="393"/>
    </row>
    <row r="7" spans="1:58" ht="14.25" customHeight="1">
      <c r="A7" s="210"/>
      <c r="B7" s="435" t="s">
        <v>177</v>
      </c>
      <c r="C7" s="436"/>
      <c r="D7" s="437">
        <v>19.805</v>
      </c>
      <c r="E7" s="437">
        <v>28.192</v>
      </c>
      <c r="F7" s="212"/>
      <c r="G7" s="215"/>
      <c r="H7" s="215"/>
      <c r="I7" s="216"/>
      <c r="J7" s="212"/>
      <c r="K7" s="150"/>
      <c r="V7" s="392"/>
      <c r="W7"/>
      <c r="X7" s="394"/>
      <c r="Y7" s="394"/>
      <c r="Z7" s="394"/>
      <c r="AA7" s="394"/>
      <c r="AB7" s="394"/>
      <c r="AC7" s="394"/>
      <c r="AD7" s="394"/>
      <c r="AE7" s="394"/>
      <c r="AF7" s="394"/>
      <c r="AG7" s="394"/>
      <c r="AH7" s="394"/>
      <c r="AI7" s="394"/>
    </row>
    <row r="8" spans="1:58" ht="14.25" customHeight="1" thickBot="1">
      <c r="A8" s="210"/>
      <c r="B8" s="443" t="s">
        <v>178</v>
      </c>
      <c r="C8" s="444"/>
      <c r="D8" s="445">
        <v>110.00700000000001</v>
      </c>
      <c r="E8" s="445">
        <v>106.85299999999999</v>
      </c>
      <c r="F8" s="212"/>
      <c r="G8" s="215"/>
      <c r="H8" s="215"/>
      <c r="I8" s="216"/>
      <c r="J8" s="212"/>
      <c r="K8" s="151"/>
      <c r="V8" s="395" t="s">
        <v>158</v>
      </c>
      <c r="W8" s="396"/>
      <c r="X8" s="397" t="s">
        <v>159</v>
      </c>
      <c r="Y8" s="397" t="s">
        <v>160</v>
      </c>
      <c r="Z8" s="397" t="s">
        <v>161</v>
      </c>
      <c r="AA8" s="397" t="s">
        <v>162</v>
      </c>
      <c r="AB8" s="397" t="s">
        <v>163</v>
      </c>
      <c r="AC8" s="397" t="s">
        <v>164</v>
      </c>
      <c r="AD8" s="397" t="s">
        <v>165</v>
      </c>
      <c r="AE8" s="397" t="s">
        <v>166</v>
      </c>
      <c r="AF8" s="397" t="s">
        <v>167</v>
      </c>
      <c r="AG8" s="397" t="s">
        <v>168</v>
      </c>
      <c r="AH8" s="397" t="s">
        <v>169</v>
      </c>
      <c r="AI8" s="397" t="s">
        <v>131</v>
      </c>
      <c r="AO8" s="423" t="s">
        <v>171</v>
      </c>
    </row>
    <row r="9" spans="1:58" ht="14.25" customHeight="1">
      <c r="A9" s="210"/>
      <c r="B9" s="435" t="s">
        <v>179</v>
      </c>
      <c r="C9" s="436"/>
      <c r="D9" s="437">
        <v>36.674999999999997</v>
      </c>
      <c r="E9" s="437">
        <v>51.218000000000004</v>
      </c>
      <c r="F9" s="212"/>
      <c r="G9" s="215"/>
      <c r="H9" s="215"/>
      <c r="I9" s="216"/>
      <c r="J9" s="212"/>
      <c r="K9" s="151"/>
      <c r="U9" s="421">
        <v>2014</v>
      </c>
      <c r="V9" s="401">
        <v>1</v>
      </c>
      <c r="W9"/>
      <c r="X9" s="418">
        <v>45.814286095755399</v>
      </c>
      <c r="Y9" s="418">
        <v>104.61314283098464</v>
      </c>
      <c r="Z9" s="418">
        <v>31.571999686104871</v>
      </c>
      <c r="AA9" s="418">
        <v>17.96414253</v>
      </c>
      <c r="AB9" s="418">
        <v>11.870428698403462</v>
      </c>
      <c r="AC9" s="419">
        <v>299.47557503836458</v>
      </c>
      <c r="AD9" s="418">
        <v>98.19285714285715</v>
      </c>
      <c r="AE9" s="418">
        <v>24.754285948617071</v>
      </c>
      <c r="AF9" s="418">
        <v>14.002857208251942</v>
      </c>
      <c r="AG9" s="418">
        <v>4.2468571322304829</v>
      </c>
      <c r="AH9" s="418">
        <v>341.09000069754433</v>
      </c>
      <c r="AI9" s="418">
        <v>107.01071384974837</v>
      </c>
      <c r="AO9" s="423" t="s">
        <v>172</v>
      </c>
      <c r="AW9" s="423" t="s">
        <v>173</v>
      </c>
      <c r="BC9" s="434" t="s">
        <v>174</v>
      </c>
    </row>
    <row r="10" spans="1:58" ht="14.25" customHeight="1">
      <c r="A10" s="210"/>
      <c r="B10" s="443" t="s">
        <v>180</v>
      </c>
      <c r="C10" s="444"/>
      <c r="D10" s="445">
        <v>48.451000000000001</v>
      </c>
      <c r="E10" s="445">
        <v>51.887</v>
      </c>
      <c r="F10" s="212"/>
      <c r="G10" s="215"/>
      <c r="H10" s="215"/>
      <c r="I10" s="216"/>
      <c r="J10" s="212"/>
      <c r="K10" s="152"/>
      <c r="U10" s="393"/>
      <c r="V10" s="392"/>
      <c r="W10"/>
      <c r="X10" s="450">
        <v>57.100000108991324</v>
      </c>
      <c r="Y10" s="450">
        <v>101.16556985037651</v>
      </c>
      <c r="Z10" s="450">
        <v>18.800000054495627</v>
      </c>
      <c r="AA10" s="450">
        <v>18.098571368626171</v>
      </c>
      <c r="AB10" s="450">
        <v>13.948571205139114</v>
      </c>
      <c r="AC10" s="408">
        <v>381.51428222656199</v>
      </c>
      <c r="AD10" s="450">
        <v>193.07428414480972</v>
      </c>
      <c r="AE10" s="450">
        <v>29.882857186453634</v>
      </c>
      <c r="AF10" s="450">
        <v>14.230000087193057</v>
      </c>
      <c r="AG10" s="450">
        <v>2.1289999825613801</v>
      </c>
      <c r="AH10" s="450">
        <v>258.36142839704183</v>
      </c>
      <c r="AI10" s="450">
        <v>87.34771401541569</v>
      </c>
      <c r="AP10" s="424">
        <v>2014</v>
      </c>
      <c r="AQ10" s="424">
        <v>2015</v>
      </c>
      <c r="AR10" s="424">
        <v>2016</v>
      </c>
      <c r="AS10" s="424">
        <v>2017</v>
      </c>
      <c r="AX10" s="424">
        <v>2014</v>
      </c>
      <c r="AY10" s="424">
        <v>2015</v>
      </c>
      <c r="AZ10" s="424">
        <v>2016</v>
      </c>
      <c r="BA10" s="424">
        <v>2017</v>
      </c>
      <c r="BC10" s="424">
        <v>2014</v>
      </c>
      <c r="BD10" s="424">
        <v>2015</v>
      </c>
      <c r="BE10" s="424">
        <v>2016</v>
      </c>
      <c r="BF10" s="424">
        <v>2017</v>
      </c>
    </row>
    <row r="11" spans="1:58" ht="14.25" customHeight="1">
      <c r="A11" s="210"/>
      <c r="B11" s="435" t="s">
        <v>181</v>
      </c>
      <c r="C11" s="436"/>
      <c r="D11" s="437">
        <v>15.744</v>
      </c>
      <c r="E11" s="437">
        <v>20.236000000000001</v>
      </c>
      <c r="F11" s="212"/>
      <c r="G11" s="215"/>
      <c r="H11" s="215"/>
      <c r="I11" s="216"/>
      <c r="J11" s="212"/>
      <c r="K11" s="155"/>
      <c r="N11" s="389"/>
      <c r="O11" s="389"/>
      <c r="P11" s="389"/>
      <c r="Q11" s="390"/>
      <c r="R11" s="390"/>
      <c r="U11" s="393"/>
      <c r="V11" s="392"/>
      <c r="W11"/>
      <c r="X11" s="450">
        <v>82.4</v>
      </c>
      <c r="Y11" s="450">
        <v>111.64</v>
      </c>
      <c r="Z11" s="450">
        <v>24.53</v>
      </c>
      <c r="AA11" s="450">
        <v>25.12</v>
      </c>
      <c r="AB11" s="450">
        <v>21.56</v>
      </c>
      <c r="AC11" s="408">
        <v>431.35</v>
      </c>
      <c r="AD11" s="450">
        <v>173.3</v>
      </c>
      <c r="AE11" s="450">
        <v>37.090000000000003</v>
      </c>
      <c r="AF11" s="450">
        <v>19.02</v>
      </c>
      <c r="AG11" s="450">
        <v>5.39</v>
      </c>
      <c r="AH11" s="450">
        <v>372.98</v>
      </c>
      <c r="AI11" s="450">
        <v>113.44</v>
      </c>
      <c r="AO11" s="432">
        <v>1</v>
      </c>
      <c r="AP11" s="409">
        <v>133.74</v>
      </c>
      <c r="AQ11" s="409">
        <v>120.986000061035</v>
      </c>
      <c r="AR11" s="425">
        <v>138.54</v>
      </c>
      <c r="AS11" s="145">
        <v>93.1</v>
      </c>
      <c r="AW11" s="432">
        <v>1</v>
      </c>
      <c r="AX11" s="409">
        <v>111.015998840332</v>
      </c>
      <c r="AY11" s="409">
        <v>98.037002563476506</v>
      </c>
      <c r="AZ11" s="425">
        <v>119.86</v>
      </c>
      <c r="BA11" s="145">
        <v>27.56</v>
      </c>
      <c r="BB11" s="432">
        <v>1</v>
      </c>
      <c r="BC11" s="412">
        <v>176.68799662590013</v>
      </c>
      <c r="BD11" s="410">
        <v>77.525999411940418</v>
      </c>
      <c r="BE11" s="428">
        <v>150.22999999999999</v>
      </c>
      <c r="BF11" s="145">
        <v>122.2</v>
      </c>
    </row>
    <row r="12" spans="1:58" ht="14.25" customHeight="1">
      <c r="A12" s="210"/>
      <c r="B12" s="443" t="s">
        <v>182</v>
      </c>
      <c r="C12" s="444"/>
      <c r="D12" s="445">
        <v>11.388</v>
      </c>
      <c r="E12" s="445">
        <v>13.275</v>
      </c>
      <c r="F12" s="212"/>
      <c r="G12" s="215"/>
      <c r="H12" s="215"/>
      <c r="I12" s="216"/>
      <c r="J12" s="212"/>
      <c r="K12" s="155"/>
      <c r="N12" s="389"/>
      <c r="O12" s="389"/>
      <c r="P12" s="389"/>
      <c r="Q12" s="390"/>
      <c r="R12" s="390"/>
      <c r="U12" s="393"/>
      <c r="V12" s="392">
        <v>4</v>
      </c>
      <c r="W12"/>
      <c r="X12" s="450">
        <v>61.07</v>
      </c>
      <c r="Y12" s="450">
        <v>95.39</v>
      </c>
      <c r="Z12" s="450">
        <v>19.45</v>
      </c>
      <c r="AA12" s="450">
        <v>17.23</v>
      </c>
      <c r="AB12" s="450">
        <v>15.99</v>
      </c>
      <c r="AC12" s="408">
        <v>273.22000000000003</v>
      </c>
      <c r="AD12" s="450">
        <v>127.94</v>
      </c>
      <c r="AE12" s="450">
        <v>28.03</v>
      </c>
      <c r="AF12" s="450">
        <v>19.78</v>
      </c>
      <c r="AG12" s="450">
        <v>2.48</v>
      </c>
      <c r="AH12" s="450">
        <v>269.07</v>
      </c>
      <c r="AI12" s="450">
        <v>134.16999999999999</v>
      </c>
      <c r="AO12" s="432">
        <v>2</v>
      </c>
      <c r="AP12" s="409">
        <v>140.50399780000001</v>
      </c>
      <c r="AQ12" s="409">
        <v>137.12399291992099</v>
      </c>
      <c r="AR12" s="425">
        <v>140.53</v>
      </c>
      <c r="AS12" s="145">
        <v>93.1</v>
      </c>
      <c r="AW12" s="432">
        <v>2</v>
      </c>
      <c r="AX12" s="409">
        <v>111.015998840332</v>
      </c>
      <c r="AY12" s="409">
        <v>126.60299682617099</v>
      </c>
      <c r="AZ12" s="425">
        <v>113.21</v>
      </c>
      <c r="BA12" s="145">
        <v>36.590000000000003</v>
      </c>
      <c r="BB12" s="432">
        <v>2</v>
      </c>
      <c r="BC12" s="412">
        <v>192.07700252532933</v>
      </c>
      <c r="BD12" s="410">
        <v>78.785000398754988</v>
      </c>
      <c r="BE12" s="428">
        <v>145.21</v>
      </c>
      <c r="BF12" s="145">
        <v>136.54</v>
      </c>
    </row>
    <row r="13" spans="1:58" ht="14.25" customHeight="1">
      <c r="A13" s="210"/>
      <c r="B13" s="435" t="s">
        <v>183</v>
      </c>
      <c r="C13" s="436"/>
      <c r="D13" s="437">
        <v>72.721999999999994</v>
      </c>
      <c r="E13" s="437">
        <v>96.635000000000005</v>
      </c>
      <c r="F13" s="212"/>
      <c r="G13" s="215"/>
      <c r="H13" s="215"/>
      <c r="I13" s="216"/>
      <c r="J13" s="212"/>
      <c r="K13" s="155"/>
      <c r="N13" s="389"/>
      <c r="O13" s="389"/>
      <c r="P13" s="389"/>
      <c r="Q13" s="390"/>
      <c r="R13" s="390"/>
      <c r="U13" s="392"/>
      <c r="V13" s="392"/>
      <c r="W13"/>
      <c r="X13" s="450">
        <v>62.75</v>
      </c>
      <c r="Y13" s="450">
        <v>103.58</v>
      </c>
      <c r="Z13" s="450">
        <v>14.62</v>
      </c>
      <c r="AA13" s="450">
        <v>17.52</v>
      </c>
      <c r="AB13" s="450">
        <v>15.91</v>
      </c>
      <c r="AC13" s="408">
        <v>360.15</v>
      </c>
      <c r="AD13" s="450">
        <v>172</v>
      </c>
      <c r="AE13" s="450">
        <v>34.06</v>
      </c>
      <c r="AF13" s="450">
        <v>16.795000000000002</v>
      </c>
      <c r="AG13" s="450">
        <v>1.3140000000000001</v>
      </c>
      <c r="AH13" s="450">
        <v>373.63</v>
      </c>
      <c r="AI13" s="450">
        <v>134.30000000000001</v>
      </c>
      <c r="AO13" s="432">
        <v>3</v>
      </c>
      <c r="AP13" s="409">
        <v>140.5</v>
      </c>
      <c r="AQ13" s="409">
        <v>137.12399291992099</v>
      </c>
      <c r="AR13" s="425">
        <v>140.53</v>
      </c>
      <c r="AS13" s="145">
        <v>98.74</v>
      </c>
      <c r="AW13" s="432">
        <v>3</v>
      </c>
      <c r="AX13" s="409">
        <v>152.07</v>
      </c>
      <c r="AY13" s="409">
        <v>147.34800720214801</v>
      </c>
      <c r="AZ13" s="425">
        <v>117.64</v>
      </c>
      <c r="BA13" s="145">
        <v>63.18</v>
      </c>
      <c r="BB13" s="432">
        <v>3</v>
      </c>
      <c r="BC13" s="412">
        <v>234.58800000000002</v>
      </c>
      <c r="BD13" s="410">
        <v>76.62799982726554</v>
      </c>
      <c r="BE13" s="428">
        <v>143.88</v>
      </c>
      <c r="BF13" s="145">
        <v>170.81</v>
      </c>
    </row>
    <row r="14" spans="1:58" ht="14.25" customHeight="1">
      <c r="A14" s="210"/>
      <c r="B14" s="443" t="s">
        <v>184</v>
      </c>
      <c r="C14" s="444"/>
      <c r="D14" s="445">
        <v>222.56899999999999</v>
      </c>
      <c r="E14" s="445">
        <v>236.74700000000001</v>
      </c>
      <c r="F14" s="212"/>
      <c r="G14" s="215"/>
      <c r="H14" s="215"/>
      <c r="I14" s="216"/>
      <c r="J14" s="212"/>
      <c r="K14" s="155"/>
      <c r="N14" s="389"/>
      <c r="O14" s="389"/>
      <c r="P14" s="389"/>
      <c r="Q14" s="390"/>
      <c r="R14" s="390"/>
      <c r="U14" s="392"/>
      <c r="V14" s="392"/>
      <c r="W14"/>
      <c r="X14" s="450">
        <v>71.03</v>
      </c>
      <c r="Y14" s="450">
        <v>145.91</v>
      </c>
      <c r="Z14" s="450">
        <v>15.904999999999999</v>
      </c>
      <c r="AA14" s="450">
        <v>18.044</v>
      </c>
      <c r="AB14" s="450">
        <v>14.96</v>
      </c>
      <c r="AC14" s="408">
        <v>369.98</v>
      </c>
      <c r="AD14" s="450">
        <v>175.17</v>
      </c>
      <c r="AE14" s="450">
        <v>43.62</v>
      </c>
      <c r="AF14" s="450">
        <v>14.701000000000001</v>
      </c>
      <c r="AG14" s="450">
        <v>1.1140000000000001</v>
      </c>
      <c r="AH14" s="450">
        <v>404.34</v>
      </c>
      <c r="AI14" s="450">
        <v>129.29</v>
      </c>
      <c r="AO14" s="432">
        <v>4</v>
      </c>
      <c r="AP14" s="409">
        <v>163.19800000000001</v>
      </c>
      <c r="AQ14" s="409">
        <v>150.91200256347599</v>
      </c>
      <c r="AR14" s="425">
        <v>137.44</v>
      </c>
      <c r="AS14" s="145">
        <v>98.74</v>
      </c>
      <c r="AW14" s="432">
        <v>4</v>
      </c>
      <c r="AX14" s="409">
        <v>203.96</v>
      </c>
      <c r="AY14" s="409">
        <v>161.61799619999999</v>
      </c>
      <c r="AZ14" s="425">
        <v>117.64</v>
      </c>
      <c r="BA14" s="145">
        <v>113.21</v>
      </c>
      <c r="BB14" s="432">
        <v>4</v>
      </c>
      <c r="BC14" s="412">
        <v>232.04400016784652</v>
      </c>
      <c r="BD14" s="410">
        <v>82.207001742533564</v>
      </c>
      <c r="BE14" s="428">
        <v>139.38200000000001</v>
      </c>
      <c r="BF14" s="145">
        <v>186.39</v>
      </c>
    </row>
    <row r="15" spans="1:58" ht="14.25" customHeight="1">
      <c r="A15" s="210"/>
      <c r="B15" s="435" t="s">
        <v>185</v>
      </c>
      <c r="C15" s="436"/>
      <c r="D15" s="437">
        <v>11.19999</v>
      </c>
      <c r="E15" s="437">
        <v>25.92</v>
      </c>
      <c r="F15" s="212"/>
      <c r="G15" s="215"/>
      <c r="H15" s="215"/>
      <c r="I15" s="216"/>
      <c r="J15" s="212"/>
      <c r="K15" s="155"/>
      <c r="N15" s="389"/>
      <c r="O15" s="391"/>
      <c r="P15" s="389"/>
      <c r="Q15" s="390"/>
      <c r="R15" s="390"/>
      <c r="U15" s="392"/>
      <c r="V15" s="392"/>
      <c r="W15"/>
      <c r="X15" s="450">
        <v>79.42857142857136</v>
      </c>
      <c r="Y15" s="450">
        <v>146.2477155412943</v>
      </c>
      <c r="Z15" s="450">
        <v>34.528000150408026</v>
      </c>
      <c r="AA15" s="450">
        <v>19.531571524483784</v>
      </c>
      <c r="AB15" s="450">
        <v>16.602428981235999</v>
      </c>
      <c r="AC15" s="408">
        <v>362.92442975725425</v>
      </c>
      <c r="AD15" s="450">
        <v>172.78000313895041</v>
      </c>
      <c r="AE15" s="450">
        <v>37.718571254185221</v>
      </c>
      <c r="AF15" s="450">
        <v>12.252857208251928</v>
      </c>
      <c r="AG15" s="450">
        <v>1.0977142708642085</v>
      </c>
      <c r="AH15" s="450">
        <v>396.4942801339281</v>
      </c>
      <c r="AI15" s="450">
        <v>108.11000061035121</v>
      </c>
      <c r="AO15" s="432">
        <v>5</v>
      </c>
      <c r="AP15" s="409">
        <v>163.19800000000001</v>
      </c>
      <c r="AQ15" s="409">
        <v>150.91200256347599</v>
      </c>
      <c r="AR15" s="425">
        <v>137.44</v>
      </c>
      <c r="AS15" s="145">
        <v>125.15</v>
      </c>
      <c r="AW15" s="432">
        <v>5</v>
      </c>
      <c r="AX15" s="409">
        <v>235.55</v>
      </c>
      <c r="AY15" s="409">
        <v>191.21299743652301</v>
      </c>
      <c r="AZ15" s="425">
        <v>133.43</v>
      </c>
      <c r="BA15" s="145">
        <v>156.82</v>
      </c>
      <c r="BB15" s="432">
        <v>5</v>
      </c>
      <c r="BC15" s="412">
        <v>229.71699501037588</v>
      </c>
      <c r="BD15" s="410">
        <v>99.395001649856425</v>
      </c>
      <c r="BE15" s="428">
        <v>135.79099489999999</v>
      </c>
      <c r="BF15" s="145">
        <v>204.81</v>
      </c>
    </row>
    <row r="16" spans="1:58" ht="14.25" customHeight="1">
      <c r="A16" s="210"/>
      <c r="B16" s="443" t="s">
        <v>186</v>
      </c>
      <c r="C16" s="444"/>
      <c r="D16" s="445">
        <v>249.13</v>
      </c>
      <c r="E16" s="445">
        <v>219.58</v>
      </c>
      <c r="F16" s="212"/>
      <c r="G16" s="215"/>
      <c r="H16" s="215"/>
      <c r="I16" s="216"/>
      <c r="J16" s="212"/>
      <c r="K16" s="155"/>
      <c r="U16" s="392"/>
      <c r="V16" s="392">
        <v>8</v>
      </c>
      <c r="W16"/>
      <c r="X16" s="450">
        <v>95.671427045549564</v>
      </c>
      <c r="Y16" s="450">
        <v>310.30528479999998</v>
      </c>
      <c r="Z16" s="450">
        <v>123.4721418</v>
      </c>
      <c r="AA16" s="450">
        <v>21.873999999999999</v>
      </c>
      <c r="AB16" s="450">
        <v>19.75271429</v>
      </c>
      <c r="AC16" s="408">
        <v>428.29571529999998</v>
      </c>
      <c r="AD16" s="450">
        <v>191.44571139999999</v>
      </c>
      <c r="AE16" s="450">
        <v>49.187142510000001</v>
      </c>
      <c r="AF16" s="450">
        <v>12.017142979999999</v>
      </c>
      <c r="AG16" s="450">
        <v>1.644428577</v>
      </c>
      <c r="AH16" s="450">
        <v>277.80142869999997</v>
      </c>
      <c r="AI16" s="450">
        <v>81.150284900000003</v>
      </c>
      <c r="AO16" s="432">
        <v>6</v>
      </c>
      <c r="AP16" s="409">
        <v>163.19800000000001</v>
      </c>
      <c r="AQ16" s="409">
        <v>170.628005981445</v>
      </c>
      <c r="AR16" s="425">
        <v>137.44</v>
      </c>
      <c r="AS16" s="145">
        <v>125.15</v>
      </c>
      <c r="AW16" s="432">
        <v>6</v>
      </c>
      <c r="AX16" s="409">
        <v>257.39999999999998</v>
      </c>
      <c r="AY16" s="409">
        <v>216.95199584960901</v>
      </c>
      <c r="AZ16" s="425">
        <v>159.21</v>
      </c>
      <c r="BA16" s="145">
        <v>168.88</v>
      </c>
      <c r="BB16" s="432">
        <v>6</v>
      </c>
      <c r="BC16" s="412">
        <v>228.29300178527819</v>
      </c>
      <c r="BD16" s="410">
        <v>122.14100027084339</v>
      </c>
      <c r="BE16" s="428">
        <v>150.04800030000001</v>
      </c>
      <c r="BF16" s="145">
        <v>201.83</v>
      </c>
    </row>
    <row r="17" spans="1:58" ht="14.25" customHeight="1">
      <c r="A17" s="210"/>
      <c r="B17" s="435" t="s">
        <v>187</v>
      </c>
      <c r="C17" s="436"/>
      <c r="D17" s="437">
        <v>126.88</v>
      </c>
      <c r="E17" s="437">
        <v>135.81</v>
      </c>
      <c r="F17" s="212"/>
      <c r="G17" s="215"/>
      <c r="H17" s="215"/>
      <c r="I17" s="216"/>
      <c r="J17" s="212"/>
      <c r="K17" s="155"/>
      <c r="U17" s="392"/>
      <c r="V17" s="392"/>
      <c r="W17"/>
      <c r="X17" s="450">
        <v>101.84</v>
      </c>
      <c r="Y17" s="450">
        <v>232.7</v>
      </c>
      <c r="Z17" s="450">
        <v>127.05</v>
      </c>
      <c r="AA17" s="450">
        <v>25.35</v>
      </c>
      <c r="AB17" s="450">
        <v>21.95</v>
      </c>
      <c r="AC17" s="408">
        <v>383.16</v>
      </c>
      <c r="AD17" s="450">
        <v>140.93</v>
      </c>
      <c r="AE17" s="450">
        <v>38.619999999999997</v>
      </c>
      <c r="AF17" s="450">
        <v>12</v>
      </c>
      <c r="AG17" s="450">
        <v>1.43</v>
      </c>
      <c r="AH17" s="450">
        <v>179.2</v>
      </c>
      <c r="AI17" s="450">
        <v>58.33</v>
      </c>
      <c r="AO17" s="432">
        <v>7</v>
      </c>
      <c r="AP17" s="409">
        <v>180.73800659179599</v>
      </c>
      <c r="AQ17" s="409">
        <v>170.628005981445</v>
      </c>
      <c r="AR17" s="425">
        <v>151.05000000000001</v>
      </c>
      <c r="AS17" s="145">
        <v>142.99</v>
      </c>
      <c r="AW17" s="432">
        <v>7</v>
      </c>
      <c r="AX17" s="409">
        <v>300.037994384765</v>
      </c>
      <c r="AY17" s="409">
        <v>240.95399475097599</v>
      </c>
      <c r="AZ17" s="425">
        <v>186.18</v>
      </c>
      <c r="BA17" s="145">
        <v>196.28</v>
      </c>
      <c r="BB17" s="432">
        <v>7</v>
      </c>
      <c r="BC17" s="412">
        <v>224.18200111389126</v>
      </c>
      <c r="BD17" s="410">
        <v>164.75300073623634</v>
      </c>
      <c r="BE17" s="428">
        <v>174.31999970000001</v>
      </c>
      <c r="BF17" s="145">
        <v>199.6</v>
      </c>
    </row>
    <row r="18" spans="1:58" ht="14.25" customHeight="1">
      <c r="A18" s="210"/>
      <c r="B18" s="443" t="s">
        <v>188</v>
      </c>
      <c r="C18" s="444"/>
      <c r="D18" s="445">
        <v>14.64</v>
      </c>
      <c r="E18" s="445">
        <v>9.8659999999999997</v>
      </c>
      <c r="F18" s="212"/>
      <c r="G18" s="215"/>
      <c r="H18" s="215"/>
      <c r="I18" s="216"/>
      <c r="J18" s="212"/>
      <c r="K18" s="166"/>
      <c r="U18" s="392"/>
      <c r="V18" s="392"/>
      <c r="W18"/>
      <c r="X18" s="450">
        <v>111.7285712</v>
      </c>
      <c r="Y18" s="450">
        <v>313.02366640000002</v>
      </c>
      <c r="Z18" s="450">
        <v>102.4850019</v>
      </c>
      <c r="AA18" s="450">
        <v>32.583857129999998</v>
      </c>
      <c r="AB18" s="450">
        <v>16.16099998</v>
      </c>
      <c r="AC18" s="408">
        <v>557.40757099999996</v>
      </c>
      <c r="AD18" s="450">
        <v>175.57571630000001</v>
      </c>
      <c r="AE18" s="450">
        <v>47.68142864</v>
      </c>
      <c r="AF18" s="450">
        <v>12.001428600000001</v>
      </c>
      <c r="AG18" s="450">
        <v>1.4118571280000001</v>
      </c>
      <c r="AH18" s="450">
        <v>158.30857409999999</v>
      </c>
      <c r="AI18" s="450">
        <v>48.130142759999998</v>
      </c>
      <c r="AO18" s="432">
        <v>8</v>
      </c>
      <c r="AP18" s="409">
        <v>199.62100219999999</v>
      </c>
      <c r="AQ18" s="409">
        <v>170.628005981445</v>
      </c>
      <c r="AR18" s="425">
        <v>151.05000000000001</v>
      </c>
      <c r="AS18" s="145">
        <v>142.99</v>
      </c>
      <c r="AW18" s="432">
        <v>8</v>
      </c>
      <c r="AX18" s="409">
        <v>326.67999270000001</v>
      </c>
      <c r="AY18" s="409">
        <v>240.95399475097599</v>
      </c>
      <c r="AZ18" s="425">
        <v>206.54</v>
      </c>
      <c r="BA18" s="145">
        <v>230.19</v>
      </c>
      <c r="BB18" s="432">
        <v>8</v>
      </c>
      <c r="BC18" s="412">
        <v>220.41400382999998</v>
      </c>
      <c r="BD18" s="410">
        <v>173.15699958801241</v>
      </c>
      <c r="BE18" s="428">
        <v>262.93500039999998</v>
      </c>
      <c r="BF18" s="145">
        <v>214.34</v>
      </c>
    </row>
    <row r="19" spans="1:58" ht="14.25" customHeight="1">
      <c r="A19" s="210"/>
      <c r="B19" s="435" t="s">
        <v>189</v>
      </c>
      <c r="C19" s="436"/>
      <c r="D19" s="437">
        <v>36.450000000000003</v>
      </c>
      <c r="E19" s="437">
        <v>49.755980000000001</v>
      </c>
      <c r="F19" s="212"/>
      <c r="G19" s="215"/>
      <c r="H19" s="215"/>
      <c r="I19" s="216"/>
      <c r="J19" s="212"/>
      <c r="K19" s="166"/>
      <c r="U19" s="392"/>
      <c r="V19" s="392"/>
      <c r="W19"/>
      <c r="X19" s="450">
        <v>107.21428571428528</v>
      </c>
      <c r="Y19" s="450">
        <v>264.70640258789024</v>
      </c>
      <c r="Z19" s="450">
        <v>100.62920074462855</v>
      </c>
      <c r="AA19" s="450">
        <v>35.707000187465077</v>
      </c>
      <c r="AB19" s="450">
        <v>20.230571338108572</v>
      </c>
      <c r="AC19" s="408">
        <v>738.35199846540127</v>
      </c>
      <c r="AD19" s="450">
        <v>222.98999895368257</v>
      </c>
      <c r="AE19" s="450">
        <v>58.7428567068917</v>
      </c>
      <c r="AF19" s="450">
        <v>11.715714318411687</v>
      </c>
      <c r="AG19" s="450">
        <v>1.4087142603737945</v>
      </c>
      <c r="AH19" s="450">
        <v>187.32428414480987</v>
      </c>
      <c r="AI19" s="450">
        <v>66.01142992292128</v>
      </c>
      <c r="AO19" s="432">
        <v>9</v>
      </c>
      <c r="AP19" s="409">
        <v>199.62100219999999</v>
      </c>
      <c r="AQ19" s="409">
        <v>185.25</v>
      </c>
      <c r="AR19" s="425">
        <v>165.01</v>
      </c>
      <c r="AS19" s="145">
        <v>159.53</v>
      </c>
      <c r="AW19" s="432">
        <v>9</v>
      </c>
      <c r="AX19" s="409">
        <v>332.71</v>
      </c>
      <c r="AY19" s="409">
        <v>274.18798828125</v>
      </c>
      <c r="AZ19" s="425">
        <v>240.95</v>
      </c>
      <c r="BA19" s="145">
        <v>249.13</v>
      </c>
      <c r="BB19" s="432">
        <v>9</v>
      </c>
      <c r="BC19" s="412">
        <v>218.33100054931617</v>
      </c>
      <c r="BD19" s="410">
        <v>186.28200244903536</v>
      </c>
      <c r="BE19" s="428">
        <v>279.08800120000001</v>
      </c>
      <c r="BF19" s="145">
        <v>250.89</v>
      </c>
    </row>
    <row r="20" spans="1:58" ht="14.25" customHeight="1">
      <c r="A20" s="210"/>
      <c r="B20" s="443" t="s">
        <v>190</v>
      </c>
      <c r="C20" s="444"/>
      <c r="D20" s="445">
        <v>22.692</v>
      </c>
      <c r="E20" s="445">
        <v>7.6525499999999997</v>
      </c>
      <c r="F20" s="212"/>
      <c r="G20" s="215"/>
      <c r="H20" s="215"/>
      <c r="I20" s="216"/>
      <c r="J20" s="212"/>
      <c r="K20" s="172"/>
      <c r="U20" s="392"/>
      <c r="V20" s="392">
        <v>12</v>
      </c>
      <c r="W20"/>
      <c r="X20" s="450">
        <v>105.2142846</v>
      </c>
      <c r="Y20" s="450">
        <v>260.1815709</v>
      </c>
      <c r="Z20" s="450">
        <v>165.7174268</v>
      </c>
      <c r="AA20" s="450">
        <v>31.82685661</v>
      </c>
      <c r="AB20" s="450">
        <v>9.8735712600000003</v>
      </c>
      <c r="AC20" s="408">
        <v>531.9642857</v>
      </c>
      <c r="AD20" s="450">
        <v>193.36714169999999</v>
      </c>
      <c r="AE20" s="450">
        <v>60.019999910000003</v>
      </c>
      <c r="AF20" s="450">
        <v>11.001428600000001</v>
      </c>
      <c r="AG20" s="450">
        <v>1.3644285709999999</v>
      </c>
      <c r="AH20" s="450">
        <v>215.06571310000001</v>
      </c>
      <c r="AI20" s="450">
        <v>62.787142070000002</v>
      </c>
      <c r="AO20" s="432">
        <v>10</v>
      </c>
      <c r="AP20" s="409">
        <v>199.62100219999999</v>
      </c>
      <c r="AQ20" s="409">
        <v>185.25</v>
      </c>
      <c r="AR20" s="425">
        <v>165.01</v>
      </c>
      <c r="AW20" s="432">
        <v>10</v>
      </c>
      <c r="AX20" s="409">
        <v>332.70800780000002</v>
      </c>
      <c r="AY20" s="409">
        <v>288.45</v>
      </c>
      <c r="AZ20" s="425">
        <v>279.86</v>
      </c>
      <c r="BB20" s="432">
        <v>10</v>
      </c>
      <c r="BC20" s="412">
        <v>215.62899492000003</v>
      </c>
      <c r="BD20" s="410">
        <v>223.25000000000003</v>
      </c>
      <c r="BE20" s="428">
        <v>283.7940006</v>
      </c>
    </row>
    <row r="21" spans="1:58" s="173" customFormat="1" ht="14.25" customHeight="1">
      <c r="A21" s="261"/>
      <c r="B21" s="435" t="s">
        <v>191</v>
      </c>
      <c r="C21" s="436"/>
      <c r="D21" s="437">
        <v>16.917000000000002</v>
      </c>
      <c r="E21" s="437">
        <v>25.181000000000001</v>
      </c>
      <c r="F21" s="212"/>
      <c r="G21" s="215"/>
      <c r="H21" s="215"/>
      <c r="I21" s="216"/>
      <c r="J21" s="212"/>
      <c r="K21" s="166"/>
      <c r="U21" s="392"/>
      <c r="V21" s="392"/>
      <c r="W21"/>
      <c r="X21" s="450">
        <v>85.84</v>
      </c>
      <c r="Y21" s="450">
        <v>163.47999999999999</v>
      </c>
      <c r="Z21" s="450">
        <v>81.83</v>
      </c>
      <c r="AA21" s="450">
        <v>24.225000000000001</v>
      </c>
      <c r="AB21" s="450">
        <v>10.32</v>
      </c>
      <c r="AC21" s="408">
        <v>277.75099999999998</v>
      </c>
      <c r="AD21" s="450">
        <v>132.26300000000001</v>
      </c>
      <c r="AE21" s="450">
        <v>35.963999999999999</v>
      </c>
      <c r="AF21" s="450">
        <v>10.43</v>
      </c>
      <c r="AG21" s="450">
        <v>1.35</v>
      </c>
      <c r="AH21" s="450">
        <v>145.36000000000001</v>
      </c>
      <c r="AI21" s="450">
        <v>49.43</v>
      </c>
      <c r="AO21" s="432">
        <v>11</v>
      </c>
      <c r="AP21" s="409">
        <v>218.65400695800699</v>
      </c>
      <c r="AQ21" s="409">
        <v>203.9</v>
      </c>
      <c r="AR21" s="425">
        <v>186.45</v>
      </c>
      <c r="AW21" s="432">
        <v>11</v>
      </c>
      <c r="AX21" s="409">
        <v>363.43499755859301</v>
      </c>
      <c r="AY21" s="409">
        <v>311.77999999999997</v>
      </c>
      <c r="AZ21" s="425">
        <v>308.83</v>
      </c>
      <c r="BB21" s="432">
        <v>11</v>
      </c>
      <c r="BC21" s="412">
        <v>222.04299736022926</v>
      </c>
      <c r="BD21" s="410">
        <v>237.42999999999998</v>
      </c>
      <c r="BE21" s="428">
        <v>286.24</v>
      </c>
    </row>
    <row r="22" spans="1:58" s="173" customFormat="1" ht="14.25" customHeight="1">
      <c r="A22" s="261"/>
      <c r="B22" s="443" t="s">
        <v>192</v>
      </c>
      <c r="C22" s="444"/>
      <c r="D22" s="445">
        <v>5.2690000000000001</v>
      </c>
      <c r="E22" s="445">
        <v>9.07</v>
      </c>
      <c r="F22" s="212"/>
      <c r="G22" s="215"/>
      <c r="H22" s="215"/>
      <c r="I22" s="216"/>
      <c r="J22" s="212"/>
      <c r="K22" s="166"/>
      <c r="U22" s="392"/>
      <c r="V22" s="392"/>
      <c r="W22"/>
      <c r="X22" s="450">
        <v>60.343000000000004</v>
      </c>
      <c r="Y22" s="450">
        <v>101.372</v>
      </c>
      <c r="Z22" s="450">
        <v>38.957999999999998</v>
      </c>
      <c r="AA22" s="450">
        <v>17.963999999999999</v>
      </c>
      <c r="AB22" s="450">
        <v>11.87</v>
      </c>
      <c r="AC22" s="408">
        <v>251.89099999999999</v>
      </c>
      <c r="AD22" s="450">
        <v>209.01</v>
      </c>
      <c r="AE22" s="450">
        <v>24.754000000000001</v>
      </c>
      <c r="AF22" s="450">
        <v>9.0090000000000003</v>
      </c>
      <c r="AG22" s="450">
        <v>1.3260000000000001</v>
      </c>
      <c r="AH22" s="450">
        <v>124.146</v>
      </c>
      <c r="AI22" s="450">
        <v>54.344000000000001</v>
      </c>
      <c r="AO22" s="432">
        <v>12</v>
      </c>
      <c r="AP22" s="409">
        <v>218.65400695800699</v>
      </c>
      <c r="AQ22" s="409">
        <v>203.9</v>
      </c>
      <c r="AR22" s="425">
        <v>186.45</v>
      </c>
      <c r="AW22" s="432">
        <v>12</v>
      </c>
      <c r="AX22" s="409">
        <v>404.84201050000001</v>
      </c>
      <c r="AY22" s="409">
        <v>314.74099731445301</v>
      </c>
      <c r="AZ22" s="425">
        <v>308.83</v>
      </c>
      <c r="BB22" s="432">
        <v>12</v>
      </c>
      <c r="BC22" s="412">
        <v>222.46699903000001</v>
      </c>
      <c r="BD22" s="410">
        <v>259.42500019073447</v>
      </c>
      <c r="BE22" s="428">
        <v>285.0129948</v>
      </c>
    </row>
    <row r="23" spans="1:58" s="173" customFormat="1" ht="14.25" customHeight="1">
      <c r="A23" s="261"/>
      <c r="B23" s="435" t="s">
        <v>193</v>
      </c>
      <c r="C23" s="436"/>
      <c r="D23" s="437">
        <v>8.9949999999999992</v>
      </c>
      <c r="E23" s="437">
        <v>8.4019999999999992</v>
      </c>
      <c r="F23" s="212"/>
      <c r="G23" s="215"/>
      <c r="H23" s="215"/>
      <c r="I23" s="216"/>
      <c r="J23" s="212"/>
      <c r="K23" s="166"/>
      <c r="U23" s="392"/>
      <c r="V23" s="392"/>
      <c r="W23"/>
      <c r="X23" s="450">
        <v>45.5</v>
      </c>
      <c r="Y23" s="450">
        <v>86.66</v>
      </c>
      <c r="Z23" s="450">
        <v>30.167999999999999</v>
      </c>
      <c r="AA23" s="450">
        <v>15.83</v>
      </c>
      <c r="AB23" s="450">
        <v>10.039999999999999</v>
      </c>
      <c r="AC23" s="408">
        <v>183.58199999999999</v>
      </c>
      <c r="AD23" s="450">
        <v>95.99</v>
      </c>
      <c r="AE23" s="450">
        <v>26.423999999999999</v>
      </c>
      <c r="AF23" s="450">
        <v>9</v>
      </c>
      <c r="AG23" s="450">
        <v>1.319</v>
      </c>
      <c r="AH23" s="450">
        <v>97.190700000000007</v>
      </c>
      <c r="AI23" s="450">
        <v>41.814</v>
      </c>
      <c r="AO23" s="432">
        <v>13</v>
      </c>
      <c r="AP23" s="409">
        <v>220.94</v>
      </c>
      <c r="AQ23" s="409">
        <v>221.62</v>
      </c>
      <c r="AR23" s="425">
        <v>195.65</v>
      </c>
      <c r="AW23" s="432">
        <v>13</v>
      </c>
      <c r="AX23" s="409">
        <v>395.14</v>
      </c>
      <c r="AY23" s="409">
        <v>323.68</v>
      </c>
      <c r="AZ23" s="425">
        <v>308.83</v>
      </c>
      <c r="BB23" s="432">
        <v>13</v>
      </c>
      <c r="BC23" s="412">
        <v>220.64399999999998</v>
      </c>
      <c r="BD23" s="410">
        <v>263.17400000000004</v>
      </c>
      <c r="BE23" s="428">
        <v>279.9690008</v>
      </c>
    </row>
    <row r="24" spans="1:58" s="173" customFormat="1" ht="14.25" customHeight="1">
      <c r="A24" s="261"/>
      <c r="B24" s="443" t="s">
        <v>194</v>
      </c>
      <c r="C24" s="444"/>
      <c r="D24" s="445">
        <v>11.071</v>
      </c>
      <c r="E24" s="445">
        <v>11.077</v>
      </c>
      <c r="F24" s="212"/>
      <c r="G24" s="215"/>
      <c r="H24" s="215"/>
      <c r="I24" s="216"/>
      <c r="J24" s="212"/>
      <c r="K24" s="166"/>
      <c r="U24" s="392"/>
      <c r="V24" s="392">
        <v>16</v>
      </c>
      <c r="W24"/>
      <c r="X24" s="450">
        <v>43.256999999999998</v>
      </c>
      <c r="Y24" s="450">
        <v>82.16</v>
      </c>
      <c r="Z24" s="450">
        <v>40.76</v>
      </c>
      <c r="AA24" s="450">
        <v>15.3</v>
      </c>
      <c r="AB24" s="450">
        <v>9.1</v>
      </c>
      <c r="AC24" s="408">
        <v>155.88999999999999</v>
      </c>
      <c r="AD24" s="450">
        <v>89.72</v>
      </c>
      <c r="AE24" s="450">
        <v>20.83</v>
      </c>
      <c r="AF24" s="450">
        <v>9</v>
      </c>
      <c r="AG24" s="450">
        <v>1.3069999999999999</v>
      </c>
      <c r="AH24" s="450">
        <v>89.46</v>
      </c>
      <c r="AI24" s="450">
        <v>33.630000000000003</v>
      </c>
      <c r="AO24" s="432">
        <v>14</v>
      </c>
      <c r="AP24" s="409">
        <v>220.94</v>
      </c>
      <c r="AQ24" s="409">
        <v>221.62</v>
      </c>
      <c r="AR24" s="425">
        <v>195.65</v>
      </c>
      <c r="AW24" s="432">
        <v>14</v>
      </c>
      <c r="AX24" s="409">
        <v>376</v>
      </c>
      <c r="AY24" s="409">
        <v>323.68</v>
      </c>
      <c r="AZ24" s="425">
        <v>302.95999999999998</v>
      </c>
      <c r="BB24" s="432">
        <v>14</v>
      </c>
      <c r="BC24" s="412">
        <v>223.27600000000001</v>
      </c>
      <c r="BD24" s="410">
        <v>268.62</v>
      </c>
      <c r="BE24" s="428">
        <v>286.5410023</v>
      </c>
    </row>
    <row r="25" spans="1:58" s="173" customFormat="1" ht="14.25" customHeight="1">
      <c r="A25" s="261"/>
      <c r="B25" s="435" t="s">
        <v>195</v>
      </c>
      <c r="C25" s="436"/>
      <c r="D25" s="437">
        <v>159.52600000000001</v>
      </c>
      <c r="E25" s="437">
        <v>165.005</v>
      </c>
      <c r="F25" s="212"/>
      <c r="G25" s="215"/>
      <c r="H25" s="215"/>
      <c r="I25" s="216"/>
      <c r="J25" s="212"/>
      <c r="K25" s="166"/>
      <c r="U25" s="392"/>
      <c r="V25" s="392"/>
      <c r="W25"/>
      <c r="X25" s="450">
        <v>50.91</v>
      </c>
      <c r="Y25" s="450">
        <v>97.92</v>
      </c>
      <c r="Z25" s="450">
        <v>50.25</v>
      </c>
      <c r="AA25" s="450">
        <v>15.52</v>
      </c>
      <c r="AB25" s="450">
        <v>9.36</v>
      </c>
      <c r="AC25" s="408">
        <v>166.41</v>
      </c>
      <c r="AD25" s="450">
        <v>101.72</v>
      </c>
      <c r="AE25" s="450">
        <v>23.6</v>
      </c>
      <c r="AF25" s="450">
        <v>9.0057144165039045</v>
      </c>
      <c r="AG25" s="450">
        <v>1.42</v>
      </c>
      <c r="AH25" s="450">
        <v>99.16</v>
      </c>
      <c r="AI25" s="450">
        <v>32.46</v>
      </c>
      <c r="AO25" s="432">
        <v>15</v>
      </c>
      <c r="AP25" s="409">
        <v>221.99</v>
      </c>
      <c r="AQ25" s="409">
        <v>226.28</v>
      </c>
      <c r="AR25" s="425">
        <v>201.94</v>
      </c>
      <c r="AW25" s="432">
        <v>15</v>
      </c>
      <c r="AX25" s="409">
        <v>363.43</v>
      </c>
      <c r="AY25" s="409">
        <v>335.74</v>
      </c>
      <c r="AZ25" s="425">
        <v>311.77999999999997</v>
      </c>
      <c r="BB25" s="432">
        <v>15</v>
      </c>
      <c r="BC25" s="412">
        <v>222.00500000000002</v>
      </c>
      <c r="BD25" s="410">
        <v>278.94</v>
      </c>
      <c r="BE25" s="428">
        <v>288.78499979999998</v>
      </c>
    </row>
    <row r="26" spans="1:58" s="173" customFormat="1" ht="14.25" customHeight="1">
      <c r="A26" s="261"/>
      <c r="B26" s="443" t="s">
        <v>196</v>
      </c>
      <c r="C26" s="444"/>
      <c r="D26" s="445">
        <v>35.874000000000002</v>
      </c>
      <c r="E26" s="445">
        <v>27.829000000000001</v>
      </c>
      <c r="F26" s="231"/>
      <c r="G26" s="231"/>
      <c r="H26" s="231"/>
      <c r="I26" s="231"/>
      <c r="J26" s="256"/>
      <c r="K26" s="166"/>
      <c r="U26" s="392"/>
      <c r="V26" s="392"/>
      <c r="W26"/>
      <c r="X26" s="450">
        <v>60.1</v>
      </c>
      <c r="Y26" s="450">
        <v>118.21</v>
      </c>
      <c r="Z26" s="450">
        <v>88.1</v>
      </c>
      <c r="AA26" s="450">
        <v>15.59</v>
      </c>
      <c r="AB26" s="450">
        <v>8.8000000000000007</v>
      </c>
      <c r="AC26" s="408">
        <v>178.05</v>
      </c>
      <c r="AD26" s="450">
        <v>95.81</v>
      </c>
      <c r="AE26" s="450">
        <v>22.27</v>
      </c>
      <c r="AF26" s="450">
        <v>9.0057144165039045</v>
      </c>
      <c r="AG26" s="450">
        <v>1.2150000000000001</v>
      </c>
      <c r="AH26" s="450">
        <v>71.319999999999993</v>
      </c>
      <c r="AI26" s="450">
        <v>32.46</v>
      </c>
      <c r="AO26" s="432">
        <v>16</v>
      </c>
      <c r="AP26" s="409">
        <v>221.99</v>
      </c>
      <c r="AQ26" s="409">
        <v>226.28</v>
      </c>
      <c r="AR26" s="425">
        <v>201.94</v>
      </c>
      <c r="AW26" s="432">
        <v>16</v>
      </c>
      <c r="AX26" s="409">
        <v>347.95</v>
      </c>
      <c r="AY26" s="409">
        <v>329.68899540000001</v>
      </c>
      <c r="AZ26" s="425">
        <v>320.69</v>
      </c>
      <c r="BB26" s="432">
        <v>16</v>
      </c>
      <c r="BC26" s="412">
        <v>223.80200000000002</v>
      </c>
      <c r="BD26" s="410">
        <v>283.35699175000002</v>
      </c>
      <c r="BE26" s="428">
        <v>293.26400000000001</v>
      </c>
    </row>
    <row r="27" spans="1:58" s="173" customFormat="1" ht="14.25" customHeight="1">
      <c r="A27" s="261"/>
      <c r="B27" s="435" t="s">
        <v>197</v>
      </c>
      <c r="C27" s="436"/>
      <c r="D27" s="437">
        <v>52.351999999999997</v>
      </c>
      <c r="E27" s="437">
        <v>52.282321430000003</v>
      </c>
      <c r="F27" s="231"/>
      <c r="G27" s="231"/>
      <c r="H27" s="231"/>
      <c r="I27" s="231"/>
      <c r="J27" s="256"/>
      <c r="K27" s="166"/>
      <c r="U27" s="392"/>
      <c r="V27" s="392"/>
      <c r="W27"/>
      <c r="X27" s="450">
        <v>51.714286260000002</v>
      </c>
      <c r="Y27" s="450">
        <v>91.569599909999994</v>
      </c>
      <c r="Z27" s="450">
        <v>109.7940002</v>
      </c>
      <c r="AA27" s="450">
        <v>14.470856939999999</v>
      </c>
      <c r="AB27" s="450">
        <v>7.7015714649999998</v>
      </c>
      <c r="AC27" s="408">
        <v>158.61442779999999</v>
      </c>
      <c r="AD27" s="450">
        <v>86.274285449999994</v>
      </c>
      <c r="AE27" s="450">
        <v>20.1857139</v>
      </c>
      <c r="AF27" s="450">
        <v>9</v>
      </c>
      <c r="AG27" s="450">
        <v>1.3400000160000001</v>
      </c>
      <c r="AH27" s="450">
        <v>61.869286670000001</v>
      </c>
      <c r="AI27" s="450">
        <v>18.350000380000001</v>
      </c>
      <c r="AO27" s="432">
        <v>17</v>
      </c>
      <c r="AP27" s="409">
        <v>225.06</v>
      </c>
      <c r="AQ27" s="409">
        <v>228.07400000000001</v>
      </c>
      <c r="AR27" s="425">
        <v>201.94</v>
      </c>
      <c r="AW27" s="432">
        <v>17</v>
      </c>
      <c r="AX27" s="409">
        <v>338.77</v>
      </c>
      <c r="AY27" s="409">
        <v>326.68</v>
      </c>
      <c r="AZ27" s="425">
        <v>326.68</v>
      </c>
      <c r="BB27" s="432">
        <v>17</v>
      </c>
      <c r="BC27" s="412">
        <v>217.49399757385231</v>
      </c>
      <c r="BD27" s="410">
        <v>293.363</v>
      </c>
      <c r="BE27" s="428">
        <v>292.87300069999998</v>
      </c>
    </row>
    <row r="28" spans="1:58" s="173" customFormat="1" ht="14.25" customHeight="1">
      <c r="A28" s="261"/>
      <c r="B28" s="438" t="s">
        <v>198</v>
      </c>
      <c r="C28" s="439"/>
      <c r="D28" s="440">
        <v>202.80799999999999</v>
      </c>
      <c r="E28" s="440">
        <v>80.024000000000001</v>
      </c>
      <c r="F28" s="231"/>
      <c r="G28" s="231"/>
      <c r="H28" s="231"/>
      <c r="I28" s="231"/>
      <c r="J28" s="256"/>
      <c r="K28" s="166"/>
      <c r="U28" s="392"/>
      <c r="V28" s="392">
        <v>20</v>
      </c>
      <c r="W28"/>
      <c r="X28" s="450">
        <v>37.44</v>
      </c>
      <c r="Y28" s="450">
        <v>67.650000000000006</v>
      </c>
      <c r="Z28" s="450">
        <v>77.853999999999999</v>
      </c>
      <c r="AA28" s="450">
        <v>12.94</v>
      </c>
      <c r="AB28" s="450">
        <v>5.64</v>
      </c>
      <c r="AC28" s="408">
        <v>121.72</v>
      </c>
      <c r="AD28" s="450">
        <v>79.86</v>
      </c>
      <c r="AE28" s="450">
        <v>19.373000000000001</v>
      </c>
      <c r="AF28" s="450">
        <v>9</v>
      </c>
      <c r="AG28" s="450">
        <v>1.355</v>
      </c>
      <c r="AH28" s="450">
        <v>62.061</v>
      </c>
      <c r="AI28" s="450">
        <v>16.739999999999998</v>
      </c>
      <c r="AO28" s="432">
        <v>18</v>
      </c>
      <c r="AP28" s="409">
        <v>225.06</v>
      </c>
      <c r="AQ28" s="409">
        <v>228.07400000000001</v>
      </c>
      <c r="AR28" s="425">
        <v>207.59</v>
      </c>
      <c r="AW28" s="432">
        <v>18</v>
      </c>
      <c r="AX28" s="409">
        <v>326.67999267578102</v>
      </c>
      <c r="AY28" s="409">
        <v>323.68</v>
      </c>
      <c r="AZ28" s="425">
        <v>314.74</v>
      </c>
      <c r="BB28" s="432">
        <v>18</v>
      </c>
      <c r="BC28" s="412">
        <v>213.5109978485107</v>
      </c>
      <c r="BD28" s="410">
        <v>295.185</v>
      </c>
      <c r="BE28" s="428">
        <v>289.06400009999999</v>
      </c>
    </row>
    <row r="29" spans="1:58" s="173" customFormat="1" ht="12.75">
      <c r="A29" s="218"/>
      <c r="B29" s="231"/>
      <c r="C29" s="231"/>
      <c r="D29" s="231"/>
      <c r="E29" s="231"/>
      <c r="F29" s="231"/>
      <c r="G29" s="231"/>
      <c r="H29" s="231"/>
      <c r="I29" s="231"/>
      <c r="J29" s="256"/>
      <c r="K29" s="166"/>
      <c r="U29" s="392"/>
      <c r="V29" s="392"/>
      <c r="W29"/>
      <c r="X29" s="450">
        <v>27.871428353445829</v>
      </c>
      <c r="Y29" s="450">
        <v>56.340142386300158</v>
      </c>
      <c r="Z29" s="450">
        <v>46.279857635497997</v>
      </c>
      <c r="AA29" s="450">
        <v>12.185285568237273</v>
      </c>
      <c r="AB29" s="450">
        <v>4.946999958583282</v>
      </c>
      <c r="AC29" s="408">
        <v>97.352142333984176</v>
      </c>
      <c r="AD29" s="450">
        <v>59.180000305175732</v>
      </c>
      <c r="AE29" s="450">
        <v>15.218571390424414</v>
      </c>
      <c r="AF29" s="450">
        <v>9.0042858123779261</v>
      </c>
      <c r="AG29" s="450">
        <v>1.5431428466524355</v>
      </c>
      <c r="AH29" s="450">
        <v>58.464999607631093</v>
      </c>
      <c r="AI29" s="450">
        <v>15.350000108991299</v>
      </c>
      <c r="AO29" s="432">
        <v>19</v>
      </c>
      <c r="AP29" s="409">
        <v>225.9400024</v>
      </c>
      <c r="AQ29" s="409">
        <v>229.173</v>
      </c>
      <c r="AR29" s="425">
        <v>207.59</v>
      </c>
      <c r="AW29" s="432">
        <v>19</v>
      </c>
      <c r="AX29" s="409">
        <v>326.67999270000001</v>
      </c>
      <c r="AY29" s="409">
        <v>317.71099853515602</v>
      </c>
      <c r="AZ29" s="425">
        <v>308.83</v>
      </c>
      <c r="BB29" s="432">
        <v>19</v>
      </c>
      <c r="BC29" s="412">
        <v>210.8809986</v>
      </c>
      <c r="BD29" s="410">
        <v>294.39800000000002</v>
      </c>
      <c r="BE29" s="428">
        <v>283.7310013</v>
      </c>
    </row>
    <row r="30" spans="1:58" s="173" customFormat="1" ht="12.75">
      <c r="A30" s="218"/>
      <c r="B30" s="231"/>
      <c r="C30" s="231"/>
      <c r="D30" s="231"/>
      <c r="E30" s="231"/>
      <c r="F30" s="231"/>
      <c r="G30" s="231"/>
      <c r="H30" s="231"/>
      <c r="I30" s="231"/>
      <c r="J30" s="256"/>
      <c r="K30" s="166"/>
      <c r="U30" s="392"/>
      <c r="V30" s="392"/>
      <c r="W30"/>
      <c r="X30" s="450">
        <v>22.73</v>
      </c>
      <c r="Y30" s="450">
        <v>42.3</v>
      </c>
      <c r="Z30" s="450">
        <v>27.998000000000001</v>
      </c>
      <c r="AA30" s="450">
        <v>11.54</v>
      </c>
      <c r="AB30" s="450">
        <v>4.165</v>
      </c>
      <c r="AC30" s="408">
        <v>85.36</v>
      </c>
      <c r="AD30" s="450">
        <v>45.05</v>
      </c>
      <c r="AE30" s="450">
        <v>12.23</v>
      </c>
      <c r="AF30" s="450">
        <v>9</v>
      </c>
      <c r="AG30" s="450">
        <v>1.57</v>
      </c>
      <c r="AH30" s="450">
        <v>45.284999999999997</v>
      </c>
      <c r="AI30" s="450">
        <v>15.35</v>
      </c>
      <c r="AO30" s="432">
        <v>20</v>
      </c>
      <c r="AP30" s="409">
        <v>225.9400024</v>
      </c>
      <c r="AQ30" s="409">
        <v>229.173</v>
      </c>
      <c r="AR30" s="425">
        <v>205.7</v>
      </c>
      <c r="AW30" s="432">
        <v>20</v>
      </c>
      <c r="AX30" s="409">
        <v>323.7</v>
      </c>
      <c r="AY30" s="409">
        <v>320.69100950000001</v>
      </c>
      <c r="AZ30" s="425">
        <v>308.8</v>
      </c>
      <c r="BB30" s="432">
        <v>20</v>
      </c>
      <c r="BC30" s="412">
        <v>207.37700241088851</v>
      </c>
      <c r="BD30" s="410">
        <v>292.23500059000003</v>
      </c>
      <c r="BE30" s="428">
        <v>278.89999999999998</v>
      </c>
    </row>
    <row r="31" spans="1:58" s="173" customFormat="1" ht="12.75">
      <c r="A31" s="218"/>
      <c r="B31" s="231"/>
      <c r="C31" s="231"/>
      <c r="D31" s="231"/>
      <c r="E31" s="231"/>
      <c r="F31" s="231"/>
      <c r="G31" s="231"/>
      <c r="H31" s="231"/>
      <c r="I31" s="231"/>
      <c r="J31" s="256"/>
      <c r="K31" s="166"/>
      <c r="U31" s="393"/>
      <c r="V31" s="392"/>
      <c r="W31"/>
      <c r="X31" s="450">
        <v>19.685714449999999</v>
      </c>
      <c r="Y31" s="450">
        <v>42.036570959999999</v>
      </c>
      <c r="Z31" s="450">
        <v>20.883000240000001</v>
      </c>
      <c r="AA31" s="450">
        <v>10.125571389999999</v>
      </c>
      <c r="AB31" s="450">
        <v>2.893857138</v>
      </c>
      <c r="AC31" s="408">
        <v>79.191714700000006</v>
      </c>
      <c r="AD31" s="450">
        <v>42.964286260000002</v>
      </c>
      <c r="AE31" s="450">
        <v>11.14142854</v>
      </c>
      <c r="AF31" s="450">
        <v>9.0013386860000004</v>
      </c>
      <c r="AG31" s="450">
        <v>1.7202857389999999</v>
      </c>
      <c r="AH31" s="450">
        <v>39.832142419999997</v>
      </c>
      <c r="AI31" s="450">
        <v>11.67585727</v>
      </c>
      <c r="AO31" s="432">
        <v>21</v>
      </c>
      <c r="AP31" s="409">
        <v>225.9400024</v>
      </c>
      <c r="AQ31" s="409">
        <v>229.173</v>
      </c>
      <c r="AR31" s="425">
        <v>205.7</v>
      </c>
      <c r="AW31" s="432">
        <v>21</v>
      </c>
      <c r="AX31" s="409">
        <v>314.74099731445301</v>
      </c>
      <c r="AY31" s="409">
        <v>314.7409973</v>
      </c>
      <c r="AZ31" s="425">
        <v>311.77999999999997</v>
      </c>
      <c r="BB31" s="432">
        <v>21</v>
      </c>
      <c r="BC31" s="412">
        <v>203.7669992446898</v>
      </c>
      <c r="BD31" s="410">
        <v>289.28499365999994</v>
      </c>
      <c r="BE31" s="428">
        <v>274.65599980000002</v>
      </c>
    </row>
    <row r="32" spans="1:58" s="173" customFormat="1" ht="12.75">
      <c r="A32" s="218"/>
      <c r="B32" s="231"/>
      <c r="C32" s="231"/>
      <c r="D32" s="231"/>
      <c r="E32" s="231"/>
      <c r="F32" s="231"/>
      <c r="G32" s="231"/>
      <c r="H32" s="231"/>
      <c r="I32" s="231"/>
      <c r="J32" s="256"/>
      <c r="K32" s="166"/>
      <c r="U32" s="393"/>
      <c r="V32" s="392">
        <v>24</v>
      </c>
      <c r="W32"/>
      <c r="X32" s="450">
        <v>18.34285736</v>
      </c>
      <c r="Y32" s="450">
        <v>37.365667340000002</v>
      </c>
      <c r="Z32" s="450">
        <v>16.6200002</v>
      </c>
      <c r="AA32" s="450">
        <v>9.6549998689999992</v>
      </c>
      <c r="AB32" s="450">
        <v>4.0768571920000003</v>
      </c>
      <c r="AC32" s="408">
        <v>77.282856530000004</v>
      </c>
      <c r="AD32" s="450">
        <v>48.352857319999998</v>
      </c>
      <c r="AE32" s="450">
        <v>11.87857151</v>
      </c>
      <c r="AF32" s="450">
        <v>9</v>
      </c>
      <c r="AG32" s="450">
        <v>1.7888571529999999</v>
      </c>
      <c r="AH32" s="450">
        <v>37.416428699999997</v>
      </c>
      <c r="AI32" s="450">
        <v>11.18857152</v>
      </c>
      <c r="AO32" s="432">
        <v>22</v>
      </c>
      <c r="AP32" s="409">
        <v>224.12</v>
      </c>
      <c r="AQ32" s="409">
        <v>227.72900390625</v>
      </c>
      <c r="AR32" s="425">
        <v>204.65</v>
      </c>
      <c r="AW32" s="432">
        <v>22</v>
      </c>
      <c r="AX32" s="409">
        <v>300.04000000000002</v>
      </c>
      <c r="AY32" s="409">
        <v>308.829986572265</v>
      </c>
      <c r="AZ32" s="425">
        <v>314.74</v>
      </c>
      <c r="BB32" s="432">
        <v>22</v>
      </c>
      <c r="BC32" s="412">
        <v>200.18000106811502</v>
      </c>
      <c r="BD32" s="410">
        <v>287.342002868652</v>
      </c>
      <c r="BE32" s="428">
        <v>269.74</v>
      </c>
    </row>
    <row r="33" spans="1:57" s="173" customFormat="1" ht="12.75">
      <c r="A33" s="218"/>
      <c r="B33" s="231"/>
      <c r="C33" s="231"/>
      <c r="D33" s="231"/>
      <c r="E33" s="231"/>
      <c r="F33" s="231"/>
      <c r="G33" s="231"/>
      <c r="H33" s="231"/>
      <c r="I33" s="231"/>
      <c r="J33" s="256"/>
      <c r="K33" s="166"/>
      <c r="U33" s="393"/>
      <c r="V33" s="392"/>
      <c r="W33"/>
      <c r="X33" s="450">
        <v>18.350000000000001</v>
      </c>
      <c r="Y33" s="450">
        <v>33.43</v>
      </c>
      <c r="Z33" s="450">
        <v>13.565</v>
      </c>
      <c r="AA33" s="450">
        <v>9.0500000000000007</v>
      </c>
      <c r="AB33" s="450">
        <v>3.68</v>
      </c>
      <c r="AC33" s="408">
        <v>78.992999999999995</v>
      </c>
      <c r="AD33" s="450">
        <v>35.799999999999997</v>
      </c>
      <c r="AE33" s="450">
        <v>10.18</v>
      </c>
      <c r="AF33" s="450">
        <v>9</v>
      </c>
      <c r="AG33" s="450">
        <v>1.89</v>
      </c>
      <c r="AH33" s="450">
        <v>35.86</v>
      </c>
      <c r="AI33" s="450">
        <v>11.34</v>
      </c>
      <c r="AO33" s="432">
        <v>23</v>
      </c>
      <c r="AP33" s="409">
        <v>224.12</v>
      </c>
      <c r="AQ33" s="409">
        <v>227.72900390625</v>
      </c>
      <c r="AR33" s="425">
        <v>204.65</v>
      </c>
      <c r="AW33" s="432">
        <v>23</v>
      </c>
      <c r="AX33" s="409">
        <v>297.12701420000002</v>
      </c>
      <c r="AY33" s="409">
        <v>311.78100000000001</v>
      </c>
      <c r="AZ33" s="425">
        <v>308.83</v>
      </c>
      <c r="BB33" s="432">
        <v>23</v>
      </c>
      <c r="BC33" s="412">
        <v>196.66499901</v>
      </c>
      <c r="BD33" s="410">
        <v>285.25799999999998</v>
      </c>
      <c r="BE33" s="428">
        <v>265.4609997</v>
      </c>
    </row>
    <row r="34" spans="1:57" s="173" customFormat="1" ht="12.75">
      <c r="A34" s="218"/>
      <c r="B34" s="231"/>
      <c r="C34" s="231"/>
      <c r="D34" s="231"/>
      <c r="E34" s="231"/>
      <c r="F34" s="231"/>
      <c r="G34" s="231"/>
      <c r="H34" s="231"/>
      <c r="I34" s="231"/>
      <c r="J34" s="256"/>
      <c r="K34" s="166"/>
      <c r="U34" s="393"/>
      <c r="V34" s="392"/>
      <c r="W34"/>
      <c r="X34" s="450">
        <v>17.23</v>
      </c>
      <c r="Y34" s="450">
        <v>32.89</v>
      </c>
      <c r="Z34" s="450">
        <v>12.42</v>
      </c>
      <c r="AA34" s="450">
        <v>8.61</v>
      </c>
      <c r="AB34" s="450">
        <v>2.5219999999999998</v>
      </c>
      <c r="AC34" s="408">
        <v>93.44</v>
      </c>
      <c r="AD34" s="450">
        <v>34.47</v>
      </c>
      <c r="AE34" s="450">
        <v>9.86</v>
      </c>
      <c r="AF34" s="450">
        <v>8.9860000000000007</v>
      </c>
      <c r="AG34" s="450">
        <v>1.47</v>
      </c>
      <c r="AH34" s="450">
        <v>35.03</v>
      </c>
      <c r="AI34" s="450">
        <v>10.78</v>
      </c>
      <c r="AO34" s="432">
        <v>24</v>
      </c>
      <c r="AP34" s="409">
        <v>217.49299619999999</v>
      </c>
      <c r="AQ34" s="409">
        <v>223.85</v>
      </c>
      <c r="AR34" s="425">
        <v>200.38</v>
      </c>
      <c r="AW34" s="432">
        <v>24</v>
      </c>
      <c r="AX34" s="409">
        <v>297.12701420000002</v>
      </c>
      <c r="AY34" s="409">
        <v>311.77999999999997</v>
      </c>
      <c r="AZ34" s="425">
        <v>300.04000000000002</v>
      </c>
      <c r="BB34" s="432">
        <v>24</v>
      </c>
      <c r="BC34" s="412">
        <v>194.99600025000001</v>
      </c>
      <c r="BD34" s="410">
        <v>281.64</v>
      </c>
      <c r="BE34" s="428">
        <v>261.10000000000002</v>
      </c>
    </row>
    <row r="35" spans="1:57" s="173" customFormat="1" ht="12.75">
      <c r="A35" s="218"/>
      <c r="B35" s="231"/>
      <c r="C35" s="231"/>
      <c r="D35" s="231"/>
      <c r="E35" s="231"/>
      <c r="F35" s="231"/>
      <c r="G35" s="231"/>
      <c r="H35" s="231"/>
      <c r="I35" s="231"/>
      <c r="J35" s="256"/>
      <c r="K35" s="166"/>
      <c r="U35" s="393"/>
      <c r="V35" s="392"/>
      <c r="W35"/>
      <c r="X35" s="450">
        <v>15.81</v>
      </c>
      <c r="Y35" s="450">
        <v>29.11</v>
      </c>
      <c r="Z35" s="450">
        <v>10.92</v>
      </c>
      <c r="AA35" s="450">
        <v>8.08</v>
      </c>
      <c r="AB35" s="450">
        <v>2.29</v>
      </c>
      <c r="AC35" s="408">
        <v>75.959999999999994</v>
      </c>
      <c r="AD35" s="450">
        <v>32.409999999999997</v>
      </c>
      <c r="AE35" s="450">
        <v>9.5500000000000007</v>
      </c>
      <c r="AF35" s="450">
        <v>9.0100000930000004</v>
      </c>
      <c r="AG35" s="450">
        <v>1.6</v>
      </c>
      <c r="AH35" s="450">
        <v>34.11</v>
      </c>
      <c r="AI35" s="450">
        <v>9.3800000000000008</v>
      </c>
      <c r="AO35" s="432">
        <v>25</v>
      </c>
      <c r="AP35" s="409">
        <v>217.49299619999999</v>
      </c>
      <c r="AQ35" s="409">
        <v>223.85</v>
      </c>
      <c r="AR35" s="425">
        <v>200.38</v>
      </c>
      <c r="AW35" s="432">
        <v>25</v>
      </c>
      <c r="AX35" s="409">
        <v>294.225006103515</v>
      </c>
      <c r="AY35" s="409">
        <v>308.83</v>
      </c>
      <c r="AZ35" s="425">
        <v>282.72000000000003</v>
      </c>
      <c r="BB35" s="432">
        <v>25</v>
      </c>
      <c r="BC35" s="412">
        <v>193.36700119018531</v>
      </c>
      <c r="BD35" s="410">
        <v>276.89499999999998</v>
      </c>
      <c r="BE35" s="428">
        <v>256.25999990000003</v>
      </c>
    </row>
    <row r="36" spans="1:57" s="173" customFormat="1" ht="12.75">
      <c r="A36" s="218"/>
      <c r="B36" s="231"/>
      <c r="C36" s="231"/>
      <c r="D36" s="231"/>
      <c r="E36" s="231"/>
      <c r="F36" s="231"/>
      <c r="G36" s="231"/>
      <c r="H36" s="231"/>
      <c r="I36" s="231"/>
      <c r="J36" s="256"/>
      <c r="K36" s="166"/>
      <c r="U36" s="393"/>
      <c r="V36" s="392">
        <v>28</v>
      </c>
      <c r="W36"/>
      <c r="X36" s="450">
        <v>14.83</v>
      </c>
      <c r="Y36" s="450">
        <v>26.72</v>
      </c>
      <c r="Z36" s="450">
        <v>8.65</v>
      </c>
      <c r="AA36" s="450">
        <v>8.27</v>
      </c>
      <c r="AB36" s="450">
        <v>11.83</v>
      </c>
      <c r="AC36" s="408">
        <v>95.68</v>
      </c>
      <c r="AD36" s="450">
        <v>27.36</v>
      </c>
      <c r="AE36" s="450">
        <v>8.51</v>
      </c>
      <c r="AF36" s="450">
        <v>9.0014286040000009</v>
      </c>
      <c r="AG36" s="450">
        <v>0.97099999999999997</v>
      </c>
      <c r="AH36" s="450">
        <v>33.92</v>
      </c>
      <c r="AI36" s="450">
        <v>7.82</v>
      </c>
      <c r="AO36" s="432">
        <v>26</v>
      </c>
      <c r="AP36" s="409">
        <v>210.53</v>
      </c>
      <c r="AQ36" s="409">
        <v>216.86000060000001</v>
      </c>
      <c r="AR36" s="425">
        <v>193.55</v>
      </c>
      <c r="AW36" s="432">
        <v>26</v>
      </c>
      <c r="AX36" s="409">
        <v>294.23</v>
      </c>
      <c r="AY36" s="409">
        <v>288.4509888</v>
      </c>
      <c r="AZ36" s="425">
        <v>262.95</v>
      </c>
      <c r="BB36" s="432">
        <v>26</v>
      </c>
      <c r="BC36" s="412">
        <v>190.59600123596181</v>
      </c>
      <c r="BD36" s="410">
        <v>272.34099963</v>
      </c>
      <c r="BE36" s="428">
        <v>252.54899979999999</v>
      </c>
    </row>
    <row r="37" spans="1:57" s="173" customFormat="1" ht="12.75">
      <c r="A37" s="218"/>
      <c r="B37" s="231"/>
      <c r="C37" s="231"/>
      <c r="D37" s="231"/>
      <c r="E37" s="231"/>
      <c r="F37" s="231"/>
      <c r="G37" s="231"/>
      <c r="H37" s="231"/>
      <c r="I37" s="231"/>
      <c r="J37" s="256"/>
      <c r="K37" s="166"/>
      <c r="U37" s="393"/>
      <c r="V37" s="392"/>
      <c r="W37"/>
      <c r="X37" s="450">
        <v>14.57142844</v>
      </c>
      <c r="Y37" s="450">
        <v>25.072999639999999</v>
      </c>
      <c r="Z37" s="450">
        <v>6.3326666359999999</v>
      </c>
      <c r="AA37" s="450">
        <v>7.9144286429999999</v>
      </c>
      <c r="AB37" s="450">
        <v>3.6995714730000002</v>
      </c>
      <c r="AC37" s="408">
        <v>98.174714219999998</v>
      </c>
      <c r="AD37" s="450">
        <v>31.010000229999999</v>
      </c>
      <c r="AE37" s="450">
        <v>8.7557142799999994</v>
      </c>
      <c r="AF37" s="450">
        <v>8.9985715319999997</v>
      </c>
      <c r="AG37" s="450">
        <v>1.6887143</v>
      </c>
      <c r="AH37" s="450">
        <v>34.240000039999998</v>
      </c>
      <c r="AI37" s="450">
        <v>6.7918571060000001</v>
      </c>
      <c r="AO37" s="432">
        <v>27</v>
      </c>
      <c r="AP37" s="409">
        <v>210.53</v>
      </c>
      <c r="AQ37" s="409">
        <v>216.86000060000001</v>
      </c>
      <c r="AR37" s="425">
        <v>193.55</v>
      </c>
      <c r="AW37" s="432">
        <v>27</v>
      </c>
      <c r="AX37" s="409">
        <v>285.58</v>
      </c>
      <c r="AY37" s="409">
        <v>265.74700000000001</v>
      </c>
      <c r="AZ37" s="425">
        <v>254.63</v>
      </c>
      <c r="BB37" s="432">
        <v>27</v>
      </c>
      <c r="BC37" s="412">
        <v>187.24</v>
      </c>
      <c r="BD37" s="410">
        <v>268.09899999999999</v>
      </c>
      <c r="BE37" s="428">
        <v>248.26700020000001</v>
      </c>
    </row>
    <row r="38" spans="1:57" s="173" customFormat="1" ht="12.75">
      <c r="A38" s="218"/>
      <c r="B38" s="231"/>
      <c r="C38" s="231"/>
      <c r="D38" s="231"/>
      <c r="E38" s="231"/>
      <c r="F38" s="231"/>
      <c r="G38" s="231"/>
      <c r="H38" s="231"/>
      <c r="I38" s="231"/>
      <c r="J38" s="256"/>
      <c r="K38" s="166"/>
      <c r="U38" s="393"/>
      <c r="V38" s="392"/>
      <c r="W38"/>
      <c r="X38" s="450">
        <v>14.83</v>
      </c>
      <c r="Y38" s="450">
        <v>24.52</v>
      </c>
      <c r="Z38" s="450">
        <v>9.15</v>
      </c>
      <c r="AA38" s="450">
        <v>7.45</v>
      </c>
      <c r="AB38" s="450">
        <v>2.5</v>
      </c>
      <c r="AC38" s="408">
        <v>88.82</v>
      </c>
      <c r="AD38" s="450">
        <v>46.76</v>
      </c>
      <c r="AE38" s="450">
        <v>13.59</v>
      </c>
      <c r="AF38" s="450">
        <v>9.01</v>
      </c>
      <c r="AG38" s="450">
        <v>1.46</v>
      </c>
      <c r="AH38" s="450">
        <v>33.86</v>
      </c>
      <c r="AI38" s="450">
        <v>6.13</v>
      </c>
      <c r="AO38" s="432">
        <v>28</v>
      </c>
      <c r="AP38" s="409">
        <v>201.54</v>
      </c>
      <c r="AQ38" s="426">
        <v>209.0310059</v>
      </c>
      <c r="AR38" s="425">
        <v>186.01</v>
      </c>
      <c r="AW38" s="432">
        <v>28</v>
      </c>
      <c r="AX38" s="409">
        <v>271.36</v>
      </c>
      <c r="AY38" s="426">
        <v>251.875</v>
      </c>
      <c r="AZ38" s="425">
        <v>240.95</v>
      </c>
      <c r="BB38" s="432">
        <v>28</v>
      </c>
      <c r="BC38" s="412">
        <v>183.3</v>
      </c>
      <c r="BD38" s="410">
        <v>262.15200039500002</v>
      </c>
      <c r="BE38" s="428">
        <v>243.86400219999999</v>
      </c>
    </row>
    <row r="39" spans="1:57" s="173" customFormat="1" ht="12.75">
      <c r="A39" s="218"/>
      <c r="B39" s="231"/>
      <c r="C39" s="231"/>
      <c r="D39" s="231"/>
      <c r="E39" s="231"/>
      <c r="F39" s="231"/>
      <c r="G39" s="231"/>
      <c r="H39" s="231"/>
      <c r="I39" s="231"/>
      <c r="J39" s="256"/>
      <c r="K39" s="166"/>
      <c r="U39" s="393"/>
      <c r="V39" s="392"/>
      <c r="W39"/>
      <c r="X39" s="450">
        <v>14.21</v>
      </c>
      <c r="Y39" s="450">
        <v>24.25</v>
      </c>
      <c r="Z39" s="450">
        <v>6.6790000000000003</v>
      </c>
      <c r="AA39" s="450">
        <v>7.25</v>
      </c>
      <c r="AB39" s="450">
        <v>2.2799999999999998</v>
      </c>
      <c r="AC39" s="408">
        <v>74.238</v>
      </c>
      <c r="AD39" s="450">
        <v>28.186</v>
      </c>
      <c r="AE39" s="450">
        <v>8.69</v>
      </c>
      <c r="AF39" s="450">
        <v>9</v>
      </c>
      <c r="AG39" s="450">
        <v>1.657</v>
      </c>
      <c r="AH39" s="450">
        <v>34.549999999999997</v>
      </c>
      <c r="AI39" s="450">
        <v>6.1909999999999998</v>
      </c>
      <c r="AO39" s="432">
        <v>29</v>
      </c>
      <c r="AP39" s="409">
        <v>201.54</v>
      </c>
      <c r="AQ39" s="409">
        <v>209.0310059</v>
      </c>
      <c r="AR39" s="425">
        <v>186.01</v>
      </c>
      <c r="AW39" s="432">
        <v>29</v>
      </c>
      <c r="AX39" s="409">
        <v>257.39498900000001</v>
      </c>
      <c r="AY39" s="409">
        <v>243.67</v>
      </c>
      <c r="AZ39" s="425">
        <v>227.52</v>
      </c>
      <c r="BB39" s="432">
        <v>29</v>
      </c>
      <c r="BC39" s="412">
        <v>179.71700196999998</v>
      </c>
      <c r="BD39" s="410">
        <v>257.23599999999999</v>
      </c>
      <c r="BE39" s="428">
        <v>239.07999989999999</v>
      </c>
    </row>
    <row r="40" spans="1:57" s="173" customFormat="1" ht="12.75">
      <c r="A40" s="218"/>
      <c r="B40" s="231"/>
      <c r="C40" s="231"/>
      <c r="D40" s="231"/>
      <c r="E40" s="231"/>
      <c r="F40" s="231"/>
      <c r="G40" s="231"/>
      <c r="H40" s="231"/>
      <c r="I40" s="231"/>
      <c r="J40" s="256"/>
      <c r="K40" s="166"/>
      <c r="U40" s="393"/>
      <c r="V40" s="392">
        <v>32</v>
      </c>
      <c r="W40"/>
      <c r="X40" s="450">
        <v>13.75</v>
      </c>
      <c r="Y40" s="450">
        <v>23.87</v>
      </c>
      <c r="Z40" s="450">
        <v>7.0711000000000004</v>
      </c>
      <c r="AA40" s="450">
        <v>7.14</v>
      </c>
      <c r="AB40" s="450">
        <v>2.4049999999999998</v>
      </c>
      <c r="AC40" s="408">
        <v>74.95</v>
      </c>
      <c r="AD40" s="450">
        <v>37.49</v>
      </c>
      <c r="AE40" s="450">
        <v>9.43</v>
      </c>
      <c r="AF40" s="450">
        <v>9</v>
      </c>
      <c r="AG40" s="450">
        <v>1.96</v>
      </c>
      <c r="AH40" s="450">
        <v>35.44</v>
      </c>
      <c r="AI40" s="450">
        <v>7.2</v>
      </c>
      <c r="AO40" s="432">
        <v>30</v>
      </c>
      <c r="AP40" s="409">
        <v>193.161</v>
      </c>
      <c r="AQ40" s="409">
        <v>200.79299926757801</v>
      </c>
      <c r="AR40" s="425">
        <v>186.01</v>
      </c>
      <c r="AW40" s="432">
        <v>30</v>
      </c>
      <c r="AX40" s="409">
        <v>243.67</v>
      </c>
      <c r="AY40" s="409">
        <v>235.552001953125</v>
      </c>
      <c r="AZ40" s="425">
        <v>216.95</v>
      </c>
      <c r="BB40" s="432">
        <v>30</v>
      </c>
      <c r="BC40" s="412">
        <v>174.89</v>
      </c>
      <c r="BD40" s="410">
        <v>252.71100044250457</v>
      </c>
      <c r="BE40" s="428">
        <v>234.25399680000001</v>
      </c>
    </row>
    <row r="41" spans="1:57" s="173" customFormat="1" ht="12.75">
      <c r="A41" s="218"/>
      <c r="B41" s="231"/>
      <c r="C41" s="231"/>
      <c r="D41" s="231"/>
      <c r="E41" s="231"/>
      <c r="F41" s="231"/>
      <c r="G41" s="231"/>
      <c r="H41" s="231"/>
      <c r="I41" s="231"/>
      <c r="J41" s="256"/>
      <c r="K41" s="166"/>
      <c r="U41" s="393"/>
      <c r="V41" s="392"/>
      <c r="W41"/>
      <c r="X41" s="450">
        <v>11.95714269</v>
      </c>
      <c r="Y41" s="450">
        <v>25.065999600000001</v>
      </c>
      <c r="Z41" s="450">
        <v>5.4663999560000001</v>
      </c>
      <c r="AA41" s="450">
        <v>6.382142816</v>
      </c>
      <c r="AB41" s="450">
        <v>2.1164286140000002</v>
      </c>
      <c r="AC41" s="408">
        <v>73.207855219999999</v>
      </c>
      <c r="AD41" s="450">
        <v>25.639999929999998</v>
      </c>
      <c r="AE41" s="450">
        <v>7.5885714120000003</v>
      </c>
      <c r="AF41" s="450">
        <v>9.0014286040000009</v>
      </c>
      <c r="AG41" s="450">
        <v>1.7461428299999999</v>
      </c>
      <c r="AH41" s="450">
        <v>33.949999669999997</v>
      </c>
      <c r="AI41" s="450">
        <v>6.3285714559999997</v>
      </c>
      <c r="AO41" s="432">
        <v>31</v>
      </c>
      <c r="AP41" s="409">
        <v>193.161</v>
      </c>
      <c r="AQ41" s="409">
        <v>200.79299926757801</v>
      </c>
      <c r="AR41" s="425">
        <v>178.58</v>
      </c>
      <c r="AW41" s="432">
        <v>31</v>
      </c>
      <c r="AX41" s="409">
        <v>230.18899999999999</v>
      </c>
      <c r="AY41" s="409">
        <v>224.8650055</v>
      </c>
      <c r="AZ41" s="425">
        <v>216.95</v>
      </c>
      <c r="BB41" s="432">
        <v>31</v>
      </c>
      <c r="BC41" s="412">
        <v>169.00100000000003</v>
      </c>
      <c r="BD41" s="410">
        <v>248.01899674799998</v>
      </c>
      <c r="BE41" s="428">
        <v>229.68000129999999</v>
      </c>
    </row>
    <row r="42" spans="1:57" s="173" customFormat="1" ht="12.75">
      <c r="A42" s="218"/>
      <c r="B42" s="231"/>
      <c r="C42" s="231"/>
      <c r="D42" s="231"/>
      <c r="E42" s="231"/>
      <c r="F42" s="231"/>
      <c r="G42" s="231"/>
      <c r="H42" s="231"/>
      <c r="I42" s="231"/>
      <c r="J42" s="256"/>
      <c r="K42" s="166"/>
      <c r="U42" s="422"/>
      <c r="V42" s="392"/>
      <c r="W42"/>
      <c r="X42" s="450">
        <v>11.43</v>
      </c>
      <c r="Y42" s="450">
        <v>27.59</v>
      </c>
      <c r="Z42" s="450">
        <v>6.8719999999999999</v>
      </c>
      <c r="AA42" s="450">
        <v>6.18</v>
      </c>
      <c r="AB42" s="450">
        <v>1.52</v>
      </c>
      <c r="AC42" s="408">
        <v>84.45</v>
      </c>
      <c r="AD42" s="450">
        <v>22.95</v>
      </c>
      <c r="AE42" s="450">
        <v>7.36</v>
      </c>
      <c r="AF42" s="450">
        <v>9</v>
      </c>
      <c r="AG42" s="450">
        <v>1.405</v>
      </c>
      <c r="AH42" s="450">
        <v>32.43</v>
      </c>
      <c r="AI42" s="450">
        <v>5.54</v>
      </c>
      <c r="AO42" s="432">
        <v>32</v>
      </c>
      <c r="AP42" s="409">
        <v>184.09</v>
      </c>
      <c r="AQ42" s="409">
        <v>200.79299926757801</v>
      </c>
      <c r="AR42" s="425">
        <v>178.58</v>
      </c>
      <c r="AW42" s="432">
        <v>32</v>
      </c>
      <c r="AX42" s="409">
        <v>211.73</v>
      </c>
      <c r="AY42" s="409">
        <v>219.58</v>
      </c>
      <c r="AZ42" s="425">
        <v>201.39</v>
      </c>
      <c r="BB42" s="432">
        <v>32</v>
      </c>
      <c r="BC42" s="412">
        <v>163.14900000000003</v>
      </c>
      <c r="BD42" s="410">
        <v>243.71</v>
      </c>
      <c r="BE42" s="428">
        <v>224.73799990000001</v>
      </c>
    </row>
    <row r="43" spans="1:57" s="173" customFormat="1" ht="12.75">
      <c r="A43" s="218"/>
      <c r="B43" s="231"/>
      <c r="C43" s="231"/>
      <c r="D43" s="231"/>
      <c r="E43" s="231"/>
      <c r="F43" s="231"/>
      <c r="G43" s="231"/>
      <c r="H43" s="231"/>
      <c r="I43" s="231"/>
      <c r="J43" s="256"/>
      <c r="K43" s="166"/>
      <c r="U43" s="422"/>
      <c r="V43" s="392"/>
      <c r="W43"/>
      <c r="X43" s="450">
        <v>10.93</v>
      </c>
      <c r="Y43" s="450">
        <v>23.33</v>
      </c>
      <c r="Z43" s="450">
        <v>8.67</v>
      </c>
      <c r="AA43" s="450">
        <v>6.87</v>
      </c>
      <c r="AB43" s="450">
        <v>1.75</v>
      </c>
      <c r="AC43" s="408">
        <v>66.38</v>
      </c>
      <c r="AD43" s="450">
        <v>33.82</v>
      </c>
      <c r="AE43" s="450">
        <v>8.41</v>
      </c>
      <c r="AF43" s="450">
        <v>9.73</v>
      </c>
      <c r="AG43" s="450">
        <v>1.58</v>
      </c>
      <c r="AH43" s="450">
        <v>32.56</v>
      </c>
      <c r="AI43" s="450">
        <v>5.39</v>
      </c>
      <c r="AO43" s="432">
        <v>33</v>
      </c>
      <c r="AP43" s="409">
        <v>184.09</v>
      </c>
      <c r="AQ43" s="409">
        <v>191.74600219999999</v>
      </c>
      <c r="AR43" s="425">
        <v>169.01</v>
      </c>
      <c r="AW43" s="432">
        <v>33</v>
      </c>
      <c r="AX43" s="409">
        <v>196.28300476074199</v>
      </c>
      <c r="AY43" s="409">
        <v>219.58000179999999</v>
      </c>
      <c r="AZ43" s="425">
        <v>193.74</v>
      </c>
      <c r="BB43" s="432">
        <v>33</v>
      </c>
      <c r="BC43" s="412">
        <v>157.27300170999999</v>
      </c>
      <c r="BD43" s="410">
        <v>239.4640045127899</v>
      </c>
      <c r="BE43" s="428">
        <v>219.0029984</v>
      </c>
    </row>
    <row r="44" spans="1:57" s="173" customFormat="1" ht="12.75">
      <c r="A44" s="218"/>
      <c r="B44" s="231"/>
      <c r="C44" s="231"/>
      <c r="D44" s="231"/>
      <c r="E44" s="231"/>
      <c r="F44" s="231"/>
      <c r="G44" s="231"/>
      <c r="H44" s="231"/>
      <c r="I44" s="231"/>
      <c r="J44" s="256"/>
      <c r="K44" s="166"/>
      <c r="U44" s="422"/>
      <c r="V44" s="392">
        <v>36</v>
      </c>
      <c r="W44"/>
      <c r="X44" s="450">
        <v>12.042999999999999</v>
      </c>
      <c r="Y44" s="450">
        <v>23.27</v>
      </c>
      <c r="Z44" s="450">
        <v>4.5250000000000004</v>
      </c>
      <c r="AA44" s="450">
        <v>7.29</v>
      </c>
      <c r="AB44" s="450">
        <v>1.9330000000000001</v>
      </c>
      <c r="AC44" s="408">
        <v>68.36</v>
      </c>
      <c r="AD44" s="450">
        <v>34.42</v>
      </c>
      <c r="AE44" s="450">
        <v>8.1</v>
      </c>
      <c r="AF44" s="450">
        <v>10.001428604125973</v>
      </c>
      <c r="AG44" s="450">
        <v>1.65</v>
      </c>
      <c r="AH44" s="450">
        <v>34.997999999999998</v>
      </c>
      <c r="AI44" s="450">
        <v>7.78</v>
      </c>
      <c r="AO44" s="432">
        <v>34</v>
      </c>
      <c r="AP44" s="409">
        <v>173.09</v>
      </c>
      <c r="AQ44" s="409">
        <v>191.74600219999999</v>
      </c>
      <c r="AR44" s="425">
        <v>169.01</v>
      </c>
      <c r="AW44" s="432">
        <v>34</v>
      </c>
      <c r="AX44" s="409">
        <v>183.68</v>
      </c>
      <c r="AY44" s="409">
        <v>201.39</v>
      </c>
      <c r="AZ44" s="425">
        <v>181.19</v>
      </c>
      <c r="BB44" s="432">
        <v>34</v>
      </c>
      <c r="BC44" s="412">
        <v>150.78400000000002</v>
      </c>
      <c r="BD44" s="410">
        <v>234.72000000000003</v>
      </c>
      <c r="BE44" s="428">
        <v>214.38699819999999</v>
      </c>
    </row>
    <row r="45" spans="1:57" s="173" customFormat="1" ht="12.75">
      <c r="A45" s="218"/>
      <c r="B45" s="231"/>
      <c r="C45" s="231"/>
      <c r="D45" s="231"/>
      <c r="E45" s="231"/>
      <c r="F45" s="231"/>
      <c r="G45" s="231"/>
      <c r="H45" s="231"/>
      <c r="I45" s="231"/>
      <c r="J45" s="256"/>
      <c r="K45" s="166"/>
      <c r="U45" s="393"/>
      <c r="V45" s="392"/>
      <c r="W45"/>
      <c r="X45" s="450">
        <v>13.52857154</v>
      </c>
      <c r="Y45" s="450">
        <v>29.391285759999999</v>
      </c>
      <c r="Z45" s="450">
        <v>9.8840000969999995</v>
      </c>
      <c r="AA45" s="450">
        <v>6.6374286920000003</v>
      </c>
      <c r="AB45" s="450">
        <v>1.8661428689999999</v>
      </c>
      <c r="AC45" s="408">
        <v>78.939430239999993</v>
      </c>
      <c r="AD45" s="450">
        <v>46.51857158</v>
      </c>
      <c r="AE45" s="450">
        <v>10.15857145</v>
      </c>
      <c r="AF45" s="450">
        <v>10.002857208251942</v>
      </c>
      <c r="AG45" s="450">
        <v>1.9098571369999999</v>
      </c>
      <c r="AH45" s="450">
        <v>34.97357178</v>
      </c>
      <c r="AI45" s="450">
        <v>10.643142770000001</v>
      </c>
      <c r="AO45" s="432">
        <v>35</v>
      </c>
      <c r="AP45" s="427">
        <v>173.09100341796801</v>
      </c>
      <c r="AQ45" s="409">
        <v>183.40100097656199</v>
      </c>
      <c r="AR45" s="425">
        <v>158.09</v>
      </c>
      <c r="AW45" s="432">
        <v>35</v>
      </c>
      <c r="AX45" s="409">
        <v>181.19</v>
      </c>
      <c r="AY45" s="427">
        <v>193.74299621582</v>
      </c>
      <c r="AZ45" s="425">
        <v>171.33</v>
      </c>
      <c r="BB45" s="432">
        <v>35</v>
      </c>
      <c r="BC45" s="412">
        <v>146.97999999999999</v>
      </c>
      <c r="BD45" s="410">
        <v>230.6710003662109</v>
      </c>
      <c r="BE45" s="428">
        <v>208.9500017</v>
      </c>
    </row>
    <row r="46" spans="1:57" s="173" customFormat="1" ht="12.75">
      <c r="A46" s="218"/>
      <c r="B46" s="231"/>
      <c r="C46" s="231"/>
      <c r="D46" s="231"/>
      <c r="E46" s="231"/>
      <c r="F46" s="231"/>
      <c r="G46" s="231"/>
      <c r="H46" s="231"/>
      <c r="I46" s="231"/>
      <c r="J46" s="256"/>
      <c r="K46" s="166"/>
      <c r="U46" s="393"/>
      <c r="V46" s="392"/>
      <c r="W46"/>
      <c r="X46" s="450">
        <v>13.86</v>
      </c>
      <c r="Y46" s="450">
        <v>30.785</v>
      </c>
      <c r="Z46" s="450">
        <v>17.64</v>
      </c>
      <c r="AA46" s="450">
        <v>6.62</v>
      </c>
      <c r="AB46" s="450">
        <v>1.052</v>
      </c>
      <c r="AC46" s="408">
        <v>96.09</v>
      </c>
      <c r="AD46" s="450">
        <v>69.19</v>
      </c>
      <c r="AE46" s="450">
        <v>12.37</v>
      </c>
      <c r="AF46" s="450">
        <v>10.005714416503887</v>
      </c>
      <c r="AG46" s="450">
        <v>1.93</v>
      </c>
      <c r="AH46" s="450">
        <v>34.840000000000003</v>
      </c>
      <c r="AI46" s="450">
        <v>11.66</v>
      </c>
      <c r="AO46" s="432">
        <v>36</v>
      </c>
      <c r="AP46" s="427">
        <v>173.09100341796801</v>
      </c>
      <c r="AQ46" s="409">
        <v>183.40100097656199</v>
      </c>
      <c r="AR46" s="425">
        <v>158.09</v>
      </c>
      <c r="AW46" s="432">
        <v>36</v>
      </c>
      <c r="AX46" s="409">
        <v>171.33</v>
      </c>
      <c r="AY46" s="427">
        <v>166.452</v>
      </c>
      <c r="AZ46" s="425">
        <v>164.03</v>
      </c>
      <c r="BB46" s="432">
        <v>36</v>
      </c>
      <c r="BC46" s="412">
        <v>143.34800000000001</v>
      </c>
      <c r="BD46" s="410">
        <v>225.39499950408924</v>
      </c>
      <c r="BE46" s="428">
        <v>202.97300150000001</v>
      </c>
    </row>
    <row r="47" spans="1:57" s="173" customFormat="1" ht="12.75">
      <c r="A47" s="218"/>
      <c r="B47" s="231"/>
      <c r="C47" s="231"/>
      <c r="D47" s="231"/>
      <c r="E47" s="231"/>
      <c r="F47" s="231"/>
      <c r="G47" s="231"/>
      <c r="H47" s="231"/>
      <c r="I47" s="231"/>
      <c r="J47" s="256"/>
      <c r="K47" s="166"/>
      <c r="U47" s="393"/>
      <c r="V47" s="392"/>
      <c r="W47"/>
      <c r="X47" s="450">
        <v>14.18571418</v>
      </c>
      <c r="Y47" s="450">
        <v>30.662142620000001</v>
      </c>
      <c r="Z47" s="450">
        <v>13.24114282</v>
      </c>
      <c r="AA47" s="450">
        <v>6.9254285949999996</v>
      </c>
      <c r="AB47" s="450">
        <v>2.1361428839999999</v>
      </c>
      <c r="AC47" s="408">
        <v>84.515142170000004</v>
      </c>
      <c r="AD47" s="450">
        <v>56.14428547</v>
      </c>
      <c r="AE47" s="450">
        <v>11.487142970000001</v>
      </c>
      <c r="AF47" s="450">
        <v>10.430000032697402</v>
      </c>
      <c r="AG47" s="450">
        <v>1.7737142699999999</v>
      </c>
      <c r="AH47" s="450">
        <v>35.98928506</v>
      </c>
      <c r="AI47" s="450">
        <v>9.1042857850000001</v>
      </c>
      <c r="AO47" s="432">
        <v>37</v>
      </c>
      <c r="AP47" s="409">
        <v>162.19599909999999</v>
      </c>
      <c r="AQ47" s="409">
        <v>172.60800169999999</v>
      </c>
      <c r="AR47" s="425">
        <v>147.07</v>
      </c>
      <c r="AW47" s="432">
        <v>37</v>
      </c>
      <c r="AX47" s="409">
        <v>164.02999879999999</v>
      </c>
      <c r="AY47" s="427">
        <v>149.70199579999999</v>
      </c>
      <c r="AZ47" s="425">
        <v>147.35</v>
      </c>
      <c r="BB47" s="432">
        <v>37</v>
      </c>
      <c r="BC47" s="412">
        <v>140.58200252899999</v>
      </c>
      <c r="BD47" s="410">
        <v>220.07399951934806</v>
      </c>
      <c r="BE47" s="428">
        <v>196.9500008</v>
      </c>
    </row>
    <row r="48" spans="1:57" s="173" customFormat="1" ht="12.75">
      <c r="A48" s="218"/>
      <c r="B48" s="231"/>
      <c r="C48" s="231"/>
      <c r="D48" s="231"/>
      <c r="E48" s="231"/>
      <c r="F48" s="231"/>
      <c r="G48" s="231"/>
      <c r="H48" s="231"/>
      <c r="I48" s="231"/>
      <c r="J48" s="256"/>
      <c r="K48" s="166"/>
      <c r="U48" s="393"/>
      <c r="V48" s="392">
        <v>40</v>
      </c>
      <c r="W48"/>
      <c r="X48" s="450">
        <v>15.34</v>
      </c>
      <c r="Y48" s="450">
        <v>36.380000000000003</v>
      </c>
      <c r="Z48" s="450">
        <v>20.43</v>
      </c>
      <c r="AA48" s="450">
        <v>7.16</v>
      </c>
      <c r="AB48" s="450">
        <v>3.28</v>
      </c>
      <c r="AC48" s="408">
        <v>86.83</v>
      </c>
      <c r="AD48" s="450">
        <v>51.57</v>
      </c>
      <c r="AE48" s="450">
        <v>10.36</v>
      </c>
      <c r="AF48" s="450">
        <v>11</v>
      </c>
      <c r="AG48" s="450">
        <v>1.33</v>
      </c>
      <c r="AH48" s="450">
        <v>50.04</v>
      </c>
      <c r="AI48" s="450">
        <v>10.39</v>
      </c>
      <c r="AO48" s="432">
        <v>38</v>
      </c>
      <c r="AP48" s="409">
        <v>162.19599909999999</v>
      </c>
      <c r="AQ48" s="409">
        <v>172.60800169999999</v>
      </c>
      <c r="AR48" s="425">
        <v>147.07</v>
      </c>
      <c r="AW48" s="432">
        <v>38</v>
      </c>
      <c r="AX48" s="409">
        <v>161.62</v>
      </c>
      <c r="AY48" s="427">
        <v>135.7250061</v>
      </c>
      <c r="AZ48" s="425">
        <v>131.15</v>
      </c>
      <c r="BB48" s="432">
        <v>38</v>
      </c>
      <c r="BC48" s="412">
        <v>134.738</v>
      </c>
      <c r="BD48" s="410">
        <v>215.42199704999999</v>
      </c>
      <c r="BE48" s="428">
        <v>190.7840042</v>
      </c>
    </row>
    <row r="49" spans="1:57" s="173" customFormat="1" ht="12.75">
      <c r="A49" s="218"/>
      <c r="B49" s="231"/>
      <c r="C49" s="231"/>
      <c r="D49" s="231"/>
      <c r="E49" s="231"/>
      <c r="F49" s="231"/>
      <c r="G49" s="231"/>
      <c r="H49" s="231"/>
      <c r="I49" s="231"/>
      <c r="J49" s="256"/>
      <c r="K49" s="166"/>
      <c r="U49" s="392"/>
      <c r="V49" s="392"/>
      <c r="W49"/>
      <c r="X49" s="450">
        <v>18.08571448</v>
      </c>
      <c r="Y49" s="450">
        <v>34.163285940000002</v>
      </c>
      <c r="Z49" s="450">
        <v>19.903143069999999</v>
      </c>
      <c r="AA49" s="450">
        <v>7.0011427739999998</v>
      </c>
      <c r="AB49" s="450">
        <v>2.2765714610000001</v>
      </c>
      <c r="AC49" s="408">
        <v>81.298714770000004</v>
      </c>
      <c r="AD49" s="450">
        <v>48.17428589</v>
      </c>
      <c r="AE49" s="450">
        <v>15.737142560000001</v>
      </c>
      <c r="AF49" s="450">
        <v>11.00857162</v>
      </c>
      <c r="AG49" s="450">
        <v>1.9857142990000001</v>
      </c>
      <c r="AH49" s="450">
        <v>39.686428069999998</v>
      </c>
      <c r="AI49" s="450">
        <v>8.1814286369999998</v>
      </c>
      <c r="AO49" s="432">
        <v>39</v>
      </c>
      <c r="AP49" s="409">
        <v>153.6340027</v>
      </c>
      <c r="AQ49" s="409">
        <v>172.60800170898401</v>
      </c>
      <c r="AR49" s="425">
        <v>139.11000000000001</v>
      </c>
      <c r="AW49" s="432">
        <v>39</v>
      </c>
      <c r="AX49" s="409">
        <v>145.00399780000001</v>
      </c>
      <c r="AY49" s="427">
        <v>126.6</v>
      </c>
      <c r="AZ49" s="425">
        <v>119.86</v>
      </c>
      <c r="BB49" s="432">
        <v>39</v>
      </c>
      <c r="BC49" s="412">
        <v>131.20699792900001</v>
      </c>
      <c r="BD49" s="410">
        <v>210.14099999999999</v>
      </c>
      <c r="BE49" s="428">
        <v>184.4409995</v>
      </c>
    </row>
    <row r="50" spans="1:57" s="173" customFormat="1" ht="12.75">
      <c r="A50" s="218"/>
      <c r="B50" s="231"/>
      <c r="C50" s="231"/>
      <c r="D50" s="231"/>
      <c r="E50" s="231"/>
      <c r="F50" s="231"/>
      <c r="G50" s="231"/>
      <c r="H50" s="231"/>
      <c r="I50" s="231"/>
      <c r="J50" s="256"/>
      <c r="K50" s="166"/>
      <c r="U50" s="392"/>
      <c r="V50" s="392"/>
      <c r="W50"/>
      <c r="X50" s="450">
        <v>18.91</v>
      </c>
      <c r="Y50" s="450">
        <v>40.36</v>
      </c>
      <c r="Z50" s="450">
        <v>14.79</v>
      </c>
      <c r="AA50" s="450">
        <v>7.86</v>
      </c>
      <c r="AB50" s="450">
        <v>2.39</v>
      </c>
      <c r="AC50" s="408">
        <v>97.4</v>
      </c>
      <c r="AD50" s="450">
        <v>49.42</v>
      </c>
      <c r="AE50" s="450">
        <v>10.9</v>
      </c>
      <c r="AF50" s="450">
        <v>11</v>
      </c>
      <c r="AG50" s="450">
        <v>1.57</v>
      </c>
      <c r="AH50" s="450">
        <v>37.29</v>
      </c>
      <c r="AI50" s="450">
        <v>8.73</v>
      </c>
      <c r="AO50" s="432">
        <v>40</v>
      </c>
      <c r="AP50" s="409">
        <v>153.6340027</v>
      </c>
      <c r="AQ50" s="409">
        <v>160.46600000000001</v>
      </c>
      <c r="AR50" s="425">
        <v>139.11000000000001</v>
      </c>
      <c r="AW50" s="432">
        <v>40</v>
      </c>
      <c r="AX50" s="409">
        <v>128.87</v>
      </c>
      <c r="AY50" s="409">
        <v>119.86</v>
      </c>
      <c r="AZ50" s="425">
        <v>119.86</v>
      </c>
      <c r="BB50" s="432">
        <v>40</v>
      </c>
      <c r="BC50" s="412">
        <v>128.13</v>
      </c>
      <c r="BD50" s="410">
        <v>206.839</v>
      </c>
      <c r="BE50" s="428">
        <v>177.93399909999999</v>
      </c>
    </row>
    <row r="51" spans="1:57" s="173" customFormat="1" ht="12.75">
      <c r="A51" s="218"/>
      <c r="B51" s="231"/>
      <c r="C51" s="231"/>
      <c r="D51" s="231"/>
      <c r="E51" s="231"/>
      <c r="F51" s="231"/>
      <c r="G51" s="231"/>
      <c r="H51" s="231"/>
      <c r="I51" s="231"/>
      <c r="J51" s="256"/>
      <c r="K51" s="166"/>
      <c r="U51" s="392"/>
      <c r="V51" s="392"/>
      <c r="W51"/>
      <c r="X51" s="450">
        <v>18.942856924874402</v>
      </c>
      <c r="Y51" s="450">
        <v>45.664857046944704</v>
      </c>
      <c r="Z51" s="450">
        <v>13.250000136239143</v>
      </c>
      <c r="AA51" s="450">
        <v>7.7904285703386531</v>
      </c>
      <c r="AB51" s="450">
        <v>2.0807142598288357</v>
      </c>
      <c r="AC51" s="408">
        <v>89.837426321847062</v>
      </c>
      <c r="AD51" s="450">
        <v>52.804285866873556</v>
      </c>
      <c r="AE51" s="450">
        <v>9.0100000926426418</v>
      </c>
      <c r="AF51" s="450">
        <v>11</v>
      </c>
      <c r="AG51" s="450">
        <v>1.8558571338653529</v>
      </c>
      <c r="AH51" s="450">
        <v>38.216427939278695</v>
      </c>
      <c r="AI51" s="450">
        <v>10.265714509146521</v>
      </c>
      <c r="AO51" s="432">
        <v>41</v>
      </c>
      <c r="AP51" s="409">
        <v>144.54400630000001</v>
      </c>
      <c r="AQ51" s="409">
        <v>148.89699999999999</v>
      </c>
      <c r="AR51" s="425">
        <v>139.11000000000001</v>
      </c>
      <c r="AW51" s="432">
        <v>41</v>
      </c>
      <c r="AX51" s="409">
        <v>113.2139969</v>
      </c>
      <c r="AY51" s="409">
        <v>108.82899999999999</v>
      </c>
      <c r="AZ51" s="425">
        <v>113.21</v>
      </c>
      <c r="BB51" s="432">
        <v>41</v>
      </c>
      <c r="BC51" s="412">
        <v>123.19800044700001</v>
      </c>
      <c r="BD51" s="410">
        <v>201.45299999999997</v>
      </c>
      <c r="BE51" s="428">
        <v>171.6890023</v>
      </c>
    </row>
    <row r="52" spans="1:57" s="173" customFormat="1" ht="12.75">
      <c r="A52" s="218"/>
      <c r="B52" s="231"/>
      <c r="C52" s="231"/>
      <c r="D52" s="231"/>
      <c r="E52" s="231"/>
      <c r="F52" s="231"/>
      <c r="G52" s="231"/>
      <c r="H52" s="231"/>
      <c r="I52" s="231"/>
      <c r="J52" s="256"/>
      <c r="K52" s="166"/>
      <c r="U52" s="392"/>
      <c r="V52" s="392">
        <v>44</v>
      </c>
      <c r="W52"/>
      <c r="X52" s="450">
        <v>15.77</v>
      </c>
      <c r="Y52" s="450">
        <v>39.85</v>
      </c>
      <c r="Z52" s="450">
        <v>16.07</v>
      </c>
      <c r="AA52" s="450">
        <v>7.52</v>
      </c>
      <c r="AB52" s="450">
        <v>2.48</v>
      </c>
      <c r="AC52" s="408">
        <v>80.75</v>
      </c>
      <c r="AD52" s="450">
        <v>47.38</v>
      </c>
      <c r="AE52" s="450">
        <v>11.62</v>
      </c>
      <c r="AF52" s="450">
        <v>10</v>
      </c>
      <c r="AG52" s="450">
        <v>1.298</v>
      </c>
      <c r="AH52" s="450">
        <v>34.799999999999997</v>
      </c>
      <c r="AI52" s="450">
        <v>9.2100000000000009</v>
      </c>
      <c r="AO52" s="432">
        <v>42</v>
      </c>
      <c r="AP52" s="409">
        <v>144.54400630000001</v>
      </c>
      <c r="AQ52" s="409">
        <v>148.89699999999999</v>
      </c>
      <c r="AR52" s="425">
        <v>128.35</v>
      </c>
      <c r="AW52" s="432">
        <v>42</v>
      </c>
      <c r="AX52" s="409">
        <v>117.64</v>
      </c>
      <c r="AY52" s="409">
        <v>98.04</v>
      </c>
      <c r="AZ52" s="425">
        <v>100.18</v>
      </c>
      <c r="BB52" s="432">
        <v>42</v>
      </c>
      <c r="BC52" s="412">
        <v>118.85000000000001</v>
      </c>
      <c r="BD52" s="410">
        <v>196.38000000000002</v>
      </c>
      <c r="BE52" s="428">
        <v>165.69499870000001</v>
      </c>
    </row>
    <row r="53" spans="1:57" s="173" customFormat="1" ht="12.75">
      <c r="A53" s="218"/>
      <c r="B53" s="231"/>
      <c r="C53" s="231"/>
      <c r="D53" s="231"/>
      <c r="E53" s="231"/>
      <c r="F53" s="231"/>
      <c r="G53" s="231"/>
      <c r="H53" s="231"/>
      <c r="I53" s="231"/>
      <c r="J53" s="256"/>
      <c r="K53" s="166"/>
      <c r="U53" s="392"/>
      <c r="V53" s="392"/>
      <c r="W53"/>
      <c r="X53" s="450">
        <v>23.728571479999999</v>
      </c>
      <c r="Y53" s="450">
        <v>61.090667089999997</v>
      </c>
      <c r="Z53" s="450">
        <v>38.42033386</v>
      </c>
      <c r="AA53" s="450">
        <v>8.9832856999999997</v>
      </c>
      <c r="AB53" s="450">
        <v>4.4537142860000003</v>
      </c>
      <c r="AC53" s="408">
        <v>83.839285709999999</v>
      </c>
      <c r="AD53" s="450">
        <v>47.64285769</v>
      </c>
      <c r="AE53" s="450">
        <v>13.18000003</v>
      </c>
      <c r="AF53" s="450">
        <v>10.001428600000001</v>
      </c>
      <c r="AG53" s="450">
        <v>1.2431428769999999</v>
      </c>
      <c r="AH53" s="450">
        <v>37.059285850000002</v>
      </c>
      <c r="AI53" s="450">
        <v>9.9271429609999995</v>
      </c>
      <c r="AO53" s="432">
        <v>43</v>
      </c>
      <c r="AP53" s="409">
        <v>133.50900268554599</v>
      </c>
      <c r="AQ53" s="409">
        <v>140.44499999999999</v>
      </c>
      <c r="AR53" s="425">
        <v>128.35</v>
      </c>
      <c r="AW53" s="432">
        <v>43</v>
      </c>
      <c r="AX53" s="409">
        <v>115.420997619628</v>
      </c>
      <c r="AY53" s="409">
        <v>102.325</v>
      </c>
      <c r="AZ53" s="425">
        <v>89.58</v>
      </c>
      <c r="BB53" s="432">
        <v>43</v>
      </c>
      <c r="BC53" s="412">
        <v>112.50799894332873</v>
      </c>
      <c r="BD53" s="410">
        <v>192.565</v>
      </c>
      <c r="BE53" s="428">
        <v>160.3979965</v>
      </c>
    </row>
    <row r="54" spans="1:57" s="173" customFormat="1" ht="12.75">
      <c r="A54" s="218"/>
      <c r="B54" s="231"/>
      <c r="C54" s="231"/>
      <c r="D54" s="231"/>
      <c r="E54" s="231"/>
      <c r="F54" s="231"/>
      <c r="G54" s="231"/>
      <c r="H54" s="231"/>
      <c r="I54" s="231"/>
      <c r="J54" s="256"/>
      <c r="K54" s="166"/>
      <c r="U54" s="392"/>
      <c r="V54" s="392"/>
      <c r="W54"/>
      <c r="X54" s="450">
        <v>30.528571810041125</v>
      </c>
      <c r="Y54" s="450">
        <v>77.433666865030759</v>
      </c>
      <c r="Z54" s="450">
        <v>23.011333147684685</v>
      </c>
      <c r="AA54" s="450">
        <v>10.47</v>
      </c>
      <c r="AB54" s="450">
        <v>8.2200000000000006</v>
      </c>
      <c r="AC54" s="408">
        <v>80.249285016741013</v>
      </c>
      <c r="AD54" s="450">
        <v>64.83</v>
      </c>
      <c r="AE54" s="450">
        <v>12.43</v>
      </c>
      <c r="AF54" s="450">
        <v>10.001428604125973</v>
      </c>
      <c r="AG54" s="450">
        <v>1.5007142850330841</v>
      </c>
      <c r="AH54" s="450">
        <v>36.905714307512518</v>
      </c>
      <c r="AI54" s="450">
        <v>10.785714285714255</v>
      </c>
      <c r="AO54" s="432">
        <v>44</v>
      </c>
      <c r="AP54" s="409">
        <v>133.50900268554599</v>
      </c>
      <c r="AQ54" s="409">
        <v>140.44499999999999</v>
      </c>
      <c r="AR54" s="173">
        <v>121.2</v>
      </c>
      <c r="AW54" s="432">
        <v>44</v>
      </c>
      <c r="AX54" s="409">
        <v>100.18</v>
      </c>
      <c r="AY54" s="409">
        <v>91.68</v>
      </c>
      <c r="AZ54" s="425">
        <v>75.16</v>
      </c>
      <c r="BB54" s="432">
        <v>44</v>
      </c>
      <c r="BC54" s="412">
        <v>108.26299999999999</v>
      </c>
      <c r="BD54" s="410">
        <v>187.09000000000003</v>
      </c>
      <c r="BE54" s="428">
        <v>154.79199919999999</v>
      </c>
    </row>
    <row r="55" spans="1:57" s="173" customFormat="1" ht="12.75">
      <c r="A55" s="218"/>
      <c r="B55" s="231"/>
      <c r="C55" s="231"/>
      <c r="D55" s="231"/>
      <c r="E55" s="231"/>
      <c r="F55" s="231"/>
      <c r="G55" s="231"/>
      <c r="H55" s="231"/>
      <c r="I55" s="231"/>
      <c r="J55" s="256"/>
      <c r="K55" s="166"/>
      <c r="U55" s="392"/>
      <c r="V55" s="392"/>
      <c r="W55"/>
      <c r="X55" s="450">
        <v>19.285699999999999</v>
      </c>
      <c r="Y55" s="450">
        <v>47.748571668352348</v>
      </c>
      <c r="Z55" s="450">
        <v>14.493142809186628</v>
      </c>
      <c r="AA55" s="450">
        <v>7.8201428140912697</v>
      </c>
      <c r="AB55" s="450">
        <v>2.3963000000000001</v>
      </c>
      <c r="AC55" s="408">
        <v>74.034999999999997</v>
      </c>
      <c r="AD55" s="450">
        <v>60.726999999999997</v>
      </c>
      <c r="AE55" s="450">
        <v>9.5739999999999998</v>
      </c>
      <c r="AF55" s="450">
        <v>10.001428604125966</v>
      </c>
      <c r="AG55" s="450">
        <v>1.2811428649084857</v>
      </c>
      <c r="AH55" s="450">
        <v>38.396000000000001</v>
      </c>
      <c r="AI55" s="450">
        <v>21.811399999999999</v>
      </c>
      <c r="AO55" s="432">
        <v>45</v>
      </c>
      <c r="AP55" s="409">
        <v>133.50900268554599</v>
      </c>
      <c r="AQ55" s="409">
        <v>134.84</v>
      </c>
      <c r="AR55" s="425">
        <v>121.2</v>
      </c>
      <c r="AW55" s="432">
        <v>45</v>
      </c>
      <c r="AX55" s="409">
        <v>83.341003420000007</v>
      </c>
      <c r="AY55" s="409">
        <v>79.23</v>
      </c>
      <c r="AZ55" s="425">
        <v>61.21</v>
      </c>
      <c r="BB55" s="432">
        <v>45</v>
      </c>
      <c r="BC55" s="412">
        <v>102.77400085399999</v>
      </c>
      <c r="BD55" s="410">
        <v>183.072</v>
      </c>
      <c r="BE55" s="428">
        <v>149.715</v>
      </c>
    </row>
    <row r="56" spans="1:57" s="173" customFormat="1" ht="12.75">
      <c r="A56" s="218"/>
      <c r="B56" s="231"/>
      <c r="C56" s="231"/>
      <c r="D56" s="231"/>
      <c r="E56" s="231"/>
      <c r="F56" s="231"/>
      <c r="G56" s="231"/>
      <c r="H56" s="231"/>
      <c r="I56" s="231"/>
      <c r="J56" s="256"/>
      <c r="K56" s="166"/>
      <c r="U56" s="392"/>
      <c r="V56" s="392">
        <v>48</v>
      </c>
      <c r="W56"/>
      <c r="X56" s="450">
        <v>18.57</v>
      </c>
      <c r="Y56" s="450">
        <v>56.05</v>
      </c>
      <c r="Z56" s="450">
        <v>23.31</v>
      </c>
      <c r="AA56" s="450">
        <v>7.5830000000000002</v>
      </c>
      <c r="AB56" s="450">
        <v>2.44</v>
      </c>
      <c r="AC56" s="408">
        <v>82.129000000000005</v>
      </c>
      <c r="AD56" s="450">
        <v>61.54</v>
      </c>
      <c r="AE56" s="450">
        <v>8.7200000000000006</v>
      </c>
      <c r="AF56" s="450">
        <v>9.7940000000000005</v>
      </c>
      <c r="AG56" s="450">
        <v>1.64</v>
      </c>
      <c r="AH56" s="450">
        <v>40.08</v>
      </c>
      <c r="AI56" s="450">
        <v>26.073</v>
      </c>
      <c r="AO56" s="432">
        <v>46</v>
      </c>
      <c r="AP56" s="409">
        <v>124.56</v>
      </c>
      <c r="AQ56" s="409">
        <v>134.84</v>
      </c>
      <c r="AR56" s="425">
        <v>112.14</v>
      </c>
      <c r="AW56" s="432">
        <v>46</v>
      </c>
      <c r="AX56" s="409">
        <v>73.136001586914006</v>
      </c>
      <c r="AY56" s="409">
        <v>81.28</v>
      </c>
      <c r="AZ56" s="425">
        <v>43.99</v>
      </c>
      <c r="BB56" s="432">
        <v>46</v>
      </c>
      <c r="BC56" s="412">
        <v>99.224143177270747</v>
      </c>
      <c r="BD56" s="410">
        <v>179.65</v>
      </c>
      <c r="BE56" s="428">
        <v>144.1180004</v>
      </c>
    </row>
    <row r="57" spans="1:57" s="173" customFormat="1" ht="12.75">
      <c r="A57" s="218"/>
      <c r="B57" s="231"/>
      <c r="C57" s="231"/>
      <c r="D57" s="231"/>
      <c r="E57" s="231"/>
      <c r="F57" s="231"/>
      <c r="G57" s="231"/>
      <c r="H57" s="231"/>
      <c r="I57" s="231"/>
      <c r="J57" s="256"/>
      <c r="K57" s="166"/>
      <c r="U57" s="392"/>
      <c r="V57" s="392"/>
      <c r="W57"/>
      <c r="X57" s="450">
        <v>31.86</v>
      </c>
      <c r="Y57" s="450">
        <v>78.91</v>
      </c>
      <c r="Z57" s="450">
        <v>47.94</v>
      </c>
      <c r="AA57" s="450">
        <v>10.81</v>
      </c>
      <c r="AB57" s="450">
        <v>4.71</v>
      </c>
      <c r="AC57" s="408">
        <v>105.09</v>
      </c>
      <c r="AD57" s="450">
        <v>83.95</v>
      </c>
      <c r="AE57" s="450">
        <v>18.13</v>
      </c>
      <c r="AF57" s="450">
        <v>10</v>
      </c>
      <c r="AG57" s="450">
        <v>1.615</v>
      </c>
      <c r="AH57" s="450">
        <v>50.85</v>
      </c>
      <c r="AI57" s="450">
        <v>25.96</v>
      </c>
      <c r="AO57" s="432">
        <v>47</v>
      </c>
      <c r="AP57" s="409">
        <v>124.56</v>
      </c>
      <c r="AQ57" s="409">
        <v>134.84</v>
      </c>
      <c r="AR57" s="425">
        <v>112.14</v>
      </c>
      <c r="AW57" s="432">
        <v>47</v>
      </c>
      <c r="AX57" s="409">
        <v>49.643001556396399</v>
      </c>
      <c r="AY57" s="409">
        <v>79.23</v>
      </c>
      <c r="AZ57" s="425">
        <v>25.78</v>
      </c>
      <c r="BB57" s="432">
        <v>47</v>
      </c>
      <c r="BC57" s="412">
        <v>98.391001403331657</v>
      </c>
      <c r="BD57" s="410">
        <v>174.434</v>
      </c>
      <c r="BE57" s="428">
        <v>138.82499809999999</v>
      </c>
    </row>
    <row r="58" spans="1:57" s="173" customFormat="1" ht="12.75">
      <c r="A58" s="218"/>
      <c r="B58" s="231"/>
      <c r="C58" s="231"/>
      <c r="D58" s="231"/>
      <c r="E58" s="231"/>
      <c r="F58" s="231"/>
      <c r="G58" s="231"/>
      <c r="H58" s="231"/>
      <c r="I58" s="231"/>
      <c r="J58" s="256"/>
      <c r="K58" s="166"/>
      <c r="U58" s="392"/>
      <c r="V58" s="392"/>
      <c r="W58"/>
      <c r="X58" s="450">
        <v>45.715000000000003</v>
      </c>
      <c r="Y58" s="450">
        <v>120.64</v>
      </c>
      <c r="Z58" s="450">
        <v>31.65</v>
      </c>
      <c r="AA58" s="450">
        <v>19.32</v>
      </c>
      <c r="AB58" s="450">
        <v>12.4</v>
      </c>
      <c r="AC58" s="408">
        <v>111.883</v>
      </c>
      <c r="AD58" s="450">
        <v>89.3</v>
      </c>
      <c r="AE58" s="450">
        <v>21.54</v>
      </c>
      <c r="AF58" s="450">
        <v>10</v>
      </c>
      <c r="AG58" s="450">
        <v>1.31</v>
      </c>
      <c r="AH58" s="450">
        <v>85.53</v>
      </c>
      <c r="AI58" s="450">
        <v>28.62</v>
      </c>
      <c r="AO58" s="432">
        <v>48</v>
      </c>
      <c r="AP58" s="409">
        <v>117.827</v>
      </c>
      <c r="AQ58" s="409">
        <v>134.15</v>
      </c>
      <c r="AR58" s="425">
        <v>101.14</v>
      </c>
      <c r="AW58" s="432">
        <v>48</v>
      </c>
      <c r="AX58" s="409">
        <v>45.865000000000002</v>
      </c>
      <c r="AY58" s="409">
        <v>79.23</v>
      </c>
      <c r="AZ58" s="425">
        <v>29.34</v>
      </c>
      <c r="BB58" s="432">
        <v>48</v>
      </c>
      <c r="BC58" s="412">
        <v>87.924999999999983</v>
      </c>
      <c r="BD58" s="410">
        <v>169.50000000000003</v>
      </c>
      <c r="BE58" s="428">
        <v>133.112999</v>
      </c>
    </row>
    <row r="59" spans="1:57" s="173" customFormat="1" ht="13.5">
      <c r="A59" s="218"/>
      <c r="B59" s="231"/>
      <c r="C59" s="231"/>
      <c r="D59" s="231"/>
      <c r="E59" s="231"/>
      <c r="F59" s="231"/>
      <c r="G59" s="231"/>
      <c r="H59" s="231"/>
      <c r="I59" s="231"/>
      <c r="J59" s="256"/>
      <c r="K59" s="166"/>
      <c r="U59" s="392"/>
      <c r="V59" s="392">
        <v>51</v>
      </c>
      <c r="W59"/>
      <c r="X59" s="450">
        <v>36.909999999999997</v>
      </c>
      <c r="Y59" s="450">
        <v>78.84</v>
      </c>
      <c r="Z59" s="450">
        <v>19.73</v>
      </c>
      <c r="AA59" s="450">
        <v>13.65</v>
      </c>
      <c r="AB59" s="450">
        <v>8.74</v>
      </c>
      <c r="AC59" s="408">
        <v>101.2</v>
      </c>
      <c r="AD59" s="450">
        <v>99.78</v>
      </c>
      <c r="AE59" s="450">
        <v>27.96</v>
      </c>
      <c r="AF59" s="450">
        <v>10</v>
      </c>
      <c r="AG59" s="450">
        <v>1.1399999999999999</v>
      </c>
      <c r="AH59" s="450">
        <v>116.12</v>
      </c>
      <c r="AI59" s="450">
        <v>54.8</v>
      </c>
      <c r="AO59" s="432">
        <v>49</v>
      </c>
      <c r="AP59" s="409">
        <v>117.827</v>
      </c>
      <c r="AQ59" s="409">
        <v>134.15</v>
      </c>
      <c r="AR59" s="425">
        <v>101.14</v>
      </c>
      <c r="AW59" s="432">
        <v>49</v>
      </c>
      <c r="AX59" s="433">
        <v>51.566714695521732</v>
      </c>
      <c r="AY59" s="409">
        <v>81.28</v>
      </c>
      <c r="AZ59" s="425">
        <v>34.76</v>
      </c>
      <c r="BB59" s="432">
        <v>49</v>
      </c>
      <c r="BC59" s="412">
        <v>85.033142868961448</v>
      </c>
      <c r="BD59" s="410">
        <v>164.72300000000001</v>
      </c>
      <c r="BE59" s="428">
        <v>128.37000269999999</v>
      </c>
    </row>
    <row r="60" spans="1:57" s="173" customFormat="1" ht="13.5" thickBot="1">
      <c r="A60" s="218"/>
      <c r="B60" s="231"/>
      <c r="C60" s="231"/>
      <c r="D60" s="231"/>
      <c r="E60" s="231"/>
      <c r="F60" s="231"/>
      <c r="G60" s="231"/>
      <c r="H60" s="231"/>
      <c r="I60" s="231"/>
      <c r="J60" s="256"/>
      <c r="K60" s="166"/>
      <c r="U60" s="392"/>
      <c r="V60" s="392"/>
      <c r="W60"/>
      <c r="X60" s="450">
        <v>68.171428680419893</v>
      </c>
      <c r="Y60" s="450">
        <v>173.24642835344551</v>
      </c>
      <c r="Z60" s="450">
        <v>46.748427799769779</v>
      </c>
      <c r="AA60" s="450">
        <v>20.258571216038241</v>
      </c>
      <c r="AB60" s="450">
        <v>16.477428436279258</v>
      </c>
      <c r="AC60" s="408">
        <v>183.30985913957815</v>
      </c>
      <c r="AD60" s="450">
        <v>150.62857273646728</v>
      </c>
      <c r="AE60" s="450">
        <v>44.407142639160142</v>
      </c>
      <c r="AF60" s="450">
        <v>10</v>
      </c>
      <c r="AG60" s="450">
        <v>1.2935714210782672</v>
      </c>
      <c r="AH60" s="450">
        <v>146.74785723004999</v>
      </c>
      <c r="AI60" s="450">
        <v>50.432856423514181</v>
      </c>
      <c r="AO60" s="432">
        <v>50</v>
      </c>
      <c r="AP60" s="409">
        <v>111.587</v>
      </c>
      <c r="AQ60" s="409">
        <v>128.977</v>
      </c>
      <c r="AR60" s="425">
        <v>96.75</v>
      </c>
      <c r="AW60" s="432">
        <v>50</v>
      </c>
      <c r="AX60" s="409">
        <v>69.12</v>
      </c>
      <c r="AY60" s="409">
        <v>69.123000000000005</v>
      </c>
      <c r="AZ60" s="425">
        <v>32.950000000000003</v>
      </c>
      <c r="BB60" s="432">
        <v>50</v>
      </c>
      <c r="BC60" s="412">
        <v>78.216999999999999</v>
      </c>
      <c r="BD60" s="410">
        <v>160.208</v>
      </c>
      <c r="BE60" s="428">
        <v>122.7149982</v>
      </c>
    </row>
    <row r="61" spans="1:57" s="173" customFormat="1" ht="12.75">
      <c r="A61" s="218"/>
      <c r="B61" s="231"/>
      <c r="C61" s="231"/>
      <c r="D61" s="231"/>
      <c r="E61" s="231"/>
      <c r="F61" s="231"/>
      <c r="G61" s="231"/>
      <c r="H61" s="231"/>
      <c r="I61" s="231"/>
      <c r="J61" s="256"/>
      <c r="K61" s="166"/>
      <c r="U61" s="421">
        <v>2015</v>
      </c>
      <c r="V61" s="401">
        <v>1</v>
      </c>
      <c r="W61">
        <v>1</v>
      </c>
      <c r="X61" s="450">
        <v>68.54285648890901</v>
      </c>
      <c r="Y61" s="450">
        <v>128.19599696568042</v>
      </c>
      <c r="Z61" s="450">
        <v>45.029000418526742</v>
      </c>
      <c r="AA61" s="450">
        <v>22.87971414838513</v>
      </c>
      <c r="AB61" s="450">
        <v>19.893999917166528</v>
      </c>
      <c r="AC61" s="408">
        <v>330.59428187778974</v>
      </c>
      <c r="AD61" s="450">
        <v>194.22142791748016</v>
      </c>
      <c r="AE61" s="450">
        <v>47.308570316859615</v>
      </c>
      <c r="AF61" s="450">
        <v>10.010000092642628</v>
      </c>
      <c r="AG61" s="450">
        <v>1.0784285579408874</v>
      </c>
      <c r="AH61" s="450">
        <v>183.91999816894503</v>
      </c>
      <c r="AI61" s="450">
        <v>92.277143205914939</v>
      </c>
      <c r="AO61" s="432">
        <v>51</v>
      </c>
      <c r="AP61" s="409">
        <v>111.587</v>
      </c>
      <c r="AQ61" s="409">
        <v>128.977</v>
      </c>
      <c r="AR61" s="425">
        <v>96.75</v>
      </c>
      <c r="AW61" s="432">
        <v>51</v>
      </c>
      <c r="AX61" s="409">
        <v>63.18</v>
      </c>
      <c r="AY61" s="409">
        <v>63.18</v>
      </c>
      <c r="AZ61" s="425">
        <v>25.78</v>
      </c>
      <c r="BB61" s="432">
        <v>51</v>
      </c>
      <c r="BC61" s="412">
        <v>74.797000000476842</v>
      </c>
      <c r="BD61" s="410">
        <v>157.54600000000002</v>
      </c>
      <c r="BE61" s="428">
        <v>120.156003</v>
      </c>
    </row>
    <row r="62" spans="1:57" s="173" customFormat="1" ht="12.75">
      <c r="A62" s="218"/>
      <c r="B62" s="231"/>
      <c r="C62" s="231"/>
      <c r="D62" s="231"/>
      <c r="E62" s="231"/>
      <c r="F62" s="231"/>
      <c r="G62" s="231"/>
      <c r="H62" s="231"/>
      <c r="I62" s="231"/>
      <c r="J62" s="256"/>
      <c r="K62" s="166"/>
      <c r="U62" s="392"/>
      <c r="V62" s="392"/>
      <c r="W62">
        <v>2</v>
      </c>
      <c r="X62" s="450">
        <v>49.685714176722875</v>
      </c>
      <c r="Y62" s="450">
        <v>96.163429260253665</v>
      </c>
      <c r="Z62" s="450">
        <v>43.363000052315797</v>
      </c>
      <c r="AA62" s="450">
        <v>14.161143030439073</v>
      </c>
      <c r="AB62" s="450">
        <v>11.166571480887255</v>
      </c>
      <c r="AC62" s="408">
        <v>214.08728681291797</v>
      </c>
      <c r="AD62" s="450">
        <v>138.71857234409842</v>
      </c>
      <c r="AE62" s="450">
        <v>33.982857295444987</v>
      </c>
      <c r="AF62" s="450">
        <v>9.4300000326974018</v>
      </c>
      <c r="AG62" s="450">
        <v>1.124142876693178</v>
      </c>
      <c r="AH62" s="450">
        <v>270.27856881277859</v>
      </c>
      <c r="AI62" s="450">
        <v>92.534285409109799</v>
      </c>
      <c r="AO62" s="432">
        <v>52</v>
      </c>
      <c r="AP62" s="409">
        <v>120.986000061035</v>
      </c>
      <c r="AQ62" s="409">
        <v>138.54</v>
      </c>
      <c r="AR62" s="425">
        <v>96.75</v>
      </c>
      <c r="AW62" s="432">
        <v>52</v>
      </c>
      <c r="AX62" s="409">
        <v>61.214000701904297</v>
      </c>
      <c r="AY62" s="409">
        <v>83.69</v>
      </c>
      <c r="AZ62" s="425">
        <v>22.26</v>
      </c>
      <c r="BB62" s="432">
        <v>52</v>
      </c>
      <c r="BC62" s="412">
        <v>74.148001715540829</v>
      </c>
      <c r="BD62" s="410">
        <v>154.74090000000001</v>
      </c>
      <c r="BE62" s="428">
        <v>116.128997</v>
      </c>
    </row>
    <row r="63" spans="1:57" s="173" customFormat="1" ht="12.75">
      <c r="A63" s="218"/>
      <c r="B63" s="231"/>
      <c r="C63" s="231"/>
      <c r="D63" s="231"/>
      <c r="E63" s="231"/>
      <c r="F63" s="231"/>
      <c r="G63" s="231"/>
      <c r="H63" s="231"/>
      <c r="I63" s="231"/>
      <c r="J63" s="256"/>
      <c r="K63" s="166"/>
      <c r="U63" s="392"/>
      <c r="V63" s="392"/>
      <c r="W63">
        <v>3</v>
      </c>
      <c r="X63" s="450">
        <v>63.18571363176612</v>
      </c>
      <c r="Y63" s="450">
        <v>170.70128413609078</v>
      </c>
      <c r="Z63" s="450">
        <v>71.775428771972571</v>
      </c>
      <c r="AA63" s="450">
        <v>13.84971414293557</v>
      </c>
      <c r="AB63" s="450">
        <v>9.8989998953682861</v>
      </c>
      <c r="AC63" s="408">
        <v>181.50271388462556</v>
      </c>
      <c r="AD63" s="450">
        <v>156.31142970493829</v>
      </c>
      <c r="AE63" s="450">
        <v>26.197142464773954</v>
      </c>
      <c r="AF63" s="450">
        <v>9</v>
      </c>
      <c r="AG63" s="450">
        <v>1.2850000006811924</v>
      </c>
      <c r="AH63" s="450">
        <v>324.18071855817436</v>
      </c>
      <c r="AI63" s="450">
        <v>77.014000483921535</v>
      </c>
      <c r="AO63" s="432">
        <v>53</v>
      </c>
      <c r="AP63" s="409"/>
      <c r="AQ63" s="409"/>
      <c r="AR63" s="425"/>
      <c r="AW63" s="432">
        <v>53</v>
      </c>
      <c r="BB63" s="432">
        <v>53</v>
      </c>
      <c r="BC63" s="412"/>
      <c r="BD63" s="410"/>
      <c r="BE63" s="428"/>
    </row>
    <row r="64" spans="1:57" s="173" customFormat="1" ht="12.75">
      <c r="A64" s="218"/>
      <c r="B64" s="231"/>
      <c r="C64" s="231"/>
      <c r="D64" s="231"/>
      <c r="E64" s="231"/>
      <c r="F64" s="231"/>
      <c r="G64" s="231"/>
      <c r="H64" s="231"/>
      <c r="I64" s="231"/>
      <c r="J64" s="256"/>
      <c r="K64" s="166"/>
      <c r="U64" s="392"/>
      <c r="V64" s="392">
        <v>4</v>
      </c>
      <c r="W64">
        <v>4</v>
      </c>
      <c r="X64" s="450">
        <v>92.357142857142819</v>
      </c>
      <c r="Y64" s="450">
        <v>159.75871276855426</v>
      </c>
      <c r="Z64" s="450">
        <v>123.43885803222614</v>
      </c>
      <c r="AA64" s="450">
        <v>23.090571539742559</v>
      </c>
      <c r="AB64" s="450">
        <v>17.496428762163383</v>
      </c>
      <c r="AC64" s="408">
        <v>321.27714320591474</v>
      </c>
      <c r="AD64" s="450">
        <v>188.44857134137786</v>
      </c>
      <c r="AE64" s="450">
        <v>42.578571592058424</v>
      </c>
      <c r="AF64" s="450">
        <v>9.0057144165039045</v>
      </c>
      <c r="AG64" s="450">
        <v>2.8518571853637655</v>
      </c>
      <c r="AH64" s="450">
        <v>226.1550009591233</v>
      </c>
      <c r="AI64" s="450">
        <v>82.329572405133788</v>
      </c>
      <c r="AP64" s="410"/>
      <c r="AQ64" s="410"/>
      <c r="AR64" s="428"/>
    </row>
    <row r="65" spans="1:44" s="173" customFormat="1" ht="12.75">
      <c r="A65" s="218"/>
      <c r="B65" s="231"/>
      <c r="C65" s="231"/>
      <c r="D65" s="231"/>
      <c r="E65" s="231"/>
      <c r="F65" s="231"/>
      <c r="G65" s="231"/>
      <c r="H65" s="231"/>
      <c r="I65" s="231"/>
      <c r="J65" s="256"/>
      <c r="K65" s="166"/>
      <c r="U65" s="392"/>
      <c r="V65" s="392"/>
      <c r="W65">
        <v>5</v>
      </c>
      <c r="X65" s="450">
        <v>89.485714503696826</v>
      </c>
      <c r="Y65" s="450">
        <v>175.85857282366015</v>
      </c>
      <c r="Z65" s="450">
        <v>98.794857025146186</v>
      </c>
      <c r="AA65" s="450">
        <v>20.899142946515727</v>
      </c>
      <c r="AB65" s="450">
        <v>18.429857390267454</v>
      </c>
      <c r="AC65" s="408">
        <v>327.06042698451427</v>
      </c>
      <c r="AD65" s="450">
        <v>191.91857365199442</v>
      </c>
      <c r="AE65" s="450">
        <v>47.517142159598151</v>
      </c>
      <c r="AF65" s="450">
        <v>9</v>
      </c>
      <c r="AG65" s="450">
        <v>6.0409999234335663</v>
      </c>
      <c r="AH65" s="450">
        <v>175.73643166678244</v>
      </c>
      <c r="AI65" s="450">
        <v>61.832857404436346</v>
      </c>
      <c r="AP65" s="429"/>
      <c r="AQ65" s="429"/>
      <c r="AR65" s="428"/>
    </row>
    <row r="66" spans="1:44" s="173" customFormat="1" ht="12.75">
      <c r="A66" s="218"/>
      <c r="B66" s="231"/>
      <c r="C66" s="231"/>
      <c r="D66" s="231"/>
      <c r="E66" s="231"/>
      <c r="F66" s="231"/>
      <c r="G66" s="231"/>
      <c r="H66" s="231"/>
      <c r="I66" s="231"/>
      <c r="J66" s="256"/>
      <c r="K66" s="166"/>
      <c r="U66" s="392"/>
      <c r="V66" s="392"/>
      <c r="W66">
        <v>6</v>
      </c>
      <c r="X66" s="450">
        <v>70.542857033865786</v>
      </c>
      <c r="Y66" s="450">
        <v>165.36414119175461</v>
      </c>
      <c r="Z66" s="450">
        <v>47.4197137015206</v>
      </c>
      <c r="AA66" s="450">
        <v>21.769857134137798</v>
      </c>
      <c r="AB66" s="450">
        <v>15.948999949863927</v>
      </c>
      <c r="AC66" s="408">
        <v>382.54914855956986</v>
      </c>
      <c r="AD66" s="450">
        <v>206.39285714285671</v>
      </c>
      <c r="AE66" s="450">
        <v>21.769857134137798</v>
      </c>
      <c r="AF66" s="450">
        <v>9</v>
      </c>
      <c r="AG66" s="450">
        <v>8.9162856510707265</v>
      </c>
      <c r="AH66" s="450">
        <v>124.30357033865756</v>
      </c>
      <c r="AI66" s="450">
        <v>71.741429465157537</v>
      </c>
      <c r="AP66" s="429"/>
      <c r="AQ66" s="429"/>
      <c r="AR66" s="425"/>
    </row>
    <row r="67" spans="1:44" s="173" customFormat="1" ht="12.75">
      <c r="A67" s="218"/>
      <c r="B67" s="231"/>
      <c r="C67" s="231"/>
      <c r="D67" s="231"/>
      <c r="E67" s="231"/>
      <c r="F67" s="231"/>
      <c r="G67" s="231"/>
      <c r="H67" s="231"/>
      <c r="I67" s="231"/>
      <c r="J67" s="256"/>
      <c r="K67" s="166"/>
      <c r="U67" s="392"/>
      <c r="V67" s="392"/>
      <c r="W67">
        <v>7</v>
      </c>
      <c r="X67" s="450">
        <v>74.442858014787944</v>
      </c>
      <c r="Y67" s="450">
        <v>115.832716805594</v>
      </c>
      <c r="Z67" s="450">
        <v>39.554857526506659</v>
      </c>
      <c r="AA67" s="450">
        <v>25.199285234723742</v>
      </c>
      <c r="AB67" s="450">
        <v>17.346428462437171</v>
      </c>
      <c r="AC67" s="408">
        <v>439.76600428989923</v>
      </c>
      <c r="AD67" s="450">
        <v>188.98428562709228</v>
      </c>
      <c r="AE67" s="450">
        <v>48.435713631766134</v>
      </c>
      <c r="AF67" s="450">
        <v>9.0028572082519513</v>
      </c>
      <c r="AG67" s="450">
        <v>14.150571210043733</v>
      </c>
      <c r="AH67" s="450">
        <v>311.82357134137811</v>
      </c>
      <c r="AI67" s="450">
        <v>78.088570186070001</v>
      </c>
      <c r="AP67" s="424"/>
      <c r="AQ67" s="424"/>
      <c r="AR67" s="424"/>
    </row>
    <row r="68" spans="1:44" s="173" customFormat="1" ht="12.75">
      <c r="A68" s="218"/>
      <c r="B68" s="231"/>
      <c r="C68" s="231"/>
      <c r="D68" s="231"/>
      <c r="E68" s="231"/>
      <c r="F68" s="231"/>
      <c r="G68" s="231"/>
      <c r="H68" s="231"/>
      <c r="I68" s="231"/>
      <c r="J68" s="256"/>
      <c r="K68" s="166"/>
      <c r="U68" s="392"/>
      <c r="V68" s="392">
        <v>8</v>
      </c>
      <c r="W68">
        <v>8</v>
      </c>
      <c r="X68" s="450">
        <v>57.657142639160107</v>
      </c>
      <c r="Y68" s="450">
        <v>105.39785766601526</v>
      </c>
      <c r="Z68" s="450">
        <v>40.561000006539437</v>
      </c>
      <c r="AA68" s="450">
        <v>20.075571877615744</v>
      </c>
      <c r="AB68" s="450">
        <v>12.653857094900914</v>
      </c>
      <c r="AC68" s="408">
        <v>288.93457249232642</v>
      </c>
      <c r="AD68" s="450">
        <v>201.38999720982085</v>
      </c>
      <c r="AE68" s="450">
        <v>43.595714569091747</v>
      </c>
      <c r="AF68" s="450">
        <v>9</v>
      </c>
      <c r="AG68" s="450">
        <v>4.65714287757873</v>
      </c>
      <c r="AH68" s="450">
        <v>283.68928527831974</v>
      </c>
      <c r="AI68" s="450">
        <v>88.551427568708121</v>
      </c>
      <c r="AP68" s="410"/>
      <c r="AQ68" s="409"/>
      <c r="AR68" s="425"/>
    </row>
    <row r="69" spans="1:44" s="173" customFormat="1" ht="12.75">
      <c r="A69" s="218"/>
      <c r="B69" s="231"/>
      <c r="C69" s="231"/>
      <c r="D69" s="231"/>
      <c r="E69" s="231"/>
      <c r="F69" s="231"/>
      <c r="G69" s="231"/>
      <c r="H69" s="231"/>
      <c r="I69" s="231"/>
      <c r="J69" s="256"/>
      <c r="K69" s="166"/>
      <c r="U69" s="392"/>
      <c r="V69" s="392"/>
      <c r="W69">
        <v>9</v>
      </c>
      <c r="X69" s="450">
        <v>88.771428789410876</v>
      </c>
      <c r="Y69" s="450">
        <v>162.89514378138898</v>
      </c>
      <c r="Z69" s="450">
        <v>99.332141876220447</v>
      </c>
      <c r="AA69" s="450">
        <v>19.496999740600501</v>
      </c>
      <c r="AB69" s="450">
        <v>15.7849998474121</v>
      </c>
      <c r="AC69" s="408">
        <v>411.09385899134998</v>
      </c>
      <c r="AD69" s="450">
        <v>179.96000671386699</v>
      </c>
      <c r="AE69" s="450">
        <v>37.669998168945298</v>
      </c>
      <c r="AF69" s="450">
        <v>9.0014286041259748</v>
      </c>
      <c r="AG69" s="450">
        <v>3.743571417672289</v>
      </c>
      <c r="AH69" s="450">
        <v>317.80857631138355</v>
      </c>
      <c r="AI69" s="450">
        <v>91.184855869838046</v>
      </c>
      <c r="AP69" s="409"/>
      <c r="AQ69" s="409"/>
      <c r="AR69" s="425"/>
    </row>
    <row r="70" spans="1:44" s="173" customFormat="1" ht="12.75">
      <c r="A70" s="218"/>
      <c r="B70" s="231"/>
      <c r="C70" s="231"/>
      <c r="D70" s="231"/>
      <c r="E70" s="231"/>
      <c r="F70" s="231"/>
      <c r="G70" s="231"/>
      <c r="H70" s="231"/>
      <c r="I70" s="231"/>
      <c r="J70" s="256"/>
      <c r="K70" s="166"/>
      <c r="U70" s="392"/>
      <c r="V70" s="392"/>
      <c r="W70">
        <v>10</v>
      </c>
      <c r="X70" s="450">
        <v>82.44</v>
      </c>
      <c r="Y70" s="450">
        <v>131.47999999999999</v>
      </c>
      <c r="Z70" s="450">
        <v>63.86</v>
      </c>
      <c r="AA70" s="450">
        <v>23.33</v>
      </c>
      <c r="AB70" s="450">
        <v>16.84</v>
      </c>
      <c r="AC70" s="408">
        <v>435.11</v>
      </c>
      <c r="AD70" s="450">
        <v>175.54</v>
      </c>
      <c r="AE70" s="450">
        <v>52.55</v>
      </c>
      <c r="AF70" s="450">
        <v>15.41</v>
      </c>
      <c r="AG70" s="450">
        <v>22.31</v>
      </c>
      <c r="AH70" s="450">
        <v>307.52</v>
      </c>
      <c r="AI70" s="450">
        <v>98.38</v>
      </c>
      <c r="AP70" s="409"/>
      <c r="AQ70" s="409"/>
      <c r="AR70" s="425"/>
    </row>
    <row r="71" spans="1:44" s="173" customFormat="1" ht="12.75">
      <c r="A71" s="218"/>
      <c r="B71" s="231"/>
      <c r="C71" s="231"/>
      <c r="D71" s="231"/>
      <c r="E71" s="231"/>
      <c r="F71" s="231"/>
      <c r="G71" s="231"/>
      <c r="H71" s="231"/>
      <c r="I71" s="231"/>
      <c r="J71" s="256"/>
      <c r="K71" s="166"/>
      <c r="U71" s="392"/>
      <c r="V71" s="392"/>
      <c r="W71">
        <v>11</v>
      </c>
      <c r="X71" s="450">
        <v>79.385999999999996</v>
      </c>
      <c r="Y71" s="450">
        <v>168.71</v>
      </c>
      <c r="Z71" s="450">
        <v>149.82</v>
      </c>
      <c r="AA71" s="450">
        <v>21.65</v>
      </c>
      <c r="AB71" s="450">
        <v>17.920000000000002</v>
      </c>
      <c r="AC71" s="408">
        <v>268.85000000000002</v>
      </c>
      <c r="AD71" s="450">
        <v>139.57</v>
      </c>
      <c r="AE71" s="450">
        <v>35.479999999999997</v>
      </c>
      <c r="AF71" s="450">
        <v>11.194000000000001</v>
      </c>
      <c r="AG71" s="450">
        <v>11.012</v>
      </c>
      <c r="AH71" s="450">
        <v>267.10000000000002</v>
      </c>
      <c r="AI71" s="450">
        <v>73.144999999999996</v>
      </c>
      <c r="AP71" s="409"/>
      <c r="AQ71" s="409"/>
      <c r="AR71" s="425"/>
    </row>
    <row r="72" spans="1:44" s="173" customFormat="1" ht="12.75">
      <c r="A72" s="218"/>
      <c r="B72" s="231"/>
      <c r="C72" s="231"/>
      <c r="D72" s="231"/>
      <c r="E72" s="231"/>
      <c r="F72" s="231"/>
      <c r="G72" s="231"/>
      <c r="H72" s="231"/>
      <c r="I72" s="231"/>
      <c r="J72" s="256"/>
      <c r="K72" s="166"/>
      <c r="U72" s="392"/>
      <c r="V72" s="392">
        <v>12</v>
      </c>
      <c r="W72">
        <v>12</v>
      </c>
      <c r="X72" s="450">
        <v>79.385000000000005</v>
      </c>
      <c r="Y72" s="450">
        <v>283.36357334681884</v>
      </c>
      <c r="Z72" s="450">
        <v>237.20571463448616</v>
      </c>
      <c r="AA72" s="450">
        <v>27.377714429582827</v>
      </c>
      <c r="AB72" s="450">
        <v>22.34300013950887</v>
      </c>
      <c r="AC72" s="408">
        <v>380.93800136021173</v>
      </c>
      <c r="AD72" s="450">
        <v>144.48428562709242</v>
      </c>
      <c r="AE72" s="450">
        <v>34.888571330479174</v>
      </c>
      <c r="AF72" s="450">
        <v>21.529999869210325</v>
      </c>
      <c r="AG72" s="450">
        <v>11.088000297546349</v>
      </c>
      <c r="AH72" s="450">
        <v>256.24499947684097</v>
      </c>
      <c r="AI72" s="450">
        <v>60.913855961390873</v>
      </c>
      <c r="AP72" s="409"/>
      <c r="AQ72" s="409"/>
      <c r="AR72" s="425"/>
    </row>
    <row r="73" spans="1:44" s="173" customFormat="1" ht="12.75">
      <c r="A73" s="218"/>
      <c r="B73" s="231"/>
      <c r="C73" s="231"/>
      <c r="D73" s="231"/>
      <c r="E73" s="231"/>
      <c r="F73" s="231"/>
      <c r="G73" s="231"/>
      <c r="H73" s="231"/>
      <c r="I73" s="231"/>
      <c r="J73" s="256"/>
      <c r="K73" s="166"/>
      <c r="U73" s="392"/>
      <c r="V73" s="392"/>
      <c r="W73">
        <v>13</v>
      </c>
      <c r="X73" s="450">
        <v>106.27142769949758</v>
      </c>
      <c r="Y73" s="450">
        <v>166.3</v>
      </c>
      <c r="Z73" s="450">
        <v>146.00399999999999</v>
      </c>
      <c r="AA73" s="450">
        <v>18.302499999999998</v>
      </c>
      <c r="AB73" s="450">
        <v>13.263</v>
      </c>
      <c r="AC73" s="408">
        <v>284.01</v>
      </c>
      <c r="AD73" s="450">
        <v>128.37</v>
      </c>
      <c r="AE73" s="450">
        <v>35.216999999999999</v>
      </c>
      <c r="AF73" s="450">
        <v>13.0228</v>
      </c>
      <c r="AG73" s="450">
        <v>5.0830000000000002</v>
      </c>
      <c r="AH73" s="450">
        <v>172.56</v>
      </c>
      <c r="AI73" s="450">
        <v>49.094000000000001</v>
      </c>
      <c r="AP73" s="409"/>
      <c r="AQ73" s="409"/>
      <c r="AR73" s="425"/>
    </row>
    <row r="74" spans="1:44" s="173" customFormat="1" ht="12.75">
      <c r="A74" s="218"/>
      <c r="B74" s="231"/>
      <c r="C74" s="231"/>
      <c r="D74" s="231"/>
      <c r="E74" s="231"/>
      <c r="F74" s="231"/>
      <c r="G74" s="231"/>
      <c r="H74" s="231"/>
      <c r="I74" s="231"/>
      <c r="J74" s="256"/>
      <c r="K74" s="166"/>
      <c r="U74" s="392"/>
      <c r="V74" s="392"/>
      <c r="W74">
        <v>14</v>
      </c>
      <c r="X74" s="450">
        <v>81.84</v>
      </c>
      <c r="Y74" s="450">
        <v>135.46</v>
      </c>
      <c r="Z74" s="450">
        <v>119.48</v>
      </c>
      <c r="AA74" s="450">
        <v>17.7</v>
      </c>
      <c r="AB74" s="450">
        <v>7.28</v>
      </c>
      <c r="AC74" s="408">
        <v>319.68499755859301</v>
      </c>
      <c r="AD74" s="450">
        <v>172.46</v>
      </c>
      <c r="AE74" s="450">
        <v>34</v>
      </c>
      <c r="AF74" s="450">
        <v>10.01</v>
      </c>
      <c r="AG74" s="450">
        <v>2.54</v>
      </c>
      <c r="AH74" s="450">
        <v>207.4</v>
      </c>
      <c r="AI74" s="450">
        <v>81.2</v>
      </c>
      <c r="AP74" s="409"/>
      <c r="AQ74" s="409"/>
      <c r="AR74" s="425"/>
    </row>
    <row r="75" spans="1:44" s="173" customFormat="1" ht="12.75">
      <c r="A75" s="218"/>
      <c r="B75" s="231"/>
      <c r="C75" s="231"/>
      <c r="D75" s="231"/>
      <c r="E75" s="231"/>
      <c r="F75" s="231"/>
      <c r="G75" s="231"/>
      <c r="H75" s="231"/>
      <c r="I75" s="231"/>
      <c r="J75" s="256"/>
      <c r="K75" s="166"/>
      <c r="U75" s="392"/>
      <c r="V75" s="392"/>
      <c r="W75">
        <v>15</v>
      </c>
      <c r="X75" s="450">
        <v>64.599999999999994</v>
      </c>
      <c r="Y75" s="450">
        <v>144.72999999999999</v>
      </c>
      <c r="Z75" s="450">
        <v>117.33</v>
      </c>
      <c r="AA75" s="450">
        <v>17.95</v>
      </c>
      <c r="AB75" s="450">
        <v>10.97</v>
      </c>
      <c r="AC75" s="408">
        <v>334.82</v>
      </c>
      <c r="AD75" s="450">
        <v>134.32</v>
      </c>
      <c r="AE75" s="450">
        <v>34.4</v>
      </c>
      <c r="AF75" s="450">
        <v>10</v>
      </c>
      <c r="AG75" s="450">
        <v>2.68</v>
      </c>
      <c r="AH75" s="450">
        <v>268.58999999999997</v>
      </c>
      <c r="AI75" s="450">
        <v>99.91</v>
      </c>
      <c r="AP75" s="409"/>
      <c r="AQ75" s="409"/>
      <c r="AR75" s="425"/>
    </row>
    <row r="76" spans="1:44" s="173" customFormat="1" ht="12.75">
      <c r="A76" s="218"/>
      <c r="B76" s="231"/>
      <c r="C76" s="231"/>
      <c r="D76" s="231"/>
      <c r="E76" s="231"/>
      <c r="F76" s="231"/>
      <c r="G76" s="231"/>
      <c r="H76" s="231"/>
      <c r="I76" s="231"/>
      <c r="J76" s="256"/>
      <c r="K76" s="166"/>
      <c r="U76" s="392"/>
      <c r="V76" s="392">
        <v>16</v>
      </c>
      <c r="W76">
        <v>16</v>
      </c>
      <c r="X76" s="450">
        <v>78.33</v>
      </c>
      <c r="Y76" s="450">
        <v>119.2355706</v>
      </c>
      <c r="Z76" s="450">
        <v>96.842713489999994</v>
      </c>
      <c r="AA76" s="450">
        <v>15.54999978</v>
      </c>
      <c r="AB76" s="450">
        <v>7.3847143309999996</v>
      </c>
      <c r="AC76" s="408">
        <v>242.2711443</v>
      </c>
      <c r="AD76" s="450">
        <v>123.28142769999999</v>
      </c>
      <c r="AE76" s="450">
        <v>31.61571421</v>
      </c>
      <c r="AF76" s="450">
        <v>10.00857149</v>
      </c>
      <c r="AG76" s="450">
        <v>1.739714282</v>
      </c>
      <c r="AH76" s="450">
        <v>219.1407122</v>
      </c>
      <c r="AI76" s="450">
        <v>73.782856530000004</v>
      </c>
      <c r="AP76" s="409"/>
      <c r="AQ76" s="409"/>
      <c r="AR76" s="425"/>
    </row>
    <row r="77" spans="1:44" s="173" customFormat="1" ht="12.75">
      <c r="A77" s="218"/>
      <c r="B77" s="231"/>
      <c r="C77" s="231"/>
      <c r="D77" s="231"/>
      <c r="E77" s="231"/>
      <c r="F77" s="231"/>
      <c r="G77" s="231"/>
      <c r="H77" s="231"/>
      <c r="I77" s="231"/>
      <c r="J77" s="256"/>
      <c r="K77" s="166"/>
      <c r="U77" s="392"/>
      <c r="V77" s="392"/>
      <c r="W77">
        <v>17</v>
      </c>
      <c r="X77" s="450">
        <v>60.25714275</v>
      </c>
      <c r="Y77" s="450">
        <v>87.61</v>
      </c>
      <c r="Z77" s="450">
        <v>50</v>
      </c>
      <c r="AA77" s="450">
        <v>14.797000000000001</v>
      </c>
      <c r="AB77" s="450">
        <v>9.26</v>
      </c>
      <c r="AC77" s="408">
        <v>224.91</v>
      </c>
      <c r="AD77" s="450">
        <v>109.76</v>
      </c>
      <c r="AE77" s="450">
        <v>26.86</v>
      </c>
      <c r="AF77" s="450">
        <v>10</v>
      </c>
      <c r="AG77" s="450">
        <v>1.53</v>
      </c>
      <c r="AH77" s="450">
        <v>165.05</v>
      </c>
      <c r="AI77" s="450">
        <v>46.43</v>
      </c>
      <c r="AP77" s="409"/>
      <c r="AQ77" s="409"/>
      <c r="AR77" s="425"/>
    </row>
    <row r="78" spans="1:44" s="173" customFormat="1" ht="12.75">
      <c r="A78" s="218"/>
      <c r="B78" s="231"/>
      <c r="C78" s="231"/>
      <c r="D78" s="231"/>
      <c r="E78" s="231"/>
      <c r="F78" s="231"/>
      <c r="G78" s="231"/>
      <c r="H78" s="231"/>
      <c r="I78" s="231"/>
      <c r="J78" s="256"/>
      <c r="K78" s="166"/>
      <c r="U78" s="392"/>
      <c r="V78" s="392"/>
      <c r="W78">
        <v>18</v>
      </c>
      <c r="X78" s="450">
        <v>42.69</v>
      </c>
      <c r="Y78" s="450">
        <v>85.12</v>
      </c>
      <c r="Z78" s="450">
        <v>49.42</v>
      </c>
      <c r="AA78" s="450">
        <v>14.55</v>
      </c>
      <c r="AB78" s="450">
        <v>8</v>
      </c>
      <c r="AC78" s="408">
        <v>165.54</v>
      </c>
      <c r="AD78" s="450">
        <v>94.2</v>
      </c>
      <c r="AE78" s="450">
        <v>21.22</v>
      </c>
      <c r="AF78" s="450">
        <v>10.039999999999999</v>
      </c>
      <c r="AG78" s="450">
        <v>1.1060000000000001</v>
      </c>
      <c r="AH78" s="450">
        <v>119.089</v>
      </c>
      <c r="AI78" s="450">
        <v>40.600999999999999</v>
      </c>
      <c r="AP78" s="409"/>
      <c r="AQ78" s="409"/>
      <c r="AR78" s="425"/>
    </row>
    <row r="79" spans="1:44" s="173" customFormat="1" ht="12.75">
      <c r="A79" s="218"/>
      <c r="B79" s="231"/>
      <c r="C79" s="231"/>
      <c r="D79" s="231"/>
      <c r="E79" s="231"/>
      <c r="F79" s="231"/>
      <c r="G79" s="231"/>
      <c r="H79" s="231"/>
      <c r="I79" s="231"/>
      <c r="J79" s="256"/>
      <c r="K79" s="166"/>
      <c r="U79" s="392"/>
      <c r="V79" s="392"/>
      <c r="W79">
        <v>19</v>
      </c>
      <c r="X79" s="450">
        <v>28.51</v>
      </c>
      <c r="Y79" s="450">
        <v>72.61</v>
      </c>
      <c r="Z79" s="450">
        <v>35.74</v>
      </c>
      <c r="AA79" s="450">
        <v>13.66</v>
      </c>
      <c r="AB79" s="450">
        <v>6.6</v>
      </c>
      <c r="AC79" s="408">
        <v>146.38</v>
      </c>
      <c r="AD79" s="450">
        <v>94.697000000000003</v>
      </c>
      <c r="AE79" s="450">
        <v>19.11</v>
      </c>
      <c r="AF79" s="450">
        <v>9.94</v>
      </c>
      <c r="AG79" s="450">
        <v>1.4219999999999999</v>
      </c>
      <c r="AH79" s="450">
        <v>92.77</v>
      </c>
      <c r="AI79" s="450">
        <v>44.54</v>
      </c>
      <c r="AP79" s="409"/>
      <c r="AQ79" s="409"/>
      <c r="AR79" s="425"/>
    </row>
    <row r="80" spans="1:44" s="173" customFormat="1" ht="12.75">
      <c r="A80" s="218"/>
      <c r="B80" s="231"/>
      <c r="C80" s="231"/>
      <c r="D80" s="231"/>
      <c r="E80" s="231"/>
      <c r="F80" s="231"/>
      <c r="G80" s="231"/>
      <c r="H80" s="231"/>
      <c r="I80" s="231"/>
      <c r="J80" s="256"/>
      <c r="K80" s="166"/>
      <c r="U80" s="392"/>
      <c r="V80" s="392">
        <v>20</v>
      </c>
      <c r="W80">
        <v>20</v>
      </c>
      <c r="X80" s="450">
        <v>35.168999810000003</v>
      </c>
      <c r="Y80" s="450">
        <v>131.49528609999999</v>
      </c>
      <c r="Z80" s="450">
        <v>63.049000329999998</v>
      </c>
      <c r="AA80" s="450">
        <v>13.311428619999999</v>
      </c>
      <c r="AB80" s="450">
        <v>5.4271428930000001</v>
      </c>
      <c r="AC80" s="408">
        <v>134.76942879999999</v>
      </c>
      <c r="AD80" s="450">
        <v>86.832857399999995</v>
      </c>
      <c r="AE80" s="450">
        <v>19.79285703</v>
      </c>
      <c r="AF80" s="450">
        <v>10.00285721</v>
      </c>
      <c r="AG80" s="450">
        <v>1.410000001</v>
      </c>
      <c r="AH80" s="450">
        <v>83.964998519999995</v>
      </c>
      <c r="AI80" s="450">
        <v>26.044285909999999</v>
      </c>
      <c r="AP80" s="409"/>
      <c r="AQ80" s="409"/>
      <c r="AR80" s="425"/>
    </row>
    <row r="81" spans="1:44" s="173" customFormat="1" ht="12.75">
      <c r="A81" s="218"/>
      <c r="B81" s="231"/>
      <c r="C81" s="231"/>
      <c r="D81" s="231"/>
      <c r="E81" s="231"/>
      <c r="F81" s="231"/>
      <c r="G81" s="231"/>
      <c r="H81" s="231"/>
      <c r="I81" s="231"/>
      <c r="J81" s="256"/>
      <c r="K81" s="166"/>
      <c r="U81" s="392"/>
      <c r="V81" s="392"/>
      <c r="W81">
        <v>21</v>
      </c>
      <c r="X81" s="450">
        <v>29.271428790000002</v>
      </c>
      <c r="Y81" s="450">
        <v>75.344715120000004</v>
      </c>
      <c r="Z81" s="450">
        <v>58.513571599999999</v>
      </c>
      <c r="AA81" s="450">
        <v>11.43428557</v>
      </c>
      <c r="AB81" s="450">
        <v>3.7200000289999999</v>
      </c>
      <c r="AC81" s="408">
        <v>114.5781435</v>
      </c>
      <c r="AD81" s="450">
        <v>68.318569729999993</v>
      </c>
      <c r="AE81" s="450">
        <v>14.84571416</v>
      </c>
      <c r="AF81" s="450">
        <v>10.00857162</v>
      </c>
      <c r="AG81" s="450">
        <v>1.4790000059999999</v>
      </c>
      <c r="AH81" s="450">
        <v>65.562856949999997</v>
      </c>
      <c r="AI81" s="450">
        <v>21.073571609999998</v>
      </c>
      <c r="AP81" s="409"/>
      <c r="AQ81" s="409"/>
      <c r="AR81" s="425"/>
    </row>
    <row r="82" spans="1:44" s="173" customFormat="1" ht="12.75">
      <c r="A82" s="218"/>
      <c r="B82" s="231"/>
      <c r="C82" s="231"/>
      <c r="D82" s="231"/>
      <c r="E82" s="231"/>
      <c r="F82" s="231"/>
      <c r="G82" s="231"/>
      <c r="H82" s="231"/>
      <c r="I82" s="231"/>
      <c r="J82" s="256"/>
      <c r="K82" s="166"/>
      <c r="U82" s="392"/>
      <c r="V82" s="392"/>
      <c r="W82">
        <v>22</v>
      </c>
      <c r="X82" s="450">
        <v>26.585714339999999</v>
      </c>
      <c r="Y82" s="450">
        <v>59.612285610000001</v>
      </c>
      <c r="Z82" s="450">
        <v>62.080428529999999</v>
      </c>
      <c r="AA82" s="450">
        <v>11.052285875592885</v>
      </c>
      <c r="AB82" s="450">
        <v>3.3728571278708288</v>
      </c>
      <c r="AC82" s="408">
        <v>115.02742876325301</v>
      </c>
      <c r="AD82" s="450">
        <v>61.075714111328075</v>
      </c>
      <c r="AE82" s="450">
        <v>12.268571444920086</v>
      </c>
      <c r="AF82" s="450">
        <v>10.010000092642615</v>
      </c>
      <c r="AG82" s="450">
        <v>1.7637142960000001</v>
      </c>
      <c r="AH82" s="450">
        <v>57.502857210000002</v>
      </c>
      <c r="AI82" s="450">
        <v>20.06771415</v>
      </c>
      <c r="AP82" s="409"/>
      <c r="AQ82" s="409"/>
      <c r="AR82" s="425"/>
    </row>
    <row r="83" spans="1:44" s="173" customFormat="1" ht="12.75">
      <c r="A83" s="218"/>
      <c r="B83" s="231"/>
      <c r="C83" s="231"/>
      <c r="D83" s="231"/>
      <c r="E83" s="231"/>
      <c r="F83" s="231"/>
      <c r="G83" s="231"/>
      <c r="H83" s="231"/>
      <c r="I83" s="231"/>
      <c r="J83" s="256"/>
      <c r="K83" s="166"/>
      <c r="U83" s="392"/>
      <c r="V83" s="392"/>
      <c r="W83">
        <v>23</v>
      </c>
      <c r="X83" s="450">
        <v>21.46</v>
      </c>
      <c r="Y83" s="450">
        <v>45.06</v>
      </c>
      <c r="Z83" s="450">
        <v>30.1</v>
      </c>
      <c r="AA83" s="450">
        <v>10.09</v>
      </c>
      <c r="AB83" s="450">
        <v>2.0499999999999998</v>
      </c>
      <c r="AC83" s="408">
        <v>101.04</v>
      </c>
      <c r="AD83" s="450">
        <v>47.76</v>
      </c>
      <c r="AE83" s="450">
        <v>10.95</v>
      </c>
      <c r="AF83" s="450">
        <v>10</v>
      </c>
      <c r="AG83" s="450">
        <v>1.65</v>
      </c>
      <c r="AH83" s="450">
        <v>51.89</v>
      </c>
      <c r="AI83" s="450">
        <v>15.036</v>
      </c>
      <c r="AP83" s="409"/>
      <c r="AQ83" s="409"/>
      <c r="AR83" s="425"/>
    </row>
    <row r="84" spans="1:44" s="173" customFormat="1" ht="40.5" customHeight="1">
      <c r="A84" s="218"/>
      <c r="B84" s="231"/>
      <c r="C84" s="231"/>
      <c r="D84" s="231"/>
      <c r="E84" s="231"/>
      <c r="F84" s="231"/>
      <c r="G84" s="231"/>
      <c r="H84" s="231"/>
      <c r="I84" s="231"/>
      <c r="J84" s="256"/>
      <c r="K84" s="166"/>
      <c r="U84" s="392"/>
      <c r="V84" s="392">
        <v>24</v>
      </c>
      <c r="W84">
        <v>24</v>
      </c>
      <c r="X84" s="450">
        <v>18.829999999999998</v>
      </c>
      <c r="Y84" s="450">
        <v>39.22</v>
      </c>
      <c r="Z84" s="450">
        <v>22.76</v>
      </c>
      <c r="AA84" s="450">
        <v>9.61</v>
      </c>
      <c r="AB84" s="450">
        <v>2.5099999999999998</v>
      </c>
      <c r="AC84" s="408">
        <v>92.81</v>
      </c>
      <c r="AD84" s="450">
        <v>46.73</v>
      </c>
      <c r="AE84" s="450">
        <v>10.98</v>
      </c>
      <c r="AF84" s="450">
        <v>10</v>
      </c>
      <c r="AG84" s="450">
        <v>1.65</v>
      </c>
      <c r="AH84" s="450">
        <v>47.66</v>
      </c>
      <c r="AI84" s="450">
        <v>13.44</v>
      </c>
      <c r="AP84" s="409"/>
      <c r="AQ84" s="409"/>
      <c r="AR84" s="425"/>
    </row>
    <row r="85" spans="1:44" s="173" customFormat="1" ht="12.75">
      <c r="A85" s="218"/>
      <c r="B85" s="231"/>
      <c r="C85" s="231"/>
      <c r="D85" s="231"/>
      <c r="E85" s="231"/>
      <c r="F85" s="231"/>
      <c r="G85" s="231"/>
      <c r="H85" s="231"/>
      <c r="I85" s="231"/>
      <c r="J85" s="256"/>
      <c r="K85" s="166"/>
      <c r="U85" s="392"/>
      <c r="V85" s="392"/>
      <c r="W85">
        <v>25</v>
      </c>
      <c r="X85" s="450">
        <v>17.614000000000001</v>
      </c>
      <c r="Y85" s="450">
        <v>35.65</v>
      </c>
      <c r="Z85" s="450">
        <v>16.28</v>
      </c>
      <c r="AA85" s="450">
        <v>9.0299999999999994</v>
      </c>
      <c r="AB85" s="450">
        <v>2.41</v>
      </c>
      <c r="AC85" s="408">
        <v>84.18</v>
      </c>
      <c r="AD85" s="450">
        <v>47.56</v>
      </c>
      <c r="AE85" s="450">
        <v>10.367000000000001</v>
      </c>
      <c r="AF85" s="450">
        <v>10</v>
      </c>
      <c r="AG85" s="450">
        <v>1.89</v>
      </c>
      <c r="AH85" s="450">
        <v>43.03</v>
      </c>
      <c r="AI85" s="450">
        <v>11.38</v>
      </c>
      <c r="AP85" s="409"/>
      <c r="AQ85" s="409"/>
      <c r="AR85" s="425"/>
    </row>
    <row r="86" spans="1:44" s="173" customFormat="1" ht="12.75">
      <c r="A86" s="218"/>
      <c r="B86" s="231"/>
      <c r="C86" s="231"/>
      <c r="D86" s="231"/>
      <c r="E86" s="231"/>
      <c r="F86" s="231"/>
      <c r="G86" s="231"/>
      <c r="H86" s="231"/>
      <c r="I86" s="231"/>
      <c r="J86" s="256"/>
      <c r="K86" s="166"/>
      <c r="U86" s="392"/>
      <c r="V86" s="392"/>
      <c r="W86">
        <v>26</v>
      </c>
      <c r="X86" s="450">
        <v>16.271428790000002</v>
      </c>
      <c r="Y86" s="450">
        <v>32.878427780000003</v>
      </c>
      <c r="Z86" s="450">
        <v>13.60685703</v>
      </c>
      <c r="AA86" s="450">
        <v>8.5145713260000004</v>
      </c>
      <c r="AB86" s="450">
        <v>2.8185714480000001</v>
      </c>
      <c r="AC86" s="408">
        <v>73.514571599999996</v>
      </c>
      <c r="AD86" s="450">
        <v>39.89285769</v>
      </c>
      <c r="AE86" s="450">
        <v>8.9742856710000005</v>
      </c>
      <c r="AF86" s="450">
        <v>10.001428600000001</v>
      </c>
      <c r="AG86" s="450">
        <v>1.6758571520000001</v>
      </c>
      <c r="AH86" s="450">
        <v>39.17514311</v>
      </c>
      <c r="AI86" s="450">
        <v>10</v>
      </c>
      <c r="AP86" s="409"/>
      <c r="AQ86" s="409"/>
      <c r="AR86" s="425"/>
    </row>
    <row r="87" spans="1:44" s="173" customFormat="1" ht="12.75">
      <c r="A87" s="218"/>
      <c r="B87" s="231"/>
      <c r="C87" s="231"/>
      <c r="D87" s="231"/>
      <c r="E87" s="231"/>
      <c r="F87" s="231"/>
      <c r="G87" s="231"/>
      <c r="H87" s="231"/>
      <c r="I87" s="231"/>
      <c r="J87" s="256"/>
      <c r="K87" s="166"/>
      <c r="U87" s="392"/>
      <c r="V87" s="392"/>
      <c r="W87">
        <v>27</v>
      </c>
      <c r="X87" s="450">
        <v>16.23</v>
      </c>
      <c r="Y87" s="450">
        <v>31.86</v>
      </c>
      <c r="Z87" s="450">
        <v>11.76</v>
      </c>
      <c r="AA87" s="450">
        <v>8.7200000000000006</v>
      </c>
      <c r="AB87" s="450">
        <v>2.5099999999999998</v>
      </c>
      <c r="AC87" s="408">
        <v>78.14</v>
      </c>
      <c r="AD87" s="450">
        <v>35.340000000000003</v>
      </c>
      <c r="AE87" s="450">
        <v>9.23</v>
      </c>
      <c r="AF87" s="450">
        <v>10</v>
      </c>
      <c r="AG87" s="450">
        <v>1.29</v>
      </c>
      <c r="AH87" s="450">
        <v>42.66</v>
      </c>
      <c r="AI87" s="450">
        <v>9.59</v>
      </c>
      <c r="AP87" s="409"/>
      <c r="AQ87" s="409"/>
      <c r="AR87" s="425"/>
    </row>
    <row r="88" spans="1:44" s="173" customFormat="1" ht="12.75">
      <c r="A88" s="218"/>
      <c r="B88" s="231"/>
      <c r="C88" s="231"/>
      <c r="D88" s="231"/>
      <c r="E88" s="231"/>
      <c r="F88" s="231"/>
      <c r="G88" s="231"/>
      <c r="H88" s="231"/>
      <c r="I88" s="231"/>
      <c r="J88" s="256"/>
      <c r="K88" s="166"/>
      <c r="U88" s="392"/>
      <c r="V88" s="392">
        <v>28</v>
      </c>
      <c r="W88">
        <v>28</v>
      </c>
      <c r="X88" s="450">
        <v>15.585714339999999</v>
      </c>
      <c r="Y88" s="450">
        <v>28.237714220000001</v>
      </c>
      <c r="Z88" s="450">
        <v>11.887571469999999</v>
      </c>
      <c r="AA88" s="450">
        <v>8.3142856869999999</v>
      </c>
      <c r="AB88" s="450">
        <v>1.9500000310000001</v>
      </c>
      <c r="AC88" s="408">
        <v>94.135857720000004</v>
      </c>
      <c r="AD88" s="450">
        <v>30.624285830000002</v>
      </c>
      <c r="AE88" s="450">
        <v>8.2042856900000007</v>
      </c>
      <c r="AF88" s="450">
        <v>10.004285810000001</v>
      </c>
      <c r="AG88" s="450">
        <v>1.798428621</v>
      </c>
      <c r="AH88" s="450">
        <v>38.501427790000001</v>
      </c>
      <c r="AI88" s="450">
        <v>8.4171430039999997</v>
      </c>
      <c r="AP88" s="409"/>
      <c r="AQ88" s="409"/>
      <c r="AR88" s="430"/>
    </row>
    <row r="89" spans="1:44" s="173" customFormat="1" ht="12.75">
      <c r="A89" s="218"/>
      <c r="B89" s="231"/>
      <c r="C89" s="231"/>
      <c r="D89" s="231"/>
      <c r="E89" s="231"/>
      <c r="F89" s="231"/>
      <c r="G89" s="231"/>
      <c r="H89" s="231"/>
      <c r="I89" s="231"/>
      <c r="J89" s="256"/>
      <c r="K89" s="166"/>
      <c r="U89" s="392"/>
      <c r="V89" s="392"/>
      <c r="W89">
        <v>29</v>
      </c>
      <c r="X89" s="450">
        <v>14.93</v>
      </c>
      <c r="Y89" s="450">
        <v>26.65</v>
      </c>
      <c r="Z89" s="450">
        <v>10.27</v>
      </c>
      <c r="AA89" s="450">
        <v>8.1028571810041097</v>
      </c>
      <c r="AB89" s="450">
        <v>1.9357143130000001</v>
      </c>
      <c r="AC89" s="408">
        <v>90.32</v>
      </c>
      <c r="AD89" s="450">
        <v>30.7200001307896</v>
      </c>
      <c r="AE89" s="450">
        <v>7.5200000490461001</v>
      </c>
      <c r="AF89" s="450">
        <v>10</v>
      </c>
      <c r="AG89" s="450">
        <v>1.4</v>
      </c>
      <c r="AH89" s="450">
        <v>35.53</v>
      </c>
      <c r="AI89" s="450">
        <v>8.27</v>
      </c>
      <c r="AP89" s="409"/>
      <c r="AQ89" s="409"/>
      <c r="AR89" s="425"/>
    </row>
    <row r="90" spans="1:44" s="173" customFormat="1" ht="12.75">
      <c r="A90" s="218"/>
      <c r="B90" s="231"/>
      <c r="C90" s="231"/>
      <c r="D90" s="231"/>
      <c r="E90" s="231"/>
      <c r="F90" s="231"/>
      <c r="G90" s="231"/>
      <c r="H90" s="231"/>
      <c r="I90" s="231"/>
      <c r="J90" s="256"/>
      <c r="K90" s="166"/>
      <c r="U90" s="392"/>
      <c r="V90" s="392"/>
      <c r="W90">
        <v>30</v>
      </c>
      <c r="X90" s="450">
        <v>13.502856935773542</v>
      </c>
      <c r="Y90" s="450">
        <v>26.615142549787187</v>
      </c>
      <c r="Z90" s="450">
        <v>8.3531428745814704</v>
      </c>
      <c r="AA90" s="450">
        <v>6.9451428140912697</v>
      </c>
      <c r="AB90" s="450">
        <v>1.1404285771506149</v>
      </c>
      <c r="AC90" s="408">
        <v>79.859856741768922</v>
      </c>
      <c r="AD90" s="450">
        <v>26.590000152587869</v>
      </c>
      <c r="AE90" s="450">
        <v>7.6185714857918834</v>
      </c>
      <c r="AF90" s="450">
        <v>10</v>
      </c>
      <c r="AG90" s="450">
        <v>2.1097143036978538</v>
      </c>
      <c r="AH90" s="450">
        <v>34.39142826625276</v>
      </c>
      <c r="AI90" s="450">
        <v>6.896428448813297</v>
      </c>
      <c r="AP90" s="409"/>
      <c r="AQ90" s="409"/>
      <c r="AR90" s="425"/>
    </row>
    <row r="91" spans="1:44" s="173" customFormat="1" ht="12.75">
      <c r="A91" s="218"/>
      <c r="B91" s="231"/>
      <c r="C91" s="231"/>
      <c r="D91" s="231"/>
      <c r="E91" s="231"/>
      <c r="F91" s="231"/>
      <c r="G91" s="231"/>
      <c r="H91" s="231"/>
      <c r="I91" s="231"/>
      <c r="J91" s="256"/>
      <c r="K91" s="166"/>
      <c r="U91" s="392"/>
      <c r="V91" s="392"/>
      <c r="W91">
        <v>31</v>
      </c>
      <c r="X91" s="450">
        <v>13.61371449</v>
      </c>
      <c r="Y91" s="450">
        <v>28.730000090000001</v>
      </c>
      <c r="Z91" s="450">
        <v>7.3187142100000004</v>
      </c>
      <c r="AA91" s="450">
        <v>7.4785713469999999</v>
      </c>
      <c r="AB91" s="450">
        <v>0.64999997600000003</v>
      </c>
      <c r="AC91" s="408">
        <v>62.572570800000001</v>
      </c>
      <c r="AD91" s="450">
        <v>23.922857010000001</v>
      </c>
      <c r="AE91" s="450">
        <v>7.2285714150000002</v>
      </c>
      <c r="AF91" s="450">
        <v>10.00857149</v>
      </c>
      <c r="AG91" s="450">
        <v>1.8491428750000001</v>
      </c>
      <c r="AH91" s="450">
        <v>35.190714149999998</v>
      </c>
      <c r="AI91" s="450">
        <v>5.7529999869999999</v>
      </c>
      <c r="AP91" s="409"/>
      <c r="AQ91" s="409"/>
      <c r="AR91" s="425"/>
    </row>
    <row r="92" spans="1:44" s="173" customFormat="1" ht="12.75">
      <c r="A92" s="218"/>
      <c r="B92" s="231"/>
      <c r="C92" s="231"/>
      <c r="D92" s="231"/>
      <c r="E92" s="231"/>
      <c r="F92" s="231"/>
      <c r="G92" s="231"/>
      <c r="H92" s="231"/>
      <c r="I92" s="231"/>
      <c r="J92" s="256"/>
      <c r="K92" s="166"/>
      <c r="U92" s="392"/>
      <c r="V92" s="392">
        <v>32</v>
      </c>
      <c r="W92">
        <v>32</v>
      </c>
      <c r="X92" s="450">
        <v>13.74</v>
      </c>
      <c r="Y92" s="450">
        <v>30.58</v>
      </c>
      <c r="Z92" s="450">
        <v>6.6262857573372926</v>
      </c>
      <c r="AA92" s="450">
        <v>7.71</v>
      </c>
      <c r="AB92" s="450">
        <v>1.59</v>
      </c>
      <c r="AC92" s="408">
        <v>66.010000000000005</v>
      </c>
      <c r="AD92" s="450">
        <v>29.69</v>
      </c>
      <c r="AE92" s="450">
        <v>8.18</v>
      </c>
      <c r="AF92" s="450">
        <v>10.01</v>
      </c>
      <c r="AG92" s="450">
        <v>2.0099999999999998</v>
      </c>
      <c r="AH92" s="450">
        <v>39.28</v>
      </c>
      <c r="AI92" s="450">
        <v>7.41</v>
      </c>
      <c r="AP92" s="409"/>
      <c r="AQ92" s="409"/>
      <c r="AR92" s="425"/>
    </row>
    <row r="93" spans="1:44" s="173" customFormat="1" ht="12.75">
      <c r="A93" s="218"/>
      <c r="B93" s="231"/>
      <c r="C93" s="231"/>
      <c r="D93" s="231"/>
      <c r="E93" s="231"/>
      <c r="F93" s="231"/>
      <c r="G93" s="231"/>
      <c r="H93" s="231"/>
      <c r="I93" s="231"/>
      <c r="J93" s="256"/>
      <c r="K93" s="166"/>
      <c r="U93" s="392"/>
      <c r="V93" s="392"/>
      <c r="W93">
        <v>33</v>
      </c>
      <c r="X93" s="450">
        <v>12.47</v>
      </c>
      <c r="Y93" s="450">
        <v>30.24</v>
      </c>
      <c r="Z93" s="450">
        <v>6.4</v>
      </c>
      <c r="AA93" s="450">
        <v>7.59</v>
      </c>
      <c r="AB93" s="450">
        <v>2.27</v>
      </c>
      <c r="AC93" s="408">
        <v>60.96</v>
      </c>
      <c r="AD93" s="450">
        <v>27.66</v>
      </c>
      <c r="AE93" s="450">
        <v>8.11</v>
      </c>
      <c r="AF93" s="450">
        <v>10.16</v>
      </c>
      <c r="AG93" s="450">
        <v>1.81</v>
      </c>
      <c r="AH93" s="450">
        <v>43.2</v>
      </c>
      <c r="AI93" s="450">
        <v>9.2959999999999994</v>
      </c>
      <c r="AP93" s="409"/>
      <c r="AQ93" s="409"/>
      <c r="AR93" s="425"/>
    </row>
    <row r="94" spans="1:44" s="173" customFormat="1" ht="12.75">
      <c r="A94" s="218"/>
      <c r="B94" s="231"/>
      <c r="C94" s="231"/>
      <c r="D94" s="231"/>
      <c r="E94" s="231"/>
      <c r="F94" s="231"/>
      <c r="G94" s="231"/>
      <c r="H94" s="231"/>
      <c r="I94" s="231"/>
      <c r="J94" s="256"/>
      <c r="K94" s="166"/>
      <c r="U94" s="392"/>
      <c r="V94" s="392"/>
      <c r="W94">
        <v>34</v>
      </c>
      <c r="X94" s="450">
        <v>12.67</v>
      </c>
      <c r="Y94" s="450">
        <v>31.73</v>
      </c>
      <c r="Z94" s="450">
        <v>5.44</v>
      </c>
      <c r="AA94" s="450">
        <v>7.13</v>
      </c>
      <c r="AB94" s="450">
        <v>1.92</v>
      </c>
      <c r="AC94" s="408">
        <v>64.84</v>
      </c>
      <c r="AD94" s="450">
        <v>23.8</v>
      </c>
      <c r="AE94" s="450">
        <v>7.3</v>
      </c>
      <c r="AF94" s="450">
        <v>10.01</v>
      </c>
      <c r="AG94" s="450">
        <v>2.09</v>
      </c>
      <c r="AH94" s="450">
        <v>41.6</v>
      </c>
      <c r="AI94" s="450">
        <v>9.6</v>
      </c>
      <c r="AP94" s="409"/>
      <c r="AQ94" s="409"/>
      <c r="AR94" s="425"/>
    </row>
    <row r="95" spans="1:44" s="173" customFormat="1" ht="12.75">
      <c r="A95" s="218"/>
      <c r="B95" s="231"/>
      <c r="C95" s="231"/>
      <c r="D95" s="231"/>
      <c r="E95" s="231"/>
      <c r="F95" s="231"/>
      <c r="G95" s="231"/>
      <c r="H95" s="231"/>
      <c r="I95" s="231"/>
      <c r="J95" s="256"/>
      <c r="K95" s="166"/>
      <c r="U95" s="392"/>
      <c r="V95" s="392"/>
      <c r="W95">
        <v>35</v>
      </c>
      <c r="X95" s="450">
        <v>11.766666730244934</v>
      </c>
      <c r="Y95" s="450">
        <v>29.105667114257798</v>
      </c>
      <c r="Z95" s="450">
        <v>5.0230000813802063</v>
      </c>
      <c r="AA95" s="450">
        <v>6.9800000190734801</v>
      </c>
      <c r="AB95" s="450">
        <v>1.9199999570846498</v>
      </c>
      <c r="AC95" s="408">
        <v>59.800332387288364</v>
      </c>
      <c r="AD95" s="450">
        <v>23.433333079020169</v>
      </c>
      <c r="AE95" s="450">
        <v>6.9866666793823207</v>
      </c>
      <c r="AF95" s="450">
        <v>10.01</v>
      </c>
      <c r="AG95" s="450">
        <v>2.0118571349552661</v>
      </c>
      <c r="AH95" s="450">
        <v>34.785000119890448</v>
      </c>
      <c r="AI95" s="450">
        <v>7.3328572000775987</v>
      </c>
      <c r="AP95" s="409"/>
      <c r="AQ95" s="426"/>
      <c r="AR95" s="425"/>
    </row>
    <row r="96" spans="1:44" s="173" customFormat="1" ht="12.75">
      <c r="A96" s="218"/>
      <c r="B96" s="231"/>
      <c r="C96" s="231"/>
      <c r="D96" s="231"/>
      <c r="E96" s="231"/>
      <c r="F96" s="231"/>
      <c r="G96" s="231"/>
      <c r="H96" s="231"/>
      <c r="I96" s="231"/>
      <c r="J96" s="256"/>
      <c r="K96" s="166"/>
      <c r="U96" s="392"/>
      <c r="V96" s="392">
        <v>36</v>
      </c>
      <c r="W96">
        <v>36</v>
      </c>
      <c r="X96" s="450">
        <v>13.800000190734799</v>
      </c>
      <c r="Y96" s="450">
        <v>30.579000473022401</v>
      </c>
      <c r="Z96" s="450">
        <v>6.1409997940063397</v>
      </c>
      <c r="AA96" s="450">
        <v>7</v>
      </c>
      <c r="AB96" s="450">
        <v>2.1640000343322701</v>
      </c>
      <c r="AC96" s="408">
        <v>64.350997924804602</v>
      </c>
      <c r="AD96" s="450">
        <v>23</v>
      </c>
      <c r="AE96" s="450">
        <v>6.67000007629394</v>
      </c>
      <c r="AF96" s="450">
        <v>10.5</v>
      </c>
      <c r="AG96" s="450">
        <v>1.20000004768371</v>
      </c>
      <c r="AH96" s="450">
        <v>32.310001373291001</v>
      </c>
      <c r="AI96" s="450">
        <v>6.97300004959106</v>
      </c>
      <c r="AP96" s="409"/>
      <c r="AQ96" s="426"/>
      <c r="AR96" s="425"/>
    </row>
    <row r="97" spans="1:44" s="173" customFormat="1" ht="12.75">
      <c r="A97" s="218"/>
      <c r="B97" s="231"/>
      <c r="C97" s="231"/>
      <c r="D97" s="231"/>
      <c r="E97" s="231"/>
      <c r="F97" s="231"/>
      <c r="G97" s="231"/>
      <c r="H97" s="231"/>
      <c r="I97" s="231"/>
      <c r="J97" s="256"/>
      <c r="K97" s="166"/>
      <c r="U97" s="392"/>
      <c r="V97" s="392"/>
      <c r="W97">
        <v>37</v>
      </c>
      <c r="X97" s="450">
        <v>14.228571483067071</v>
      </c>
      <c r="Y97" s="450">
        <v>32.723000390189</v>
      </c>
      <c r="Z97" s="450">
        <v>4.9454285760000003</v>
      </c>
      <c r="AA97" s="450">
        <v>7.2014284819999999</v>
      </c>
      <c r="AB97" s="450">
        <v>1.3999999759999999</v>
      </c>
      <c r="AC97" s="408">
        <v>63.919498443603501</v>
      </c>
      <c r="AD97" s="450">
        <v>28.721428190000001</v>
      </c>
      <c r="AE97" s="450">
        <v>6.6328571180000004</v>
      </c>
      <c r="AF97" s="450">
        <v>9.9283333333333346</v>
      </c>
      <c r="AG97" s="450">
        <v>1.8319999831063358</v>
      </c>
      <c r="AH97" s="450">
        <v>35.785714830000003</v>
      </c>
      <c r="AI97" s="450">
        <v>7.0742856775011305</v>
      </c>
      <c r="AP97" s="409"/>
      <c r="AQ97" s="409"/>
      <c r="AR97" s="425"/>
    </row>
    <row r="98" spans="1:44" s="173" customFormat="1" ht="12.75">
      <c r="A98" s="218"/>
      <c r="B98" s="231"/>
      <c r="C98" s="231"/>
      <c r="D98" s="231"/>
      <c r="E98" s="231"/>
      <c r="F98" s="231"/>
      <c r="G98" s="231"/>
      <c r="H98" s="231"/>
      <c r="I98" s="231"/>
      <c r="J98" s="256"/>
      <c r="K98" s="166"/>
      <c r="U98" s="392"/>
      <c r="V98" s="392"/>
      <c r="W98">
        <v>38</v>
      </c>
      <c r="X98" s="450">
        <v>15.157142909999999</v>
      </c>
      <c r="Y98" s="450">
        <v>38.73833338</v>
      </c>
      <c r="Z98" s="450">
        <v>4.7753333250000001</v>
      </c>
      <c r="AA98" s="450">
        <v>7.0799999920000003</v>
      </c>
      <c r="AB98" s="450">
        <v>0.80900001499999996</v>
      </c>
      <c r="AC98" s="408">
        <v>72.23585783</v>
      </c>
      <c r="AD98" s="450">
        <v>38.034285949999997</v>
      </c>
      <c r="AE98" s="450">
        <v>6.5185714450000001</v>
      </c>
      <c r="AF98" s="450">
        <v>10.001428600000001</v>
      </c>
      <c r="AG98" s="450">
        <v>1.9189999959999999</v>
      </c>
      <c r="AH98" s="450">
        <v>42.055714739999999</v>
      </c>
      <c r="AI98" s="450">
        <v>7.3512855940000001</v>
      </c>
      <c r="AP98" s="409"/>
      <c r="AQ98" s="409"/>
      <c r="AR98" s="425"/>
    </row>
    <row r="99" spans="1:44" s="173" customFormat="1" ht="12.75">
      <c r="A99" s="218"/>
      <c r="B99" s="231"/>
      <c r="C99" s="231"/>
      <c r="D99" s="231"/>
      <c r="E99" s="231"/>
      <c r="F99" s="231"/>
      <c r="G99" s="231"/>
      <c r="H99" s="231"/>
      <c r="I99" s="231"/>
      <c r="J99" s="256"/>
      <c r="K99" s="166"/>
      <c r="U99" s="392"/>
      <c r="V99" s="392">
        <v>39</v>
      </c>
      <c r="W99">
        <v>39</v>
      </c>
      <c r="X99" s="450">
        <v>14.257142884390658</v>
      </c>
      <c r="Y99" s="450">
        <v>34.80900083269389</v>
      </c>
      <c r="Z99" s="450">
        <v>4.1092857973916139</v>
      </c>
      <c r="AA99" s="450">
        <v>6.8248571668352369</v>
      </c>
      <c r="AB99" s="450">
        <v>0.84642858164651058</v>
      </c>
      <c r="AC99" s="408">
        <v>72.897999999999996</v>
      </c>
      <c r="AD99" s="450">
        <v>36.480000087193012</v>
      </c>
      <c r="AE99" s="450">
        <v>7.5385714258466416</v>
      </c>
      <c r="AF99" s="450">
        <v>9.9984999999999999</v>
      </c>
      <c r="AG99" s="450">
        <v>1.9850000000000001</v>
      </c>
      <c r="AH99" s="450">
        <v>39.878572191510841</v>
      </c>
      <c r="AI99" s="450">
        <v>12.0242857251848</v>
      </c>
      <c r="AP99" s="409"/>
      <c r="AQ99" s="409"/>
      <c r="AR99" s="425"/>
    </row>
    <row r="100" spans="1:44" s="173" customFormat="1" ht="12.75">
      <c r="A100" s="218"/>
      <c r="B100" s="231"/>
      <c r="C100" s="231"/>
      <c r="D100" s="231"/>
      <c r="E100" s="231"/>
      <c r="F100" s="231"/>
      <c r="G100" s="231"/>
      <c r="H100" s="231"/>
      <c r="I100" s="231"/>
      <c r="J100" s="256"/>
      <c r="K100" s="166"/>
      <c r="U100" s="392"/>
      <c r="V100" s="392"/>
      <c r="W100">
        <v>40</v>
      </c>
      <c r="X100" s="450">
        <v>15.11</v>
      </c>
      <c r="Y100" s="450">
        <v>35.9</v>
      </c>
      <c r="Z100" s="450">
        <v>4.0540000000000003</v>
      </c>
      <c r="AA100" s="450">
        <v>6.77</v>
      </c>
      <c r="AB100" s="450">
        <v>1.57</v>
      </c>
      <c r="AC100" s="408">
        <v>74.19</v>
      </c>
      <c r="AD100" s="450">
        <v>37.44</v>
      </c>
      <c r="AE100" s="450">
        <v>7.56</v>
      </c>
      <c r="AF100" s="450">
        <v>10.006</v>
      </c>
      <c r="AG100" s="450">
        <v>1.8959999999999999</v>
      </c>
      <c r="AH100" s="450">
        <v>35.11</v>
      </c>
      <c r="AI100" s="450">
        <v>12.5</v>
      </c>
      <c r="AP100" s="409"/>
      <c r="AQ100" s="409"/>
      <c r="AR100" s="425"/>
    </row>
    <row r="101" spans="1:44" s="173" customFormat="1" ht="12.75">
      <c r="A101" s="218"/>
      <c r="B101" s="231"/>
      <c r="C101" s="231"/>
      <c r="D101" s="231"/>
      <c r="E101" s="231"/>
      <c r="F101" s="231"/>
      <c r="G101" s="231"/>
      <c r="H101" s="231"/>
      <c r="I101" s="231"/>
      <c r="J101" s="256"/>
      <c r="K101" s="166"/>
      <c r="U101" s="392"/>
      <c r="V101" s="392"/>
      <c r="W101">
        <v>41</v>
      </c>
      <c r="X101" s="450">
        <v>16.670000000000002</v>
      </c>
      <c r="Y101" s="450">
        <v>46.35</v>
      </c>
      <c r="Z101" s="450">
        <v>5.84</v>
      </c>
      <c r="AA101" s="450">
        <v>6.75</v>
      </c>
      <c r="AB101" s="450">
        <v>1.41</v>
      </c>
      <c r="AC101" s="408">
        <v>61.765000000000001</v>
      </c>
      <c r="AD101" s="450">
        <v>26.27</v>
      </c>
      <c r="AE101" s="450">
        <v>6.15</v>
      </c>
      <c r="AF101" s="450">
        <v>10.003</v>
      </c>
      <c r="AG101" s="450">
        <v>1.45</v>
      </c>
      <c r="AH101" s="450">
        <v>33.85</v>
      </c>
      <c r="AI101" s="450">
        <v>11.69</v>
      </c>
      <c r="AP101" s="427"/>
      <c r="AQ101" s="409"/>
      <c r="AR101" s="425"/>
    </row>
    <row r="102" spans="1:44" s="182" customFormat="1" ht="12" customHeight="1">
      <c r="A102" s="218"/>
      <c r="B102" s="231"/>
      <c r="C102" s="231"/>
      <c r="D102" s="231"/>
      <c r="E102" s="231"/>
      <c r="F102" s="231"/>
      <c r="G102" s="231"/>
      <c r="H102" s="231"/>
      <c r="I102" s="231"/>
      <c r="J102" s="236"/>
      <c r="K102" s="181"/>
      <c r="U102" s="392"/>
      <c r="V102" s="392"/>
      <c r="W102">
        <v>42</v>
      </c>
      <c r="X102" s="450">
        <v>15.74</v>
      </c>
      <c r="Y102" s="450">
        <v>46.9</v>
      </c>
      <c r="Z102" s="450">
        <v>6.71</v>
      </c>
      <c r="AA102" s="450">
        <v>6.8819999999999997</v>
      </c>
      <c r="AB102" s="450">
        <v>1.8280000000000001</v>
      </c>
      <c r="AC102" s="408">
        <v>59.17</v>
      </c>
      <c r="AD102" s="450">
        <v>29.35</v>
      </c>
      <c r="AE102" s="450">
        <v>7.25</v>
      </c>
      <c r="AF102" s="450">
        <v>10</v>
      </c>
      <c r="AG102" s="450">
        <v>1.2998000000000001</v>
      </c>
      <c r="AH102" s="450">
        <v>35.061999999999998</v>
      </c>
      <c r="AI102" s="450">
        <v>8.66</v>
      </c>
      <c r="AP102" s="427"/>
      <c r="AQ102" s="409"/>
      <c r="AR102" s="425"/>
    </row>
    <row r="103" spans="1:44" s="180" customFormat="1" ht="14.1" customHeight="1">
      <c r="A103" s="218"/>
      <c r="B103" s="231"/>
      <c r="C103" s="231"/>
      <c r="D103" s="231"/>
      <c r="E103" s="231"/>
      <c r="F103" s="231"/>
      <c r="G103" s="231"/>
      <c r="H103" s="231"/>
      <c r="I103" s="231"/>
      <c r="J103" s="234"/>
      <c r="K103" s="185"/>
      <c r="U103" s="392"/>
      <c r="V103" s="392">
        <v>43</v>
      </c>
      <c r="W103">
        <v>43</v>
      </c>
      <c r="X103" s="450">
        <v>19.09</v>
      </c>
      <c r="Y103" s="450">
        <v>61.18</v>
      </c>
      <c r="Z103" s="450">
        <v>17.54</v>
      </c>
      <c r="AA103" s="450">
        <v>8.36</v>
      </c>
      <c r="AB103" s="450">
        <v>3.86</v>
      </c>
      <c r="AC103" s="408">
        <v>72.53</v>
      </c>
      <c r="AD103" s="450">
        <v>47.29</v>
      </c>
      <c r="AE103" s="450">
        <v>8.82</v>
      </c>
      <c r="AF103" s="450">
        <v>10.01</v>
      </c>
      <c r="AG103" s="450">
        <v>1.1467000000000001</v>
      </c>
      <c r="AH103" s="450">
        <v>41.86</v>
      </c>
      <c r="AI103" s="450">
        <v>9.673</v>
      </c>
      <c r="AP103" s="427"/>
      <c r="AQ103" s="409"/>
      <c r="AR103" s="425"/>
    </row>
    <row r="104" spans="1:44" s="146" customFormat="1" ht="12" customHeight="1">
      <c r="A104" s="218"/>
      <c r="B104" s="231"/>
      <c r="C104" s="231"/>
      <c r="D104" s="231"/>
      <c r="E104" s="231"/>
      <c r="F104" s="231"/>
      <c r="G104" s="231"/>
      <c r="H104" s="231"/>
      <c r="I104" s="231"/>
      <c r="J104" s="256"/>
      <c r="K104" s="166"/>
      <c r="U104" s="392"/>
      <c r="V104" s="392"/>
      <c r="W104">
        <v>44</v>
      </c>
      <c r="X104" s="450">
        <v>18.899999999999999</v>
      </c>
      <c r="Y104" s="450">
        <v>47.64</v>
      </c>
      <c r="Z104" s="450">
        <v>11.26</v>
      </c>
      <c r="AA104" s="450">
        <v>7.36</v>
      </c>
      <c r="AB104" s="450">
        <v>3.34</v>
      </c>
      <c r="AC104" s="408">
        <v>69.37</v>
      </c>
      <c r="AD104" s="450">
        <v>37.5</v>
      </c>
      <c r="AE104" s="450">
        <v>9.32</v>
      </c>
      <c r="AF104" s="450">
        <v>10</v>
      </c>
      <c r="AG104" s="450">
        <v>1.0329999999999999</v>
      </c>
      <c r="AH104" s="450">
        <v>40.99</v>
      </c>
      <c r="AI104" s="450">
        <v>11.93</v>
      </c>
      <c r="AP104" s="409"/>
      <c r="AQ104" s="409"/>
      <c r="AR104" s="425"/>
    </row>
    <row r="105" spans="1:44" s="146" customFormat="1" ht="12" customHeight="1">
      <c r="A105" s="218"/>
      <c r="B105" s="231"/>
      <c r="C105" s="231"/>
      <c r="D105" s="231"/>
      <c r="E105" s="231"/>
      <c r="F105" s="231"/>
      <c r="G105" s="231"/>
      <c r="H105" s="231"/>
      <c r="I105" s="231"/>
      <c r="J105" s="256"/>
      <c r="K105" s="166"/>
      <c r="U105" s="392"/>
      <c r="V105" s="392"/>
      <c r="W105">
        <v>45</v>
      </c>
      <c r="X105" s="450">
        <v>25.86</v>
      </c>
      <c r="Y105" s="450">
        <v>57.13</v>
      </c>
      <c r="Z105" s="450">
        <v>16.84</v>
      </c>
      <c r="AA105" s="450">
        <v>7.94</v>
      </c>
      <c r="AB105" s="450">
        <v>4.54</v>
      </c>
      <c r="AC105" s="408">
        <v>81.2</v>
      </c>
      <c r="AD105" s="450">
        <v>105.06</v>
      </c>
      <c r="AE105" s="450">
        <v>17.329999999999998</v>
      </c>
      <c r="AF105" s="450">
        <v>10.01</v>
      </c>
      <c r="AG105" s="450">
        <v>1.56</v>
      </c>
      <c r="AH105" s="450">
        <v>54.37</v>
      </c>
      <c r="AI105" s="450">
        <v>16.29</v>
      </c>
      <c r="AP105" s="409"/>
      <c r="AQ105" s="409"/>
      <c r="AR105" s="425"/>
    </row>
    <row r="106" spans="1:44" s="146" customFormat="1" ht="12" customHeight="1">
      <c r="A106" s="218"/>
      <c r="B106" s="231"/>
      <c r="C106" s="231"/>
      <c r="D106" s="231"/>
      <c r="E106" s="231"/>
      <c r="F106" s="231"/>
      <c r="G106" s="231"/>
      <c r="H106" s="231"/>
      <c r="I106" s="231"/>
      <c r="J106" s="256"/>
      <c r="K106" s="166"/>
      <c r="U106" s="392"/>
      <c r="V106" s="392"/>
      <c r="W106">
        <v>46</v>
      </c>
      <c r="X106" s="450">
        <v>26.7</v>
      </c>
      <c r="Y106" s="450">
        <v>72.62</v>
      </c>
      <c r="Z106" s="450">
        <v>24.07</v>
      </c>
      <c r="AA106" s="450">
        <v>9.76</v>
      </c>
      <c r="AB106" s="450">
        <v>6.16</v>
      </c>
      <c r="AC106" s="408">
        <v>117.17</v>
      </c>
      <c r="AD106" s="450">
        <v>102.46</v>
      </c>
      <c r="AE106" s="450">
        <v>13.6</v>
      </c>
      <c r="AF106" s="450">
        <v>10.007</v>
      </c>
      <c r="AG106" s="450">
        <v>1.7775000000000001</v>
      </c>
      <c r="AH106" s="450">
        <v>68.680000000000007</v>
      </c>
      <c r="AI106" s="450">
        <v>16.026</v>
      </c>
      <c r="AP106" s="409"/>
      <c r="AQ106" s="409"/>
      <c r="AR106" s="425"/>
    </row>
    <row r="107" spans="1:44" s="190" customFormat="1" ht="12" customHeight="1">
      <c r="A107" s="218"/>
      <c r="B107" s="231"/>
      <c r="C107" s="231"/>
      <c r="D107" s="231"/>
      <c r="E107" s="231"/>
      <c r="F107" s="231"/>
      <c r="G107" s="231"/>
      <c r="H107" s="231"/>
      <c r="I107" s="231"/>
      <c r="J107" s="257"/>
      <c r="U107" s="392"/>
      <c r="V107" s="392"/>
      <c r="W107">
        <v>47</v>
      </c>
      <c r="X107" s="450">
        <v>25.93</v>
      </c>
      <c r="Y107" s="450">
        <v>62.65</v>
      </c>
      <c r="Z107" s="450">
        <v>50.4</v>
      </c>
      <c r="AA107" s="450">
        <v>8.19</v>
      </c>
      <c r="AB107" s="450">
        <v>4.76</v>
      </c>
      <c r="AC107" s="408">
        <v>90.89</v>
      </c>
      <c r="AD107" s="450">
        <v>51.21</v>
      </c>
      <c r="AE107" s="450">
        <v>12.141999999999999</v>
      </c>
      <c r="AF107" s="450">
        <v>10.01</v>
      </c>
      <c r="AG107" s="450">
        <v>1.9159999999999999</v>
      </c>
      <c r="AH107" s="450">
        <v>45.02</v>
      </c>
      <c r="AI107" s="450">
        <v>14.11</v>
      </c>
      <c r="AP107" s="409"/>
      <c r="AQ107" s="409"/>
      <c r="AR107" s="425"/>
    </row>
    <row r="108" spans="1:44" s="146" customFormat="1" ht="12" customHeight="1">
      <c r="A108" s="218"/>
      <c r="B108" s="231"/>
      <c r="C108" s="231"/>
      <c r="D108" s="231"/>
      <c r="E108" s="231"/>
      <c r="F108" s="231"/>
      <c r="G108" s="231"/>
      <c r="H108" s="231"/>
      <c r="I108" s="231"/>
      <c r="J108" s="256"/>
      <c r="K108" s="166"/>
      <c r="U108" s="392"/>
      <c r="V108" s="392">
        <v>48</v>
      </c>
      <c r="W108">
        <v>48</v>
      </c>
      <c r="X108" s="450">
        <v>35.64</v>
      </c>
      <c r="Y108" s="450">
        <v>83.52</v>
      </c>
      <c r="Z108" s="450">
        <v>55.63</v>
      </c>
      <c r="AA108" s="450">
        <v>9.2100000000000009</v>
      </c>
      <c r="AB108" s="450">
        <v>5.88</v>
      </c>
      <c r="AC108" s="408">
        <v>77.62</v>
      </c>
      <c r="AD108" s="450">
        <v>70.7</v>
      </c>
      <c r="AE108" s="450">
        <v>10.96</v>
      </c>
      <c r="AF108" s="450">
        <v>10</v>
      </c>
      <c r="AG108" s="450">
        <v>1.0449999999999999</v>
      </c>
      <c r="AH108" s="450">
        <v>54.12</v>
      </c>
      <c r="AI108" s="450">
        <v>16.25</v>
      </c>
      <c r="AP108" s="409"/>
      <c r="AQ108" s="409"/>
      <c r="AR108" s="425"/>
    </row>
    <row r="109" spans="1:44" s="146" customFormat="1" ht="12" customHeight="1">
      <c r="A109" s="218"/>
      <c r="B109" s="231"/>
      <c r="C109" s="231"/>
      <c r="D109" s="231"/>
      <c r="E109" s="231"/>
      <c r="F109" s="231"/>
      <c r="G109" s="231"/>
      <c r="H109" s="231"/>
      <c r="I109" s="231"/>
      <c r="J109" s="259"/>
      <c r="K109" s="150"/>
      <c r="U109" s="392"/>
      <c r="V109" s="392"/>
      <c r="W109">
        <v>49</v>
      </c>
      <c r="X109" s="450">
        <v>30.428599999999999</v>
      </c>
      <c r="Y109" s="450">
        <v>80.849999999999994</v>
      </c>
      <c r="Z109" s="450">
        <v>24.84</v>
      </c>
      <c r="AA109" s="450">
        <v>7.82</v>
      </c>
      <c r="AB109" s="450">
        <v>4.407</v>
      </c>
      <c r="AC109" s="408">
        <v>76.048000000000002</v>
      </c>
      <c r="AD109" s="450">
        <v>83.28</v>
      </c>
      <c r="AE109" s="450">
        <v>18.809999999999999</v>
      </c>
      <c r="AF109" s="450">
        <v>9.7970000000000006</v>
      </c>
      <c r="AG109" s="450">
        <v>0.55000000000000004</v>
      </c>
      <c r="AH109" s="450">
        <v>68.64</v>
      </c>
      <c r="AI109" s="450">
        <v>18.876000000000001</v>
      </c>
      <c r="AP109" s="409"/>
      <c r="AQ109" s="409"/>
      <c r="AR109" s="425"/>
    </row>
    <row r="110" spans="1:44" s="146" customFormat="1" ht="12" customHeight="1">
      <c r="A110" s="218"/>
      <c r="B110" s="231"/>
      <c r="C110" s="231"/>
      <c r="D110" s="231"/>
      <c r="E110" s="231"/>
      <c r="F110" s="231"/>
      <c r="G110" s="231"/>
      <c r="H110" s="231"/>
      <c r="I110" s="231"/>
      <c r="J110" s="208"/>
      <c r="U110" s="392"/>
      <c r="V110" s="392"/>
      <c r="W110">
        <v>50</v>
      </c>
      <c r="X110" s="450">
        <v>22.7</v>
      </c>
      <c r="Y110" s="450">
        <v>63.198999999999998</v>
      </c>
      <c r="Z110" s="450">
        <v>17.25</v>
      </c>
      <c r="AA110" s="450">
        <v>8.0939999999999994</v>
      </c>
      <c r="AB110" s="450">
        <v>4.99</v>
      </c>
      <c r="AC110" s="408">
        <v>74.156999999999996</v>
      </c>
      <c r="AD110" s="450">
        <v>68.84</v>
      </c>
      <c r="AE110" s="450">
        <v>17.55</v>
      </c>
      <c r="AF110" s="450">
        <v>10.211399999999999</v>
      </c>
      <c r="AG110" s="450">
        <v>1.0795999999999999</v>
      </c>
      <c r="AH110" s="450">
        <v>70.275999999999996</v>
      </c>
      <c r="AI110" s="450">
        <v>21.06</v>
      </c>
      <c r="AP110" s="409"/>
      <c r="AQ110" s="409"/>
      <c r="AR110" s="425"/>
    </row>
    <row r="111" spans="1:44" s="146" customFormat="1" ht="12" customHeight="1">
      <c r="A111" s="218"/>
      <c r="B111" s="231"/>
      <c r="C111" s="231"/>
      <c r="D111" s="231"/>
      <c r="E111" s="231"/>
      <c r="F111" s="231"/>
      <c r="G111" s="231"/>
      <c r="H111" s="231"/>
      <c r="I111" s="231"/>
      <c r="J111" s="208"/>
      <c r="U111" s="392"/>
      <c r="V111" s="392">
        <v>51</v>
      </c>
      <c r="W111">
        <v>51</v>
      </c>
      <c r="X111" s="450">
        <v>46.13</v>
      </c>
      <c r="Y111" s="450">
        <v>87.03</v>
      </c>
      <c r="Z111" s="450">
        <v>16.510000000000002</v>
      </c>
      <c r="AA111" s="450">
        <v>14.24</v>
      </c>
      <c r="AB111" s="450">
        <v>12.81</v>
      </c>
      <c r="AC111" s="408">
        <v>174.00200000000001</v>
      </c>
      <c r="AD111" s="450">
        <v>147.96</v>
      </c>
      <c r="AE111" s="450">
        <v>28.163</v>
      </c>
      <c r="AF111" s="450">
        <v>10</v>
      </c>
      <c r="AG111" s="450">
        <v>0.79949999999999999</v>
      </c>
      <c r="AH111" s="450">
        <v>224.41200000000001</v>
      </c>
      <c r="AI111" s="450">
        <v>46.25</v>
      </c>
      <c r="AP111" s="409"/>
      <c r="AQ111" s="409"/>
      <c r="AR111" s="425"/>
    </row>
    <row r="112" spans="1:44" s="146" customFormat="1" ht="12" customHeight="1">
      <c r="A112" s="218"/>
      <c r="B112" s="231"/>
      <c r="C112" s="231"/>
      <c r="D112" s="231"/>
      <c r="E112" s="231"/>
      <c r="F112" s="231"/>
      <c r="G112" s="231"/>
      <c r="H112" s="231"/>
      <c r="I112" s="231"/>
      <c r="J112" s="208"/>
      <c r="U112" s="392"/>
      <c r="V112" s="392"/>
      <c r="W112">
        <v>52</v>
      </c>
      <c r="X112" s="450">
        <v>63.850999999999999</v>
      </c>
      <c r="Y112" s="450">
        <v>110.661</v>
      </c>
      <c r="Z112" s="450">
        <v>18.1387</v>
      </c>
      <c r="AA112" s="450">
        <v>15.1157</v>
      </c>
      <c r="AB112" s="450">
        <v>15.846</v>
      </c>
      <c r="AC112" s="408">
        <v>338.70569999999998</v>
      </c>
      <c r="AD112" s="450">
        <v>198.84569999999999</v>
      </c>
      <c r="AE112" s="450">
        <v>41.433</v>
      </c>
      <c r="AF112" s="450">
        <v>10.01</v>
      </c>
      <c r="AG112" s="450">
        <v>1.25685</v>
      </c>
      <c r="AH112" s="450">
        <v>214.35</v>
      </c>
      <c r="AI112" s="450">
        <v>76.91</v>
      </c>
      <c r="AP112" s="409"/>
      <c r="AQ112" s="409"/>
      <c r="AR112" s="425"/>
    </row>
    <row r="113" spans="1:44" s="146" customFormat="1" ht="12" customHeight="1">
      <c r="A113" s="218"/>
      <c r="B113" s="231"/>
      <c r="C113" s="231"/>
      <c r="D113" s="231"/>
      <c r="E113" s="231"/>
      <c r="F113" s="231"/>
      <c r="G113" s="231"/>
      <c r="H113" s="231"/>
      <c r="I113" s="231"/>
      <c r="J113" s="208"/>
      <c r="U113" s="392">
        <v>2016</v>
      </c>
      <c r="V113" s="420">
        <v>1</v>
      </c>
      <c r="W113">
        <v>1</v>
      </c>
      <c r="X113" s="450">
        <v>40.61</v>
      </c>
      <c r="Y113" s="450">
        <v>96.75</v>
      </c>
      <c r="Z113" s="450">
        <v>16.37</v>
      </c>
      <c r="AA113" s="450">
        <v>12.12</v>
      </c>
      <c r="AB113" s="450">
        <v>8.33</v>
      </c>
      <c r="AC113" s="408">
        <v>165.03200000000001</v>
      </c>
      <c r="AD113" s="450">
        <v>95.83</v>
      </c>
      <c r="AE113" s="450">
        <v>18.5</v>
      </c>
      <c r="AF113" s="450">
        <v>10.01</v>
      </c>
      <c r="AG113" s="450">
        <v>1.23</v>
      </c>
      <c r="AH113" s="450">
        <v>109.19</v>
      </c>
      <c r="AI113" s="450">
        <v>37.270000000000003</v>
      </c>
      <c r="AP113" s="409"/>
      <c r="AQ113" s="409"/>
      <c r="AR113" s="425"/>
    </row>
    <row r="114" spans="1:44" s="146" customFormat="1" ht="12" customHeight="1">
      <c r="A114" s="218"/>
      <c r="B114" s="231"/>
      <c r="C114" s="231"/>
      <c r="D114" s="231"/>
      <c r="E114" s="231"/>
      <c r="F114" s="231"/>
      <c r="G114" s="231"/>
      <c r="H114" s="231"/>
      <c r="I114" s="231"/>
      <c r="J114" s="208"/>
      <c r="U114" s="392"/>
      <c r="V114" s="420"/>
      <c r="W114">
        <v>2</v>
      </c>
      <c r="X114" s="450">
        <v>29.82</v>
      </c>
      <c r="Y114" s="450">
        <v>76.510000000000005</v>
      </c>
      <c r="Z114" s="450">
        <v>15.9</v>
      </c>
      <c r="AA114" s="450">
        <v>10.45</v>
      </c>
      <c r="AB114" s="450">
        <v>5.38</v>
      </c>
      <c r="AC114" s="408">
        <v>137.04</v>
      </c>
      <c r="AD114" s="450">
        <v>78.260000000000005</v>
      </c>
      <c r="AE114" s="450">
        <v>13.1</v>
      </c>
      <c r="AF114" s="450">
        <v>10</v>
      </c>
      <c r="AG114" s="450">
        <v>1.18</v>
      </c>
      <c r="AH114" s="450">
        <v>177.91</v>
      </c>
      <c r="AI114" s="450">
        <v>53.34</v>
      </c>
      <c r="AP114" s="409"/>
      <c r="AQ114" s="409"/>
      <c r="AR114" s="425"/>
    </row>
    <row r="115" spans="1:44" s="146" customFormat="1" ht="12" customHeight="1">
      <c r="A115" s="218"/>
      <c r="B115" s="231"/>
      <c r="C115" s="231"/>
      <c r="D115" s="231"/>
      <c r="E115" s="231"/>
      <c r="F115" s="231"/>
      <c r="G115" s="231"/>
      <c r="H115" s="231"/>
      <c r="I115" s="231"/>
      <c r="J115" s="208"/>
      <c r="U115" s="392"/>
      <c r="V115" s="420"/>
      <c r="W115">
        <v>3</v>
      </c>
      <c r="X115" s="450">
        <v>27.06</v>
      </c>
      <c r="Y115" s="450">
        <v>80.096000000000004</v>
      </c>
      <c r="Z115" s="450">
        <v>29.21</v>
      </c>
      <c r="AA115" s="450">
        <v>10.396000000000001</v>
      </c>
      <c r="AB115" s="450">
        <v>5.29</v>
      </c>
      <c r="AC115" s="408">
        <v>102.45</v>
      </c>
      <c r="AD115" s="450">
        <v>101.264</v>
      </c>
      <c r="AE115" s="450">
        <v>15.26</v>
      </c>
      <c r="AF115" s="450">
        <v>10.01</v>
      </c>
      <c r="AG115" s="450">
        <v>1.2529999999999999</v>
      </c>
      <c r="AH115" s="450">
        <v>248.28</v>
      </c>
      <c r="AI115" s="450">
        <v>76.69</v>
      </c>
      <c r="AP115" s="409"/>
      <c r="AQ115" s="409"/>
      <c r="AR115" s="425"/>
    </row>
    <row r="116" spans="1:44" s="190" customFormat="1" ht="12" customHeight="1">
      <c r="A116" s="218"/>
      <c r="B116" s="231"/>
      <c r="C116" s="231"/>
      <c r="D116" s="231"/>
      <c r="E116" s="231"/>
      <c r="F116" s="231"/>
      <c r="G116" s="231"/>
      <c r="H116" s="231"/>
      <c r="I116" s="231"/>
      <c r="J116" s="257"/>
      <c r="U116" s="392"/>
      <c r="V116" s="420">
        <v>4</v>
      </c>
      <c r="W116">
        <v>4</v>
      </c>
      <c r="X116" s="450">
        <v>27.93</v>
      </c>
      <c r="Y116" s="450">
        <v>77.09</v>
      </c>
      <c r="Z116" s="450">
        <v>20.7</v>
      </c>
      <c r="AA116" s="450">
        <v>10.32</v>
      </c>
      <c r="AB116" s="450">
        <v>6.0640000000000001</v>
      </c>
      <c r="AC116" s="408">
        <v>93.71</v>
      </c>
      <c r="AD116" s="450">
        <v>79.73</v>
      </c>
      <c r="AE116" s="450">
        <v>12.66</v>
      </c>
      <c r="AF116" s="450">
        <v>10.01</v>
      </c>
      <c r="AG116" s="450">
        <v>1.22</v>
      </c>
      <c r="AH116" s="450">
        <v>142.55000000000001</v>
      </c>
      <c r="AI116" s="450">
        <v>40.92</v>
      </c>
      <c r="AP116" s="431"/>
      <c r="AQ116" s="409"/>
      <c r="AR116" s="425"/>
    </row>
    <row r="117" spans="1:44" s="146" customFormat="1" ht="12" customHeight="1">
      <c r="A117" s="218"/>
      <c r="B117" s="231"/>
      <c r="C117" s="231"/>
      <c r="D117" s="231"/>
      <c r="E117" s="231"/>
      <c r="F117" s="231"/>
      <c r="G117" s="231"/>
      <c r="H117" s="231"/>
      <c r="I117" s="231"/>
      <c r="J117" s="208"/>
      <c r="U117" s="392"/>
      <c r="V117" s="420"/>
      <c r="W117">
        <v>5</v>
      </c>
      <c r="X117" s="450">
        <v>49.585999999999999</v>
      </c>
      <c r="Y117" s="450">
        <v>140.12</v>
      </c>
      <c r="Z117" s="450">
        <v>74.02</v>
      </c>
      <c r="AA117" s="450">
        <v>14.34</v>
      </c>
      <c r="AB117" s="450">
        <v>9.59</v>
      </c>
      <c r="AC117" s="408">
        <v>142.55000000000001</v>
      </c>
      <c r="AD117" s="450">
        <v>128.66</v>
      </c>
      <c r="AE117" s="450">
        <v>24.24</v>
      </c>
      <c r="AF117" s="450">
        <v>10.01</v>
      </c>
      <c r="AG117" s="450">
        <v>1.17</v>
      </c>
      <c r="AH117" s="450">
        <v>251.59399999999999</v>
      </c>
      <c r="AI117" s="450">
        <v>58.97</v>
      </c>
      <c r="AP117" s="409"/>
      <c r="AQ117" s="409"/>
      <c r="AR117" s="425"/>
    </row>
    <row r="118" spans="1:44" s="190" customFormat="1" ht="12" customHeight="1">
      <c r="A118" s="218"/>
      <c r="B118" s="231"/>
      <c r="C118" s="231"/>
      <c r="D118" s="231"/>
      <c r="E118" s="231"/>
      <c r="F118" s="231"/>
      <c r="G118" s="231"/>
      <c r="H118" s="231"/>
      <c r="I118" s="231"/>
      <c r="J118" s="255"/>
      <c r="K118" s="187"/>
      <c r="U118" s="145"/>
      <c r="V118" s="420"/>
      <c r="W118">
        <v>6</v>
      </c>
      <c r="X118" s="450">
        <v>57</v>
      </c>
      <c r="Y118" s="450">
        <v>144.66999999999999</v>
      </c>
      <c r="Z118" s="450">
        <v>78.08</v>
      </c>
      <c r="AA118" s="450">
        <v>14.98</v>
      </c>
      <c r="AB118" s="450">
        <v>12.82</v>
      </c>
      <c r="AC118" s="408">
        <v>223.15</v>
      </c>
      <c r="AD118" s="450">
        <v>174.87</v>
      </c>
      <c r="AE118" s="450">
        <v>35.18</v>
      </c>
      <c r="AF118" s="450">
        <v>9.01</v>
      </c>
      <c r="AG118" s="450">
        <v>0.82</v>
      </c>
      <c r="AH118" s="450">
        <v>388.05428210000002</v>
      </c>
      <c r="AI118" s="450">
        <v>80.41</v>
      </c>
      <c r="AP118" s="409"/>
      <c r="AQ118" s="409"/>
      <c r="AR118" s="425"/>
    </row>
    <row r="119" spans="1:44" s="146" customFormat="1" ht="12" customHeight="1">
      <c r="A119" s="218"/>
      <c r="B119" s="231"/>
      <c r="C119" s="231"/>
      <c r="D119" s="231"/>
      <c r="E119" s="231"/>
      <c r="F119" s="231"/>
      <c r="G119" s="231"/>
      <c r="H119" s="231"/>
      <c r="I119" s="231"/>
      <c r="J119" s="260"/>
      <c r="K119" s="192"/>
      <c r="U119" s="145"/>
      <c r="V119" s="420"/>
      <c r="W119">
        <v>7</v>
      </c>
      <c r="X119" s="450">
        <v>52.31</v>
      </c>
      <c r="Y119" s="450">
        <v>117.32</v>
      </c>
      <c r="Z119" s="450">
        <v>41.34</v>
      </c>
      <c r="AA119" s="450">
        <v>15.86</v>
      </c>
      <c r="AB119" s="450">
        <v>12.43</v>
      </c>
      <c r="AC119" s="408">
        <v>223.86</v>
      </c>
      <c r="AD119" s="450">
        <v>126.56</v>
      </c>
      <c r="AE119" s="450">
        <v>25.04</v>
      </c>
      <c r="AF119" s="450">
        <v>9.01</v>
      </c>
      <c r="AG119" s="450">
        <v>1.59</v>
      </c>
      <c r="AH119" s="450">
        <v>283.21000240000001</v>
      </c>
      <c r="AI119" s="450">
        <v>53.36</v>
      </c>
      <c r="AP119" s="409"/>
      <c r="AQ119" s="409"/>
      <c r="AR119" s="425"/>
    </row>
    <row r="120" spans="1:44" ht="12" customHeight="1">
      <c r="A120" s="218"/>
      <c r="B120" s="231"/>
      <c r="C120" s="231"/>
      <c r="D120" s="231"/>
      <c r="E120" s="231"/>
      <c r="F120" s="231"/>
      <c r="G120" s="231"/>
      <c r="H120" s="231"/>
      <c r="I120" s="231"/>
      <c r="V120" s="420">
        <v>8</v>
      </c>
      <c r="W120">
        <v>8</v>
      </c>
      <c r="X120" s="450">
        <v>57.96</v>
      </c>
      <c r="Y120" s="450">
        <v>140.31</v>
      </c>
      <c r="Z120" s="450">
        <v>96.52</v>
      </c>
      <c r="AA120" s="450">
        <v>22.12</v>
      </c>
      <c r="AB120" s="450">
        <v>19.3</v>
      </c>
      <c r="AC120" s="408">
        <v>297.45999999999998</v>
      </c>
      <c r="AD120" s="450">
        <v>188.83</v>
      </c>
      <c r="AE120" s="450">
        <v>26.72</v>
      </c>
      <c r="AF120" s="450">
        <v>18.309999999999999</v>
      </c>
      <c r="AG120" s="450">
        <v>14.62</v>
      </c>
      <c r="AH120" s="450">
        <v>414.29357470000002</v>
      </c>
      <c r="AI120" s="450">
        <v>65.55</v>
      </c>
    </row>
    <row r="121" spans="1:44" ht="12" customHeight="1">
      <c r="A121" s="218"/>
      <c r="B121" s="231"/>
      <c r="C121" s="231"/>
      <c r="D121" s="231"/>
      <c r="E121" s="231"/>
      <c r="F121" s="231"/>
      <c r="G121" s="231"/>
      <c r="H121" s="231"/>
      <c r="I121" s="231"/>
      <c r="V121" s="420"/>
      <c r="W121">
        <v>9</v>
      </c>
      <c r="X121" s="450">
        <v>100.51885660000001</v>
      </c>
      <c r="Y121" s="450">
        <v>268.94750210000001</v>
      </c>
      <c r="Z121" s="450">
        <v>150.104332</v>
      </c>
      <c r="AA121" s="450">
        <v>31.986428669999999</v>
      </c>
      <c r="AB121" s="450">
        <v>19.514333090000001</v>
      </c>
      <c r="AC121" s="408">
        <v>326.48699649999998</v>
      </c>
      <c r="AD121" s="450">
        <v>170.33500290000001</v>
      </c>
      <c r="AE121" s="450">
        <v>30.940000529999999</v>
      </c>
      <c r="AF121" s="450">
        <v>16.54985727582655</v>
      </c>
      <c r="AG121" s="450">
        <v>7.4597144130000004</v>
      </c>
      <c r="AH121" s="450">
        <v>382.60643219999997</v>
      </c>
      <c r="AI121" s="450">
        <v>72.96314185</v>
      </c>
    </row>
    <row r="122" spans="1:44" ht="12" customHeight="1">
      <c r="A122" s="218"/>
      <c r="B122" s="231"/>
      <c r="C122" s="231"/>
      <c r="D122" s="231"/>
      <c r="E122" s="231"/>
      <c r="F122" s="231"/>
      <c r="G122" s="231"/>
      <c r="H122" s="231"/>
      <c r="I122" s="231"/>
      <c r="V122" s="420"/>
      <c r="W122">
        <v>10</v>
      </c>
      <c r="X122" s="450">
        <v>75.15657152448378</v>
      </c>
      <c r="Y122" s="450">
        <v>243.71150207519463</v>
      </c>
      <c r="Z122" s="450">
        <v>181.79733530680286</v>
      </c>
      <c r="AA122" s="450">
        <v>21.817856924874398</v>
      </c>
      <c r="AB122" s="450">
        <v>20.1870002746582</v>
      </c>
      <c r="AC122" s="408">
        <v>281.91442869999997</v>
      </c>
      <c r="AD122" s="450">
        <v>164.05856977190246</v>
      </c>
      <c r="AE122" s="450">
        <v>30.751428604125927</v>
      </c>
      <c r="AF122" s="450">
        <v>9.5257144655499921</v>
      </c>
      <c r="AG122" s="450">
        <v>2.1815714495522598</v>
      </c>
      <c r="AH122" s="450">
        <v>245.78571646554084</v>
      </c>
      <c r="AI122" s="450">
        <v>47.002858298165428</v>
      </c>
    </row>
    <row r="123" spans="1:44" ht="12" customHeight="1">
      <c r="A123" s="218"/>
      <c r="B123" s="231"/>
      <c r="C123" s="231"/>
      <c r="D123" s="231"/>
      <c r="E123" s="231"/>
      <c r="F123" s="231"/>
      <c r="G123" s="231"/>
      <c r="H123" s="231"/>
      <c r="I123" s="231"/>
      <c r="V123" s="420"/>
      <c r="W123">
        <v>11</v>
      </c>
      <c r="X123" s="450">
        <v>52.24</v>
      </c>
      <c r="Y123" s="450">
        <v>154.21</v>
      </c>
      <c r="Z123" s="450">
        <v>79.12</v>
      </c>
      <c r="AA123" s="450">
        <v>21.645000185285259</v>
      </c>
      <c r="AB123" s="450">
        <v>18.452999932425314</v>
      </c>
      <c r="AC123" s="408">
        <v>302.97000000000003</v>
      </c>
      <c r="AD123" s="450">
        <v>146.11571393694155</v>
      </c>
      <c r="AE123" s="450">
        <v>26.230000359671411</v>
      </c>
      <c r="AF123" s="450">
        <v>10.001428604125973</v>
      </c>
      <c r="AG123" s="450">
        <v>1.7041428429739771</v>
      </c>
      <c r="AH123" s="450">
        <v>239.62</v>
      </c>
      <c r="AI123" s="450">
        <v>42.29</v>
      </c>
    </row>
    <row r="124" spans="1:44" ht="12" customHeight="1">
      <c r="A124" s="210"/>
      <c r="B124" s="210"/>
      <c r="C124" s="210"/>
      <c r="D124" s="210"/>
      <c r="E124" s="210"/>
      <c r="F124" s="210"/>
      <c r="G124" s="210"/>
      <c r="H124" s="210"/>
      <c r="I124" s="210"/>
      <c r="V124" s="145">
        <v>12</v>
      </c>
      <c r="W124" s="145">
        <v>12</v>
      </c>
      <c r="X124" s="450">
        <v>44.628571101597331</v>
      </c>
      <c r="Y124" s="450">
        <v>116.62271445138057</v>
      </c>
      <c r="Z124" s="450">
        <v>41.373285293579045</v>
      </c>
      <c r="AA124" s="450">
        <v>15.247000013078916</v>
      </c>
      <c r="AB124" s="450">
        <v>12.7100000381469</v>
      </c>
      <c r="AC124" s="408">
        <v>179.33771623883899</v>
      </c>
      <c r="AD124" s="450">
        <v>114.18428584507485</v>
      </c>
      <c r="AE124" s="450">
        <v>18.61999988555905</v>
      </c>
      <c r="AF124" s="450">
        <v>9.9999999999999964</v>
      </c>
      <c r="AG124" s="450">
        <v>1.2444285835538544</v>
      </c>
      <c r="AH124" s="450">
        <v>150.27357046944684</v>
      </c>
      <c r="AI124" s="450">
        <v>24.915714263915959</v>
      </c>
    </row>
    <row r="125" spans="1:44" ht="22.5" customHeight="1">
      <c r="A125" s="904"/>
      <c r="B125" s="904"/>
      <c r="C125" s="904"/>
      <c r="D125" s="904"/>
      <c r="E125" s="904"/>
      <c r="F125" s="904"/>
      <c r="G125" s="904"/>
      <c r="H125" s="904"/>
      <c r="I125" s="904"/>
      <c r="W125" s="145">
        <v>13</v>
      </c>
      <c r="X125" s="450">
        <v>42.599998474121001</v>
      </c>
      <c r="Y125" s="450">
        <v>120.78800201416</v>
      </c>
      <c r="Z125" s="450">
        <v>93.665000915527301</v>
      </c>
      <c r="AA125" s="450">
        <v>17.322999954223601</v>
      </c>
      <c r="AB125" s="450">
        <v>15.171999931335399</v>
      </c>
      <c r="AC125" s="408">
        <v>130.67500305175699</v>
      </c>
      <c r="AD125" s="450">
        <v>89.040000915527301</v>
      </c>
      <c r="AE125" s="450">
        <v>15.310000419616699</v>
      </c>
      <c r="AF125" s="450">
        <v>10</v>
      </c>
      <c r="AG125" s="450">
        <v>1.0199999809265099</v>
      </c>
      <c r="AH125" s="450">
        <v>116.33999633789</v>
      </c>
      <c r="AI125" s="450">
        <v>24.159999847412099</v>
      </c>
    </row>
    <row r="126" spans="1:44" ht="12" customHeight="1">
      <c r="A126" s="218"/>
      <c r="B126" s="231"/>
      <c r="C126" s="231"/>
      <c r="D126" s="231"/>
      <c r="E126" s="231"/>
      <c r="F126" s="231"/>
      <c r="G126" s="231"/>
      <c r="H126" s="231"/>
      <c r="I126" s="231"/>
      <c r="W126" s="145">
        <v>14</v>
      </c>
      <c r="X126" s="450">
        <v>49.743000030517535</v>
      </c>
      <c r="Y126" s="450">
        <v>125.66285814557708</v>
      </c>
      <c r="Z126" s="450">
        <v>131.74585723876913</v>
      </c>
      <c r="AA126" s="450">
        <v>14.828142711094401</v>
      </c>
      <c r="AB126" s="450">
        <v>13.217000007629398</v>
      </c>
      <c r="AC126" s="408">
        <v>121.81457192557171</v>
      </c>
      <c r="AD126" s="450">
        <v>78.037142072405103</v>
      </c>
      <c r="AE126" s="450">
        <v>14.082857131957956</v>
      </c>
      <c r="AF126" s="450">
        <v>10.001428604125973</v>
      </c>
      <c r="AG126" s="450">
        <v>1.3691428899764975</v>
      </c>
      <c r="AH126" s="450">
        <v>126.18428475516127</v>
      </c>
      <c r="AI126" s="450">
        <v>22.646999904087572</v>
      </c>
    </row>
    <row r="127" spans="1:44" ht="12" customHeight="1">
      <c r="A127" s="218"/>
      <c r="B127" s="231"/>
      <c r="C127" s="231"/>
      <c r="D127" s="231"/>
      <c r="E127" s="231"/>
      <c r="F127" s="231"/>
      <c r="G127" s="231"/>
      <c r="H127" s="231"/>
      <c r="I127" s="231"/>
      <c r="W127" s="145">
        <v>15</v>
      </c>
      <c r="X127" s="450">
        <v>54.414285387311615</v>
      </c>
      <c r="Y127" s="450">
        <v>127.68985639299636</v>
      </c>
      <c r="Z127" s="450">
        <v>71.706143515450577</v>
      </c>
      <c r="AA127" s="450">
        <v>15.017142977033298</v>
      </c>
      <c r="AB127" s="450">
        <v>11.291000366210898</v>
      </c>
      <c r="AC127" s="408">
        <v>184.69442967006074</v>
      </c>
      <c r="AD127" s="450">
        <v>74.048570905412902</v>
      </c>
      <c r="AE127" s="450">
        <v>17.312857082911869</v>
      </c>
      <c r="AF127" s="450">
        <v>10.005714416503881</v>
      </c>
      <c r="AG127" s="450">
        <v>1.6558571543012313</v>
      </c>
      <c r="AH127" s="450">
        <v>140.54571315220355</v>
      </c>
      <c r="AI127" s="450">
        <v>22.742571422031897</v>
      </c>
    </row>
    <row r="128" spans="1:44" ht="25.5" customHeight="1">
      <c r="A128" s="218"/>
      <c r="B128" s="948"/>
      <c r="C128" s="948"/>
      <c r="D128" s="741"/>
      <c r="E128" s="741"/>
      <c r="F128" s="742"/>
      <c r="G128" s="231"/>
      <c r="H128" s="231"/>
      <c r="I128" s="231"/>
      <c r="V128" s="145">
        <v>16</v>
      </c>
      <c r="W128" s="145">
        <v>16</v>
      </c>
      <c r="X128" s="450">
        <v>47.73</v>
      </c>
      <c r="Y128" s="450">
        <v>97.4</v>
      </c>
      <c r="Z128" s="450">
        <v>53.49</v>
      </c>
      <c r="AA128" s="450">
        <v>13.98</v>
      </c>
      <c r="AB128" s="450">
        <v>11.63</v>
      </c>
      <c r="AC128" s="408">
        <v>164.52</v>
      </c>
      <c r="AD128" s="450">
        <v>81.069999999999993</v>
      </c>
      <c r="AE128" s="450">
        <v>21.07</v>
      </c>
      <c r="AF128" s="450">
        <v>10.01</v>
      </c>
      <c r="AG128" s="450">
        <v>1.27</v>
      </c>
      <c r="AH128" s="450">
        <v>141.29</v>
      </c>
      <c r="AI128" s="450">
        <v>23.21</v>
      </c>
    </row>
    <row r="129" spans="1:35" ht="15" customHeight="1">
      <c r="A129" s="218"/>
      <c r="B129" s="743"/>
      <c r="C129" s="744"/>
      <c r="D129" s="743"/>
      <c r="E129" s="743"/>
      <c r="F129" s="745"/>
      <c r="G129" s="231"/>
      <c r="H129" s="231"/>
      <c r="I129" s="231"/>
      <c r="W129" s="145">
        <v>17</v>
      </c>
      <c r="X129" s="450">
        <v>42.142857687813873</v>
      </c>
      <c r="Y129" s="450">
        <v>85.487143380301248</v>
      </c>
      <c r="Z129" s="450">
        <v>51.424428122384178</v>
      </c>
      <c r="AA129" s="450">
        <v>12.944285669999999</v>
      </c>
      <c r="AB129" s="450">
        <v>10.010000228881799</v>
      </c>
      <c r="AC129" s="408">
        <v>152.88357325962556</v>
      </c>
      <c r="AD129" s="450">
        <v>64.311428070000005</v>
      </c>
      <c r="AE129" s="450">
        <v>16.638571469999999</v>
      </c>
      <c r="AF129" s="450">
        <v>10.004285812377887</v>
      </c>
      <c r="AG129" s="450">
        <v>1.7342857122421229</v>
      </c>
      <c r="AH129" s="450">
        <v>105.73500061035119</v>
      </c>
      <c r="AI129" s="450">
        <v>19.724285806928286</v>
      </c>
    </row>
    <row r="130" spans="1:35" ht="15" customHeight="1">
      <c r="A130" s="218"/>
      <c r="B130" s="743"/>
      <c r="C130" s="744"/>
      <c r="D130" s="743"/>
      <c r="E130" s="743"/>
      <c r="F130" s="745"/>
      <c r="G130" s="231"/>
      <c r="H130" s="231"/>
      <c r="I130" s="231"/>
      <c r="W130" s="145">
        <v>18</v>
      </c>
      <c r="X130" s="450">
        <v>27.452428545270582</v>
      </c>
      <c r="Y130" s="450">
        <v>62.369998931884716</v>
      </c>
      <c r="Z130" s="450">
        <v>34.353571755545424</v>
      </c>
      <c r="AA130" s="450">
        <v>10.727142742701899</v>
      </c>
      <c r="AB130" s="450">
        <v>6.3112858363560251</v>
      </c>
      <c r="AC130" s="408">
        <v>98.225285121372636</v>
      </c>
      <c r="AD130" s="450">
        <v>46.242857796805197</v>
      </c>
      <c r="AE130" s="450">
        <v>10.637142998831566</v>
      </c>
      <c r="AF130" s="450">
        <v>10.007143020629858</v>
      </c>
      <c r="AG130" s="450">
        <v>1.4345714194433998</v>
      </c>
      <c r="AH130" s="450">
        <v>72.620000566754968</v>
      </c>
      <c r="AI130" s="450">
        <v>14.075714383806471</v>
      </c>
    </row>
    <row r="131" spans="1:35" ht="15" customHeight="1">
      <c r="A131" s="218"/>
      <c r="B131" s="743"/>
      <c r="C131" s="744"/>
      <c r="D131" s="743"/>
      <c r="E131" s="743"/>
      <c r="F131" s="745"/>
      <c r="G131" s="231"/>
      <c r="H131" s="231"/>
      <c r="I131" s="231"/>
      <c r="W131" s="145">
        <v>19</v>
      </c>
      <c r="X131" s="450">
        <v>21.857142584664455</v>
      </c>
      <c r="Y131" s="450">
        <v>58.684285300118525</v>
      </c>
      <c r="Z131" s="450">
        <v>29.207143238612552</v>
      </c>
      <c r="AA131" s="450">
        <v>9.4342857088361427</v>
      </c>
      <c r="AB131" s="450">
        <v>7.4910001754760689</v>
      </c>
      <c r="AC131" s="408">
        <v>86.615142822265582</v>
      </c>
      <c r="AD131" s="450">
        <v>41.954286302838973</v>
      </c>
      <c r="AE131" s="450">
        <v>9.4342857088361427</v>
      </c>
      <c r="AF131" s="450">
        <v>10.004285812377914</v>
      </c>
      <c r="AG131" s="450">
        <v>1.3051428794860784</v>
      </c>
      <c r="AH131" s="450">
        <v>60.497857775006928</v>
      </c>
      <c r="AI131" s="450">
        <v>12.797142846243686</v>
      </c>
    </row>
    <row r="132" spans="1:35" ht="15" customHeight="1">
      <c r="A132" s="218"/>
      <c r="B132" s="743"/>
      <c r="C132" s="744"/>
      <c r="D132" s="743"/>
      <c r="E132" s="743"/>
      <c r="F132" s="745"/>
      <c r="G132" s="231"/>
      <c r="H132" s="231"/>
      <c r="I132" s="231"/>
      <c r="V132" s="145">
        <v>20</v>
      </c>
      <c r="W132" s="145">
        <v>20</v>
      </c>
      <c r="X132" s="450">
        <v>19.5</v>
      </c>
      <c r="Y132" s="450">
        <v>54</v>
      </c>
      <c r="Z132" s="450">
        <v>22.1</v>
      </c>
      <c r="AA132" s="450">
        <v>9.1999999999999993</v>
      </c>
      <c r="AB132" s="450">
        <v>6.8</v>
      </c>
      <c r="AC132" s="408">
        <v>78.2</v>
      </c>
      <c r="AD132" s="450">
        <v>39.6</v>
      </c>
      <c r="AE132" s="450">
        <v>8.6</v>
      </c>
      <c r="AF132" s="450">
        <v>10</v>
      </c>
      <c r="AG132" s="450">
        <v>1.6</v>
      </c>
      <c r="AH132" s="450">
        <v>56.6</v>
      </c>
      <c r="AI132" s="450">
        <v>12.9</v>
      </c>
    </row>
    <row r="133" spans="1:35" ht="15" customHeight="1">
      <c r="A133" s="218"/>
      <c r="B133" s="743"/>
      <c r="C133" s="744"/>
      <c r="D133" s="743"/>
      <c r="E133" s="743"/>
      <c r="F133" s="745"/>
      <c r="G133" s="231"/>
      <c r="H133" s="231"/>
      <c r="I133" s="231"/>
      <c r="W133" s="145">
        <v>21</v>
      </c>
      <c r="X133" s="450">
        <v>19.485713958740185</v>
      </c>
      <c r="Y133" s="450">
        <v>50.756999969482365</v>
      </c>
      <c r="Z133" s="450">
        <v>17.473428726196214</v>
      </c>
      <c r="AA133" s="450">
        <v>9.0128573008945967</v>
      </c>
      <c r="AB133" s="450">
        <v>5.4099998474121005</v>
      </c>
      <c r="AC133" s="408">
        <v>73.744141714913454</v>
      </c>
      <c r="AD133" s="450">
        <v>44.79285812377924</v>
      </c>
      <c r="AE133" s="450">
        <v>10.11999988555907</v>
      </c>
      <c r="AF133" s="450">
        <v>10.011428560529414</v>
      </c>
      <c r="AG133" s="450">
        <v>1.2349999972752113</v>
      </c>
      <c r="AH133" s="450">
        <v>52.17071369716097</v>
      </c>
      <c r="AI133" s="450">
        <v>11.968571390424414</v>
      </c>
    </row>
    <row r="134" spans="1:35" ht="15" customHeight="1">
      <c r="A134" s="218"/>
      <c r="B134" s="743"/>
      <c r="C134" s="744"/>
      <c r="D134" s="743"/>
      <c r="E134" s="743"/>
      <c r="F134" s="745"/>
      <c r="G134" s="231"/>
      <c r="H134" s="231"/>
      <c r="I134" s="231"/>
      <c r="W134" s="145">
        <v>22</v>
      </c>
      <c r="X134" s="450">
        <v>16.329999999999998</v>
      </c>
      <c r="Y134" s="450">
        <v>46.59</v>
      </c>
      <c r="Z134" s="450">
        <v>17.04</v>
      </c>
      <c r="AA134" s="450">
        <v>7.95</v>
      </c>
      <c r="AB134" s="450">
        <v>3.82</v>
      </c>
      <c r="AC134" s="408">
        <v>66.739999999999995</v>
      </c>
      <c r="AD134" s="450">
        <v>34.01</v>
      </c>
      <c r="AE134" s="450">
        <v>8.15</v>
      </c>
      <c r="AF134" s="450">
        <v>10.02</v>
      </c>
      <c r="AG134" s="450">
        <v>1.52</v>
      </c>
      <c r="AH134" s="450">
        <v>46.88</v>
      </c>
      <c r="AI134" s="450">
        <v>9.89</v>
      </c>
    </row>
    <row r="135" spans="1:35" ht="15" customHeight="1">
      <c r="A135" s="218"/>
      <c r="B135" s="743"/>
      <c r="C135" s="744"/>
      <c r="D135" s="743"/>
      <c r="E135" s="743"/>
      <c r="F135" s="745"/>
      <c r="G135" s="231"/>
      <c r="H135" s="231"/>
      <c r="I135" s="231"/>
      <c r="W135" s="145">
        <v>23</v>
      </c>
      <c r="X135" s="450">
        <v>15.18</v>
      </c>
      <c r="Y135" s="450">
        <v>40.29</v>
      </c>
      <c r="Z135" s="450">
        <v>22.12</v>
      </c>
      <c r="AA135" s="450">
        <v>7.6</v>
      </c>
      <c r="AB135" s="450">
        <v>3.22</v>
      </c>
      <c r="AC135" s="408">
        <v>59.4</v>
      </c>
      <c r="AD135" s="450">
        <v>28.71</v>
      </c>
      <c r="AE135" s="450">
        <v>7.74</v>
      </c>
      <c r="AF135" s="450">
        <v>10</v>
      </c>
      <c r="AG135" s="450">
        <v>1.55</v>
      </c>
      <c r="AH135" s="450">
        <v>43.39</v>
      </c>
      <c r="AI135" s="450">
        <v>8.57</v>
      </c>
    </row>
    <row r="136" spans="1:35" ht="15" customHeight="1">
      <c r="A136" s="218"/>
      <c r="B136" s="743"/>
      <c r="C136" s="744"/>
      <c r="D136" s="743"/>
      <c r="E136" s="743"/>
      <c r="F136" s="745"/>
      <c r="G136" s="231"/>
      <c r="H136" s="231"/>
      <c r="I136" s="231"/>
      <c r="V136" s="145">
        <v>24</v>
      </c>
      <c r="W136" s="145">
        <v>24</v>
      </c>
      <c r="X136" s="450">
        <v>15.1</v>
      </c>
      <c r="Y136" s="450">
        <v>35.630000000000003</v>
      </c>
      <c r="Z136" s="450">
        <v>13.87</v>
      </c>
      <c r="AA136" s="450">
        <v>9.57</v>
      </c>
      <c r="AB136" s="450">
        <v>3.42</v>
      </c>
      <c r="AC136" s="408">
        <v>54.3</v>
      </c>
      <c r="AD136" s="450">
        <v>30.83</v>
      </c>
      <c r="AE136" s="450">
        <v>7.53</v>
      </c>
      <c r="AF136" s="450">
        <v>10</v>
      </c>
      <c r="AG136" s="450">
        <v>1.6</v>
      </c>
      <c r="AH136" s="450">
        <v>40.28</v>
      </c>
      <c r="AI136" s="450">
        <v>9.6</v>
      </c>
    </row>
    <row r="137" spans="1:35" ht="15" customHeight="1">
      <c r="A137" s="218"/>
      <c r="B137" s="743"/>
      <c r="C137" s="744"/>
      <c r="D137" s="743"/>
      <c r="E137" s="743"/>
      <c r="F137" s="745"/>
      <c r="G137" s="231"/>
      <c r="H137" s="231"/>
      <c r="I137" s="231"/>
      <c r="W137" s="145">
        <v>25</v>
      </c>
      <c r="X137" s="450">
        <v>18.016999930000001</v>
      </c>
      <c r="Y137" s="450">
        <v>34.608428410000002</v>
      </c>
      <c r="Z137" s="450">
        <v>10.78285721</v>
      </c>
      <c r="AA137" s="450">
        <v>9.0548571179999993</v>
      </c>
      <c r="AB137" s="450">
        <v>3.2130000590000001</v>
      </c>
      <c r="AC137" s="408">
        <v>56.674428669999998</v>
      </c>
      <c r="AD137" s="450">
        <v>25.690000260000001</v>
      </c>
      <c r="AE137" s="450">
        <v>6.9342856409999998</v>
      </c>
      <c r="AF137" s="450">
        <v>10.00571442</v>
      </c>
      <c r="AG137" s="450">
        <v>1.254714302</v>
      </c>
      <c r="AH137" s="450">
        <v>37.560714179999998</v>
      </c>
      <c r="AI137" s="450">
        <v>7.91285726</v>
      </c>
    </row>
    <row r="138" spans="1:35" ht="15" customHeight="1">
      <c r="A138" s="218"/>
      <c r="B138" s="743"/>
      <c r="C138" s="744"/>
      <c r="D138" s="743"/>
      <c r="E138" s="743"/>
      <c r="F138" s="745"/>
      <c r="G138" s="231"/>
      <c r="H138" s="231"/>
      <c r="I138" s="231"/>
      <c r="W138" s="145">
        <v>26</v>
      </c>
      <c r="X138" s="450">
        <v>16.489714209999999</v>
      </c>
      <c r="Y138" s="450">
        <v>34.074285510000003</v>
      </c>
      <c r="Z138" s="450">
        <v>9.5958572120000003</v>
      </c>
      <c r="AA138" s="450">
        <v>8.8612857550000008</v>
      </c>
      <c r="AB138" s="450">
        <v>3.5</v>
      </c>
      <c r="AC138" s="408">
        <v>68.087428501674069</v>
      </c>
      <c r="AD138" s="450">
        <v>30.317143300000001</v>
      </c>
      <c r="AE138" s="450">
        <v>8.8971428190000008</v>
      </c>
      <c r="AF138" s="450">
        <v>10</v>
      </c>
      <c r="AG138" s="450">
        <v>1.4324285809999999</v>
      </c>
      <c r="AH138" s="450">
        <v>37.759999409999999</v>
      </c>
      <c r="AI138" s="450">
        <v>8.911428656</v>
      </c>
    </row>
    <row r="139" spans="1:35" ht="15" customHeight="1">
      <c r="A139" s="218"/>
      <c r="B139" s="743"/>
      <c r="C139" s="744"/>
      <c r="D139" s="743"/>
      <c r="E139" s="743"/>
      <c r="F139" s="745"/>
      <c r="G139" s="231"/>
      <c r="H139" s="231"/>
      <c r="I139" s="231"/>
      <c r="W139" s="145">
        <v>27</v>
      </c>
      <c r="X139" s="450">
        <v>16.199999810000001</v>
      </c>
      <c r="Y139" s="450">
        <v>29.599571770000001</v>
      </c>
      <c r="Z139" s="450">
        <v>7.8892858370000001</v>
      </c>
      <c r="AA139" s="450">
        <v>8.3185714990000008</v>
      </c>
      <c r="AB139" s="450">
        <v>4.0900001530000001</v>
      </c>
      <c r="AC139" s="408">
        <v>60.110428400000004</v>
      </c>
      <c r="AD139" s="450">
        <v>28.581429350000001</v>
      </c>
      <c r="AE139" s="450">
        <v>7.9442856649999998</v>
      </c>
      <c r="AF139" s="450">
        <v>10.001428600000001</v>
      </c>
      <c r="AG139" s="450">
        <v>1.455999987</v>
      </c>
      <c r="AH139" s="450">
        <v>35.967143470000003</v>
      </c>
      <c r="AI139" s="450">
        <v>7.2057142259999996</v>
      </c>
    </row>
    <row r="140" spans="1:35" ht="15" customHeight="1">
      <c r="A140" s="218"/>
      <c r="B140" s="743"/>
      <c r="C140" s="744"/>
      <c r="D140" s="743"/>
      <c r="E140" s="743"/>
      <c r="F140" s="745"/>
      <c r="G140" s="231"/>
      <c r="H140" s="231"/>
      <c r="I140" s="231"/>
      <c r="V140" s="145">
        <v>28</v>
      </c>
      <c r="W140" s="145">
        <v>28</v>
      </c>
      <c r="X140" s="450">
        <v>12.016285760000001</v>
      </c>
      <c r="Y140" s="450">
        <v>29.3955713</v>
      </c>
      <c r="Z140" s="450">
        <v>7.2334286140000001</v>
      </c>
      <c r="AA140" s="450">
        <v>7.789714268</v>
      </c>
      <c r="AB140" s="450">
        <v>3.119999886</v>
      </c>
      <c r="AC140" s="408">
        <v>60.986856189999997</v>
      </c>
      <c r="AD140" s="450">
        <v>27.099999836512943</v>
      </c>
      <c r="AE140" s="450">
        <v>7.4514284819999999</v>
      </c>
      <c r="AF140" s="450">
        <v>10.0128573</v>
      </c>
      <c r="AG140" s="450">
        <v>1.5508571609999999</v>
      </c>
      <c r="AH140" s="450">
        <v>47.66357095</v>
      </c>
      <c r="AI140" s="450">
        <v>9.9999998639999994</v>
      </c>
    </row>
    <row r="141" spans="1:35" ht="15" customHeight="1">
      <c r="A141" s="218"/>
      <c r="B141" s="743"/>
      <c r="C141" s="744"/>
      <c r="D141" s="743"/>
      <c r="E141" s="743"/>
      <c r="F141" s="745"/>
      <c r="G141" s="231"/>
      <c r="H141" s="231"/>
      <c r="I141" s="231"/>
      <c r="W141" s="145">
        <v>29</v>
      </c>
      <c r="X141" s="450">
        <v>10.423571450000001</v>
      </c>
      <c r="Y141" s="450">
        <v>32.468857079999999</v>
      </c>
      <c r="Z141" s="450">
        <v>6.729428564</v>
      </c>
      <c r="AA141" s="450">
        <v>7.1615714349999999</v>
      </c>
      <c r="AB141" s="450">
        <v>3.4249999519999998</v>
      </c>
      <c r="AC141" s="408">
        <v>56.540714260000001</v>
      </c>
      <c r="AD141" s="450">
        <v>23.477142610000001</v>
      </c>
      <c r="AE141" s="450">
        <v>6.2828570089999998</v>
      </c>
      <c r="AF141" s="450">
        <v>10.001428600000001</v>
      </c>
      <c r="AG141" s="450">
        <v>2.1035714489999999</v>
      </c>
      <c r="AH141" s="450">
        <v>44.25</v>
      </c>
      <c r="AI141" s="450">
        <v>6.7128572460000004</v>
      </c>
    </row>
    <row r="142" spans="1:35" ht="15" customHeight="1">
      <c r="A142" s="218"/>
      <c r="B142" s="743"/>
      <c r="C142" s="744"/>
      <c r="D142" s="743"/>
      <c r="E142" s="743"/>
      <c r="F142" s="745"/>
      <c r="G142" s="231"/>
      <c r="H142" s="231"/>
      <c r="I142" s="231"/>
      <c r="W142" s="145">
        <v>30</v>
      </c>
      <c r="X142" s="450">
        <v>10.043285640000001</v>
      </c>
      <c r="Y142" s="450">
        <v>32.112285890000003</v>
      </c>
      <c r="Z142" s="450">
        <v>5.6338571819999999</v>
      </c>
      <c r="AA142" s="450">
        <v>6.6714285440000003</v>
      </c>
      <c r="AB142" s="450">
        <v>2.8789999489999998</v>
      </c>
      <c r="AC142" s="408">
        <v>65.491856709999993</v>
      </c>
      <c r="AD142" s="450">
        <v>21.095714300000001</v>
      </c>
      <c r="AE142" s="450">
        <v>5.8057142669999999</v>
      </c>
      <c r="AF142" s="450">
        <v>10.01142883</v>
      </c>
      <c r="AG142" s="450">
        <v>1.8491428750000001</v>
      </c>
      <c r="AH142" s="450">
        <v>42.498571668352326</v>
      </c>
      <c r="AI142" s="450">
        <v>6.0797142300000004</v>
      </c>
    </row>
    <row r="143" spans="1:35" ht="15" customHeight="1">
      <c r="A143" s="218"/>
      <c r="B143" s="743"/>
      <c r="C143" s="744"/>
      <c r="D143" s="743"/>
      <c r="E143" s="743"/>
      <c r="F143" s="745"/>
      <c r="G143" s="231"/>
      <c r="H143" s="231"/>
      <c r="I143" s="231"/>
      <c r="W143" s="145">
        <v>31</v>
      </c>
      <c r="X143" s="450">
        <v>10.086428642272944</v>
      </c>
      <c r="Y143" s="450">
        <v>29.132714407784558</v>
      </c>
      <c r="Z143" s="450">
        <v>5.181999887738904</v>
      </c>
      <c r="AA143" s="450">
        <v>6.2387143543788328</v>
      </c>
      <c r="AB143" s="450">
        <v>2.9382856232779297</v>
      </c>
      <c r="AC143" s="408">
        <v>65.491856711251344</v>
      </c>
      <c r="AD143" s="450">
        <v>20.037142889840243</v>
      </c>
      <c r="AE143" s="450">
        <v>5.4814286231994549</v>
      </c>
      <c r="AF143" s="450">
        <v>10.011428833007772</v>
      </c>
      <c r="AG143" s="450">
        <v>1.8019999946866672</v>
      </c>
      <c r="AH143" s="450">
        <v>39.98428617204933</v>
      </c>
      <c r="AI143" s="450">
        <v>4.9059999329703157</v>
      </c>
    </row>
    <row r="144" spans="1:35" ht="15" customHeight="1">
      <c r="A144" s="218"/>
      <c r="B144" s="743"/>
      <c r="C144" s="744"/>
      <c r="D144" s="743"/>
      <c r="E144" s="743"/>
      <c r="F144" s="745"/>
      <c r="G144" s="231"/>
      <c r="H144" s="231"/>
      <c r="I144" s="231"/>
      <c r="V144" s="145">
        <v>32</v>
      </c>
      <c r="W144" s="145">
        <v>32</v>
      </c>
      <c r="X144" s="450">
        <v>12.08228561</v>
      </c>
      <c r="Y144" s="450">
        <v>34.150143489999998</v>
      </c>
      <c r="Z144" s="450">
        <v>4.8032856669999999</v>
      </c>
      <c r="AA144" s="450">
        <v>6.1697142459999998</v>
      </c>
      <c r="AB144" s="450">
        <v>3.2030000689999998</v>
      </c>
      <c r="AC144" s="408">
        <v>49.942714418571427</v>
      </c>
      <c r="AD144" s="450">
        <v>23.275714059999999</v>
      </c>
      <c r="AE144" s="450">
        <v>5.8257142479999997</v>
      </c>
      <c r="AF144" s="450">
        <v>10.004285810000001</v>
      </c>
      <c r="AG144" s="450">
        <v>1.2214285650000001</v>
      </c>
      <c r="AH144" s="450">
        <v>36.654999320000002</v>
      </c>
      <c r="AI144" s="450">
        <v>4.0242800000000001</v>
      </c>
    </row>
    <row r="145" spans="1:35" ht="15" customHeight="1">
      <c r="A145" s="218"/>
      <c r="B145" s="743"/>
      <c r="C145" s="744"/>
      <c r="D145" s="743"/>
      <c r="E145" s="743"/>
      <c r="F145" s="745"/>
      <c r="G145" s="231"/>
      <c r="H145" s="231"/>
      <c r="I145" s="231"/>
      <c r="W145" s="145">
        <v>33</v>
      </c>
      <c r="X145" s="450">
        <v>11.874000004359614</v>
      </c>
      <c r="Y145" s="450">
        <v>35.225571223667643</v>
      </c>
      <c r="Z145" s="450">
        <v>4.3821428843906904</v>
      </c>
      <c r="AA145" s="450">
        <v>6.3728570940000004</v>
      </c>
      <c r="AB145" s="450">
        <v>2.841857144</v>
      </c>
      <c r="AC145" s="408">
        <v>57.183571406773112</v>
      </c>
      <c r="AD145" s="450">
        <v>22.619999750000002</v>
      </c>
      <c r="AE145" s="450">
        <v>5.5228571210000004</v>
      </c>
      <c r="AF145" s="450">
        <v>10</v>
      </c>
      <c r="AG145" s="450">
        <v>1.3032857349940685</v>
      </c>
      <c r="AH145" s="450">
        <v>35.152857099999999</v>
      </c>
      <c r="AI145" s="450">
        <v>4.354285752</v>
      </c>
    </row>
    <row r="146" spans="1:35" ht="15" customHeight="1">
      <c r="A146" s="218"/>
      <c r="B146" s="743"/>
      <c r="C146" s="744"/>
      <c r="D146" s="743"/>
      <c r="E146" s="743"/>
      <c r="F146" s="745"/>
      <c r="G146" s="231"/>
      <c r="H146" s="231"/>
      <c r="I146" s="231"/>
      <c r="W146" s="145">
        <v>34</v>
      </c>
      <c r="X146" s="450">
        <v>10.842857090000001</v>
      </c>
      <c r="Y146" s="450">
        <v>35.168570930000001</v>
      </c>
      <c r="Z146" s="450">
        <v>13.837000059999999</v>
      </c>
      <c r="AA146" s="450">
        <v>6.1195714130000001</v>
      </c>
      <c r="AB146" s="450">
        <v>3.058000088</v>
      </c>
      <c r="AC146" s="408">
        <v>49.366142269999997</v>
      </c>
      <c r="AD146" s="450">
        <v>25.04757145</v>
      </c>
      <c r="AE146" s="450">
        <v>5.8727143149999996</v>
      </c>
      <c r="AF146" s="450">
        <v>10.00857162</v>
      </c>
      <c r="AG146" s="450">
        <v>1.2842857160000001</v>
      </c>
      <c r="AH146" s="450">
        <v>34.115715029999997</v>
      </c>
      <c r="AI146" s="450">
        <v>4.3511429509999999</v>
      </c>
    </row>
    <row r="147" spans="1:35" ht="15" customHeight="1">
      <c r="A147" s="138"/>
      <c r="B147" s="743"/>
      <c r="C147" s="744"/>
      <c r="D147" s="743"/>
      <c r="E147" s="743"/>
      <c r="F147" s="745"/>
      <c r="G147" s="253"/>
      <c r="H147" s="236"/>
      <c r="I147" s="236"/>
      <c r="W147" s="145">
        <v>35</v>
      </c>
      <c r="X147" s="450">
        <v>10.48142842</v>
      </c>
      <c r="Y147" s="450">
        <v>37.824428560000001</v>
      </c>
      <c r="Z147" s="450">
        <v>3.922857182</v>
      </c>
      <c r="AA147" s="450">
        <v>5.9814286230000002</v>
      </c>
      <c r="AB147" s="450">
        <v>1.506999969</v>
      </c>
      <c r="AC147" s="408">
        <v>56.934856959999998</v>
      </c>
      <c r="AD147" s="450">
        <v>21.374285830000002</v>
      </c>
      <c r="AE147" s="450">
        <v>4.9342857090000001</v>
      </c>
      <c r="AF147" s="450">
        <v>10.28714289</v>
      </c>
      <c r="AG147" s="450">
        <v>1.5979999810000001</v>
      </c>
      <c r="AH147" s="450">
        <v>30.92</v>
      </c>
      <c r="AI147" s="450">
        <v>5.3042856629999999</v>
      </c>
    </row>
    <row r="148" spans="1:35" ht="15" customHeight="1">
      <c r="A148" s="254"/>
      <c r="B148" s="743"/>
      <c r="C148" s="744"/>
      <c r="D148" s="743"/>
      <c r="E148" s="743"/>
      <c r="F148" s="745"/>
      <c r="G148" s="208"/>
      <c r="H148" s="256"/>
      <c r="I148" s="256"/>
      <c r="V148" s="145">
        <v>36</v>
      </c>
      <c r="W148" s="145">
        <v>36</v>
      </c>
      <c r="X148" s="450">
        <v>11.85</v>
      </c>
      <c r="Y148" s="450">
        <v>39.78</v>
      </c>
      <c r="Z148" s="450">
        <v>4.9800000000000004</v>
      </c>
      <c r="AA148" s="450">
        <v>6.03</v>
      </c>
      <c r="AB148" s="450">
        <v>2.8</v>
      </c>
      <c r="AC148" s="408">
        <v>48.51</v>
      </c>
      <c r="AD148" s="450">
        <v>22.661428449999999</v>
      </c>
      <c r="AE148" s="450">
        <v>4.9800000000000004</v>
      </c>
      <c r="AF148" s="450">
        <v>11.01</v>
      </c>
      <c r="AG148" s="450">
        <v>1.63</v>
      </c>
      <c r="AH148" s="450">
        <v>30.922143120000001</v>
      </c>
      <c r="AI148" s="450">
        <v>7.46</v>
      </c>
    </row>
    <row r="149" spans="1:35" ht="15" customHeight="1">
      <c r="A149" s="208"/>
      <c r="B149" s="743"/>
      <c r="C149" s="744"/>
      <c r="D149" s="743"/>
      <c r="E149" s="743"/>
      <c r="F149" s="745"/>
      <c r="G149" s="255"/>
      <c r="H149" s="256"/>
      <c r="I149" s="256"/>
      <c r="W149" s="145">
        <v>37</v>
      </c>
      <c r="X149" s="450">
        <v>12.08</v>
      </c>
      <c r="Y149" s="450">
        <v>44.25</v>
      </c>
      <c r="Z149" s="450">
        <v>4.92</v>
      </c>
      <c r="AA149" s="450">
        <v>6.03</v>
      </c>
      <c r="AB149" s="450">
        <v>2.37</v>
      </c>
      <c r="AC149" s="408">
        <v>43.99</v>
      </c>
      <c r="AD149" s="450">
        <v>19.149999999999999</v>
      </c>
      <c r="AE149" s="450">
        <v>5.31</v>
      </c>
      <c r="AF149" s="450">
        <v>11</v>
      </c>
      <c r="AG149" s="450">
        <v>1.59</v>
      </c>
      <c r="AH149" s="450">
        <v>29.33</v>
      </c>
      <c r="AI149" s="450">
        <v>7.79</v>
      </c>
    </row>
    <row r="150" spans="1:35" ht="15" customHeight="1">
      <c r="A150" s="208"/>
      <c r="B150" s="743"/>
      <c r="C150" s="744"/>
      <c r="D150" s="743"/>
      <c r="E150" s="743"/>
      <c r="F150" s="745"/>
      <c r="G150" s="208"/>
      <c r="H150" s="256"/>
      <c r="I150" s="256"/>
      <c r="W150" s="145">
        <v>38</v>
      </c>
      <c r="X150" s="450">
        <v>11.88371427</v>
      </c>
      <c r="Y150" s="450">
        <v>41.311858039999997</v>
      </c>
      <c r="Z150" s="450">
        <v>4.6447142870000002</v>
      </c>
      <c r="AA150" s="450">
        <v>6.5951428410000004</v>
      </c>
      <c r="AB150" s="450">
        <v>3.0060000420000001</v>
      </c>
      <c r="AC150" s="408">
        <v>47.220570700000003</v>
      </c>
      <c r="AD150" s="450">
        <v>22.304285589999999</v>
      </c>
      <c r="AE150" s="450">
        <v>5.581428528</v>
      </c>
      <c r="AF150" s="450">
        <v>10.85142858</v>
      </c>
      <c r="AG150" s="450">
        <v>1.5402856890000001</v>
      </c>
      <c r="AH150" s="450">
        <v>34.179286410000003</v>
      </c>
      <c r="AI150" s="450">
        <v>8.5442856379999998</v>
      </c>
    </row>
    <row r="151" spans="1:35" ht="15" customHeight="1">
      <c r="A151" s="257"/>
      <c r="B151" s="743"/>
      <c r="C151" s="744"/>
      <c r="D151" s="743"/>
      <c r="E151" s="743"/>
      <c r="F151" s="745"/>
      <c r="G151" s="257"/>
      <c r="H151" s="257"/>
      <c r="I151" s="257"/>
      <c r="V151" s="145">
        <v>39</v>
      </c>
      <c r="W151" s="145">
        <v>39</v>
      </c>
      <c r="X151" s="450">
        <v>13.06</v>
      </c>
      <c r="Y151" s="450">
        <v>41.13</v>
      </c>
      <c r="Z151" s="450">
        <v>4.2699999999999996</v>
      </c>
      <c r="AA151" s="450">
        <v>6.84</v>
      </c>
      <c r="AB151" s="450">
        <v>3.32</v>
      </c>
      <c r="AC151" s="408">
        <v>63.05</v>
      </c>
      <c r="AD151" s="450">
        <v>48.7</v>
      </c>
      <c r="AE151" s="450">
        <v>7.81</v>
      </c>
      <c r="AF151" s="450">
        <v>11.15</v>
      </c>
      <c r="AG151" s="450">
        <v>1.32</v>
      </c>
      <c r="AH151" s="450">
        <v>38.82</v>
      </c>
      <c r="AI151" s="450">
        <v>6.81</v>
      </c>
    </row>
    <row r="152" spans="1:35" ht="15" customHeight="1">
      <c r="A152" s="258"/>
      <c r="B152" s="743"/>
      <c r="C152" s="744"/>
      <c r="D152" s="743"/>
      <c r="E152" s="743"/>
      <c r="F152" s="745"/>
      <c r="G152" s="208"/>
      <c r="H152" s="256"/>
      <c r="I152" s="256"/>
      <c r="W152" s="145">
        <v>40</v>
      </c>
      <c r="X152" s="450">
        <v>15.95</v>
      </c>
      <c r="Y152" s="450">
        <v>46.47</v>
      </c>
      <c r="Z152" s="450">
        <v>5.36</v>
      </c>
      <c r="AA152" s="450">
        <v>7.69</v>
      </c>
      <c r="AB152" s="450">
        <v>3.16</v>
      </c>
      <c r="AC152" s="408">
        <v>61.54</v>
      </c>
      <c r="AD152" s="450">
        <v>37.93</v>
      </c>
      <c r="AE152" s="450">
        <v>7.92</v>
      </c>
      <c r="AF152" s="450">
        <v>11.01</v>
      </c>
      <c r="AG152" s="450">
        <v>1.38</v>
      </c>
      <c r="AH152" s="450">
        <v>43.88</v>
      </c>
      <c r="AI152" s="450">
        <v>6.28</v>
      </c>
    </row>
    <row r="153" spans="1:35" ht="8.85" customHeight="1">
      <c r="A153" s="208"/>
      <c r="B153" s="208"/>
      <c r="C153" s="208"/>
      <c r="D153" s="208"/>
      <c r="E153" s="208"/>
      <c r="F153" s="208"/>
      <c r="G153" s="208"/>
      <c r="H153" s="259"/>
      <c r="I153" s="259"/>
      <c r="W153" s="145">
        <v>41</v>
      </c>
      <c r="X153" s="450">
        <v>15.85</v>
      </c>
      <c r="Y153" s="450">
        <v>37.270000000000003</v>
      </c>
      <c r="Z153" s="450">
        <v>6.97</v>
      </c>
      <c r="AA153" s="450">
        <v>7.1</v>
      </c>
      <c r="AB153" s="450">
        <v>2.9</v>
      </c>
      <c r="AC153" s="408">
        <v>58.12</v>
      </c>
      <c r="AD153" s="450">
        <v>48.92</v>
      </c>
      <c r="AE153" s="450">
        <v>8.59</v>
      </c>
      <c r="AF153" s="450">
        <v>11</v>
      </c>
      <c r="AG153" s="450">
        <v>1.32</v>
      </c>
      <c r="AH153" s="450">
        <v>45.63</v>
      </c>
      <c r="AI153" s="450">
        <v>9.93</v>
      </c>
    </row>
    <row r="154" spans="1:35" ht="8.85" customHeight="1">
      <c r="A154" s="210"/>
      <c r="B154" s="208"/>
      <c r="C154" s="208"/>
      <c r="D154" s="208"/>
      <c r="E154" s="208"/>
      <c r="F154" s="208"/>
      <c r="G154" s="210"/>
      <c r="H154" s="210"/>
      <c r="I154" s="210"/>
      <c r="W154" s="145">
        <v>42</v>
      </c>
      <c r="X154" s="450">
        <v>15.55</v>
      </c>
      <c r="Y154" s="450">
        <v>48.57</v>
      </c>
      <c r="Z154" s="450">
        <v>11.1</v>
      </c>
      <c r="AA154" s="450">
        <v>6.76</v>
      </c>
      <c r="AB154" s="450">
        <v>2.87</v>
      </c>
      <c r="AC154" s="408">
        <v>58.89</v>
      </c>
      <c r="AD154" s="450">
        <v>55.62</v>
      </c>
      <c r="AE154" s="450">
        <v>9.51</v>
      </c>
      <c r="AF154" s="450">
        <v>11.01</v>
      </c>
      <c r="AG154" s="450">
        <v>1.22</v>
      </c>
      <c r="AH154" s="450">
        <v>52.62</v>
      </c>
      <c r="AI154" s="450">
        <v>9.68</v>
      </c>
    </row>
    <row r="155" spans="1:35" ht="8.85" customHeight="1">
      <c r="A155" s="210"/>
      <c r="B155" s="208"/>
      <c r="C155" s="208"/>
      <c r="D155" s="208"/>
      <c r="E155" s="208"/>
      <c r="F155" s="208"/>
      <c r="G155" s="210"/>
      <c r="H155" s="210"/>
      <c r="I155" s="210"/>
      <c r="V155" s="145">
        <v>43</v>
      </c>
      <c r="W155" s="145">
        <v>43</v>
      </c>
      <c r="X155" s="450">
        <v>13.17</v>
      </c>
      <c r="Y155" s="450">
        <v>35.32</v>
      </c>
      <c r="Z155" s="450">
        <v>6.01</v>
      </c>
      <c r="AA155" s="450">
        <v>6.53</v>
      </c>
      <c r="AB155" s="450">
        <v>2.37</v>
      </c>
      <c r="AC155" s="408">
        <v>69.2</v>
      </c>
      <c r="AD155" s="450">
        <v>54.58</v>
      </c>
      <c r="AE155" s="450">
        <v>8.23</v>
      </c>
      <c r="AF155" s="450">
        <v>11.01</v>
      </c>
      <c r="AG155" s="450">
        <v>1.35</v>
      </c>
      <c r="AH155" s="450">
        <v>50.71</v>
      </c>
      <c r="AI155" s="450">
        <v>10.33</v>
      </c>
    </row>
    <row r="156" spans="1:35" ht="8.85" customHeight="1">
      <c r="A156" s="210"/>
      <c r="B156" s="208"/>
      <c r="C156" s="208"/>
      <c r="D156" s="208"/>
      <c r="E156" s="208"/>
      <c r="F156" s="208"/>
      <c r="G156" s="210"/>
      <c r="H156" s="210"/>
      <c r="I156" s="210"/>
      <c r="W156" s="145">
        <v>44</v>
      </c>
      <c r="X156" s="450">
        <v>13.18</v>
      </c>
      <c r="Y156" s="450">
        <v>36.83</v>
      </c>
      <c r="Z156" s="450">
        <v>4.57</v>
      </c>
      <c r="AA156" s="450">
        <v>7.58</v>
      </c>
      <c r="AB156" s="450">
        <v>4.8899999999999997</v>
      </c>
      <c r="AC156" s="408">
        <v>51.59</v>
      </c>
      <c r="AD156" s="450">
        <v>57.65</v>
      </c>
      <c r="AE156" s="450">
        <v>7.72</v>
      </c>
      <c r="AF156" s="450">
        <v>11.01</v>
      </c>
      <c r="AG156" s="450">
        <v>1.47</v>
      </c>
      <c r="AH156" s="450">
        <v>48.41</v>
      </c>
      <c r="AI156" s="450">
        <v>11.29</v>
      </c>
    </row>
    <row r="157" spans="1:35" ht="8.85" customHeight="1">
      <c r="A157" s="210"/>
      <c r="B157" s="208"/>
      <c r="C157" s="208"/>
      <c r="D157" s="208"/>
      <c r="E157" s="208"/>
      <c r="F157" s="208"/>
      <c r="G157" s="210"/>
      <c r="H157" s="210"/>
      <c r="I157" s="210"/>
      <c r="W157" s="145">
        <v>45</v>
      </c>
      <c r="X157" s="450">
        <v>13.49</v>
      </c>
      <c r="Y157" s="450">
        <v>39.520000000000003</v>
      </c>
      <c r="Z157" s="450">
        <v>4.83</v>
      </c>
      <c r="AA157" s="450">
        <v>6.95</v>
      </c>
      <c r="AB157" s="450">
        <v>1.61</v>
      </c>
      <c r="AC157" s="408">
        <v>72.92</v>
      </c>
      <c r="AD157" s="450">
        <v>67.069999999999993</v>
      </c>
      <c r="AE157" s="450">
        <v>6.9</v>
      </c>
      <c r="AF157" s="450">
        <v>11</v>
      </c>
      <c r="AG157" s="450">
        <v>1.42</v>
      </c>
      <c r="AH157" s="450">
        <v>47.24</v>
      </c>
      <c r="AI157" s="450">
        <v>9</v>
      </c>
    </row>
    <row r="158" spans="1:35" ht="8.85" customHeight="1">
      <c r="A158" s="210"/>
      <c r="B158" s="208"/>
      <c r="C158" s="208"/>
      <c r="D158" s="208"/>
      <c r="E158" s="208"/>
      <c r="F158" s="208"/>
      <c r="G158" s="210"/>
      <c r="H158" s="210"/>
      <c r="I158" s="210"/>
      <c r="W158" s="145">
        <v>46</v>
      </c>
      <c r="X158" s="450">
        <v>15.4</v>
      </c>
      <c r="Y158" s="450">
        <v>53.38</v>
      </c>
      <c r="Z158" s="450">
        <v>3.73</v>
      </c>
      <c r="AA158" s="450">
        <v>6.86</v>
      </c>
      <c r="AB158" s="450">
        <v>1.64</v>
      </c>
      <c r="AC158" s="408">
        <v>58.4</v>
      </c>
      <c r="AD158" s="450">
        <v>34.979999999999997</v>
      </c>
      <c r="AE158" s="450">
        <v>5.07</v>
      </c>
      <c r="AF158" s="450">
        <v>11.01</v>
      </c>
      <c r="AG158" s="450">
        <v>1.38</v>
      </c>
      <c r="AH158" s="450">
        <v>40.61</v>
      </c>
      <c r="AI158" s="450">
        <v>8.81</v>
      </c>
    </row>
    <row r="159" spans="1:35" ht="8.85" customHeight="1">
      <c r="A159" s="210"/>
      <c r="B159" s="208"/>
      <c r="C159" s="208"/>
      <c r="D159" s="208"/>
      <c r="E159" s="208"/>
      <c r="F159" s="208"/>
      <c r="G159" s="210"/>
      <c r="H159" s="210"/>
      <c r="I159" s="210"/>
      <c r="W159" s="145">
        <v>47</v>
      </c>
      <c r="X159" s="450">
        <v>16.41</v>
      </c>
      <c r="Y159" s="450">
        <v>61.85</v>
      </c>
      <c r="Z159" s="450">
        <v>2.52</v>
      </c>
      <c r="AA159" s="450">
        <v>6.99</v>
      </c>
      <c r="AB159" s="450">
        <v>1.51</v>
      </c>
      <c r="AC159" s="408">
        <v>52.55</v>
      </c>
      <c r="AD159" s="450">
        <v>29.08</v>
      </c>
      <c r="AE159" s="450">
        <v>4.2699999999999996</v>
      </c>
      <c r="AF159" s="450">
        <v>11</v>
      </c>
      <c r="AG159" s="450">
        <v>1.63</v>
      </c>
      <c r="AH159" s="450">
        <v>41.63</v>
      </c>
      <c r="AI159" s="450">
        <v>9.35</v>
      </c>
    </row>
    <row r="160" spans="1:35" ht="8.85" customHeight="1">
      <c r="A160" s="210"/>
      <c r="B160" s="208"/>
      <c r="C160" s="208"/>
      <c r="D160" s="208"/>
      <c r="E160" s="208"/>
      <c r="F160" s="208"/>
      <c r="G160" s="210"/>
      <c r="H160" s="210"/>
      <c r="I160" s="210"/>
      <c r="V160" s="145">
        <v>48</v>
      </c>
      <c r="W160" s="145">
        <v>48</v>
      </c>
      <c r="X160" s="450">
        <v>16.329999999999998</v>
      </c>
      <c r="Y160" s="450">
        <v>65.33</v>
      </c>
      <c r="Z160" s="450">
        <v>3.57</v>
      </c>
      <c r="AA160" s="450">
        <v>7.11</v>
      </c>
      <c r="AB160" s="450">
        <v>1.47</v>
      </c>
      <c r="AC160" s="408">
        <v>53.43</v>
      </c>
      <c r="AD160" s="450">
        <v>88.06</v>
      </c>
      <c r="AE160" s="450">
        <v>7.88</v>
      </c>
      <c r="AF160" s="450">
        <v>10.86</v>
      </c>
      <c r="AG160" s="450">
        <v>1.6</v>
      </c>
      <c r="AH160" s="450">
        <v>41.01</v>
      </c>
      <c r="AI160" s="450">
        <v>14.19</v>
      </c>
    </row>
    <row r="161" spans="1:35" ht="8.85" customHeight="1">
      <c r="A161" s="210"/>
      <c r="B161" s="210"/>
      <c r="C161" s="210"/>
      <c r="D161" s="210"/>
      <c r="E161" s="210"/>
      <c r="F161" s="210"/>
      <c r="G161" s="210"/>
      <c r="H161" s="210"/>
      <c r="I161" s="210"/>
      <c r="W161" s="145">
        <v>49</v>
      </c>
      <c r="X161" s="450">
        <v>20.239999999999998</v>
      </c>
      <c r="Y161" s="450">
        <v>66.680000000000007</v>
      </c>
      <c r="Z161" s="450">
        <v>6.1</v>
      </c>
      <c r="AA161" s="450">
        <v>8.43</v>
      </c>
      <c r="AB161" s="450">
        <v>2.2400000000000002</v>
      </c>
      <c r="AC161" s="408">
        <v>61.07</v>
      </c>
      <c r="AD161" s="450">
        <v>106.59</v>
      </c>
      <c r="AE161" s="450">
        <v>16.09</v>
      </c>
      <c r="AF161" s="450">
        <v>10.5</v>
      </c>
      <c r="AG161" s="450">
        <v>1.1200000000000001</v>
      </c>
      <c r="AH161" s="450">
        <v>83.6</v>
      </c>
      <c r="AI161" s="450">
        <v>22.62</v>
      </c>
    </row>
    <row r="162" spans="1:35" ht="8.85" customHeight="1">
      <c r="A162" s="210"/>
      <c r="B162" s="210"/>
      <c r="C162" s="210"/>
      <c r="D162" s="210"/>
      <c r="E162" s="210"/>
      <c r="F162" s="210"/>
      <c r="G162" s="210"/>
      <c r="H162" s="210"/>
      <c r="I162" s="210"/>
      <c r="W162" s="145">
        <v>50</v>
      </c>
      <c r="X162" s="450">
        <v>19.809999999999999</v>
      </c>
      <c r="Y162" s="450">
        <v>61.31</v>
      </c>
      <c r="Z162" s="450">
        <v>6.69</v>
      </c>
      <c r="AA162" s="450">
        <v>8.32</v>
      </c>
      <c r="AB162" s="450">
        <v>2.19</v>
      </c>
      <c r="AC162" s="408">
        <v>78.02</v>
      </c>
      <c r="AD162" s="450">
        <v>104.79</v>
      </c>
      <c r="AE162" s="450">
        <v>18.649999999999999</v>
      </c>
      <c r="AF162" s="450">
        <v>10.51</v>
      </c>
      <c r="AG162" s="450">
        <v>1.1399999999999999</v>
      </c>
      <c r="AH162" s="450">
        <v>66.8</v>
      </c>
      <c r="AI162" s="450">
        <v>22.62</v>
      </c>
    </row>
    <row r="163" spans="1:35" ht="8.85" customHeight="1">
      <c r="A163" s="210"/>
      <c r="B163" s="210"/>
      <c r="C163" s="210"/>
      <c r="D163" s="210"/>
      <c r="E163" s="210"/>
      <c r="F163" s="210"/>
      <c r="G163" s="210"/>
      <c r="H163" s="210"/>
      <c r="I163" s="210"/>
      <c r="W163" s="145">
        <v>51</v>
      </c>
      <c r="X163" s="450">
        <v>21.91</v>
      </c>
      <c r="Y163" s="450">
        <v>70.790000000000006</v>
      </c>
      <c r="Z163" s="450">
        <v>13.15</v>
      </c>
      <c r="AA163" s="450">
        <v>9.08</v>
      </c>
      <c r="AB163" s="450">
        <v>3.71</v>
      </c>
      <c r="AC163" s="408">
        <v>67.64</v>
      </c>
      <c r="AD163" s="450">
        <v>69.61</v>
      </c>
      <c r="AE163" s="450">
        <v>11.22</v>
      </c>
      <c r="AF163" s="450">
        <v>10.5</v>
      </c>
      <c r="AG163" s="450">
        <v>1.37</v>
      </c>
      <c r="AH163" s="450">
        <v>55.42</v>
      </c>
      <c r="AI163" s="450">
        <v>17.489999999999998</v>
      </c>
    </row>
    <row r="164" spans="1:35" ht="8.85" customHeight="1">
      <c r="A164" s="210"/>
      <c r="B164" s="210"/>
      <c r="C164" s="210"/>
      <c r="D164" s="210"/>
      <c r="E164" s="210"/>
      <c r="F164" s="210"/>
      <c r="G164" s="210"/>
      <c r="H164" s="210"/>
      <c r="I164" s="210"/>
      <c r="V164" s="145">
        <v>52</v>
      </c>
      <c r="W164" s="145">
        <v>52</v>
      </c>
      <c r="X164" s="450">
        <v>22</v>
      </c>
      <c r="Y164" s="450">
        <v>77.430000000000007</v>
      </c>
      <c r="Z164" s="450">
        <v>17.760000000000002</v>
      </c>
      <c r="AA164" s="450">
        <v>8.42</v>
      </c>
      <c r="AB164" s="450">
        <v>3.57</v>
      </c>
      <c r="AC164" s="408">
        <v>56.19</v>
      </c>
      <c r="AD164" s="450">
        <v>58.45</v>
      </c>
      <c r="AE164" s="450">
        <v>8.01</v>
      </c>
      <c r="AF164" s="450">
        <v>10.51</v>
      </c>
      <c r="AG164" s="450">
        <v>1.53</v>
      </c>
      <c r="AH164" s="450">
        <v>59.55</v>
      </c>
      <c r="AI164" s="450">
        <v>18.61</v>
      </c>
    </row>
    <row r="165" spans="1:35" ht="8.85" customHeight="1">
      <c r="A165" s="210"/>
      <c r="B165" s="210"/>
      <c r="C165" s="210"/>
      <c r="D165" s="210"/>
      <c r="E165" s="210"/>
      <c r="F165" s="210"/>
      <c r="G165" s="210"/>
      <c r="H165" s="210"/>
      <c r="I165" s="210"/>
      <c r="U165" s="392">
        <v>2017</v>
      </c>
      <c r="V165" s="420">
        <v>1</v>
      </c>
      <c r="W165">
        <v>1</v>
      </c>
      <c r="X165" s="450">
        <v>41.55</v>
      </c>
      <c r="Y165" s="450">
        <v>103.58</v>
      </c>
      <c r="Z165" s="450">
        <v>29.67</v>
      </c>
      <c r="AA165" s="450">
        <v>13.85</v>
      </c>
      <c r="AB165" s="450">
        <v>11.3</v>
      </c>
      <c r="AC165" s="408">
        <v>104.02</v>
      </c>
      <c r="AD165" s="450">
        <v>148.43</v>
      </c>
      <c r="AE165" s="450">
        <v>24.1</v>
      </c>
      <c r="AF165" s="450">
        <v>10.220000000000001</v>
      </c>
      <c r="AG165" s="450">
        <v>3.28</v>
      </c>
      <c r="AH165" s="450">
        <v>89.46</v>
      </c>
      <c r="AI165" s="450">
        <v>25.43</v>
      </c>
    </row>
    <row r="166" spans="1:35" ht="8.85" customHeight="1">
      <c r="A166" s="210"/>
      <c r="B166" s="210"/>
      <c r="C166" s="210"/>
      <c r="D166" s="210"/>
      <c r="E166" s="210"/>
      <c r="F166" s="210"/>
      <c r="G166" s="210"/>
      <c r="H166" s="210"/>
      <c r="I166" s="210"/>
      <c r="U166" s="392"/>
      <c r="V166" s="420"/>
      <c r="W166">
        <v>2</v>
      </c>
      <c r="X166" s="450">
        <v>39.6</v>
      </c>
      <c r="Y166" s="450">
        <v>105.01</v>
      </c>
      <c r="Z166" s="450">
        <v>51.2</v>
      </c>
      <c r="AA166" s="450">
        <v>14.96</v>
      </c>
      <c r="AB166" s="450">
        <v>15.4</v>
      </c>
      <c r="AC166" s="408">
        <v>143.97</v>
      </c>
      <c r="AD166" s="450">
        <v>175.88</v>
      </c>
      <c r="AE166" s="450">
        <v>33.74</v>
      </c>
      <c r="AF166" s="450">
        <v>10.17</v>
      </c>
      <c r="AG166" s="450">
        <v>6.45</v>
      </c>
      <c r="AH166" s="450">
        <v>178.14</v>
      </c>
      <c r="AI166" s="450">
        <v>55.67</v>
      </c>
    </row>
    <row r="167" spans="1:35" ht="8.85" customHeight="1">
      <c r="A167" s="210"/>
      <c r="B167" s="210"/>
      <c r="C167" s="210"/>
      <c r="D167" s="210"/>
      <c r="E167" s="210"/>
      <c r="F167" s="210"/>
      <c r="G167" s="210"/>
      <c r="H167" s="210"/>
      <c r="I167" s="210"/>
      <c r="U167" s="392"/>
      <c r="V167" s="420"/>
      <c r="W167">
        <v>3</v>
      </c>
      <c r="X167" s="450">
        <v>73.650000000000006</v>
      </c>
      <c r="Y167" s="450">
        <v>137.41</v>
      </c>
      <c r="Z167" s="450">
        <v>43.26</v>
      </c>
      <c r="AA167" s="450">
        <v>28.98</v>
      </c>
      <c r="AB167" s="450">
        <v>21.94</v>
      </c>
      <c r="AC167" s="408">
        <v>355.12</v>
      </c>
      <c r="AD167" s="450">
        <v>177.57</v>
      </c>
      <c r="AE167" s="450">
        <v>35.49</v>
      </c>
      <c r="AF167" s="450">
        <v>10</v>
      </c>
      <c r="AG167" s="450">
        <v>9.0500000000000007</v>
      </c>
      <c r="AH167" s="450">
        <v>174.94</v>
      </c>
      <c r="AI167" s="450">
        <v>58.31</v>
      </c>
    </row>
    <row r="168" spans="1:35" ht="8.85" customHeight="1">
      <c r="A168" s="210"/>
      <c r="B168" s="210"/>
      <c r="C168" s="210"/>
      <c r="D168" s="210"/>
      <c r="E168" s="210"/>
      <c r="F168" s="210"/>
      <c r="G168" s="210"/>
      <c r="H168" s="210"/>
      <c r="I168" s="210"/>
      <c r="U168" s="392"/>
      <c r="V168" s="420">
        <v>4</v>
      </c>
      <c r="W168">
        <v>4</v>
      </c>
      <c r="X168" s="450">
        <v>65.03</v>
      </c>
      <c r="Y168" s="450">
        <v>127.83</v>
      </c>
      <c r="Z168" s="450">
        <v>32.72</v>
      </c>
      <c r="AA168" s="450">
        <v>30.46</v>
      </c>
      <c r="AB168" s="450">
        <v>23.91</v>
      </c>
      <c r="AC168" s="408">
        <v>519.4</v>
      </c>
      <c r="AD168" s="450">
        <v>205.76</v>
      </c>
      <c r="AE168" s="450">
        <v>48.48</v>
      </c>
      <c r="AF168" s="450">
        <v>10</v>
      </c>
      <c r="AG168" s="450">
        <v>2.4300000000000002</v>
      </c>
      <c r="AH168" s="450">
        <v>141.31</v>
      </c>
      <c r="AI168" s="450">
        <v>47.49</v>
      </c>
    </row>
    <row r="169" spans="1:35" ht="8.85" customHeight="1">
      <c r="A169" s="210"/>
      <c r="B169" s="210"/>
      <c r="C169" s="210"/>
      <c r="D169" s="210"/>
      <c r="E169" s="210"/>
      <c r="F169" s="210"/>
      <c r="G169" s="210"/>
      <c r="H169" s="210"/>
      <c r="I169" s="210"/>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0"/>
      <c r="B170" s="210"/>
      <c r="C170" s="210"/>
      <c r="D170" s="210"/>
      <c r="E170" s="210"/>
      <c r="F170" s="210"/>
      <c r="G170" s="210"/>
      <c r="H170" s="210"/>
      <c r="I170" s="210"/>
      <c r="W170">
        <v>6</v>
      </c>
      <c r="X170" s="145">
        <v>61.87</v>
      </c>
      <c r="Y170" s="145">
        <v>123.44</v>
      </c>
      <c r="Z170" s="145">
        <v>72.52</v>
      </c>
      <c r="AA170" s="145">
        <v>25.42</v>
      </c>
      <c r="AB170" s="145">
        <v>21.42</v>
      </c>
      <c r="AC170" s="145">
        <v>200.58</v>
      </c>
      <c r="AD170" s="145">
        <v>108.48</v>
      </c>
      <c r="AE170" s="145">
        <v>22.99</v>
      </c>
      <c r="AF170" s="145">
        <v>10.57</v>
      </c>
      <c r="AG170" s="145">
        <v>3.01</v>
      </c>
      <c r="AH170" s="145">
        <v>85.48</v>
      </c>
      <c r="AI170" s="145">
        <v>8.9600000000000009</v>
      </c>
    </row>
    <row r="171" spans="1:35" ht="8.85" customHeight="1">
      <c r="A171" s="210"/>
      <c r="B171" s="210"/>
      <c r="C171" s="210"/>
      <c r="D171" s="210"/>
      <c r="E171" s="210"/>
      <c r="F171" s="210"/>
      <c r="G171" s="210"/>
      <c r="H171" s="210"/>
      <c r="I171" s="210"/>
      <c r="W171">
        <v>7</v>
      </c>
      <c r="X171" s="145">
        <v>77.569999999999993</v>
      </c>
      <c r="Y171" s="145">
        <v>145.02000000000001</v>
      </c>
      <c r="Z171" s="145">
        <v>59.16</v>
      </c>
      <c r="AA171" s="145">
        <v>35.43</v>
      </c>
      <c r="AB171" s="145">
        <v>25.12</v>
      </c>
      <c r="AC171" s="145">
        <v>393.69</v>
      </c>
      <c r="AD171" s="145">
        <v>144.62</v>
      </c>
      <c r="AE171" s="145">
        <v>39.44</v>
      </c>
      <c r="AF171" s="145">
        <v>10</v>
      </c>
      <c r="AG171" s="145">
        <v>2.88</v>
      </c>
      <c r="AH171" s="145">
        <v>100.57</v>
      </c>
      <c r="AI171" s="145">
        <v>9.42</v>
      </c>
    </row>
    <row r="172" spans="1:35" ht="8.85" customHeight="1">
      <c r="A172" s="210"/>
      <c r="B172" s="210"/>
      <c r="C172" s="210"/>
      <c r="D172" s="210"/>
      <c r="E172" s="210"/>
      <c r="F172" s="210"/>
      <c r="G172" s="210"/>
      <c r="H172" s="210"/>
      <c r="I172" s="210"/>
      <c r="V172" s="145">
        <v>8</v>
      </c>
      <c r="W172">
        <v>8</v>
      </c>
      <c r="X172" s="145">
        <v>86.94</v>
      </c>
      <c r="Y172" s="145">
        <v>175.03</v>
      </c>
      <c r="Z172" s="145">
        <v>24.36</v>
      </c>
      <c r="AA172" s="145">
        <v>30.45</v>
      </c>
      <c r="AB172" s="145">
        <v>23.33</v>
      </c>
      <c r="AC172" s="145">
        <v>345.37</v>
      </c>
      <c r="AD172" s="145">
        <v>140.63</v>
      </c>
      <c r="AE172" s="145">
        <v>30.47</v>
      </c>
      <c r="AF172" s="145">
        <v>9.58</v>
      </c>
      <c r="AG172" s="145">
        <v>2.0699999999999998</v>
      </c>
      <c r="AH172" s="145">
        <v>163.72999999999999</v>
      </c>
      <c r="AI172" s="145">
        <v>20.22</v>
      </c>
    </row>
    <row r="173" spans="1:35" ht="8.85" customHeight="1">
      <c r="A173" s="210"/>
      <c r="B173" s="210"/>
      <c r="C173" s="210"/>
      <c r="D173" s="210"/>
      <c r="E173" s="210"/>
      <c r="F173" s="210"/>
      <c r="G173" s="210"/>
      <c r="H173" s="210"/>
      <c r="I173" s="210"/>
      <c r="W173">
        <v>9</v>
      </c>
      <c r="X173" s="145">
        <v>85.13</v>
      </c>
      <c r="Y173" s="145">
        <v>206.14</v>
      </c>
      <c r="Z173" s="145">
        <v>39.07</v>
      </c>
      <c r="AA173" s="145">
        <v>37.72</v>
      </c>
      <c r="AB173" s="145">
        <v>24.83</v>
      </c>
      <c r="AC173" s="145">
        <v>567.22</v>
      </c>
      <c r="AD173" s="145">
        <v>245.85</v>
      </c>
      <c r="AE173" s="145">
        <v>67.56</v>
      </c>
      <c r="AF173" s="145">
        <v>9.01</v>
      </c>
      <c r="AG173" s="145">
        <v>7.33</v>
      </c>
      <c r="AH173" s="145">
        <v>285.31</v>
      </c>
      <c r="AI173" s="145">
        <v>20.22</v>
      </c>
    </row>
    <row r="174" spans="1:35" ht="8.85" customHeight="1">
      <c r="A174" s="210"/>
      <c r="B174" s="210"/>
      <c r="C174" s="210"/>
      <c r="D174" s="210"/>
      <c r="E174" s="210"/>
      <c r="F174" s="210"/>
      <c r="G174" s="210"/>
      <c r="H174" s="210"/>
      <c r="I174" s="210"/>
    </row>
    <row r="175" spans="1:35" ht="8.85" customHeight="1">
      <c r="A175" s="210"/>
      <c r="B175" s="210"/>
      <c r="C175" s="210"/>
      <c r="D175" s="210"/>
      <c r="E175" s="210"/>
      <c r="F175" s="210"/>
      <c r="G175" s="210"/>
      <c r="H175" s="210"/>
      <c r="I175" s="210"/>
    </row>
    <row r="176" spans="1:35" ht="8.85" customHeight="1">
      <c r="A176" s="210"/>
      <c r="B176" s="210"/>
      <c r="C176" s="210"/>
      <c r="D176" s="210"/>
      <c r="E176" s="210"/>
      <c r="F176" s="210"/>
      <c r="G176" s="210"/>
      <c r="H176" s="210"/>
      <c r="I176" s="210"/>
    </row>
    <row r="177" spans="1:35" ht="8.85" customHeight="1">
      <c r="A177" s="210"/>
      <c r="B177" s="210"/>
      <c r="C177" s="210"/>
      <c r="D177" s="210"/>
      <c r="E177" s="210"/>
      <c r="F177" s="210"/>
      <c r="G177" s="210"/>
      <c r="H177" s="210"/>
      <c r="I177" s="210"/>
    </row>
    <row r="178" spans="1:35" ht="8.85" customHeight="1">
      <c r="A178" s="210"/>
      <c r="B178" s="210"/>
      <c r="C178" s="210"/>
      <c r="D178" s="210"/>
      <c r="E178" s="210"/>
      <c r="F178" s="210"/>
      <c r="G178" s="210"/>
      <c r="H178" s="210"/>
      <c r="I178" s="210"/>
      <c r="X178" s="397" t="s">
        <v>159</v>
      </c>
      <c r="Y178" s="397" t="s">
        <v>160</v>
      </c>
      <c r="Z178" s="397" t="s">
        <v>161</v>
      </c>
      <c r="AA178" s="397" t="s">
        <v>162</v>
      </c>
      <c r="AB178" s="397" t="s">
        <v>163</v>
      </c>
      <c r="AC178" s="397" t="s">
        <v>164</v>
      </c>
      <c r="AD178" s="397" t="s">
        <v>165</v>
      </c>
      <c r="AE178" s="397" t="s">
        <v>166</v>
      </c>
      <c r="AF178" s="397" t="s">
        <v>167</v>
      </c>
      <c r="AG178" s="397" t="s">
        <v>168</v>
      </c>
      <c r="AH178" s="397" t="s">
        <v>169</v>
      </c>
      <c r="AI178" s="397" t="s">
        <v>131</v>
      </c>
    </row>
    <row r="179" spans="1:35" ht="8.85" customHeight="1">
      <c r="A179" s="210"/>
      <c r="B179" s="210"/>
      <c r="C179" s="210"/>
      <c r="D179" s="210"/>
      <c r="E179" s="210"/>
      <c r="F179" s="210"/>
      <c r="G179" s="210"/>
      <c r="H179" s="210"/>
      <c r="I179" s="210"/>
    </row>
    <row r="180" spans="1:35" ht="8.85" customHeight="1">
      <c r="A180" s="210"/>
      <c r="B180" s="210"/>
      <c r="C180" s="210"/>
      <c r="D180" s="210"/>
      <c r="E180" s="210"/>
      <c r="F180" s="210"/>
      <c r="G180" s="210"/>
      <c r="H180" s="210"/>
      <c r="I180" s="210"/>
    </row>
    <row r="181" spans="1:35" ht="8.85" customHeight="1">
      <c r="A181" s="210"/>
      <c r="B181" s="210"/>
      <c r="C181" s="210"/>
      <c r="D181" s="210"/>
      <c r="E181" s="210"/>
      <c r="F181" s="210"/>
      <c r="G181" s="210"/>
      <c r="H181" s="210"/>
      <c r="I181" s="210"/>
    </row>
    <row r="182" spans="1:35" ht="8.85" customHeight="1">
      <c r="A182" s="210"/>
      <c r="B182" s="210"/>
      <c r="C182" s="210"/>
      <c r="D182" s="210"/>
      <c r="E182" s="210"/>
      <c r="F182" s="210"/>
      <c r="G182" s="210"/>
      <c r="H182" s="210"/>
      <c r="I182" s="210"/>
      <c r="U182" s="393"/>
      <c r="V182" s="392"/>
      <c r="W182"/>
      <c r="X182" s="398"/>
      <c r="Y182" s="398"/>
      <c r="Z182" s="398"/>
      <c r="AA182" s="398"/>
      <c r="AB182" s="398"/>
      <c r="AC182" s="398"/>
      <c r="AD182" s="398"/>
      <c r="AE182" s="398"/>
      <c r="AF182" s="398"/>
      <c r="AG182" s="398"/>
      <c r="AH182" s="398"/>
      <c r="AI182" s="398"/>
    </row>
    <row r="183" spans="1:35" ht="8.85" customHeight="1">
      <c r="A183" s="210"/>
      <c r="B183" s="210"/>
      <c r="C183" s="210"/>
      <c r="D183" s="210"/>
      <c r="E183" s="210"/>
      <c r="F183" s="210"/>
      <c r="G183" s="210"/>
      <c r="H183" s="210"/>
      <c r="I183" s="210"/>
      <c r="U183" s="393"/>
      <c r="V183" s="392"/>
      <c r="W183"/>
      <c r="X183" s="398"/>
      <c r="Y183" s="398"/>
      <c r="Z183" s="398"/>
      <c r="AA183" s="398"/>
      <c r="AB183" s="398"/>
      <c r="AC183" s="398"/>
      <c r="AD183" s="398"/>
      <c r="AE183" s="398"/>
      <c r="AF183" s="398"/>
      <c r="AG183" s="398"/>
      <c r="AH183" s="398"/>
      <c r="AI183" s="398"/>
    </row>
    <row r="184" spans="1:35" ht="8.85" customHeight="1">
      <c r="A184" s="210"/>
      <c r="B184" s="210"/>
      <c r="C184" s="210"/>
      <c r="D184" s="210"/>
      <c r="E184" s="210"/>
      <c r="F184" s="210"/>
      <c r="G184" s="210"/>
      <c r="H184" s="210"/>
      <c r="I184" s="210"/>
      <c r="U184" s="393"/>
      <c r="V184" s="392"/>
      <c r="W184"/>
      <c r="X184" s="398"/>
      <c r="Y184" s="398"/>
      <c r="Z184" s="398"/>
      <c r="AA184" s="398"/>
      <c r="AB184" s="398"/>
      <c r="AC184" s="398"/>
      <c r="AD184" s="398"/>
      <c r="AE184" s="398"/>
      <c r="AF184" s="398"/>
      <c r="AG184" s="398"/>
      <c r="AH184" s="398"/>
      <c r="AI184" s="398"/>
    </row>
    <row r="185" spans="1:35" ht="8.85" customHeight="1">
      <c r="A185" s="210"/>
      <c r="B185" s="210"/>
      <c r="C185" s="210"/>
      <c r="D185" s="210"/>
      <c r="E185" s="210"/>
      <c r="F185" s="210"/>
      <c r="G185" s="210"/>
      <c r="H185" s="210"/>
      <c r="I185" s="210"/>
      <c r="U185" s="393"/>
      <c r="V185" s="392"/>
      <c r="W185"/>
      <c r="X185" s="398"/>
      <c r="Y185" s="398"/>
      <c r="Z185" s="398"/>
      <c r="AA185" s="398"/>
      <c r="AB185" s="398"/>
      <c r="AC185" s="398"/>
      <c r="AD185" s="398"/>
      <c r="AE185" s="398"/>
      <c r="AF185" s="398"/>
      <c r="AG185" s="398"/>
      <c r="AH185" s="398"/>
      <c r="AI185" s="398"/>
    </row>
    <row r="186" spans="1:35" ht="8.85" customHeight="1">
      <c r="A186" s="210"/>
      <c r="B186" s="210"/>
      <c r="C186" s="210"/>
      <c r="D186" s="210"/>
      <c r="E186" s="210"/>
      <c r="F186" s="210"/>
      <c r="G186" s="210"/>
      <c r="H186" s="210"/>
      <c r="I186" s="210"/>
      <c r="U186" s="393"/>
      <c r="V186" s="392"/>
      <c r="W186"/>
      <c r="X186" s="398"/>
      <c r="Y186" s="398"/>
      <c r="Z186" s="398"/>
      <c r="AA186" s="398"/>
      <c r="AB186" s="398"/>
      <c r="AC186" s="398"/>
      <c r="AD186" s="398"/>
      <c r="AE186" s="398"/>
      <c r="AF186" s="398"/>
      <c r="AG186" s="398"/>
      <c r="AH186" s="398"/>
      <c r="AI186" s="398"/>
    </row>
    <row r="187" spans="1:35" ht="8.85" customHeight="1">
      <c r="A187" s="210"/>
      <c r="B187" s="210"/>
      <c r="C187" s="210"/>
      <c r="D187" s="210"/>
      <c r="E187" s="210"/>
      <c r="F187" s="210"/>
      <c r="G187" s="210"/>
      <c r="H187" s="210"/>
      <c r="I187" s="210"/>
      <c r="U187" s="393"/>
      <c r="V187" s="392"/>
      <c r="W187"/>
      <c r="X187" s="398"/>
      <c r="Y187" s="398"/>
      <c r="Z187" s="398"/>
      <c r="AA187" s="398"/>
      <c r="AB187" s="398"/>
      <c r="AC187" s="398"/>
      <c r="AD187" s="398"/>
      <c r="AE187" s="398"/>
      <c r="AF187" s="398"/>
      <c r="AG187" s="398"/>
      <c r="AH187" s="398"/>
      <c r="AI187" s="398"/>
    </row>
    <row r="188" spans="1:35" ht="8.85" customHeight="1">
      <c r="A188" s="210"/>
      <c r="B188" s="210"/>
      <c r="C188" s="210"/>
      <c r="D188" s="210"/>
      <c r="E188" s="210"/>
      <c r="F188" s="210"/>
      <c r="G188" s="210"/>
      <c r="H188" s="210"/>
      <c r="I188" s="210"/>
      <c r="U188" s="393"/>
      <c r="V188" s="392"/>
      <c r="W188"/>
      <c r="X188" s="398"/>
      <c r="Y188" s="398"/>
      <c r="Z188" s="398"/>
      <c r="AA188" s="398"/>
      <c r="AB188" s="398"/>
      <c r="AC188" s="398"/>
      <c r="AD188" s="398"/>
      <c r="AE188" s="398"/>
      <c r="AF188" s="398"/>
      <c r="AG188" s="398"/>
      <c r="AH188" s="398"/>
      <c r="AI188" s="398"/>
    </row>
    <row r="189" spans="1:35" ht="8.85" customHeight="1">
      <c r="A189" s="210"/>
      <c r="B189" s="210"/>
      <c r="C189" s="210"/>
      <c r="D189" s="210"/>
      <c r="E189" s="210"/>
      <c r="F189" s="210"/>
      <c r="G189" s="210"/>
      <c r="H189" s="210"/>
      <c r="I189" s="210"/>
      <c r="U189" s="393"/>
      <c r="V189" s="392"/>
      <c r="W189"/>
      <c r="X189" s="398"/>
      <c r="Y189" s="398"/>
      <c r="Z189" s="398"/>
      <c r="AA189" s="398"/>
      <c r="AB189" s="398"/>
      <c r="AC189" s="398"/>
      <c r="AD189" s="398"/>
      <c r="AE189" s="398"/>
      <c r="AF189" s="398"/>
      <c r="AG189" s="398"/>
      <c r="AH189" s="398"/>
      <c r="AI189" s="398"/>
    </row>
    <row r="190" spans="1:35" ht="8.85" customHeight="1">
      <c r="A190" s="210"/>
      <c r="B190" s="210"/>
      <c r="C190" s="210"/>
      <c r="D190" s="210"/>
      <c r="E190" s="210"/>
      <c r="F190" s="210"/>
      <c r="G190" s="210"/>
      <c r="H190" s="210"/>
      <c r="I190" s="210"/>
      <c r="U190" s="393"/>
      <c r="V190" s="392"/>
      <c r="W190"/>
      <c r="X190" s="398"/>
      <c r="Y190" s="398"/>
      <c r="Z190" s="398"/>
      <c r="AA190" s="398"/>
      <c r="AB190" s="398"/>
      <c r="AC190" s="398"/>
      <c r="AD190" s="398"/>
      <c r="AE190" s="398"/>
      <c r="AF190" s="398"/>
      <c r="AG190" s="398"/>
      <c r="AH190" s="398"/>
      <c r="AI190" s="398"/>
    </row>
    <row r="191" spans="1:35" ht="8.85" customHeight="1">
      <c r="A191" s="210"/>
      <c r="B191" s="210"/>
      <c r="C191" s="210"/>
      <c r="D191" s="210"/>
      <c r="E191" s="210"/>
      <c r="F191" s="210"/>
      <c r="G191" s="210"/>
      <c r="H191" s="210"/>
      <c r="I191" s="210"/>
      <c r="U191" s="393"/>
      <c r="V191" s="392"/>
      <c r="W191"/>
      <c r="X191" s="398"/>
      <c r="Y191" s="398"/>
      <c r="Z191" s="398"/>
      <c r="AA191" s="398"/>
      <c r="AB191" s="398"/>
      <c r="AC191" s="398"/>
      <c r="AD191" s="398"/>
      <c r="AE191" s="398"/>
      <c r="AF191" s="398"/>
      <c r="AG191" s="398"/>
      <c r="AH191" s="398"/>
      <c r="AI191" s="398"/>
    </row>
    <row r="192" spans="1:35" ht="8.85" customHeight="1">
      <c r="A192" s="210"/>
      <c r="B192" s="210"/>
      <c r="C192" s="210"/>
      <c r="D192" s="210"/>
      <c r="E192" s="210"/>
      <c r="F192" s="210"/>
      <c r="G192" s="210"/>
      <c r="H192" s="210"/>
      <c r="I192" s="210"/>
      <c r="U192" s="393"/>
      <c r="V192" s="392"/>
      <c r="W192"/>
      <c r="X192" s="398"/>
      <c r="Y192" s="398"/>
      <c r="Z192" s="398"/>
      <c r="AA192" s="398"/>
      <c r="AB192" s="398"/>
      <c r="AC192" s="398"/>
      <c r="AD192" s="398"/>
      <c r="AE192" s="398"/>
      <c r="AF192" s="398"/>
      <c r="AG192" s="398"/>
      <c r="AH192" s="398"/>
      <c r="AI192" s="398"/>
    </row>
    <row r="193" spans="1:35" ht="8.85" customHeight="1">
      <c r="A193" s="210"/>
      <c r="B193" s="210"/>
      <c r="C193" s="210"/>
      <c r="D193" s="210"/>
      <c r="E193" s="210"/>
      <c r="F193" s="210"/>
      <c r="G193" s="210"/>
      <c r="H193" s="210"/>
      <c r="I193" s="210"/>
      <c r="U193" s="393"/>
      <c r="V193" s="392"/>
      <c r="W193"/>
      <c r="X193" s="398"/>
      <c r="Y193" s="398"/>
      <c r="Z193" s="398"/>
      <c r="AA193" s="398"/>
      <c r="AB193" s="398"/>
      <c r="AC193" s="398"/>
      <c r="AD193" s="398"/>
      <c r="AE193" s="398"/>
      <c r="AF193" s="398"/>
      <c r="AG193" s="398"/>
      <c r="AH193" s="398"/>
      <c r="AI193" s="398"/>
    </row>
    <row r="194" spans="1:35" ht="8.85" customHeight="1">
      <c r="A194" s="210"/>
      <c r="B194" s="210"/>
      <c r="C194" s="210"/>
      <c r="D194" s="210"/>
      <c r="E194" s="210"/>
      <c r="F194" s="210"/>
      <c r="G194" s="210"/>
      <c r="H194" s="210"/>
      <c r="I194" s="210"/>
      <c r="U194" s="393"/>
      <c r="V194" s="392"/>
      <c r="W194"/>
      <c r="X194" s="398"/>
      <c r="Y194" s="398"/>
      <c r="Z194" s="398"/>
      <c r="AA194" s="398"/>
      <c r="AB194" s="398"/>
      <c r="AC194" s="398"/>
      <c r="AD194" s="398"/>
      <c r="AE194" s="398"/>
      <c r="AF194" s="398"/>
      <c r="AG194" s="398"/>
      <c r="AH194" s="398"/>
      <c r="AI194" s="398"/>
    </row>
    <row r="195" spans="1:35" ht="8.85" customHeight="1">
      <c r="A195" s="210"/>
      <c r="B195" s="210"/>
      <c r="C195" s="210"/>
      <c r="D195" s="210"/>
      <c r="E195" s="210"/>
      <c r="F195" s="210"/>
      <c r="G195" s="210"/>
      <c r="H195" s="210"/>
      <c r="I195" s="210"/>
      <c r="U195" s="393"/>
      <c r="V195" s="392"/>
      <c r="W195"/>
      <c r="X195" s="398"/>
      <c r="Y195" s="398"/>
      <c r="Z195" s="398"/>
      <c r="AA195" s="398"/>
      <c r="AB195" s="398"/>
      <c r="AC195" s="398"/>
      <c r="AD195" s="398"/>
      <c r="AE195" s="398"/>
      <c r="AF195" s="398"/>
      <c r="AG195" s="398"/>
      <c r="AH195" s="398"/>
      <c r="AI195" s="398"/>
    </row>
    <row r="196" spans="1:35" ht="8.85" customHeight="1">
      <c r="A196" s="210"/>
      <c r="B196" s="210"/>
      <c r="C196" s="210"/>
      <c r="D196" s="210"/>
      <c r="E196" s="210"/>
      <c r="F196" s="210"/>
      <c r="G196" s="210"/>
      <c r="H196" s="210"/>
      <c r="I196" s="210"/>
      <c r="U196" s="393"/>
      <c r="V196" s="392"/>
      <c r="W196"/>
      <c r="X196" s="398"/>
      <c r="Y196" s="398"/>
      <c r="Z196" s="398"/>
      <c r="AA196" s="398"/>
      <c r="AB196" s="398"/>
      <c r="AC196" s="398"/>
      <c r="AD196" s="398"/>
      <c r="AE196" s="398"/>
      <c r="AF196" s="398"/>
      <c r="AG196" s="398"/>
      <c r="AH196" s="398"/>
      <c r="AI196" s="398"/>
    </row>
    <row r="197" spans="1:35" ht="8.85" customHeight="1">
      <c r="A197" s="210"/>
      <c r="B197" s="210"/>
      <c r="C197" s="210"/>
      <c r="D197" s="210"/>
      <c r="E197" s="210"/>
      <c r="F197" s="210"/>
      <c r="G197" s="210"/>
      <c r="H197" s="210"/>
      <c r="I197" s="210"/>
      <c r="U197" s="393"/>
      <c r="V197" s="392"/>
      <c r="W197"/>
      <c r="X197" s="398"/>
      <c r="Y197" s="398"/>
      <c r="Z197" s="398"/>
      <c r="AA197" s="398"/>
      <c r="AB197" s="398"/>
      <c r="AC197" s="398"/>
      <c r="AD197" s="398"/>
      <c r="AE197" s="398"/>
      <c r="AF197" s="398"/>
      <c r="AG197" s="398"/>
      <c r="AH197" s="398"/>
      <c r="AI197" s="398"/>
    </row>
    <row r="198" spans="1:35" ht="8.85" customHeight="1">
      <c r="A198" s="210"/>
      <c r="B198" s="210"/>
      <c r="C198" s="210"/>
      <c r="D198" s="210"/>
      <c r="E198" s="210"/>
      <c r="F198" s="210"/>
      <c r="G198" s="210"/>
      <c r="H198" s="210"/>
      <c r="I198" s="210"/>
      <c r="U198" s="393"/>
      <c r="V198" s="392"/>
      <c r="W198"/>
      <c r="X198" s="398"/>
      <c r="Y198" s="398"/>
      <c r="Z198" s="398"/>
      <c r="AA198" s="398"/>
      <c r="AB198" s="398"/>
      <c r="AC198" s="398"/>
      <c r="AD198" s="398"/>
      <c r="AE198" s="398"/>
      <c r="AF198" s="398"/>
      <c r="AG198" s="398"/>
      <c r="AH198" s="398"/>
      <c r="AI198" s="398"/>
    </row>
    <row r="199" spans="1:35" ht="8.85" customHeight="1">
      <c r="A199" s="210"/>
      <c r="B199" s="210"/>
      <c r="C199" s="210"/>
      <c r="D199" s="210"/>
      <c r="E199" s="210"/>
      <c r="F199" s="210"/>
      <c r="G199" s="210"/>
      <c r="H199" s="210"/>
      <c r="I199" s="210"/>
      <c r="U199" s="393"/>
      <c r="V199" s="392"/>
      <c r="W199"/>
      <c r="X199" s="398"/>
      <c r="Y199" s="398"/>
      <c r="Z199" s="398"/>
      <c r="AA199" s="398"/>
      <c r="AB199" s="398"/>
      <c r="AC199" s="398"/>
      <c r="AD199" s="398"/>
      <c r="AE199" s="398"/>
      <c r="AF199" s="398"/>
      <c r="AG199" s="398"/>
      <c r="AH199" s="398"/>
      <c r="AI199" s="398"/>
    </row>
    <row r="200" spans="1:35" ht="8.85" customHeight="1">
      <c r="A200" s="210"/>
      <c r="B200" s="210"/>
      <c r="C200" s="210"/>
      <c r="D200" s="210"/>
      <c r="E200" s="210"/>
      <c r="F200" s="210"/>
      <c r="G200" s="210"/>
      <c r="H200" s="210"/>
      <c r="I200" s="210"/>
      <c r="U200" s="393"/>
      <c r="V200" s="392"/>
      <c r="W200"/>
      <c r="X200" s="398"/>
      <c r="Y200" s="398"/>
      <c r="Z200" s="398"/>
      <c r="AA200" s="398"/>
      <c r="AB200" s="398"/>
      <c r="AC200" s="398"/>
      <c r="AD200" s="398"/>
      <c r="AE200" s="398"/>
      <c r="AF200" s="398"/>
      <c r="AG200" s="398"/>
      <c r="AH200" s="398"/>
      <c r="AI200" s="398"/>
    </row>
    <row r="201" spans="1:35" ht="8.85" customHeight="1">
      <c r="A201" s="210"/>
      <c r="B201" s="210"/>
      <c r="C201" s="210"/>
      <c r="D201" s="210"/>
      <c r="E201" s="210"/>
      <c r="F201" s="210"/>
      <c r="G201" s="210"/>
      <c r="H201" s="210"/>
      <c r="I201" s="210"/>
      <c r="U201" s="393"/>
      <c r="V201" s="392"/>
      <c r="W201"/>
      <c r="X201" s="398"/>
      <c r="Y201" s="398"/>
      <c r="Z201" s="398"/>
      <c r="AA201" s="398"/>
      <c r="AB201" s="398"/>
      <c r="AC201" s="398"/>
      <c r="AD201" s="398"/>
      <c r="AE201" s="398"/>
      <c r="AF201" s="398"/>
      <c r="AG201" s="398"/>
      <c r="AH201" s="398"/>
      <c r="AI201" s="398"/>
    </row>
    <row r="202" spans="1:35" ht="8.85" customHeight="1">
      <c r="A202" s="210"/>
      <c r="B202" s="210"/>
      <c r="C202" s="210"/>
      <c r="D202" s="210"/>
      <c r="E202" s="210"/>
      <c r="F202" s="210"/>
      <c r="G202" s="210"/>
      <c r="H202" s="210"/>
      <c r="I202" s="210"/>
      <c r="U202" s="393"/>
      <c r="V202" s="392"/>
      <c r="W202"/>
      <c r="X202" s="398"/>
      <c r="Y202" s="398"/>
      <c r="Z202" s="398"/>
      <c r="AA202" s="398"/>
      <c r="AB202" s="398"/>
      <c r="AC202" s="398"/>
      <c r="AD202" s="398"/>
      <c r="AE202" s="398"/>
      <c r="AF202" s="398"/>
      <c r="AG202" s="398"/>
      <c r="AH202" s="398"/>
      <c r="AI202" s="398"/>
    </row>
    <row r="203" spans="1:35" ht="8.85" customHeight="1">
      <c r="A203" s="210"/>
      <c r="B203" s="210"/>
      <c r="C203" s="210"/>
      <c r="D203" s="210"/>
      <c r="E203" s="210"/>
      <c r="F203" s="210"/>
      <c r="G203" s="210"/>
      <c r="H203" s="210"/>
      <c r="I203" s="210"/>
      <c r="U203" s="393"/>
      <c r="V203" s="392"/>
      <c r="W203"/>
      <c r="X203" s="398"/>
      <c r="Y203" s="398"/>
      <c r="Z203" s="398"/>
      <c r="AA203" s="398"/>
      <c r="AB203" s="398"/>
      <c r="AC203" s="398"/>
      <c r="AD203" s="398"/>
      <c r="AE203" s="398"/>
      <c r="AF203" s="398"/>
      <c r="AG203" s="398"/>
      <c r="AH203" s="398"/>
      <c r="AI203" s="398"/>
    </row>
    <row r="204" spans="1:35" ht="8.85" customHeight="1">
      <c r="A204" s="210"/>
      <c r="B204" s="210"/>
      <c r="C204" s="210"/>
      <c r="D204" s="210"/>
      <c r="E204" s="210"/>
      <c r="F204" s="210"/>
      <c r="G204" s="210"/>
      <c r="H204" s="210"/>
      <c r="I204" s="210"/>
      <c r="U204" s="393"/>
      <c r="V204" s="392"/>
      <c r="W204"/>
      <c r="X204" s="398"/>
      <c r="Y204" s="398"/>
      <c r="Z204" s="398"/>
      <c r="AA204" s="398"/>
      <c r="AB204" s="398"/>
      <c r="AC204" s="398"/>
      <c r="AD204" s="398"/>
      <c r="AE204" s="398"/>
      <c r="AF204" s="398"/>
      <c r="AG204" s="398"/>
      <c r="AH204" s="398"/>
      <c r="AI204" s="398"/>
    </row>
    <row r="205" spans="1:35" ht="8.85" customHeight="1">
      <c r="A205" s="210"/>
      <c r="B205" s="210"/>
      <c r="C205" s="210"/>
      <c r="D205" s="210"/>
      <c r="E205" s="210"/>
      <c r="F205" s="210"/>
      <c r="G205" s="210"/>
      <c r="H205" s="210"/>
      <c r="I205" s="210"/>
      <c r="U205" s="393"/>
      <c r="V205" s="392"/>
      <c r="W205"/>
      <c r="X205" s="398"/>
      <c r="Y205" s="398"/>
      <c r="Z205" s="398"/>
      <c r="AA205" s="398"/>
      <c r="AB205" s="398"/>
      <c r="AC205" s="398"/>
      <c r="AD205" s="398"/>
      <c r="AE205" s="398"/>
      <c r="AF205" s="398"/>
      <c r="AG205" s="398"/>
      <c r="AH205" s="398"/>
      <c r="AI205" s="398"/>
    </row>
    <row r="206" spans="1:35" ht="8.85" customHeight="1">
      <c r="A206" s="210"/>
      <c r="B206" s="210"/>
      <c r="C206" s="210"/>
      <c r="D206" s="210"/>
      <c r="E206" s="210"/>
      <c r="F206" s="210"/>
      <c r="G206" s="210"/>
      <c r="H206" s="210"/>
      <c r="I206" s="210"/>
      <c r="U206" s="393"/>
      <c r="V206" s="392"/>
      <c r="W206"/>
      <c r="X206" s="398"/>
      <c r="Y206" s="398"/>
      <c r="Z206" s="398"/>
      <c r="AA206" s="398"/>
      <c r="AB206" s="398"/>
      <c r="AC206" s="398"/>
      <c r="AD206" s="398"/>
      <c r="AE206" s="398"/>
      <c r="AF206" s="398"/>
      <c r="AG206" s="398"/>
      <c r="AH206" s="398"/>
      <c r="AI206" s="398"/>
    </row>
    <row r="207" spans="1:35" ht="8.85" customHeight="1">
      <c r="A207" s="210"/>
      <c r="B207" s="210"/>
      <c r="C207" s="210"/>
      <c r="D207" s="210"/>
      <c r="E207" s="210"/>
      <c r="F207" s="210"/>
      <c r="G207" s="210"/>
      <c r="H207" s="210"/>
      <c r="I207" s="210"/>
      <c r="U207" s="393"/>
      <c r="V207" s="392"/>
      <c r="W207"/>
      <c r="X207" s="398"/>
      <c r="Y207" s="398"/>
      <c r="Z207" s="398"/>
      <c r="AA207" s="398"/>
      <c r="AB207" s="398"/>
      <c r="AC207" s="398"/>
      <c r="AD207" s="398"/>
      <c r="AE207" s="398"/>
      <c r="AF207" s="398"/>
      <c r="AG207" s="398"/>
      <c r="AH207" s="398"/>
      <c r="AI207" s="398"/>
    </row>
    <row r="208" spans="1:35" ht="8.85" customHeight="1">
      <c r="A208" s="210"/>
      <c r="B208" s="210"/>
      <c r="C208" s="210"/>
      <c r="D208" s="210"/>
      <c r="E208" s="210"/>
      <c r="F208" s="210"/>
      <c r="G208" s="210"/>
      <c r="H208" s="210"/>
      <c r="I208" s="210"/>
      <c r="U208" s="393"/>
      <c r="V208" s="392"/>
      <c r="W208"/>
      <c r="X208" s="398"/>
      <c r="Y208" s="398"/>
      <c r="Z208" s="398"/>
      <c r="AA208" s="398"/>
      <c r="AB208" s="398"/>
      <c r="AC208" s="398"/>
      <c r="AD208" s="398"/>
      <c r="AE208" s="398"/>
      <c r="AF208" s="398"/>
      <c r="AG208" s="398"/>
      <c r="AH208" s="398"/>
      <c r="AI208" s="398"/>
    </row>
    <row r="209" spans="1:35" ht="8.85" customHeight="1">
      <c r="A209" s="210"/>
      <c r="B209" s="210"/>
      <c r="C209" s="210"/>
      <c r="D209" s="210"/>
      <c r="E209" s="210"/>
      <c r="F209" s="210"/>
      <c r="G209" s="210"/>
      <c r="H209" s="210"/>
      <c r="I209" s="210"/>
      <c r="U209" s="393"/>
      <c r="V209" s="392"/>
      <c r="W209"/>
      <c r="X209" s="398"/>
      <c r="Y209" s="398"/>
      <c r="Z209" s="398"/>
      <c r="AA209" s="398"/>
      <c r="AB209" s="398"/>
      <c r="AC209" s="398"/>
      <c r="AD209" s="398"/>
      <c r="AE209" s="398"/>
      <c r="AF209" s="398"/>
      <c r="AG209" s="398"/>
      <c r="AH209" s="398"/>
      <c r="AI209" s="398"/>
    </row>
    <row r="210" spans="1:35" ht="8.85" customHeight="1">
      <c r="A210" s="210"/>
      <c r="B210" s="210"/>
      <c r="C210" s="210"/>
      <c r="D210" s="210"/>
      <c r="E210" s="210"/>
      <c r="F210" s="210"/>
      <c r="G210" s="210"/>
      <c r="H210" s="210"/>
      <c r="I210" s="210"/>
      <c r="U210" s="393"/>
      <c r="V210" s="392"/>
      <c r="W210"/>
      <c r="X210" s="398"/>
      <c r="Y210" s="398"/>
      <c r="Z210" s="398"/>
      <c r="AA210" s="398"/>
      <c r="AB210" s="398"/>
      <c r="AC210" s="398"/>
      <c r="AD210" s="398"/>
      <c r="AE210" s="398"/>
      <c r="AF210" s="398"/>
      <c r="AG210" s="398"/>
      <c r="AH210" s="398"/>
      <c r="AI210" s="398"/>
    </row>
    <row r="211" spans="1:35" ht="8.85" customHeight="1">
      <c r="A211" s="210"/>
      <c r="B211" s="210"/>
      <c r="C211" s="210"/>
      <c r="D211" s="210"/>
      <c r="E211" s="210"/>
      <c r="F211" s="210"/>
      <c r="G211" s="210"/>
      <c r="H211" s="210"/>
      <c r="I211" s="210"/>
      <c r="U211" s="393"/>
      <c r="V211" s="392"/>
      <c r="W211"/>
      <c r="X211" s="398"/>
      <c r="Y211" s="398"/>
      <c r="Z211" s="398"/>
      <c r="AA211" s="398"/>
      <c r="AB211" s="398"/>
      <c r="AC211" s="398"/>
      <c r="AD211" s="398"/>
      <c r="AE211" s="398"/>
      <c r="AF211" s="398"/>
      <c r="AG211" s="398"/>
      <c r="AH211" s="398"/>
      <c r="AI211" s="398"/>
    </row>
    <row r="212" spans="1:35" ht="8.85" customHeight="1">
      <c r="A212" s="210"/>
      <c r="B212" s="210"/>
      <c r="C212" s="210"/>
      <c r="D212" s="210"/>
      <c r="E212" s="210"/>
      <c r="F212" s="210"/>
      <c r="G212" s="210"/>
      <c r="H212" s="210"/>
      <c r="I212" s="210"/>
      <c r="U212" s="393"/>
      <c r="V212" s="392"/>
      <c r="W212"/>
      <c r="X212" s="398"/>
      <c r="Y212" s="398"/>
      <c r="Z212" s="398"/>
      <c r="AA212" s="398"/>
      <c r="AB212" s="398"/>
      <c r="AC212" s="398"/>
      <c r="AD212" s="398"/>
      <c r="AE212" s="398"/>
      <c r="AF212" s="398"/>
      <c r="AG212" s="398"/>
      <c r="AH212" s="398"/>
      <c r="AI212" s="398"/>
    </row>
    <row r="213" spans="1:35" ht="8.85" customHeight="1">
      <c r="A213" s="210"/>
      <c r="B213" s="210"/>
      <c r="C213" s="210"/>
      <c r="D213" s="210"/>
      <c r="E213" s="210"/>
      <c r="F213" s="210"/>
      <c r="G213" s="210"/>
      <c r="H213" s="210"/>
      <c r="I213" s="210"/>
      <c r="U213" s="393"/>
      <c r="V213" s="392"/>
      <c r="W213"/>
      <c r="X213" s="398"/>
      <c r="Y213" s="398"/>
      <c r="Z213" s="398"/>
      <c r="AA213" s="398"/>
      <c r="AB213" s="398"/>
      <c r="AC213" s="398"/>
      <c r="AD213" s="398"/>
      <c r="AE213" s="398"/>
      <c r="AF213" s="398"/>
      <c r="AG213" s="398"/>
      <c r="AH213" s="398"/>
      <c r="AI213" s="398"/>
    </row>
    <row r="214" spans="1:35" ht="8.85" customHeight="1">
      <c r="A214" s="210"/>
      <c r="B214" s="210"/>
      <c r="C214" s="210"/>
      <c r="D214" s="210"/>
      <c r="E214" s="210"/>
      <c r="F214" s="210"/>
      <c r="G214" s="210"/>
      <c r="H214" s="210"/>
      <c r="I214" s="210"/>
      <c r="U214" s="393"/>
      <c r="V214" s="392"/>
      <c r="W214"/>
      <c r="X214" s="398"/>
      <c r="Y214" s="398"/>
      <c r="Z214" s="398"/>
      <c r="AA214" s="398"/>
      <c r="AB214" s="398"/>
      <c r="AC214" s="398"/>
      <c r="AD214" s="398"/>
      <c r="AE214" s="398"/>
      <c r="AF214" s="398"/>
      <c r="AG214" s="398"/>
      <c r="AH214" s="398"/>
      <c r="AI214" s="398"/>
    </row>
    <row r="215" spans="1:35" ht="8.85" customHeight="1">
      <c r="A215" s="210"/>
      <c r="B215" s="210"/>
      <c r="C215" s="210"/>
      <c r="D215" s="210"/>
      <c r="E215" s="210"/>
      <c r="F215" s="210"/>
      <c r="G215" s="210"/>
      <c r="H215" s="210"/>
      <c r="I215" s="210"/>
      <c r="U215" s="393"/>
      <c r="V215" s="392"/>
      <c r="W215"/>
      <c r="X215" s="398"/>
      <c r="Y215" s="398"/>
      <c r="Z215" s="398"/>
      <c r="AA215" s="398"/>
      <c r="AB215" s="398"/>
      <c r="AC215" s="398"/>
      <c r="AD215" s="398"/>
      <c r="AE215" s="398"/>
      <c r="AF215" s="398"/>
      <c r="AG215" s="398"/>
      <c r="AH215" s="398"/>
      <c r="AI215" s="398"/>
    </row>
    <row r="216" spans="1:35" ht="8.85" customHeight="1">
      <c r="A216" s="210"/>
      <c r="B216" s="210"/>
      <c r="C216" s="210"/>
      <c r="D216" s="210"/>
      <c r="E216" s="210"/>
      <c r="F216" s="210"/>
      <c r="G216" s="210"/>
      <c r="H216" s="210"/>
      <c r="I216" s="210"/>
      <c r="U216" s="393"/>
      <c r="V216" s="392"/>
      <c r="W216"/>
      <c r="X216" s="398"/>
      <c r="Y216" s="398"/>
      <c r="Z216" s="398"/>
      <c r="AA216" s="398"/>
      <c r="AB216" s="398"/>
      <c r="AC216" s="398"/>
      <c r="AD216" s="398"/>
      <c r="AE216" s="398"/>
      <c r="AF216" s="398"/>
      <c r="AG216" s="398"/>
      <c r="AH216" s="398"/>
      <c r="AI216" s="398"/>
    </row>
    <row r="217" spans="1:35" ht="8.85" customHeight="1">
      <c r="A217" s="210"/>
      <c r="B217" s="210"/>
      <c r="C217" s="210"/>
      <c r="D217" s="210"/>
      <c r="E217" s="210"/>
      <c r="F217" s="210"/>
      <c r="G217" s="210"/>
      <c r="H217" s="210"/>
      <c r="I217" s="210"/>
      <c r="U217" s="393"/>
      <c r="V217" s="392"/>
      <c r="W217"/>
      <c r="X217" s="398"/>
      <c r="Y217" s="398"/>
      <c r="Z217" s="398"/>
      <c r="AA217" s="398"/>
      <c r="AB217" s="398"/>
      <c r="AC217" s="398"/>
      <c r="AD217" s="398"/>
      <c r="AE217" s="398"/>
      <c r="AF217" s="398"/>
      <c r="AG217" s="398"/>
      <c r="AH217" s="398"/>
      <c r="AI217" s="398"/>
    </row>
    <row r="218" spans="1:35" ht="8.85" customHeight="1">
      <c r="A218" s="210"/>
      <c r="B218" s="210"/>
      <c r="C218" s="210"/>
      <c r="D218" s="210"/>
      <c r="E218" s="210"/>
      <c r="F218" s="210"/>
      <c r="G218" s="210"/>
      <c r="H218" s="210"/>
      <c r="I218" s="210"/>
      <c r="U218" s="393"/>
      <c r="V218" s="392"/>
      <c r="W218"/>
      <c r="X218" s="398"/>
      <c r="Y218" s="398"/>
      <c r="Z218" s="398"/>
      <c r="AA218" s="398"/>
      <c r="AB218" s="398"/>
      <c r="AC218" s="398"/>
      <c r="AD218" s="398"/>
      <c r="AE218" s="398"/>
      <c r="AF218" s="398"/>
      <c r="AG218" s="398"/>
      <c r="AH218" s="398"/>
      <c r="AI218" s="398"/>
    </row>
    <row r="219" spans="1:35" ht="8.85" customHeight="1">
      <c r="A219" s="210"/>
      <c r="B219" s="210"/>
      <c r="C219" s="210"/>
      <c r="D219" s="210"/>
      <c r="E219" s="210"/>
      <c r="F219" s="210"/>
      <c r="G219" s="210"/>
      <c r="H219" s="210"/>
      <c r="I219" s="210"/>
      <c r="U219" s="393"/>
      <c r="V219" s="392"/>
      <c r="W219"/>
      <c r="X219" s="398"/>
      <c r="Y219" s="398"/>
      <c r="Z219" s="398"/>
      <c r="AA219" s="398"/>
      <c r="AB219" s="398"/>
      <c r="AC219" s="398"/>
      <c r="AD219" s="398"/>
      <c r="AE219" s="398"/>
      <c r="AF219" s="398"/>
      <c r="AG219" s="398"/>
      <c r="AH219" s="398"/>
      <c r="AI219" s="398"/>
    </row>
    <row r="220" spans="1:35" ht="8.85" customHeight="1">
      <c r="A220" s="210"/>
      <c r="B220" s="210"/>
      <c r="C220" s="210"/>
      <c r="D220" s="210"/>
      <c r="E220" s="210"/>
      <c r="F220" s="210"/>
      <c r="G220" s="210"/>
      <c r="H220" s="210"/>
      <c r="I220" s="210"/>
      <c r="U220" s="393"/>
      <c r="V220" s="392"/>
      <c r="W220"/>
      <c r="X220" s="398"/>
      <c r="Y220" s="398"/>
      <c r="Z220" s="398"/>
      <c r="AA220" s="398"/>
      <c r="AB220" s="398"/>
      <c r="AC220" s="398"/>
      <c r="AD220" s="398"/>
      <c r="AE220" s="398"/>
      <c r="AF220" s="398"/>
      <c r="AG220" s="398"/>
      <c r="AH220" s="398"/>
      <c r="AI220" s="398"/>
    </row>
    <row r="221" spans="1:35" ht="8.85" customHeight="1">
      <c r="A221" s="210"/>
      <c r="B221" s="210"/>
      <c r="C221" s="210"/>
      <c r="D221" s="210"/>
      <c r="E221" s="210"/>
      <c r="F221" s="210"/>
      <c r="G221" s="210"/>
      <c r="H221" s="210"/>
      <c r="I221" s="210"/>
      <c r="U221" s="393"/>
      <c r="V221" s="392"/>
      <c r="W221"/>
      <c r="X221" s="398"/>
      <c r="Y221" s="398"/>
      <c r="Z221" s="398"/>
      <c r="AA221" s="398"/>
      <c r="AB221" s="398"/>
      <c r="AC221" s="398"/>
      <c r="AD221" s="398"/>
      <c r="AE221" s="398"/>
      <c r="AF221" s="398"/>
      <c r="AG221" s="398"/>
      <c r="AH221" s="398"/>
      <c r="AI221" s="398"/>
    </row>
    <row r="222" spans="1:35" ht="8.85" customHeight="1">
      <c r="A222" s="210"/>
      <c r="B222" s="210"/>
      <c r="C222" s="210"/>
      <c r="D222" s="210"/>
      <c r="E222" s="210"/>
      <c r="F222" s="210"/>
      <c r="G222" s="210"/>
      <c r="H222" s="210"/>
      <c r="I222" s="210"/>
      <c r="U222" s="393"/>
      <c r="V222" s="392"/>
      <c r="W222"/>
      <c r="X222" s="398"/>
      <c r="Y222" s="398"/>
      <c r="Z222" s="398"/>
      <c r="AA222" s="398"/>
      <c r="AB222" s="398"/>
      <c r="AC222" s="398"/>
      <c r="AD222" s="398"/>
      <c r="AE222" s="398"/>
      <c r="AF222" s="398"/>
      <c r="AG222" s="398"/>
      <c r="AH222" s="398"/>
      <c r="AI222" s="398"/>
    </row>
    <row r="223" spans="1:35" ht="8.85" customHeight="1">
      <c r="A223" s="210"/>
      <c r="B223" s="210"/>
      <c r="C223" s="210"/>
      <c r="D223" s="210"/>
      <c r="E223" s="210"/>
      <c r="F223" s="210"/>
      <c r="G223" s="210"/>
      <c r="H223" s="210"/>
      <c r="I223" s="210"/>
      <c r="U223" s="393"/>
      <c r="V223" s="392"/>
      <c r="W223"/>
      <c r="X223" s="398"/>
      <c r="Y223" s="398"/>
      <c r="Z223" s="398"/>
      <c r="AA223" s="398"/>
      <c r="AB223" s="398"/>
      <c r="AC223" s="398"/>
      <c r="AD223" s="398"/>
      <c r="AE223" s="398"/>
      <c r="AF223" s="398"/>
      <c r="AG223" s="398"/>
      <c r="AH223" s="398"/>
      <c r="AI223" s="398"/>
    </row>
    <row r="224" spans="1:35" ht="8.85" customHeight="1">
      <c r="A224" s="210"/>
      <c r="B224" s="210"/>
      <c r="C224" s="210"/>
      <c r="D224" s="210"/>
      <c r="E224" s="210"/>
      <c r="F224" s="210"/>
      <c r="G224" s="210"/>
      <c r="H224" s="210"/>
      <c r="I224" s="210"/>
      <c r="U224" s="393"/>
      <c r="V224" s="392"/>
      <c r="W224"/>
      <c r="X224" s="398"/>
      <c r="Y224" s="398"/>
      <c r="Z224" s="398"/>
      <c r="AA224" s="398"/>
      <c r="AB224" s="398"/>
      <c r="AC224" s="398"/>
      <c r="AD224" s="398"/>
      <c r="AE224" s="398"/>
      <c r="AF224" s="398"/>
      <c r="AG224" s="398"/>
      <c r="AH224" s="398"/>
      <c r="AI224" s="398"/>
    </row>
    <row r="225" spans="1:35" ht="8.85" customHeight="1">
      <c r="A225" s="210"/>
      <c r="B225" s="210"/>
      <c r="C225" s="210"/>
      <c r="D225" s="210"/>
      <c r="E225" s="210"/>
      <c r="F225" s="210"/>
      <c r="G225" s="210"/>
      <c r="H225" s="210"/>
      <c r="I225" s="210"/>
      <c r="U225" s="393"/>
      <c r="V225" s="392"/>
      <c r="W225"/>
      <c r="X225" s="398"/>
      <c r="Y225" s="398"/>
      <c r="Z225" s="398"/>
      <c r="AA225" s="398"/>
      <c r="AB225" s="398"/>
      <c r="AC225" s="398"/>
      <c r="AD225" s="398"/>
      <c r="AE225" s="398"/>
      <c r="AF225" s="398"/>
      <c r="AG225" s="398"/>
      <c r="AH225" s="398"/>
      <c r="AI225" s="398"/>
    </row>
    <row r="226" spans="1:35" ht="8.85" customHeight="1">
      <c r="A226" s="210"/>
      <c r="B226" s="210"/>
      <c r="C226" s="210"/>
      <c r="D226" s="210"/>
      <c r="E226" s="210"/>
      <c r="F226" s="210"/>
      <c r="G226" s="210"/>
      <c r="H226" s="210"/>
      <c r="I226" s="210"/>
      <c r="U226" s="393"/>
      <c r="V226" s="392"/>
      <c r="W226"/>
      <c r="X226" s="398"/>
      <c r="Y226" s="398"/>
      <c r="Z226" s="398"/>
      <c r="AA226" s="398"/>
      <c r="AB226" s="398"/>
      <c r="AC226" s="398"/>
      <c r="AD226" s="398"/>
      <c r="AE226" s="398"/>
      <c r="AF226" s="398"/>
      <c r="AG226" s="398"/>
      <c r="AH226" s="398"/>
      <c r="AI226" s="398"/>
    </row>
    <row r="227" spans="1:35" ht="8.85" customHeight="1">
      <c r="A227" s="210"/>
      <c r="B227" s="210"/>
      <c r="C227" s="210"/>
      <c r="D227" s="210"/>
      <c r="E227" s="210"/>
      <c r="F227" s="210"/>
      <c r="G227" s="210"/>
      <c r="H227" s="210"/>
      <c r="I227" s="210"/>
      <c r="U227" s="393"/>
      <c r="V227" s="392"/>
      <c r="W227"/>
      <c r="X227" s="398"/>
      <c r="Y227" s="398"/>
      <c r="Z227" s="398"/>
      <c r="AA227" s="398"/>
      <c r="AB227" s="398"/>
      <c r="AC227" s="398"/>
      <c r="AD227" s="398"/>
      <c r="AE227" s="398"/>
      <c r="AF227" s="398"/>
      <c r="AG227" s="398"/>
      <c r="AH227" s="398"/>
      <c r="AI227" s="398"/>
    </row>
    <row r="228" spans="1:35" ht="8.85" customHeight="1">
      <c r="A228" s="210"/>
      <c r="B228" s="210"/>
      <c r="C228" s="210"/>
      <c r="D228" s="210"/>
      <c r="E228" s="210"/>
      <c r="F228" s="210"/>
      <c r="G228" s="210"/>
      <c r="H228" s="210"/>
      <c r="I228" s="210"/>
      <c r="U228" s="393"/>
      <c r="V228" s="392"/>
      <c r="W228"/>
      <c r="X228" s="398"/>
      <c r="Y228" s="398"/>
      <c r="Z228" s="398"/>
      <c r="AA228" s="398"/>
      <c r="AB228" s="398"/>
      <c r="AC228" s="398"/>
      <c r="AD228" s="398"/>
      <c r="AE228" s="398"/>
      <c r="AF228" s="398"/>
      <c r="AG228" s="398"/>
      <c r="AH228" s="398"/>
      <c r="AI228" s="398"/>
    </row>
    <row r="229" spans="1:35" ht="8.85" customHeight="1">
      <c r="A229" s="210"/>
      <c r="B229" s="210"/>
      <c r="C229" s="210"/>
      <c r="D229" s="210"/>
      <c r="E229" s="210"/>
      <c r="F229" s="210"/>
      <c r="G229" s="210"/>
      <c r="H229" s="210"/>
      <c r="I229" s="210"/>
      <c r="U229" s="393"/>
      <c r="V229" s="392"/>
      <c r="W229"/>
      <c r="X229" s="398"/>
      <c r="Y229" s="398"/>
      <c r="Z229" s="398"/>
      <c r="AA229" s="398"/>
      <c r="AB229" s="398"/>
      <c r="AC229" s="398"/>
      <c r="AD229" s="398"/>
      <c r="AE229" s="398"/>
      <c r="AF229" s="398"/>
      <c r="AG229" s="398"/>
      <c r="AH229" s="398"/>
      <c r="AI229" s="398"/>
    </row>
    <row r="230" spans="1:35" ht="8.85" customHeight="1">
      <c r="A230" s="210"/>
      <c r="B230" s="210"/>
      <c r="C230" s="210"/>
      <c r="D230" s="210"/>
      <c r="E230" s="210"/>
      <c r="F230" s="210"/>
      <c r="G230" s="210"/>
      <c r="H230" s="210"/>
      <c r="I230" s="210"/>
      <c r="U230" s="393"/>
      <c r="V230" s="392"/>
      <c r="W230"/>
      <c r="X230" s="398"/>
      <c r="Y230" s="398"/>
      <c r="Z230" s="398"/>
      <c r="AA230" s="398"/>
      <c r="AB230" s="398"/>
      <c r="AC230" s="398"/>
      <c r="AD230" s="398"/>
      <c r="AE230" s="398"/>
      <c r="AF230" s="398"/>
      <c r="AG230" s="398"/>
      <c r="AH230" s="398"/>
      <c r="AI230" s="398"/>
    </row>
    <row r="231" spans="1:35" ht="8.85" customHeight="1">
      <c r="A231" s="210"/>
      <c r="B231" s="210"/>
      <c r="C231" s="210"/>
      <c r="D231" s="210"/>
      <c r="E231" s="210"/>
      <c r="F231" s="210"/>
      <c r="G231" s="210"/>
      <c r="H231" s="210"/>
      <c r="I231" s="210"/>
      <c r="U231" s="393"/>
      <c r="V231" s="392"/>
      <c r="W231"/>
      <c r="X231" s="398"/>
      <c r="Y231" s="398"/>
      <c r="Z231" s="398"/>
      <c r="AA231" s="398"/>
      <c r="AB231" s="398"/>
      <c r="AC231" s="398"/>
      <c r="AD231" s="398"/>
      <c r="AE231" s="398"/>
      <c r="AF231" s="398"/>
      <c r="AG231" s="398"/>
      <c r="AH231" s="398"/>
      <c r="AI231" s="398"/>
    </row>
    <row r="232" spans="1:35" ht="8.85" customHeight="1">
      <c r="A232" s="210"/>
      <c r="B232" s="210"/>
      <c r="C232" s="210"/>
      <c r="D232" s="210"/>
      <c r="E232" s="210"/>
      <c r="F232" s="210"/>
      <c r="G232" s="210"/>
      <c r="H232" s="210"/>
      <c r="I232" s="210"/>
      <c r="U232" s="393"/>
      <c r="V232" s="392"/>
      <c r="W232"/>
      <c r="X232" s="398"/>
      <c r="Y232" s="398"/>
      <c r="Z232" s="398"/>
      <c r="AA232" s="398"/>
      <c r="AB232" s="398"/>
      <c r="AC232" s="398"/>
      <c r="AD232" s="398"/>
      <c r="AE232" s="398"/>
      <c r="AF232" s="398"/>
      <c r="AG232" s="398"/>
      <c r="AH232" s="398"/>
      <c r="AI232" s="398"/>
    </row>
    <row r="233" spans="1:35" ht="8.85" customHeight="1">
      <c r="A233" s="210"/>
      <c r="B233" s="210"/>
      <c r="C233" s="210"/>
      <c r="D233" s="210"/>
      <c r="E233" s="210"/>
      <c r="F233" s="210"/>
      <c r="G233" s="210"/>
      <c r="H233" s="210"/>
      <c r="I233" s="210"/>
      <c r="U233" s="393"/>
      <c r="V233" s="392"/>
      <c r="W233"/>
      <c r="X233" s="398"/>
      <c r="Y233" s="398"/>
      <c r="Z233" s="398"/>
      <c r="AA233" s="398"/>
      <c r="AB233" s="398"/>
      <c r="AC233" s="398"/>
      <c r="AD233" s="398"/>
      <c r="AE233" s="398"/>
      <c r="AF233" s="398"/>
      <c r="AG233" s="398"/>
      <c r="AH233" s="398"/>
      <c r="AI233" s="398"/>
    </row>
    <row r="234" spans="1:35" ht="8.85" customHeight="1">
      <c r="A234" s="210"/>
      <c r="B234" s="210"/>
      <c r="C234" s="210"/>
      <c r="D234" s="210"/>
      <c r="E234" s="210"/>
      <c r="F234" s="210"/>
      <c r="G234" s="210"/>
      <c r="H234" s="210"/>
      <c r="I234" s="210"/>
      <c r="U234" s="393"/>
      <c r="V234" s="392"/>
      <c r="W234"/>
      <c r="X234" s="398"/>
      <c r="Y234" s="398"/>
      <c r="Z234" s="398"/>
      <c r="AA234" s="398"/>
      <c r="AB234" s="398"/>
      <c r="AC234" s="398"/>
      <c r="AD234" s="398"/>
      <c r="AE234" s="398"/>
      <c r="AF234" s="398"/>
      <c r="AG234" s="398"/>
      <c r="AH234" s="398"/>
      <c r="AI234" s="398"/>
    </row>
    <row r="235" spans="1:35" ht="8.85" customHeight="1">
      <c r="A235" s="210"/>
      <c r="B235" s="210"/>
      <c r="C235" s="210"/>
      <c r="D235" s="210"/>
      <c r="E235" s="210"/>
      <c r="F235" s="210"/>
      <c r="G235" s="210"/>
      <c r="H235" s="210"/>
      <c r="I235" s="210"/>
      <c r="U235" s="393"/>
      <c r="V235" s="392"/>
      <c r="W235"/>
      <c r="X235" s="398"/>
      <c r="Y235" s="398"/>
      <c r="Z235" s="398"/>
      <c r="AA235" s="398"/>
      <c r="AB235" s="398"/>
      <c r="AC235" s="398"/>
      <c r="AD235" s="398"/>
      <c r="AE235" s="398"/>
      <c r="AF235" s="398"/>
      <c r="AG235" s="398"/>
      <c r="AH235" s="398"/>
      <c r="AI235" s="398"/>
    </row>
    <row r="236" spans="1:35" ht="8.85" customHeight="1">
      <c r="A236" s="210"/>
      <c r="B236" s="210"/>
      <c r="C236" s="210"/>
      <c r="D236" s="210"/>
      <c r="E236" s="210"/>
      <c r="F236" s="210"/>
      <c r="G236" s="210"/>
      <c r="H236" s="210"/>
      <c r="I236" s="210"/>
      <c r="U236" s="393"/>
      <c r="V236" s="392"/>
      <c r="W236"/>
      <c r="X236" s="398"/>
      <c r="Y236" s="398"/>
      <c r="Z236" s="398"/>
      <c r="AA236" s="398"/>
      <c r="AB236" s="398"/>
      <c r="AC236" s="398"/>
      <c r="AD236" s="398"/>
      <c r="AE236" s="398"/>
      <c r="AF236" s="398"/>
      <c r="AG236" s="398"/>
      <c r="AH236" s="398"/>
      <c r="AI236" s="398"/>
    </row>
    <row r="237" spans="1:35" ht="8.85" customHeight="1">
      <c r="A237" s="210"/>
      <c r="B237" s="210"/>
      <c r="C237" s="210"/>
      <c r="D237" s="210"/>
      <c r="E237" s="210"/>
      <c r="F237" s="210"/>
      <c r="G237" s="210"/>
      <c r="H237" s="210"/>
      <c r="I237" s="210"/>
      <c r="U237" s="393"/>
      <c r="V237" s="392"/>
      <c r="W237"/>
      <c r="X237" s="398"/>
      <c r="Y237" s="398"/>
      <c r="Z237" s="398"/>
      <c r="AA237" s="398"/>
      <c r="AB237" s="398"/>
      <c r="AC237" s="398"/>
      <c r="AD237" s="398"/>
      <c r="AE237" s="398"/>
      <c r="AF237" s="398"/>
      <c r="AG237" s="398"/>
      <c r="AH237" s="398"/>
      <c r="AI237" s="398"/>
    </row>
    <row r="238" spans="1:35" ht="8.85" customHeight="1">
      <c r="A238" s="210"/>
      <c r="B238" s="210"/>
      <c r="C238" s="210"/>
      <c r="D238" s="210"/>
      <c r="E238" s="210"/>
      <c r="F238" s="210"/>
      <c r="G238" s="210"/>
      <c r="H238" s="210"/>
      <c r="I238" s="210"/>
      <c r="U238" s="393"/>
      <c r="V238" s="392"/>
      <c r="W238"/>
      <c r="X238" s="398"/>
      <c r="Y238" s="398"/>
      <c r="Z238" s="398"/>
      <c r="AA238" s="398"/>
      <c r="AB238" s="398"/>
      <c r="AC238" s="398"/>
      <c r="AD238" s="398"/>
      <c r="AE238" s="398"/>
      <c r="AF238" s="398"/>
      <c r="AG238" s="398"/>
      <c r="AH238" s="398"/>
      <c r="AI238" s="398"/>
    </row>
    <row r="239" spans="1:35" ht="8.85" customHeight="1">
      <c r="A239" s="210"/>
      <c r="B239" s="210"/>
      <c r="C239" s="210"/>
      <c r="D239" s="210"/>
      <c r="E239" s="210"/>
      <c r="F239" s="210"/>
      <c r="G239" s="210"/>
      <c r="H239" s="210"/>
      <c r="I239" s="210"/>
      <c r="U239" s="393"/>
      <c r="V239" s="392"/>
      <c r="W239"/>
      <c r="X239" s="398"/>
      <c r="Y239" s="398"/>
      <c r="Z239" s="398"/>
      <c r="AA239" s="398"/>
      <c r="AB239" s="398"/>
      <c r="AC239" s="398"/>
      <c r="AD239" s="398"/>
      <c r="AE239" s="398"/>
      <c r="AF239" s="398"/>
      <c r="AG239" s="398"/>
      <c r="AH239" s="398"/>
      <c r="AI239" s="398"/>
    </row>
    <row r="240" spans="1:35" ht="8.85" customHeight="1">
      <c r="A240" s="210"/>
      <c r="B240" s="210"/>
      <c r="C240" s="210"/>
      <c r="D240" s="210"/>
      <c r="E240" s="210"/>
      <c r="F240" s="210"/>
      <c r="G240" s="210"/>
      <c r="H240" s="210"/>
      <c r="I240" s="210"/>
      <c r="U240" s="393"/>
      <c r="V240" s="392"/>
      <c r="W240"/>
      <c r="X240" s="398"/>
      <c r="Y240" s="398"/>
      <c r="Z240" s="398"/>
      <c r="AA240" s="398"/>
      <c r="AB240" s="398"/>
      <c r="AC240" s="398"/>
      <c r="AD240" s="398"/>
      <c r="AE240" s="398"/>
      <c r="AF240" s="398"/>
      <c r="AG240" s="398"/>
      <c r="AH240" s="398"/>
      <c r="AI240" s="398"/>
    </row>
    <row r="241" spans="1:35" ht="8.85" customHeight="1">
      <c r="A241" s="210"/>
      <c r="B241" s="210"/>
      <c r="C241" s="210"/>
      <c r="D241" s="210"/>
      <c r="E241" s="210"/>
      <c r="F241" s="210"/>
      <c r="G241" s="210"/>
      <c r="H241" s="210"/>
      <c r="I241" s="210"/>
      <c r="U241" s="393"/>
      <c r="V241" s="392"/>
      <c r="W241"/>
      <c r="X241" s="398"/>
      <c r="Y241" s="398"/>
      <c r="Z241" s="398"/>
      <c r="AA241" s="398"/>
      <c r="AB241" s="398"/>
      <c r="AC241" s="398"/>
      <c r="AD241" s="398"/>
      <c r="AE241" s="398"/>
      <c r="AF241" s="398"/>
      <c r="AG241" s="398"/>
      <c r="AH241" s="398"/>
      <c r="AI241" s="398"/>
    </row>
    <row r="242" spans="1:35" ht="8.85" customHeight="1">
      <c r="A242" s="210"/>
      <c r="B242" s="210"/>
      <c r="C242" s="210"/>
      <c r="D242" s="210"/>
      <c r="E242" s="210"/>
      <c r="F242" s="210"/>
      <c r="G242" s="210"/>
      <c r="H242" s="210"/>
      <c r="I242" s="210"/>
      <c r="U242" s="393"/>
      <c r="V242" s="392"/>
      <c r="W242"/>
      <c r="X242" s="398"/>
      <c r="Y242" s="398"/>
      <c r="Z242" s="398"/>
      <c r="AA242" s="398"/>
      <c r="AB242" s="398"/>
      <c r="AC242" s="398"/>
      <c r="AD242" s="398"/>
      <c r="AE242" s="398"/>
      <c r="AF242" s="398"/>
      <c r="AG242" s="398"/>
      <c r="AH242" s="398"/>
      <c r="AI242" s="398"/>
    </row>
    <row r="243" spans="1:35" ht="8.85" customHeight="1">
      <c r="A243" s="210"/>
      <c r="B243" s="210"/>
      <c r="C243" s="210"/>
      <c r="D243" s="210"/>
      <c r="E243" s="210"/>
      <c r="F243" s="210"/>
      <c r="G243" s="210"/>
      <c r="H243" s="210"/>
      <c r="I243" s="210"/>
      <c r="U243" s="393"/>
      <c r="V243" s="392"/>
      <c r="W243"/>
      <c r="X243" s="398"/>
      <c r="Y243" s="398"/>
      <c r="Z243" s="398"/>
      <c r="AA243" s="398"/>
      <c r="AB243" s="398"/>
      <c r="AC243" s="398"/>
      <c r="AD243" s="398"/>
      <c r="AE243" s="398"/>
      <c r="AF243" s="398"/>
      <c r="AG243" s="398"/>
      <c r="AH243" s="398"/>
      <c r="AI243" s="398"/>
    </row>
    <row r="244" spans="1:35" ht="8.85" customHeight="1">
      <c r="A244" s="210"/>
      <c r="B244" s="210"/>
      <c r="C244" s="210"/>
      <c r="D244" s="210"/>
      <c r="E244" s="210"/>
      <c r="F244" s="210"/>
      <c r="G244" s="210"/>
      <c r="H244" s="210"/>
      <c r="I244" s="210"/>
      <c r="U244" s="393"/>
      <c r="V244" s="392"/>
      <c r="W244"/>
      <c r="X244" s="398"/>
      <c r="Y244" s="398"/>
      <c r="Z244" s="398"/>
      <c r="AA244" s="398"/>
      <c r="AB244" s="398"/>
      <c r="AC244" s="398"/>
      <c r="AD244" s="398"/>
      <c r="AE244" s="398"/>
      <c r="AF244" s="398"/>
      <c r="AG244" s="398"/>
      <c r="AH244" s="398"/>
      <c r="AI244" s="398"/>
    </row>
    <row r="245" spans="1:35" ht="8.85" customHeight="1">
      <c r="A245" s="210"/>
      <c r="B245" s="210"/>
      <c r="C245" s="210"/>
      <c r="D245" s="210"/>
      <c r="E245" s="210"/>
      <c r="F245" s="210"/>
      <c r="G245" s="210"/>
      <c r="H245" s="210"/>
      <c r="I245" s="210"/>
      <c r="U245" s="393"/>
      <c r="V245" s="392"/>
      <c r="W245"/>
      <c r="X245" s="398"/>
      <c r="Y245" s="398"/>
      <c r="Z245" s="398"/>
      <c r="AA245" s="398"/>
      <c r="AB245" s="398"/>
      <c r="AC245" s="398"/>
      <c r="AD245" s="398"/>
      <c r="AE245" s="398"/>
      <c r="AF245" s="398"/>
      <c r="AG245" s="398"/>
      <c r="AH245" s="398"/>
      <c r="AI245" s="398"/>
    </row>
    <row r="246" spans="1:35" ht="8.85" customHeight="1">
      <c r="A246" s="210"/>
      <c r="B246" s="210"/>
      <c r="C246" s="210"/>
      <c r="D246" s="210"/>
      <c r="E246" s="210"/>
      <c r="F246" s="210"/>
      <c r="G246" s="210"/>
      <c r="H246" s="210"/>
      <c r="I246" s="210"/>
      <c r="U246" s="393"/>
      <c r="V246" s="392"/>
      <c r="W246"/>
      <c r="X246" s="398"/>
      <c r="Y246" s="398"/>
      <c r="Z246" s="398"/>
      <c r="AA246" s="398"/>
      <c r="AB246" s="398"/>
      <c r="AC246" s="398"/>
      <c r="AD246" s="398"/>
      <c r="AE246" s="398"/>
      <c r="AF246" s="398"/>
      <c r="AG246" s="398"/>
      <c r="AH246" s="398"/>
      <c r="AI246" s="398"/>
    </row>
    <row r="247" spans="1:35" ht="8.85" customHeight="1">
      <c r="A247" s="210"/>
      <c r="B247" s="210"/>
      <c r="C247" s="210"/>
      <c r="D247" s="210"/>
      <c r="E247" s="210"/>
      <c r="F247" s="210"/>
      <c r="G247" s="210"/>
      <c r="H247" s="210"/>
      <c r="I247" s="210"/>
      <c r="U247" s="393"/>
      <c r="V247" s="392"/>
      <c r="W247"/>
      <c r="X247" s="398"/>
      <c r="Y247" s="398"/>
      <c r="Z247" s="398"/>
      <c r="AA247" s="398"/>
      <c r="AB247" s="398"/>
      <c r="AC247" s="398"/>
      <c r="AD247" s="398"/>
      <c r="AE247" s="398"/>
      <c r="AF247" s="398"/>
      <c r="AG247" s="398"/>
      <c r="AH247" s="398"/>
      <c r="AI247" s="398"/>
    </row>
    <row r="248" spans="1:35" ht="8.85" customHeight="1">
      <c r="A248" s="210"/>
      <c r="B248" s="210"/>
      <c r="C248" s="210"/>
      <c r="D248" s="210"/>
      <c r="E248" s="210"/>
      <c r="F248" s="210"/>
      <c r="G248" s="210"/>
      <c r="H248" s="210"/>
      <c r="I248" s="210"/>
      <c r="U248" s="393"/>
      <c r="V248" s="392"/>
      <c r="W248"/>
      <c r="X248" s="398"/>
      <c r="Y248" s="398"/>
      <c r="Z248" s="398"/>
      <c r="AA248" s="398"/>
      <c r="AB248" s="398"/>
      <c r="AC248" s="398"/>
      <c r="AD248" s="398"/>
      <c r="AE248" s="398"/>
      <c r="AF248" s="398"/>
      <c r="AG248" s="398"/>
      <c r="AH248" s="398"/>
      <c r="AI248" s="398"/>
    </row>
    <row r="249" spans="1:35" ht="8.85" customHeight="1">
      <c r="A249" s="210"/>
      <c r="B249" s="210"/>
      <c r="C249" s="210"/>
      <c r="D249" s="210"/>
      <c r="E249" s="210"/>
      <c r="F249" s="210"/>
      <c r="G249" s="210"/>
      <c r="H249" s="210"/>
      <c r="I249" s="210"/>
      <c r="U249" s="393"/>
      <c r="V249" s="392"/>
      <c r="W249"/>
      <c r="X249" s="398"/>
      <c r="Y249" s="398"/>
      <c r="Z249" s="398"/>
      <c r="AA249" s="398"/>
      <c r="AB249" s="398"/>
      <c r="AC249" s="398"/>
      <c r="AD249" s="398"/>
      <c r="AE249" s="398"/>
      <c r="AF249" s="398"/>
      <c r="AG249" s="398"/>
      <c r="AH249" s="398"/>
      <c r="AI249" s="398"/>
    </row>
    <row r="250" spans="1:35" ht="8.85" customHeight="1">
      <c r="A250" s="210"/>
      <c r="B250" s="210"/>
      <c r="C250" s="210"/>
      <c r="D250" s="210"/>
      <c r="E250" s="210"/>
      <c r="F250" s="210"/>
      <c r="G250" s="210"/>
      <c r="H250" s="210"/>
      <c r="I250" s="210"/>
      <c r="U250" s="393"/>
      <c r="V250" s="392"/>
      <c r="W250"/>
      <c r="X250" s="398"/>
      <c r="Y250" s="398"/>
      <c r="Z250" s="398"/>
      <c r="AA250" s="398"/>
      <c r="AB250" s="398"/>
      <c r="AC250" s="398"/>
      <c r="AD250" s="398"/>
      <c r="AE250" s="398"/>
      <c r="AF250" s="398"/>
      <c r="AG250" s="398"/>
      <c r="AH250" s="398"/>
      <c r="AI250" s="398"/>
    </row>
    <row r="251" spans="1:35" ht="8.85" customHeight="1">
      <c r="A251" s="210"/>
      <c r="B251" s="210"/>
      <c r="C251" s="210"/>
      <c r="D251" s="210"/>
      <c r="E251" s="210"/>
      <c r="F251" s="210"/>
      <c r="G251" s="210"/>
      <c r="H251" s="210"/>
      <c r="I251" s="210"/>
      <c r="U251" s="393"/>
      <c r="V251" s="392"/>
      <c r="W251"/>
      <c r="X251" s="398"/>
      <c r="Y251" s="398"/>
      <c r="Z251" s="398"/>
      <c r="AA251" s="398"/>
      <c r="AB251" s="398"/>
      <c r="AC251" s="398"/>
      <c r="AD251" s="398"/>
      <c r="AE251" s="398"/>
      <c r="AF251" s="398"/>
      <c r="AG251" s="398"/>
      <c r="AH251" s="398"/>
      <c r="AI251" s="398"/>
    </row>
    <row r="252" spans="1:35" ht="8.85" customHeight="1">
      <c r="A252" s="210"/>
      <c r="B252" s="210"/>
      <c r="C252" s="210"/>
      <c r="D252" s="210"/>
      <c r="E252" s="210"/>
      <c r="F252" s="210"/>
      <c r="G252" s="210"/>
      <c r="H252" s="210"/>
      <c r="I252" s="210"/>
      <c r="U252" s="393"/>
      <c r="V252" s="392"/>
      <c r="W252"/>
      <c r="X252" s="398"/>
      <c r="Y252" s="398"/>
      <c r="Z252" s="398"/>
      <c r="AA252" s="398"/>
      <c r="AB252" s="398"/>
      <c r="AC252" s="398"/>
      <c r="AD252" s="398"/>
      <c r="AE252" s="398"/>
      <c r="AF252" s="398"/>
      <c r="AG252" s="398"/>
      <c r="AH252" s="398"/>
      <c r="AI252" s="398"/>
    </row>
    <row r="253" spans="1:35" ht="8.85" customHeight="1">
      <c r="A253" s="210"/>
      <c r="B253" s="210"/>
      <c r="C253" s="210"/>
      <c r="D253" s="210"/>
      <c r="E253" s="210"/>
      <c r="F253" s="210"/>
      <c r="G253" s="210"/>
      <c r="H253" s="210"/>
      <c r="I253" s="210"/>
      <c r="U253" s="393"/>
      <c r="V253" s="392"/>
      <c r="W253"/>
      <c r="X253" s="398"/>
      <c r="Y253" s="398"/>
      <c r="Z253" s="398"/>
      <c r="AA253" s="398"/>
      <c r="AB253" s="398"/>
      <c r="AC253" s="398"/>
      <c r="AD253" s="398"/>
      <c r="AE253" s="398"/>
      <c r="AF253" s="398"/>
      <c r="AG253" s="398"/>
      <c r="AH253" s="398"/>
      <c r="AI253" s="398"/>
    </row>
    <row r="254" spans="1:35" ht="8.85" customHeight="1">
      <c r="A254" s="210"/>
      <c r="B254" s="210"/>
      <c r="C254" s="210"/>
      <c r="D254" s="210"/>
      <c r="E254" s="210"/>
      <c r="F254" s="210"/>
      <c r="G254" s="210"/>
      <c r="H254" s="210"/>
      <c r="I254" s="210"/>
      <c r="U254" s="393"/>
      <c r="V254" s="392"/>
      <c r="W254"/>
      <c r="X254" s="398"/>
      <c r="Y254" s="398"/>
      <c r="Z254" s="398"/>
      <c r="AA254" s="398"/>
      <c r="AB254" s="398"/>
      <c r="AC254" s="398"/>
      <c r="AD254" s="398"/>
      <c r="AE254" s="398"/>
      <c r="AF254" s="398"/>
      <c r="AG254" s="398"/>
      <c r="AH254" s="398"/>
      <c r="AI254" s="398"/>
    </row>
    <row r="255" spans="1:35" ht="8.85" customHeight="1">
      <c r="A255" s="210"/>
      <c r="B255" s="210"/>
      <c r="C255" s="210"/>
      <c r="D255" s="210"/>
      <c r="E255" s="210"/>
      <c r="F255" s="210"/>
      <c r="G255" s="210"/>
      <c r="H255" s="210"/>
      <c r="I255" s="210"/>
      <c r="U255" s="393"/>
      <c r="V255" s="392"/>
      <c r="W255"/>
      <c r="X255" s="398"/>
      <c r="Y255" s="398"/>
      <c r="Z255" s="398"/>
      <c r="AA255" s="398"/>
      <c r="AB255" s="398"/>
      <c r="AC255" s="398"/>
      <c r="AD255" s="398"/>
      <c r="AE255" s="398"/>
      <c r="AF255" s="398"/>
      <c r="AG255" s="398"/>
      <c r="AH255" s="398"/>
      <c r="AI255" s="398"/>
    </row>
    <row r="256" spans="1:35" ht="8.85" customHeight="1">
      <c r="A256" s="210"/>
      <c r="B256" s="210"/>
      <c r="C256" s="210"/>
      <c r="D256" s="210"/>
      <c r="E256" s="210"/>
      <c r="F256" s="210"/>
      <c r="G256" s="210"/>
      <c r="H256" s="210"/>
      <c r="I256" s="210"/>
      <c r="U256" s="393"/>
      <c r="V256" s="392"/>
      <c r="W256"/>
      <c r="X256" s="398"/>
      <c r="Y256" s="398"/>
      <c r="Z256" s="398"/>
      <c r="AA256" s="398"/>
      <c r="AB256" s="398"/>
      <c r="AC256" s="398"/>
      <c r="AD256" s="398"/>
      <c r="AE256" s="398"/>
      <c r="AF256" s="398"/>
      <c r="AG256" s="398"/>
      <c r="AH256" s="398"/>
      <c r="AI256" s="398"/>
    </row>
    <row r="257" spans="1:35" ht="8.85" customHeight="1">
      <c r="A257" s="210"/>
      <c r="B257" s="210"/>
      <c r="C257" s="210"/>
      <c r="D257" s="210"/>
      <c r="E257" s="210"/>
      <c r="F257" s="210"/>
      <c r="G257" s="210"/>
      <c r="H257" s="210"/>
      <c r="I257" s="210"/>
      <c r="U257" s="393"/>
      <c r="V257" s="392"/>
      <c r="W257"/>
      <c r="X257" s="398"/>
      <c r="Y257" s="398"/>
      <c r="Z257" s="398"/>
      <c r="AA257" s="398"/>
      <c r="AB257" s="398"/>
      <c r="AC257" s="398"/>
      <c r="AD257" s="398"/>
      <c r="AE257" s="398"/>
      <c r="AF257" s="398"/>
      <c r="AG257" s="398"/>
      <c r="AH257" s="398"/>
      <c r="AI257" s="398"/>
    </row>
    <row r="258" spans="1:35" ht="8.85" customHeight="1">
      <c r="A258" s="210"/>
      <c r="B258" s="210"/>
      <c r="C258" s="210"/>
      <c r="D258" s="210"/>
      <c r="E258" s="210"/>
      <c r="F258" s="210"/>
      <c r="G258" s="210"/>
      <c r="H258" s="210"/>
      <c r="I258" s="210"/>
      <c r="U258" s="393"/>
      <c r="V258" s="392"/>
      <c r="W258"/>
      <c r="X258" s="398"/>
      <c r="Y258" s="398"/>
      <c r="Z258" s="398"/>
      <c r="AA258" s="398"/>
      <c r="AB258" s="398"/>
      <c r="AC258" s="398"/>
      <c r="AD258" s="398"/>
      <c r="AE258" s="398"/>
      <c r="AF258" s="398"/>
      <c r="AG258" s="398"/>
      <c r="AH258" s="398"/>
      <c r="AI258" s="398"/>
    </row>
    <row r="259" spans="1:35" ht="8.85" customHeight="1">
      <c r="A259" s="210"/>
      <c r="B259" s="210"/>
      <c r="C259" s="210"/>
      <c r="D259" s="210"/>
      <c r="E259" s="210"/>
      <c r="F259" s="210"/>
      <c r="G259" s="210"/>
      <c r="H259" s="210"/>
      <c r="I259" s="210"/>
      <c r="U259" s="393"/>
      <c r="V259" s="392"/>
      <c r="W259"/>
      <c r="X259" s="398"/>
      <c r="Y259" s="398"/>
      <c r="Z259" s="398"/>
      <c r="AA259" s="398"/>
      <c r="AB259" s="398"/>
      <c r="AC259" s="398"/>
      <c r="AD259" s="398"/>
      <c r="AE259" s="398"/>
      <c r="AF259" s="398"/>
      <c r="AG259" s="398"/>
      <c r="AH259" s="398"/>
      <c r="AI259" s="398"/>
    </row>
    <row r="260" spans="1:35" ht="8.85" customHeight="1">
      <c r="A260" s="210"/>
      <c r="B260" s="210"/>
      <c r="C260" s="210"/>
      <c r="D260" s="210"/>
      <c r="E260" s="210"/>
      <c r="F260" s="210"/>
      <c r="G260" s="210"/>
      <c r="H260" s="210"/>
      <c r="I260" s="210"/>
      <c r="U260" s="393"/>
      <c r="V260" s="392"/>
      <c r="W260"/>
      <c r="X260" s="398"/>
      <c r="Y260" s="398"/>
      <c r="Z260" s="398"/>
      <c r="AA260" s="398"/>
      <c r="AB260" s="398"/>
      <c r="AC260" s="398"/>
      <c r="AD260" s="398"/>
      <c r="AE260" s="398"/>
      <c r="AF260" s="398"/>
      <c r="AG260" s="398"/>
      <c r="AH260" s="398"/>
      <c r="AI260" s="398"/>
    </row>
    <row r="261" spans="1:35" ht="8.85" customHeight="1">
      <c r="A261" s="210"/>
      <c r="B261" s="210"/>
      <c r="C261" s="210"/>
      <c r="D261" s="210"/>
      <c r="E261" s="210"/>
      <c r="F261" s="210"/>
      <c r="G261" s="210"/>
      <c r="H261" s="210"/>
      <c r="I261" s="210"/>
      <c r="U261" s="393"/>
      <c r="V261" s="392"/>
      <c r="W261"/>
      <c r="X261" s="398"/>
      <c r="Y261" s="398"/>
      <c r="Z261" s="398"/>
      <c r="AA261" s="398"/>
      <c r="AB261" s="398"/>
      <c r="AC261" s="398"/>
      <c r="AD261" s="398"/>
      <c r="AE261" s="398"/>
      <c r="AF261" s="398"/>
      <c r="AG261" s="398"/>
      <c r="AH261" s="398"/>
      <c r="AI261" s="398"/>
    </row>
    <row r="262" spans="1:35" ht="8.85" customHeight="1">
      <c r="A262" s="210"/>
      <c r="B262" s="210"/>
      <c r="C262" s="210"/>
      <c r="D262" s="210"/>
      <c r="E262" s="210"/>
      <c r="F262" s="210"/>
      <c r="G262" s="210"/>
      <c r="H262" s="210"/>
      <c r="I262" s="210"/>
      <c r="U262" s="393"/>
      <c r="V262" s="392"/>
      <c r="W262"/>
      <c r="X262" s="398"/>
      <c r="Y262" s="398"/>
      <c r="Z262" s="398"/>
      <c r="AA262" s="398"/>
      <c r="AB262" s="398"/>
      <c r="AC262" s="398"/>
      <c r="AD262" s="398"/>
      <c r="AE262" s="398"/>
      <c r="AF262" s="398"/>
      <c r="AG262" s="398"/>
      <c r="AH262" s="398"/>
      <c r="AI262" s="398"/>
    </row>
    <row r="263" spans="1:35" ht="8.85" customHeight="1">
      <c r="A263" s="210"/>
      <c r="B263" s="210"/>
      <c r="C263" s="210"/>
      <c r="D263" s="210"/>
      <c r="E263" s="210"/>
      <c r="F263" s="210"/>
      <c r="G263" s="210"/>
      <c r="H263" s="210"/>
      <c r="I263" s="210"/>
      <c r="U263" s="393"/>
      <c r="V263" s="392"/>
      <c r="W263"/>
      <c r="X263" s="398"/>
      <c r="Y263" s="398"/>
      <c r="Z263" s="398"/>
      <c r="AA263" s="398"/>
      <c r="AB263" s="398"/>
      <c r="AC263" s="398"/>
      <c r="AD263" s="398"/>
      <c r="AE263" s="398"/>
      <c r="AF263" s="398"/>
      <c r="AG263" s="398"/>
      <c r="AH263" s="398"/>
      <c r="AI263" s="398"/>
    </row>
    <row r="264" spans="1:35" ht="8.85" customHeight="1">
      <c r="A264" s="210"/>
      <c r="B264" s="210"/>
      <c r="C264" s="210"/>
      <c r="D264" s="210"/>
      <c r="E264" s="210"/>
      <c r="F264" s="210"/>
      <c r="G264" s="210"/>
      <c r="H264" s="210"/>
      <c r="I264" s="210"/>
      <c r="U264" s="393"/>
      <c r="V264" s="392"/>
      <c r="W264"/>
      <c r="X264" s="398"/>
      <c r="Y264" s="398"/>
      <c r="Z264" s="398"/>
      <c r="AA264" s="398"/>
      <c r="AB264" s="398"/>
      <c r="AC264" s="398"/>
      <c r="AD264" s="398"/>
      <c r="AE264" s="398"/>
      <c r="AF264" s="398"/>
      <c r="AG264" s="398"/>
      <c r="AH264" s="398"/>
      <c r="AI264" s="398"/>
    </row>
    <row r="265" spans="1:35" ht="8.85" customHeight="1">
      <c r="A265" s="210"/>
      <c r="B265" s="210"/>
      <c r="C265" s="210"/>
      <c r="D265" s="210"/>
      <c r="E265" s="210"/>
      <c r="F265" s="210"/>
      <c r="G265" s="210"/>
      <c r="H265" s="210"/>
      <c r="I265" s="210"/>
      <c r="U265" s="393"/>
      <c r="V265" s="392"/>
      <c r="W265"/>
      <c r="X265" s="398"/>
      <c r="Y265" s="398"/>
      <c r="Z265" s="398"/>
      <c r="AA265" s="398"/>
      <c r="AB265" s="398"/>
      <c r="AC265" s="398"/>
      <c r="AD265" s="398"/>
      <c r="AE265" s="398"/>
      <c r="AF265" s="398"/>
      <c r="AG265" s="398"/>
      <c r="AH265" s="398"/>
      <c r="AI265" s="398"/>
    </row>
    <row r="266" spans="1:35" ht="8.85" customHeight="1">
      <c r="A266" s="210"/>
      <c r="B266" s="210"/>
      <c r="C266" s="210"/>
      <c r="D266" s="210"/>
      <c r="E266" s="210"/>
      <c r="F266" s="210"/>
      <c r="G266" s="210"/>
      <c r="H266" s="210"/>
      <c r="I266" s="210"/>
      <c r="U266" s="393"/>
      <c r="V266" s="392"/>
      <c r="W266"/>
      <c r="X266" s="398"/>
      <c r="Y266" s="398"/>
      <c r="Z266" s="398"/>
      <c r="AA266" s="398"/>
      <c r="AB266" s="398"/>
      <c r="AC266" s="398"/>
      <c r="AD266" s="398"/>
      <c r="AE266" s="398"/>
      <c r="AF266" s="398"/>
      <c r="AG266" s="398"/>
      <c r="AH266" s="398"/>
      <c r="AI266" s="398"/>
    </row>
    <row r="267" spans="1:35" ht="8.85" customHeight="1">
      <c r="A267" s="210"/>
      <c r="B267" s="210"/>
      <c r="C267" s="210"/>
      <c r="D267" s="210"/>
      <c r="E267" s="210"/>
      <c r="F267" s="210"/>
      <c r="G267" s="210"/>
      <c r="H267" s="210"/>
      <c r="I267" s="210"/>
      <c r="U267" s="393"/>
      <c r="V267" s="392"/>
      <c r="W267"/>
      <c r="X267" s="398"/>
      <c r="Y267" s="398"/>
      <c r="Z267" s="398"/>
      <c r="AA267" s="398"/>
      <c r="AB267" s="398"/>
      <c r="AC267" s="398"/>
      <c r="AD267" s="398"/>
      <c r="AE267" s="398"/>
      <c r="AF267" s="398"/>
      <c r="AG267" s="398"/>
      <c r="AH267" s="398"/>
      <c r="AI267" s="398"/>
    </row>
    <row r="268" spans="1:35" ht="8.85" customHeight="1">
      <c r="A268" s="210"/>
      <c r="B268" s="210"/>
      <c r="C268" s="210"/>
      <c r="D268" s="210"/>
      <c r="E268" s="210"/>
      <c r="F268" s="210"/>
      <c r="G268" s="210"/>
      <c r="H268" s="210"/>
      <c r="I268" s="210"/>
      <c r="U268" s="393"/>
      <c r="V268" s="392"/>
      <c r="W268"/>
      <c r="X268" s="398"/>
      <c r="Y268" s="398"/>
      <c r="Z268" s="398"/>
      <c r="AA268" s="398"/>
      <c r="AB268" s="398"/>
      <c r="AC268" s="398"/>
      <c r="AD268" s="398"/>
      <c r="AE268" s="398"/>
      <c r="AF268" s="398"/>
      <c r="AG268" s="398"/>
      <c r="AH268" s="398"/>
      <c r="AI268" s="398"/>
    </row>
    <row r="269" spans="1:35" ht="8.85" customHeight="1">
      <c r="A269" s="210"/>
      <c r="B269" s="210"/>
      <c r="C269" s="210"/>
      <c r="D269" s="210"/>
      <c r="E269" s="210"/>
      <c r="F269" s="210"/>
      <c r="G269" s="210"/>
      <c r="H269" s="210"/>
      <c r="I269" s="210"/>
      <c r="U269" s="393"/>
      <c r="V269" s="392"/>
      <c r="W269"/>
      <c r="X269" s="398"/>
      <c r="Y269" s="398"/>
      <c r="Z269" s="398"/>
      <c r="AA269" s="398"/>
      <c r="AB269" s="398"/>
      <c r="AC269" s="398"/>
      <c r="AD269" s="398"/>
      <c r="AE269" s="398"/>
      <c r="AF269" s="398"/>
      <c r="AG269" s="398"/>
      <c r="AH269" s="398"/>
      <c r="AI269" s="398"/>
    </row>
    <row r="270" spans="1:35" ht="8.85" customHeight="1">
      <c r="A270" s="210"/>
      <c r="B270" s="210"/>
      <c r="C270" s="210"/>
      <c r="D270" s="210"/>
      <c r="E270" s="210"/>
      <c r="F270" s="210"/>
      <c r="G270" s="210"/>
      <c r="H270" s="210"/>
      <c r="I270" s="210"/>
      <c r="U270" s="393"/>
      <c r="V270" s="392"/>
      <c r="W270"/>
      <c r="X270" s="398"/>
      <c r="Y270" s="398"/>
      <c r="Z270" s="398"/>
      <c r="AA270" s="398"/>
      <c r="AB270" s="398"/>
      <c r="AC270" s="398"/>
      <c r="AD270" s="398"/>
      <c r="AE270" s="398"/>
      <c r="AF270" s="398"/>
      <c r="AG270" s="398"/>
      <c r="AH270" s="398"/>
      <c r="AI270" s="398"/>
    </row>
    <row r="271" spans="1:35" ht="8.85" customHeight="1">
      <c r="A271" s="210"/>
      <c r="B271" s="210"/>
      <c r="C271" s="210"/>
      <c r="D271" s="210"/>
      <c r="E271" s="210"/>
      <c r="F271" s="210"/>
      <c r="G271" s="210"/>
      <c r="H271" s="210"/>
      <c r="I271" s="210"/>
      <c r="U271" s="393"/>
      <c r="V271" s="392"/>
      <c r="W271"/>
      <c r="X271" s="398"/>
      <c r="Y271" s="398"/>
      <c r="Z271" s="398"/>
      <c r="AA271" s="398"/>
      <c r="AB271" s="398"/>
      <c r="AC271" s="398"/>
      <c r="AD271" s="398"/>
      <c r="AE271" s="398"/>
      <c r="AF271" s="398"/>
      <c r="AG271" s="398"/>
      <c r="AH271" s="398"/>
      <c r="AI271" s="398"/>
    </row>
    <row r="272" spans="1:35" ht="8.85" customHeight="1">
      <c r="A272" s="210"/>
      <c r="B272" s="210"/>
      <c r="C272" s="210"/>
      <c r="D272" s="210"/>
      <c r="E272" s="210"/>
      <c r="F272" s="210"/>
      <c r="G272" s="210"/>
      <c r="H272" s="210"/>
      <c r="I272" s="210"/>
      <c r="U272" s="393"/>
      <c r="V272" s="392"/>
      <c r="W272"/>
      <c r="X272" s="398"/>
      <c r="Y272" s="398"/>
      <c r="Z272" s="398"/>
      <c r="AA272" s="398"/>
      <c r="AB272" s="398"/>
      <c r="AC272" s="398"/>
      <c r="AD272" s="398"/>
      <c r="AE272" s="398"/>
      <c r="AF272" s="398"/>
      <c r="AG272" s="398"/>
      <c r="AH272" s="398"/>
      <c r="AI272" s="398"/>
    </row>
    <row r="273" spans="1:35" ht="8.85" customHeight="1">
      <c r="A273" s="210"/>
      <c r="B273" s="210"/>
      <c r="C273" s="210"/>
      <c r="D273" s="210"/>
      <c r="E273" s="210"/>
      <c r="F273" s="210"/>
      <c r="G273" s="210"/>
      <c r="H273" s="210"/>
      <c r="I273" s="210"/>
      <c r="U273" s="393"/>
      <c r="V273" s="392"/>
      <c r="W273"/>
      <c r="X273" s="398"/>
      <c r="Y273" s="398"/>
      <c r="Z273" s="398"/>
      <c r="AA273" s="398"/>
      <c r="AB273" s="398"/>
      <c r="AC273" s="398"/>
      <c r="AD273" s="398"/>
      <c r="AE273" s="398"/>
      <c r="AF273" s="398"/>
      <c r="AG273" s="398"/>
      <c r="AH273" s="398"/>
      <c r="AI273" s="398"/>
    </row>
    <row r="274" spans="1:35" ht="8.85" customHeight="1">
      <c r="A274" s="210"/>
      <c r="B274" s="210"/>
      <c r="C274" s="210"/>
      <c r="D274" s="210"/>
      <c r="E274" s="210"/>
      <c r="F274" s="210"/>
      <c r="G274" s="210"/>
      <c r="H274" s="210"/>
      <c r="I274" s="210"/>
      <c r="U274" s="393"/>
      <c r="V274" s="392"/>
      <c r="W274"/>
      <c r="X274" s="398"/>
      <c r="Y274" s="398"/>
      <c r="Z274" s="398"/>
      <c r="AA274" s="398"/>
      <c r="AB274" s="398"/>
      <c r="AC274" s="398"/>
      <c r="AD274" s="398"/>
      <c r="AE274" s="398"/>
      <c r="AF274" s="398"/>
      <c r="AG274" s="398"/>
      <c r="AH274" s="398"/>
      <c r="AI274" s="398"/>
    </row>
    <row r="275" spans="1:35" ht="8.85" customHeight="1">
      <c r="A275" s="210"/>
      <c r="B275" s="210"/>
      <c r="C275" s="210"/>
      <c r="D275" s="210"/>
      <c r="E275" s="210"/>
      <c r="F275" s="210"/>
      <c r="G275" s="210"/>
      <c r="H275" s="210"/>
      <c r="I275" s="210"/>
      <c r="U275" s="393"/>
      <c r="V275" s="392"/>
      <c r="W275"/>
      <c r="X275" s="398"/>
      <c r="Y275" s="398"/>
      <c r="Z275" s="398"/>
      <c r="AA275" s="398"/>
      <c r="AB275" s="398"/>
      <c r="AC275" s="398"/>
      <c r="AD275" s="398"/>
      <c r="AE275" s="398"/>
      <c r="AF275" s="398"/>
      <c r="AG275" s="398"/>
      <c r="AH275" s="398"/>
      <c r="AI275" s="398"/>
    </row>
    <row r="276" spans="1:35" ht="8.85" customHeight="1">
      <c r="A276" s="210"/>
      <c r="B276" s="210"/>
      <c r="C276" s="210"/>
      <c r="D276" s="210"/>
      <c r="E276" s="210"/>
      <c r="F276" s="210"/>
      <c r="G276" s="210"/>
      <c r="H276" s="210"/>
      <c r="I276" s="210"/>
      <c r="U276" s="393"/>
      <c r="V276" s="392"/>
      <c r="W276"/>
      <c r="X276" s="398"/>
      <c r="Y276" s="398"/>
      <c r="Z276" s="398"/>
      <c r="AA276" s="398"/>
      <c r="AB276" s="398"/>
      <c r="AC276" s="398"/>
      <c r="AD276" s="398"/>
      <c r="AE276" s="398"/>
      <c r="AF276" s="398"/>
      <c r="AG276" s="398"/>
      <c r="AH276" s="398"/>
      <c r="AI276" s="398"/>
    </row>
    <row r="277" spans="1:35" ht="8.85" customHeight="1">
      <c r="A277" s="210"/>
      <c r="B277" s="210"/>
      <c r="C277" s="210"/>
      <c r="D277" s="210"/>
      <c r="E277" s="210"/>
      <c r="F277" s="210"/>
      <c r="G277" s="210"/>
      <c r="H277" s="210"/>
      <c r="I277" s="210"/>
      <c r="U277" s="393"/>
      <c r="V277" s="392"/>
      <c r="W277"/>
      <c r="X277" s="398"/>
      <c r="Y277" s="398"/>
      <c r="Z277" s="398"/>
      <c r="AA277" s="398"/>
      <c r="AB277" s="398"/>
      <c r="AC277" s="398"/>
      <c r="AD277" s="398"/>
      <c r="AE277" s="398"/>
      <c r="AF277" s="398"/>
      <c r="AG277" s="398"/>
      <c r="AH277" s="398"/>
      <c r="AI277" s="398"/>
    </row>
    <row r="278" spans="1:35" ht="8.85" customHeight="1">
      <c r="A278" s="210"/>
      <c r="B278" s="210"/>
      <c r="C278" s="210"/>
      <c r="D278" s="210"/>
      <c r="E278" s="210"/>
      <c r="F278" s="210"/>
      <c r="G278" s="210"/>
      <c r="H278" s="210"/>
      <c r="I278" s="210"/>
      <c r="U278" s="393"/>
      <c r="V278" s="392"/>
      <c r="W278"/>
      <c r="X278" s="398"/>
      <c r="Y278" s="398"/>
      <c r="Z278" s="398"/>
      <c r="AA278" s="398"/>
      <c r="AB278" s="398"/>
      <c r="AC278" s="398"/>
      <c r="AD278" s="398"/>
      <c r="AE278" s="398"/>
      <c r="AF278" s="398"/>
      <c r="AG278" s="398"/>
      <c r="AH278" s="398"/>
      <c r="AI278" s="398"/>
    </row>
    <row r="279" spans="1:35" ht="8.85" customHeight="1">
      <c r="A279" s="210"/>
      <c r="B279" s="210"/>
      <c r="C279" s="210"/>
      <c r="D279" s="210"/>
      <c r="E279" s="210"/>
      <c r="F279" s="210"/>
      <c r="G279" s="210"/>
      <c r="H279" s="210"/>
      <c r="I279" s="210"/>
      <c r="U279" s="393"/>
      <c r="V279" s="392"/>
      <c r="W279"/>
      <c r="X279" s="398"/>
      <c r="Y279" s="398"/>
      <c r="Z279" s="398"/>
      <c r="AA279" s="398"/>
      <c r="AB279" s="398"/>
      <c r="AC279" s="398"/>
      <c r="AD279" s="398"/>
      <c r="AE279" s="398"/>
      <c r="AF279" s="398"/>
      <c r="AG279" s="398"/>
      <c r="AH279" s="398"/>
      <c r="AI279" s="398"/>
    </row>
    <row r="280" spans="1:35" ht="8.85" customHeight="1">
      <c r="A280" s="210"/>
      <c r="B280" s="210"/>
      <c r="C280" s="210"/>
      <c r="D280" s="210"/>
      <c r="E280" s="210"/>
      <c r="F280" s="210"/>
      <c r="G280" s="210"/>
      <c r="H280" s="210"/>
      <c r="I280" s="210"/>
      <c r="U280" s="393"/>
      <c r="V280" s="392"/>
      <c r="W280"/>
      <c r="X280" s="398"/>
      <c r="Y280" s="398"/>
      <c r="Z280" s="398"/>
      <c r="AA280" s="398"/>
      <c r="AB280" s="398"/>
      <c r="AC280" s="398"/>
      <c r="AD280" s="398"/>
      <c r="AE280" s="398"/>
      <c r="AF280" s="398"/>
      <c r="AG280" s="398"/>
      <c r="AH280" s="398"/>
      <c r="AI280" s="398"/>
    </row>
    <row r="281" spans="1:35" ht="8.85" customHeight="1">
      <c r="A281" s="210"/>
      <c r="B281" s="210"/>
      <c r="C281" s="210"/>
      <c r="D281" s="210"/>
      <c r="E281" s="210"/>
      <c r="F281" s="210"/>
      <c r="G281" s="210"/>
      <c r="H281" s="210"/>
      <c r="I281" s="210"/>
      <c r="M281" s="449"/>
      <c r="U281" s="393"/>
      <c r="V281" s="392"/>
      <c r="W281"/>
      <c r="X281" s="398"/>
      <c r="Y281" s="398"/>
      <c r="Z281" s="398"/>
      <c r="AA281" s="398"/>
      <c r="AB281" s="398"/>
      <c r="AC281" s="398"/>
      <c r="AD281" s="398"/>
      <c r="AE281" s="398"/>
      <c r="AF281" s="398"/>
      <c r="AG281" s="398"/>
      <c r="AH281" s="398"/>
      <c r="AI281" s="398"/>
    </row>
    <row r="282" spans="1:35" ht="8.85" customHeight="1">
      <c r="A282" s="210"/>
      <c r="B282" s="210"/>
      <c r="C282" s="210"/>
      <c r="D282" s="210"/>
      <c r="E282" s="210"/>
      <c r="F282" s="210"/>
      <c r="G282" s="210"/>
      <c r="H282" s="210"/>
      <c r="I282" s="210"/>
      <c r="U282" s="393"/>
      <c r="V282" s="392"/>
      <c r="W282"/>
      <c r="X282" s="398"/>
      <c r="Y282" s="398"/>
      <c r="Z282" s="398"/>
      <c r="AA282" s="398"/>
      <c r="AB282" s="398"/>
      <c r="AC282" s="398"/>
      <c r="AD282" s="398"/>
      <c r="AE282" s="398"/>
      <c r="AF282" s="398"/>
      <c r="AG282" s="398"/>
      <c r="AH282" s="398"/>
      <c r="AI282" s="398"/>
    </row>
    <row r="283" spans="1:35" ht="8.85" customHeight="1">
      <c r="A283" s="210"/>
      <c r="B283" s="210"/>
      <c r="C283" s="210"/>
      <c r="D283" s="210"/>
      <c r="E283" s="210"/>
      <c r="F283" s="210"/>
      <c r="G283" s="210"/>
      <c r="H283" s="210"/>
      <c r="I283" s="210"/>
      <c r="U283" s="393"/>
      <c r="V283" s="392"/>
      <c r="W283"/>
      <c r="X283" s="398"/>
      <c r="Y283" s="398"/>
      <c r="Z283" s="398"/>
      <c r="AA283" s="398"/>
      <c r="AB283" s="398"/>
      <c r="AC283" s="398"/>
      <c r="AD283" s="398"/>
      <c r="AE283" s="398"/>
      <c r="AF283" s="398"/>
      <c r="AG283" s="398"/>
      <c r="AH283" s="398"/>
      <c r="AI283" s="398"/>
    </row>
    <row r="284" spans="1:35" ht="8.85" customHeight="1">
      <c r="A284" s="210"/>
      <c r="B284" s="210"/>
      <c r="C284" s="210"/>
      <c r="D284" s="210"/>
      <c r="E284" s="210"/>
      <c r="F284" s="210"/>
      <c r="G284" s="210"/>
      <c r="H284" s="210"/>
      <c r="I284" s="210"/>
      <c r="U284" s="393"/>
      <c r="V284" s="392"/>
      <c r="W284"/>
      <c r="X284" s="398"/>
      <c r="Y284" s="398"/>
      <c r="Z284" s="398"/>
      <c r="AA284" s="398"/>
      <c r="AB284" s="398"/>
      <c r="AC284" s="398"/>
      <c r="AD284" s="398"/>
      <c r="AE284" s="398"/>
      <c r="AF284" s="398"/>
      <c r="AG284" s="398"/>
      <c r="AH284" s="398"/>
      <c r="AI284" s="398"/>
    </row>
    <row r="285" spans="1:35" ht="8.85" customHeight="1">
      <c r="A285" s="210"/>
      <c r="B285" s="210"/>
      <c r="C285" s="210"/>
      <c r="D285" s="210"/>
      <c r="E285" s="210"/>
      <c r="F285" s="210"/>
      <c r="G285" s="210"/>
      <c r="H285" s="210"/>
      <c r="I285" s="210"/>
      <c r="U285" s="393"/>
      <c r="V285" s="392"/>
      <c r="W285"/>
      <c r="X285" s="398"/>
      <c r="Y285" s="398"/>
      <c r="Z285" s="398"/>
      <c r="AA285" s="398"/>
      <c r="AB285" s="398"/>
      <c r="AC285" s="398"/>
      <c r="AD285" s="398"/>
      <c r="AE285" s="398"/>
      <c r="AF285" s="398"/>
      <c r="AG285" s="398"/>
      <c r="AH285" s="398"/>
      <c r="AI285" s="398"/>
    </row>
    <row r="286" spans="1:35" ht="8.85" customHeight="1">
      <c r="A286" s="210"/>
      <c r="B286" s="210"/>
      <c r="C286" s="210"/>
      <c r="D286" s="210"/>
      <c r="E286" s="210"/>
      <c r="F286" s="210"/>
      <c r="G286" s="210"/>
      <c r="H286" s="210"/>
      <c r="I286" s="210"/>
      <c r="U286" s="393"/>
      <c r="V286" s="392"/>
      <c r="W286"/>
      <c r="X286" s="398"/>
      <c r="Y286" s="398"/>
      <c r="Z286" s="398"/>
      <c r="AA286" s="398"/>
      <c r="AB286" s="398"/>
      <c r="AC286" s="398"/>
      <c r="AD286" s="398"/>
      <c r="AE286" s="398"/>
      <c r="AF286" s="398"/>
      <c r="AG286" s="398"/>
      <c r="AH286" s="398"/>
      <c r="AI286" s="398"/>
    </row>
    <row r="287" spans="1:35" ht="8.85" customHeight="1">
      <c r="A287" s="210"/>
      <c r="B287" s="210"/>
      <c r="C287" s="210"/>
      <c r="D287" s="210"/>
      <c r="E287" s="210"/>
      <c r="F287" s="210"/>
      <c r="G287" s="210"/>
      <c r="H287" s="210"/>
      <c r="I287" s="210"/>
      <c r="U287" s="393"/>
      <c r="V287" s="392"/>
      <c r="W287"/>
      <c r="X287" s="398"/>
      <c r="Y287" s="398"/>
      <c r="Z287" s="398"/>
      <c r="AA287" s="398"/>
      <c r="AB287" s="398"/>
      <c r="AC287" s="398"/>
      <c r="AD287" s="398"/>
      <c r="AE287" s="398"/>
      <c r="AF287" s="398"/>
      <c r="AG287" s="398"/>
      <c r="AH287" s="398"/>
      <c r="AI287" s="398"/>
    </row>
    <row r="288" spans="1:35" ht="8.85" customHeight="1">
      <c r="A288" s="210"/>
      <c r="B288" s="210"/>
      <c r="C288" s="210"/>
      <c r="D288" s="210"/>
      <c r="E288" s="210"/>
      <c r="F288" s="210"/>
      <c r="G288" s="210"/>
      <c r="H288" s="210"/>
      <c r="I288" s="210"/>
      <c r="U288" s="393"/>
      <c r="V288" s="392"/>
      <c r="W288"/>
      <c r="X288" s="398"/>
      <c r="Y288" s="398"/>
      <c r="Z288" s="398"/>
      <c r="AA288" s="398"/>
      <c r="AB288" s="398"/>
      <c r="AC288" s="398"/>
      <c r="AD288" s="398"/>
      <c r="AE288" s="398"/>
      <c r="AF288" s="398"/>
      <c r="AG288" s="398"/>
      <c r="AH288" s="398"/>
      <c r="AI288" s="398"/>
    </row>
    <row r="289" spans="1:35" ht="8.85" customHeight="1">
      <c r="A289" s="210"/>
      <c r="B289" s="210"/>
      <c r="C289" s="210"/>
      <c r="D289" s="210"/>
      <c r="E289" s="210"/>
      <c r="F289" s="210"/>
      <c r="G289" s="210"/>
      <c r="H289" s="210"/>
      <c r="I289" s="210"/>
      <c r="U289" s="393"/>
      <c r="V289" s="392"/>
      <c r="W289"/>
      <c r="X289" s="398"/>
      <c r="Y289" s="398"/>
      <c r="Z289" s="398"/>
      <c r="AA289" s="398"/>
      <c r="AB289" s="398"/>
      <c r="AC289" s="398"/>
      <c r="AD289" s="398"/>
      <c r="AE289" s="398"/>
      <c r="AF289" s="398"/>
      <c r="AG289" s="398"/>
      <c r="AH289" s="398"/>
      <c r="AI289" s="398"/>
    </row>
    <row r="290" spans="1:35" ht="8.85" customHeight="1">
      <c r="A290" s="210"/>
      <c r="B290" s="210"/>
      <c r="C290" s="210"/>
      <c r="D290" s="210"/>
      <c r="E290" s="210"/>
      <c r="F290" s="210"/>
      <c r="G290" s="210"/>
      <c r="H290" s="210"/>
      <c r="I290" s="210"/>
      <c r="U290" s="393"/>
      <c r="V290" s="392"/>
      <c r="W290"/>
      <c r="X290" s="398"/>
      <c r="Y290" s="398"/>
      <c r="Z290" s="398"/>
      <c r="AA290" s="398"/>
      <c r="AB290" s="398"/>
      <c r="AC290" s="398"/>
      <c r="AD290" s="398"/>
      <c r="AE290" s="398"/>
      <c r="AF290" s="398"/>
      <c r="AG290" s="398"/>
      <c r="AH290" s="398"/>
      <c r="AI290" s="398"/>
    </row>
    <row r="291" spans="1:35" ht="8.85" customHeight="1">
      <c r="A291" s="210"/>
      <c r="B291" s="210"/>
      <c r="C291" s="210"/>
      <c r="D291" s="210"/>
      <c r="E291" s="210"/>
      <c r="F291" s="210"/>
      <c r="G291" s="210"/>
      <c r="H291" s="210"/>
      <c r="I291" s="210"/>
      <c r="U291" s="393"/>
      <c r="V291" s="392"/>
      <c r="W291"/>
      <c r="X291" s="398"/>
      <c r="Y291" s="398"/>
      <c r="Z291" s="398"/>
      <c r="AA291" s="398"/>
      <c r="AB291" s="398"/>
      <c r="AC291" s="398"/>
      <c r="AD291" s="398"/>
      <c r="AE291" s="398"/>
      <c r="AF291" s="398"/>
      <c r="AG291" s="398"/>
      <c r="AH291" s="398"/>
      <c r="AI291" s="398"/>
    </row>
    <row r="292" spans="1:35" ht="8.85" customHeight="1">
      <c r="A292" s="210"/>
      <c r="B292" s="210"/>
      <c r="C292" s="210"/>
      <c r="D292" s="210"/>
      <c r="E292" s="210"/>
      <c r="F292" s="210"/>
      <c r="G292" s="210"/>
      <c r="H292" s="210"/>
      <c r="I292" s="210"/>
      <c r="U292" s="393"/>
      <c r="V292" s="392"/>
      <c r="W292"/>
      <c r="X292" s="398"/>
      <c r="Y292" s="398"/>
      <c r="Z292" s="398"/>
      <c r="AA292" s="398"/>
      <c r="AB292" s="398"/>
      <c r="AC292" s="398"/>
      <c r="AD292" s="398"/>
      <c r="AE292" s="398"/>
      <c r="AF292" s="398"/>
      <c r="AG292" s="398"/>
      <c r="AH292" s="398"/>
      <c r="AI292" s="398"/>
    </row>
    <row r="293" spans="1:35" ht="8.85" customHeight="1">
      <c r="A293" s="210"/>
      <c r="B293" s="210"/>
      <c r="C293" s="210"/>
      <c r="D293" s="210"/>
      <c r="E293" s="210"/>
      <c r="F293" s="210"/>
      <c r="G293" s="210"/>
      <c r="H293" s="210"/>
      <c r="I293" s="210"/>
      <c r="U293" s="393"/>
      <c r="V293" s="392"/>
      <c r="W293"/>
      <c r="X293" s="398"/>
      <c r="Y293" s="398"/>
      <c r="Z293" s="398"/>
      <c r="AA293" s="398"/>
      <c r="AB293" s="398"/>
      <c r="AC293" s="398"/>
      <c r="AD293" s="398"/>
      <c r="AE293" s="398"/>
      <c r="AF293" s="398"/>
      <c r="AG293" s="398"/>
      <c r="AH293" s="398"/>
      <c r="AI293" s="398"/>
    </row>
    <row r="294" spans="1:35" ht="8.85" customHeight="1">
      <c r="A294" s="210"/>
      <c r="B294" s="210"/>
      <c r="C294" s="210"/>
      <c r="D294" s="210"/>
      <c r="E294" s="210"/>
      <c r="F294" s="210"/>
      <c r="G294" s="210"/>
      <c r="H294" s="210"/>
      <c r="I294" s="210"/>
      <c r="U294" s="393"/>
      <c r="V294" s="392"/>
      <c r="W294"/>
      <c r="X294" s="398"/>
      <c r="Y294" s="398"/>
      <c r="Z294" s="398"/>
      <c r="AA294" s="398"/>
      <c r="AB294" s="398"/>
      <c r="AC294" s="398"/>
      <c r="AD294" s="398"/>
      <c r="AE294" s="398"/>
      <c r="AF294" s="398"/>
      <c r="AG294" s="398"/>
      <c r="AH294" s="398"/>
      <c r="AI294" s="398"/>
    </row>
    <row r="295" spans="1:35" ht="8.85" customHeight="1">
      <c r="A295" s="210"/>
      <c r="B295" s="210"/>
      <c r="C295" s="210"/>
      <c r="D295" s="210"/>
      <c r="E295" s="210"/>
      <c r="F295" s="210"/>
      <c r="G295" s="210"/>
      <c r="H295" s="210"/>
      <c r="I295" s="210"/>
      <c r="U295" s="393"/>
      <c r="V295" s="392"/>
      <c r="W295"/>
      <c r="X295" s="398"/>
      <c r="Y295" s="398"/>
      <c r="Z295" s="398"/>
      <c r="AA295" s="398"/>
      <c r="AB295" s="398"/>
      <c r="AC295" s="398"/>
      <c r="AD295" s="398"/>
      <c r="AE295" s="398"/>
      <c r="AF295" s="398"/>
      <c r="AG295" s="398"/>
      <c r="AH295" s="398"/>
      <c r="AI295" s="398"/>
    </row>
    <row r="296" spans="1:35" ht="8.85" customHeight="1">
      <c r="A296" s="210"/>
      <c r="B296" s="210"/>
      <c r="C296" s="210"/>
      <c r="D296" s="210"/>
      <c r="E296" s="210"/>
      <c r="F296" s="210"/>
      <c r="G296" s="210"/>
      <c r="H296" s="210"/>
      <c r="I296" s="210"/>
      <c r="U296" s="393"/>
      <c r="V296" s="392"/>
      <c r="W296"/>
      <c r="X296" s="398"/>
      <c r="Y296" s="398"/>
      <c r="Z296" s="398"/>
      <c r="AA296" s="398"/>
      <c r="AB296" s="398"/>
      <c r="AC296" s="398"/>
      <c r="AD296" s="398"/>
      <c r="AE296" s="398"/>
      <c r="AF296" s="398"/>
      <c r="AG296" s="398"/>
      <c r="AH296" s="398"/>
      <c r="AI296" s="398"/>
    </row>
    <row r="297" spans="1:35" ht="8.85" customHeight="1">
      <c r="A297" s="210"/>
      <c r="B297" s="210"/>
      <c r="C297" s="210"/>
      <c r="D297" s="210"/>
      <c r="E297" s="210"/>
      <c r="F297" s="210"/>
      <c r="G297" s="210"/>
      <c r="H297" s="210"/>
      <c r="I297" s="210"/>
      <c r="U297" s="393"/>
      <c r="V297" s="392"/>
      <c r="W297"/>
      <c r="X297" s="398"/>
      <c r="Y297" s="398"/>
      <c r="Z297" s="398"/>
      <c r="AA297" s="398"/>
      <c r="AB297" s="398"/>
      <c r="AC297" s="398"/>
      <c r="AD297" s="398"/>
      <c r="AE297" s="398"/>
      <c r="AF297" s="398"/>
      <c r="AG297" s="398"/>
      <c r="AH297" s="398"/>
      <c r="AI297" s="398"/>
    </row>
    <row r="298" spans="1:35" ht="8.85" customHeight="1">
      <c r="A298" s="210"/>
      <c r="B298" s="210"/>
      <c r="C298" s="210"/>
      <c r="D298" s="210"/>
      <c r="E298" s="210"/>
      <c r="F298" s="210"/>
      <c r="G298" s="210"/>
      <c r="H298" s="210"/>
      <c r="I298" s="210"/>
      <c r="U298" s="393"/>
      <c r="V298" s="392"/>
      <c r="W298"/>
      <c r="X298" s="398"/>
      <c r="Y298" s="398"/>
      <c r="Z298" s="398"/>
      <c r="AA298" s="398"/>
      <c r="AB298" s="398"/>
      <c r="AC298" s="398"/>
      <c r="AD298" s="398"/>
      <c r="AE298" s="398"/>
      <c r="AF298" s="398"/>
      <c r="AG298" s="398"/>
      <c r="AH298" s="398"/>
      <c r="AI298" s="398"/>
    </row>
    <row r="299" spans="1:35" ht="8.85" customHeight="1">
      <c r="A299" s="210"/>
      <c r="B299" s="210"/>
      <c r="C299" s="210"/>
      <c r="D299" s="210"/>
      <c r="E299" s="210"/>
      <c r="F299" s="210"/>
      <c r="G299" s="210"/>
      <c r="H299" s="210"/>
      <c r="I299" s="210"/>
      <c r="U299" s="393"/>
      <c r="V299" s="392"/>
      <c r="W299"/>
      <c r="X299" s="398"/>
      <c r="Y299" s="398"/>
      <c r="Z299" s="398"/>
      <c r="AA299" s="398"/>
      <c r="AB299" s="398"/>
      <c r="AC299" s="398"/>
      <c r="AD299" s="398"/>
      <c r="AE299" s="398"/>
      <c r="AF299" s="398"/>
      <c r="AG299" s="398"/>
      <c r="AH299" s="398"/>
      <c r="AI299" s="398"/>
    </row>
    <row r="300" spans="1:35" ht="8.85" customHeight="1">
      <c r="A300" s="210"/>
      <c r="B300" s="210"/>
      <c r="C300" s="210"/>
      <c r="D300" s="210"/>
      <c r="E300" s="210"/>
      <c r="F300" s="210"/>
      <c r="G300" s="210"/>
      <c r="H300" s="210"/>
      <c r="I300" s="210"/>
      <c r="U300" s="393"/>
      <c r="V300" s="392"/>
      <c r="W300"/>
      <c r="X300" s="398"/>
      <c r="Y300" s="398"/>
      <c r="Z300" s="398"/>
      <c r="AA300" s="398"/>
      <c r="AB300" s="398"/>
      <c r="AC300" s="398"/>
      <c r="AD300" s="398"/>
      <c r="AE300" s="398"/>
      <c r="AF300" s="398"/>
      <c r="AG300" s="398"/>
      <c r="AH300" s="398"/>
      <c r="AI300" s="398"/>
    </row>
    <row r="301" spans="1:35" ht="8.85" customHeight="1">
      <c r="A301" s="210"/>
      <c r="B301" s="210"/>
      <c r="C301" s="210"/>
      <c r="D301" s="210"/>
      <c r="E301" s="210"/>
      <c r="F301" s="210"/>
      <c r="G301" s="210"/>
      <c r="H301" s="210"/>
      <c r="I301" s="210"/>
      <c r="U301" s="393"/>
      <c r="V301" s="392"/>
      <c r="W301"/>
      <c r="X301" s="398"/>
      <c r="Y301" s="398"/>
      <c r="Z301" s="398"/>
      <c r="AA301" s="398"/>
      <c r="AB301" s="398"/>
      <c r="AC301" s="398"/>
      <c r="AD301" s="398"/>
      <c r="AE301" s="398"/>
      <c r="AF301" s="398"/>
      <c r="AG301" s="398"/>
      <c r="AH301" s="398"/>
      <c r="AI301" s="398"/>
    </row>
    <row r="302" spans="1:35" ht="8.85" customHeight="1">
      <c r="A302" s="210"/>
      <c r="B302" s="210"/>
      <c r="C302" s="210"/>
      <c r="D302" s="210"/>
      <c r="E302" s="210"/>
      <c r="F302" s="210"/>
      <c r="G302" s="210"/>
      <c r="H302" s="210"/>
      <c r="I302" s="210"/>
      <c r="U302" s="393"/>
      <c r="V302" s="392"/>
      <c r="W302"/>
      <c r="X302" s="398"/>
      <c r="Y302" s="398"/>
      <c r="Z302" s="398"/>
      <c r="AA302" s="398"/>
      <c r="AB302" s="398"/>
      <c r="AC302" s="398"/>
      <c r="AD302" s="398"/>
      <c r="AE302" s="398"/>
      <c r="AF302" s="398"/>
      <c r="AG302" s="398"/>
      <c r="AH302" s="398"/>
      <c r="AI302" s="398"/>
    </row>
    <row r="303" spans="1:35" ht="8.85" customHeight="1">
      <c r="A303" s="210"/>
      <c r="B303" s="210"/>
      <c r="C303" s="210"/>
      <c r="D303" s="210"/>
      <c r="E303" s="210"/>
      <c r="F303" s="210"/>
      <c r="G303" s="210"/>
      <c r="H303" s="210"/>
      <c r="I303" s="210"/>
      <c r="U303" s="393"/>
      <c r="V303" s="392"/>
      <c r="W303"/>
      <c r="X303" s="398"/>
      <c r="Y303" s="398"/>
      <c r="Z303" s="398"/>
      <c r="AA303" s="398"/>
      <c r="AB303" s="398"/>
      <c r="AC303" s="398"/>
      <c r="AD303" s="398"/>
      <c r="AE303" s="398"/>
      <c r="AF303" s="398"/>
      <c r="AG303" s="398"/>
      <c r="AH303" s="398"/>
      <c r="AI303" s="398"/>
    </row>
    <row r="304" spans="1:35" ht="8.85" customHeight="1">
      <c r="A304" s="210"/>
      <c r="B304" s="210"/>
      <c r="C304" s="210"/>
      <c r="D304" s="210"/>
      <c r="E304" s="210"/>
      <c r="F304" s="210"/>
      <c r="G304" s="210"/>
      <c r="H304" s="210"/>
      <c r="I304" s="210"/>
      <c r="U304" s="393"/>
      <c r="V304" s="392"/>
      <c r="W304"/>
      <c r="X304" s="398"/>
      <c r="Y304" s="398"/>
      <c r="Z304" s="398"/>
      <c r="AA304" s="398"/>
      <c r="AB304" s="398"/>
      <c r="AC304" s="398"/>
      <c r="AD304" s="398"/>
      <c r="AE304" s="398"/>
      <c r="AF304" s="398"/>
      <c r="AG304" s="398"/>
      <c r="AH304" s="398"/>
      <c r="AI304" s="398"/>
    </row>
    <row r="305" spans="1:35" ht="8.85" customHeight="1">
      <c r="A305" s="210"/>
      <c r="B305" s="210"/>
      <c r="C305" s="210"/>
      <c r="D305" s="210"/>
      <c r="E305" s="210"/>
      <c r="F305" s="210"/>
      <c r="G305" s="210"/>
      <c r="H305" s="210"/>
      <c r="I305" s="210"/>
      <c r="U305" s="393"/>
      <c r="V305" s="392"/>
      <c r="W305"/>
      <c r="X305" s="398"/>
      <c r="Y305" s="398"/>
      <c r="Z305" s="398"/>
      <c r="AA305" s="398"/>
      <c r="AB305" s="398"/>
      <c r="AC305" s="398"/>
      <c r="AD305" s="398"/>
      <c r="AE305" s="398"/>
      <c r="AF305" s="398"/>
      <c r="AG305" s="398"/>
      <c r="AH305" s="398"/>
      <c r="AI305" s="398"/>
    </row>
    <row r="306" spans="1:35" ht="8.85" customHeight="1">
      <c r="A306" s="210"/>
      <c r="B306" s="210"/>
      <c r="C306" s="210"/>
      <c r="D306" s="210"/>
      <c r="E306" s="210"/>
      <c r="F306" s="210"/>
      <c r="G306" s="210"/>
      <c r="H306" s="210"/>
      <c r="I306" s="210"/>
      <c r="U306" s="393"/>
      <c r="V306" s="392"/>
      <c r="W306"/>
      <c r="X306" s="398"/>
      <c r="Y306" s="398"/>
      <c r="Z306" s="398"/>
      <c r="AA306" s="398"/>
      <c r="AB306" s="398"/>
      <c r="AC306" s="398"/>
      <c r="AD306" s="398"/>
      <c r="AE306" s="398"/>
      <c r="AF306" s="398"/>
      <c r="AG306" s="398"/>
      <c r="AH306" s="398"/>
      <c r="AI306" s="398"/>
    </row>
    <row r="307" spans="1:35" ht="8.85" customHeight="1">
      <c r="A307" s="210"/>
      <c r="B307" s="210"/>
      <c r="C307" s="210"/>
      <c r="D307" s="210"/>
      <c r="E307" s="210"/>
      <c r="F307" s="210"/>
      <c r="G307" s="210"/>
      <c r="H307" s="210"/>
      <c r="I307" s="210"/>
      <c r="U307" s="393"/>
      <c r="V307" s="392"/>
      <c r="W307"/>
      <c r="X307" s="398"/>
      <c r="Y307" s="398"/>
      <c r="Z307" s="398"/>
      <c r="AA307" s="398"/>
      <c r="AB307" s="398"/>
      <c r="AC307" s="398"/>
      <c r="AD307" s="398"/>
      <c r="AE307" s="398"/>
      <c r="AF307" s="398"/>
      <c r="AG307" s="398"/>
      <c r="AH307" s="398"/>
      <c r="AI307" s="398"/>
    </row>
    <row r="308" spans="1:35" ht="8.85" customHeight="1">
      <c r="A308" s="210"/>
      <c r="B308" s="210"/>
      <c r="C308" s="210"/>
      <c r="D308" s="210"/>
      <c r="E308" s="210"/>
      <c r="F308" s="210"/>
      <c r="G308" s="210"/>
      <c r="H308" s="210"/>
      <c r="I308" s="210"/>
      <c r="U308" s="393"/>
      <c r="V308" s="392"/>
      <c r="W308"/>
      <c r="X308" s="398"/>
      <c r="Y308" s="398"/>
      <c r="Z308" s="398"/>
      <c r="AA308" s="398"/>
      <c r="AB308" s="398"/>
      <c r="AC308" s="398"/>
      <c r="AD308" s="398"/>
      <c r="AE308" s="398"/>
      <c r="AF308" s="398"/>
      <c r="AG308" s="398"/>
      <c r="AH308" s="398"/>
      <c r="AI308" s="398"/>
    </row>
    <row r="309" spans="1:35" ht="8.85" customHeight="1">
      <c r="A309" s="210"/>
      <c r="B309" s="210"/>
      <c r="C309" s="210"/>
      <c r="D309" s="210"/>
      <c r="E309" s="210"/>
      <c r="F309" s="210"/>
      <c r="G309" s="210"/>
      <c r="H309" s="210"/>
      <c r="I309" s="210"/>
      <c r="U309" s="393"/>
      <c r="V309" s="392"/>
      <c r="W309"/>
      <c r="X309" s="398"/>
      <c r="Y309" s="398"/>
      <c r="Z309" s="398"/>
      <c r="AA309" s="398"/>
      <c r="AB309" s="398"/>
      <c r="AC309" s="398"/>
      <c r="AD309" s="398"/>
      <c r="AE309" s="398"/>
      <c r="AF309" s="398"/>
      <c r="AG309" s="398"/>
      <c r="AH309" s="398"/>
      <c r="AI309" s="398"/>
    </row>
    <row r="310" spans="1:35" ht="8.85" customHeight="1">
      <c r="A310" s="210"/>
      <c r="B310" s="210"/>
      <c r="C310" s="210"/>
      <c r="D310" s="210"/>
      <c r="E310" s="210"/>
      <c r="F310" s="210"/>
      <c r="G310" s="210"/>
      <c r="H310" s="210"/>
      <c r="I310" s="210"/>
      <c r="U310" s="393"/>
      <c r="V310" s="392"/>
      <c r="W310"/>
      <c r="X310" s="398"/>
      <c r="Y310" s="398"/>
      <c r="Z310" s="398"/>
      <c r="AA310" s="398"/>
      <c r="AB310" s="398"/>
      <c r="AC310" s="398"/>
      <c r="AD310" s="398"/>
      <c r="AE310" s="398"/>
      <c r="AF310" s="398"/>
      <c r="AG310" s="398"/>
      <c r="AH310" s="398"/>
      <c r="AI310" s="398"/>
    </row>
    <row r="311" spans="1:35" ht="8.85" customHeight="1">
      <c r="A311" s="210"/>
      <c r="B311" s="210"/>
      <c r="C311" s="210"/>
      <c r="D311" s="210"/>
      <c r="E311" s="210"/>
      <c r="F311" s="210"/>
      <c r="G311" s="210"/>
      <c r="H311" s="210"/>
      <c r="I311" s="210"/>
      <c r="U311" s="393"/>
      <c r="V311" s="392"/>
      <c r="W311"/>
      <c r="X311" s="398"/>
      <c r="Y311" s="398"/>
      <c r="Z311" s="398"/>
      <c r="AA311" s="398"/>
      <c r="AB311" s="398"/>
      <c r="AC311" s="398"/>
      <c r="AD311" s="398"/>
      <c r="AE311" s="398"/>
      <c r="AF311" s="398"/>
      <c r="AG311" s="398"/>
      <c r="AH311" s="398"/>
      <c r="AI311" s="398"/>
    </row>
    <row r="312" spans="1:35" ht="8.85" customHeight="1">
      <c r="A312" s="210"/>
      <c r="B312" s="210"/>
      <c r="C312" s="210"/>
      <c r="D312" s="210"/>
      <c r="E312" s="210"/>
      <c r="F312" s="210"/>
      <c r="G312" s="210"/>
      <c r="H312" s="210"/>
      <c r="I312" s="210"/>
      <c r="U312" s="393"/>
      <c r="V312" s="392"/>
      <c r="W312"/>
      <c r="X312" s="398"/>
      <c r="Y312" s="398"/>
      <c r="Z312" s="398"/>
      <c r="AA312" s="398"/>
      <c r="AB312" s="398"/>
      <c r="AC312" s="398"/>
      <c r="AD312" s="398"/>
      <c r="AE312" s="398"/>
      <c r="AF312" s="398"/>
      <c r="AG312" s="398"/>
      <c r="AH312" s="398"/>
      <c r="AI312" s="398"/>
    </row>
    <row r="313" spans="1:35" ht="8.85" customHeight="1">
      <c r="A313" s="210"/>
      <c r="B313" s="210"/>
      <c r="C313" s="210"/>
      <c r="D313" s="210"/>
      <c r="E313" s="210"/>
      <c r="F313" s="210"/>
      <c r="G313" s="210"/>
      <c r="H313" s="210"/>
      <c r="I313" s="210"/>
      <c r="U313" s="393"/>
      <c r="V313" s="392"/>
      <c r="W313"/>
      <c r="X313" s="398"/>
      <c r="Y313" s="398"/>
      <c r="Z313" s="398"/>
      <c r="AA313" s="398"/>
      <c r="AB313" s="398"/>
      <c r="AC313" s="398"/>
      <c r="AD313" s="398"/>
      <c r="AE313" s="398"/>
      <c r="AF313" s="398"/>
      <c r="AG313" s="398"/>
      <c r="AH313" s="398"/>
      <c r="AI313" s="398"/>
    </row>
    <row r="314" spans="1:35" ht="8.85" customHeight="1">
      <c r="A314" s="210"/>
      <c r="B314" s="210"/>
      <c r="C314" s="210"/>
      <c r="D314" s="210"/>
      <c r="E314" s="210"/>
      <c r="F314" s="210"/>
      <c r="G314" s="210"/>
      <c r="H314" s="210"/>
      <c r="I314" s="210"/>
      <c r="U314" s="393"/>
      <c r="V314" s="392"/>
      <c r="W314"/>
      <c r="X314" s="398"/>
      <c r="Y314" s="398"/>
      <c r="Z314" s="398"/>
      <c r="AA314" s="398"/>
      <c r="AB314" s="398"/>
      <c r="AC314" s="398"/>
      <c r="AD314" s="398"/>
      <c r="AE314" s="398"/>
      <c r="AF314" s="398"/>
      <c r="AG314" s="398"/>
      <c r="AH314" s="398"/>
      <c r="AI314" s="398"/>
    </row>
    <row r="315" spans="1:35" ht="8.85" customHeight="1">
      <c r="A315" s="210"/>
      <c r="B315" s="210"/>
      <c r="C315" s="210"/>
      <c r="D315" s="210"/>
      <c r="E315" s="210"/>
      <c r="F315" s="210"/>
      <c r="G315" s="210"/>
      <c r="H315" s="210"/>
      <c r="I315" s="210"/>
      <c r="U315" s="393"/>
      <c r="V315" s="392"/>
      <c r="W315"/>
      <c r="X315" s="398"/>
      <c r="Y315" s="398"/>
      <c r="Z315" s="398"/>
      <c r="AA315" s="398"/>
      <c r="AB315" s="398"/>
      <c r="AC315" s="398"/>
      <c r="AD315" s="398"/>
      <c r="AE315" s="398"/>
      <c r="AF315" s="398"/>
      <c r="AG315" s="398"/>
      <c r="AH315" s="398"/>
      <c r="AI315" s="398"/>
    </row>
    <row r="316" spans="1:35" ht="8.85" customHeight="1">
      <c r="A316" s="210"/>
      <c r="B316" s="210"/>
      <c r="C316" s="210"/>
      <c r="D316" s="210"/>
      <c r="E316" s="210"/>
      <c r="F316" s="210"/>
      <c r="G316" s="210"/>
      <c r="H316" s="210"/>
      <c r="I316" s="210"/>
      <c r="U316" s="393"/>
      <c r="V316" s="392"/>
      <c r="W316"/>
      <c r="X316" s="398"/>
      <c r="Y316" s="398"/>
      <c r="Z316" s="398"/>
      <c r="AA316" s="398"/>
      <c r="AB316" s="398"/>
      <c r="AC316" s="398"/>
      <c r="AD316" s="398"/>
      <c r="AE316" s="398"/>
      <c r="AF316" s="398"/>
      <c r="AG316" s="398"/>
      <c r="AH316" s="398"/>
      <c r="AI316" s="398"/>
    </row>
    <row r="317" spans="1:35" ht="8.85" customHeight="1">
      <c r="A317" s="210"/>
      <c r="B317" s="210"/>
      <c r="C317" s="210"/>
      <c r="D317" s="210"/>
      <c r="E317" s="210"/>
      <c r="F317" s="210"/>
      <c r="G317" s="210"/>
      <c r="H317" s="210"/>
      <c r="I317" s="210"/>
      <c r="U317" s="393"/>
      <c r="V317" s="392"/>
      <c r="W317"/>
      <c r="X317" s="398"/>
      <c r="Y317" s="398"/>
      <c r="Z317" s="398"/>
      <c r="AA317" s="398"/>
      <c r="AB317" s="398"/>
      <c r="AC317" s="398"/>
      <c r="AD317" s="398"/>
      <c r="AE317" s="398"/>
      <c r="AF317" s="398"/>
      <c r="AG317" s="398"/>
      <c r="AH317" s="398"/>
      <c r="AI317" s="398"/>
    </row>
    <row r="318" spans="1:35" ht="8.85" customHeight="1">
      <c r="U318" s="393"/>
      <c r="V318" s="392"/>
      <c r="W318"/>
      <c r="X318" s="398"/>
      <c r="Y318" s="398"/>
      <c r="Z318" s="398"/>
      <c r="AA318" s="398"/>
      <c r="AB318" s="398"/>
      <c r="AC318" s="398"/>
      <c r="AD318" s="398"/>
      <c r="AE318" s="398"/>
      <c r="AF318" s="398"/>
      <c r="AG318" s="398"/>
      <c r="AH318" s="398"/>
      <c r="AI318" s="398"/>
    </row>
    <row r="319" spans="1:35" ht="8.85" customHeight="1">
      <c r="U319" s="393"/>
      <c r="V319" s="392"/>
      <c r="W319"/>
      <c r="X319" s="398"/>
      <c r="Y319" s="398"/>
      <c r="Z319" s="398"/>
      <c r="AA319" s="398"/>
      <c r="AB319" s="398"/>
      <c r="AC319" s="398"/>
      <c r="AD319" s="398"/>
      <c r="AE319" s="398"/>
      <c r="AF319" s="398"/>
      <c r="AG319" s="398"/>
      <c r="AH319" s="398"/>
      <c r="AI319" s="398"/>
    </row>
    <row r="320" spans="1:35" ht="8.85" customHeight="1">
      <c r="U320" s="393"/>
      <c r="V320" s="392"/>
      <c r="W320"/>
      <c r="X320" s="398"/>
      <c r="Y320" s="398"/>
      <c r="Z320" s="398"/>
      <c r="AA320" s="398"/>
      <c r="AB320" s="398"/>
      <c r="AC320" s="398"/>
      <c r="AD320" s="398"/>
      <c r="AE320" s="398"/>
      <c r="AF320" s="398"/>
      <c r="AG320" s="398"/>
      <c r="AH320" s="398"/>
      <c r="AI320" s="398"/>
    </row>
    <row r="321" spans="21:35" ht="8.85" customHeight="1">
      <c r="U321" s="393"/>
      <c r="V321" s="392"/>
      <c r="W321"/>
      <c r="X321" s="398"/>
      <c r="Y321" s="398"/>
      <c r="Z321" s="398"/>
      <c r="AA321" s="398"/>
      <c r="AB321" s="398"/>
      <c r="AC321" s="398"/>
      <c r="AD321" s="398"/>
      <c r="AE321" s="398"/>
      <c r="AF321" s="398"/>
      <c r="AG321" s="398"/>
      <c r="AH321" s="398"/>
      <c r="AI321" s="398"/>
    </row>
    <row r="322" spans="21:35" ht="8.85" customHeight="1">
      <c r="U322" s="393"/>
      <c r="V322" s="392"/>
      <c r="W322"/>
      <c r="X322" s="398"/>
      <c r="Y322" s="398"/>
      <c r="Z322" s="398"/>
      <c r="AA322" s="398"/>
      <c r="AB322" s="398"/>
      <c r="AC322" s="398"/>
      <c r="AD322" s="398"/>
      <c r="AE322" s="398"/>
      <c r="AF322" s="398"/>
      <c r="AG322" s="398"/>
      <c r="AH322" s="398"/>
      <c r="AI322" s="398"/>
    </row>
    <row r="323" spans="21:35" ht="8.85" customHeight="1">
      <c r="U323" s="393"/>
      <c r="V323" s="392"/>
      <c r="W323"/>
      <c r="X323" s="398"/>
      <c r="Y323" s="398"/>
      <c r="Z323" s="398"/>
      <c r="AA323" s="398"/>
      <c r="AB323" s="398"/>
      <c r="AC323" s="398"/>
      <c r="AD323" s="398"/>
      <c r="AE323" s="398"/>
      <c r="AF323" s="398"/>
      <c r="AG323" s="398"/>
      <c r="AH323" s="398"/>
      <c r="AI323" s="398"/>
    </row>
    <row r="324" spans="21:35" ht="8.85" customHeight="1">
      <c r="U324" s="393"/>
      <c r="V324" s="392"/>
      <c r="W324"/>
      <c r="X324" s="398"/>
      <c r="Y324" s="398"/>
      <c r="Z324" s="398"/>
      <c r="AA324" s="398"/>
      <c r="AB324" s="398"/>
      <c r="AC324" s="398"/>
      <c r="AD324" s="398"/>
      <c r="AE324" s="398"/>
      <c r="AF324" s="398"/>
      <c r="AG324" s="398"/>
      <c r="AH324" s="398"/>
      <c r="AI324" s="398"/>
    </row>
    <row r="325" spans="21:35" ht="8.85" customHeight="1">
      <c r="U325" s="393"/>
      <c r="V325" s="392"/>
      <c r="W325"/>
      <c r="X325" s="398"/>
      <c r="Y325" s="398"/>
      <c r="Z325" s="398"/>
      <c r="AA325" s="398"/>
      <c r="AB325" s="398"/>
      <c r="AC325" s="398"/>
      <c r="AD325" s="398"/>
      <c r="AE325" s="398"/>
      <c r="AF325" s="398"/>
      <c r="AG325" s="398"/>
      <c r="AH325" s="398"/>
      <c r="AI325" s="398"/>
    </row>
    <row r="326" spans="21:35" ht="8.85" customHeight="1">
      <c r="U326" s="393"/>
      <c r="V326" s="392"/>
      <c r="W326"/>
      <c r="X326" s="398"/>
      <c r="Y326" s="398"/>
      <c r="Z326" s="398"/>
      <c r="AA326" s="398"/>
      <c r="AB326" s="398"/>
      <c r="AC326" s="398"/>
      <c r="AD326" s="398"/>
      <c r="AE326" s="398"/>
      <c r="AF326" s="398"/>
      <c r="AG326" s="398"/>
      <c r="AH326" s="398"/>
      <c r="AI326" s="398"/>
    </row>
    <row r="327" spans="21:35" ht="8.85" customHeight="1">
      <c r="U327" s="393"/>
      <c r="V327" s="392"/>
      <c r="W327"/>
      <c r="X327" s="398"/>
      <c r="Y327" s="398"/>
      <c r="Z327" s="398"/>
      <c r="AA327" s="398"/>
      <c r="AB327" s="398"/>
      <c r="AC327" s="398"/>
      <c r="AD327" s="398"/>
      <c r="AE327" s="398"/>
      <c r="AF327" s="398"/>
      <c r="AG327" s="398"/>
      <c r="AH327" s="398"/>
      <c r="AI327" s="398"/>
    </row>
    <row r="328" spans="21:35" ht="8.85" customHeight="1">
      <c r="U328" s="393"/>
      <c r="V328" s="392"/>
      <c r="W328"/>
      <c r="X328" s="398"/>
      <c r="Y328" s="398"/>
      <c r="Z328" s="398"/>
      <c r="AA328" s="398"/>
      <c r="AB328" s="398"/>
      <c r="AC328" s="398"/>
      <c r="AD328" s="398"/>
      <c r="AE328" s="398"/>
      <c r="AF328" s="398"/>
      <c r="AG328" s="398"/>
      <c r="AH328" s="398"/>
      <c r="AI328" s="398"/>
    </row>
    <row r="329" spans="21:35" ht="8.85" customHeight="1">
      <c r="U329" s="393"/>
      <c r="V329" s="392"/>
      <c r="W329"/>
      <c r="X329" s="398"/>
      <c r="Y329" s="398"/>
      <c r="Z329" s="398"/>
      <c r="AA329" s="398"/>
      <c r="AB329" s="398"/>
      <c r="AC329" s="398"/>
      <c r="AD329" s="398"/>
      <c r="AE329" s="398"/>
      <c r="AF329" s="398"/>
      <c r="AG329" s="398"/>
      <c r="AH329" s="398"/>
      <c r="AI329" s="398"/>
    </row>
    <row r="330" spans="21:35" ht="8.85" customHeight="1">
      <c r="U330" s="393"/>
      <c r="V330" s="392"/>
      <c r="W330"/>
      <c r="X330" s="398"/>
      <c r="Y330" s="398"/>
      <c r="Z330" s="398"/>
      <c r="AA330" s="398"/>
      <c r="AB330" s="398"/>
      <c r="AC330" s="398"/>
      <c r="AD330" s="398"/>
      <c r="AE330" s="398"/>
      <c r="AF330" s="398"/>
      <c r="AG330" s="398"/>
      <c r="AH330" s="398"/>
      <c r="AI330" s="398"/>
    </row>
    <row r="331" spans="21:35" ht="8.85" customHeight="1">
      <c r="U331" s="393"/>
      <c r="V331" s="392"/>
      <c r="W331"/>
      <c r="X331" s="398"/>
      <c r="Y331" s="398"/>
      <c r="Z331" s="398"/>
      <c r="AA331" s="398"/>
      <c r="AB331" s="398"/>
      <c r="AC331" s="398"/>
      <c r="AD331" s="398"/>
      <c r="AE331" s="398"/>
      <c r="AF331" s="398"/>
      <c r="AG331" s="398"/>
      <c r="AH331" s="398"/>
      <c r="AI331" s="398"/>
    </row>
    <row r="332" spans="21:35" ht="8.85" customHeight="1">
      <c r="U332" s="393"/>
      <c r="V332" s="392"/>
      <c r="W332"/>
      <c r="X332" s="398"/>
      <c r="Y332" s="398"/>
      <c r="Z332" s="398"/>
      <c r="AA332" s="398"/>
      <c r="AB332" s="398"/>
      <c r="AC332" s="398"/>
      <c r="AD332" s="398"/>
      <c r="AE332" s="398"/>
      <c r="AF332" s="398"/>
      <c r="AG332" s="398"/>
      <c r="AH332" s="398"/>
      <c r="AI332" s="398"/>
    </row>
    <row r="333" spans="21:35" ht="8.85" customHeight="1">
      <c r="U333" s="393"/>
      <c r="V333" s="392"/>
      <c r="W333"/>
      <c r="X333" s="398"/>
      <c r="Y333" s="398"/>
      <c r="Z333" s="398"/>
      <c r="AA333" s="398"/>
      <c r="AB333" s="398"/>
      <c r="AC333" s="398"/>
      <c r="AD333" s="398"/>
      <c r="AE333" s="398"/>
      <c r="AF333" s="398"/>
      <c r="AG333" s="398"/>
      <c r="AH333" s="398"/>
      <c r="AI333" s="398"/>
    </row>
    <row r="334" spans="21:35" ht="8.85" customHeight="1">
      <c r="U334" s="393"/>
      <c r="V334" s="392"/>
      <c r="W334"/>
      <c r="X334" s="398"/>
      <c r="Y334" s="398"/>
      <c r="Z334" s="398"/>
      <c r="AA334" s="398"/>
      <c r="AB334" s="398"/>
      <c r="AC334" s="398"/>
      <c r="AD334" s="398"/>
      <c r="AE334" s="398"/>
      <c r="AF334" s="398"/>
      <c r="AG334" s="398"/>
      <c r="AH334" s="398"/>
      <c r="AI334" s="398"/>
    </row>
    <row r="335" spans="21:35" ht="8.85" customHeight="1">
      <c r="U335" s="393"/>
      <c r="V335" s="392"/>
      <c r="W335"/>
      <c r="X335" s="398"/>
      <c r="Y335" s="398"/>
      <c r="Z335" s="398"/>
      <c r="AA335" s="398"/>
      <c r="AB335" s="398"/>
      <c r="AC335" s="398"/>
      <c r="AD335" s="398"/>
      <c r="AE335" s="398"/>
      <c r="AF335" s="398"/>
      <c r="AG335" s="398"/>
      <c r="AH335" s="398"/>
      <c r="AI335" s="398"/>
    </row>
    <row r="336" spans="21:35" ht="8.85" customHeight="1">
      <c r="U336" s="393"/>
      <c r="V336" s="392"/>
      <c r="W336"/>
      <c r="X336" s="398"/>
      <c r="Y336" s="398"/>
      <c r="Z336" s="398"/>
      <c r="AA336" s="398"/>
      <c r="AB336" s="398"/>
      <c r="AC336" s="398"/>
      <c r="AD336" s="398"/>
      <c r="AE336" s="398"/>
      <c r="AF336" s="398"/>
      <c r="AG336" s="398"/>
      <c r="AH336" s="398"/>
      <c r="AI336" s="398"/>
    </row>
    <row r="337" spans="21:35" ht="8.85" customHeight="1">
      <c r="U337" s="393"/>
      <c r="V337" s="392"/>
      <c r="W337"/>
      <c r="X337" s="398"/>
      <c r="Y337" s="398"/>
      <c r="Z337" s="398"/>
      <c r="AA337" s="398"/>
      <c r="AB337" s="398"/>
      <c r="AC337" s="398"/>
      <c r="AD337" s="398"/>
      <c r="AE337" s="398"/>
      <c r="AF337" s="398"/>
      <c r="AG337" s="398"/>
      <c r="AH337" s="398"/>
      <c r="AI337" s="398"/>
    </row>
    <row r="338" spans="21:35" ht="8.85" customHeight="1">
      <c r="U338" s="393"/>
      <c r="V338" s="392"/>
      <c r="W338"/>
      <c r="X338" s="398"/>
      <c r="Y338" s="398"/>
      <c r="Z338" s="398"/>
      <c r="AA338" s="398"/>
      <c r="AB338" s="398"/>
      <c r="AC338" s="398"/>
      <c r="AD338" s="398"/>
      <c r="AE338" s="398"/>
      <c r="AF338" s="398"/>
      <c r="AG338" s="398"/>
      <c r="AH338" s="398"/>
      <c r="AI338" s="398"/>
    </row>
    <row r="339" spans="21:35" ht="8.85" customHeight="1">
      <c r="U339" s="393"/>
      <c r="V339" s="392"/>
      <c r="W339"/>
      <c r="X339" s="398"/>
      <c r="Y339" s="398"/>
      <c r="Z339" s="398"/>
      <c r="AA339" s="398"/>
      <c r="AB339" s="398"/>
      <c r="AC339" s="398"/>
      <c r="AD339" s="398"/>
      <c r="AE339" s="398"/>
      <c r="AF339" s="398"/>
      <c r="AG339" s="398"/>
      <c r="AH339" s="398"/>
      <c r="AI339" s="398"/>
    </row>
    <row r="340" spans="21:35" ht="8.85" customHeight="1">
      <c r="U340" s="393"/>
      <c r="V340" s="392"/>
      <c r="W340"/>
      <c r="X340" s="398"/>
      <c r="Y340" s="398"/>
      <c r="Z340" s="398"/>
      <c r="AA340" s="398"/>
      <c r="AB340" s="398"/>
      <c r="AC340" s="398"/>
      <c r="AD340" s="398"/>
      <c r="AE340" s="398"/>
      <c r="AF340" s="398"/>
      <c r="AG340" s="398"/>
      <c r="AH340" s="398"/>
      <c r="AI340" s="398"/>
    </row>
    <row r="341" spans="21:35" ht="8.85" customHeight="1">
      <c r="U341" s="393"/>
      <c r="V341" s="392"/>
      <c r="W341"/>
      <c r="X341" s="398"/>
      <c r="Y341" s="398"/>
      <c r="Z341" s="398"/>
      <c r="AA341" s="398"/>
      <c r="AB341" s="398"/>
      <c r="AC341" s="398"/>
      <c r="AD341" s="398"/>
      <c r="AE341" s="398"/>
      <c r="AF341" s="398"/>
      <c r="AG341" s="398"/>
      <c r="AH341" s="398"/>
      <c r="AI341" s="398"/>
    </row>
    <row r="342" spans="21:35" ht="8.85" customHeight="1">
      <c r="U342" s="393"/>
      <c r="V342" s="392"/>
      <c r="W342"/>
      <c r="X342" s="398"/>
      <c r="Y342" s="398"/>
      <c r="Z342" s="398"/>
      <c r="AA342" s="398"/>
      <c r="AB342" s="398"/>
      <c r="AC342" s="398"/>
      <c r="AD342" s="398"/>
      <c r="AE342" s="398"/>
      <c r="AF342" s="398"/>
      <c r="AG342" s="398"/>
      <c r="AH342" s="398"/>
      <c r="AI342" s="398"/>
    </row>
    <row r="343" spans="21:35" ht="8.85" customHeight="1">
      <c r="U343" s="393"/>
      <c r="V343" s="392"/>
      <c r="W343"/>
      <c r="X343" s="398"/>
      <c r="Y343" s="398"/>
      <c r="Z343" s="398"/>
      <c r="AA343" s="398"/>
      <c r="AB343" s="398"/>
      <c r="AC343" s="398"/>
      <c r="AD343" s="398"/>
      <c r="AE343" s="398"/>
      <c r="AF343" s="398"/>
      <c r="AG343" s="398"/>
      <c r="AH343" s="398"/>
      <c r="AI343" s="398"/>
    </row>
    <row r="344" spans="21:35" ht="8.85" customHeight="1">
      <c r="U344" s="393"/>
      <c r="V344" s="392"/>
      <c r="W344"/>
      <c r="X344" s="398"/>
      <c r="Y344" s="398"/>
      <c r="Z344" s="398"/>
      <c r="AA344" s="398"/>
      <c r="AB344" s="398"/>
      <c r="AC344" s="398"/>
      <c r="AD344" s="398"/>
      <c r="AE344" s="398"/>
      <c r="AF344" s="398"/>
      <c r="AG344" s="398"/>
      <c r="AH344" s="398"/>
      <c r="AI344" s="398"/>
    </row>
    <row r="345" spans="21:35" ht="8.85" customHeight="1">
      <c r="U345" s="393"/>
      <c r="V345" s="392"/>
      <c r="W345"/>
      <c r="X345" s="398"/>
      <c r="Y345" s="398"/>
      <c r="Z345" s="398"/>
      <c r="AA345" s="398"/>
      <c r="AB345" s="398"/>
      <c r="AC345" s="398"/>
      <c r="AD345" s="398"/>
      <c r="AE345" s="398"/>
      <c r="AF345" s="398"/>
      <c r="AG345" s="398"/>
      <c r="AH345" s="398"/>
      <c r="AI345" s="398"/>
    </row>
    <row r="346" spans="21:35" ht="8.85" customHeight="1">
      <c r="U346" s="393"/>
      <c r="V346" s="392"/>
      <c r="W346"/>
      <c r="X346" s="398"/>
      <c r="Y346" s="398"/>
      <c r="Z346" s="398"/>
      <c r="AA346" s="398"/>
      <c r="AB346" s="398"/>
      <c r="AC346" s="398"/>
      <c r="AD346" s="398"/>
      <c r="AE346" s="398"/>
      <c r="AF346" s="398"/>
      <c r="AG346" s="398"/>
      <c r="AH346" s="398"/>
      <c r="AI346" s="398"/>
    </row>
    <row r="347" spans="21:35" ht="8.85" customHeight="1">
      <c r="U347" s="393"/>
      <c r="V347" s="392"/>
      <c r="W347"/>
      <c r="X347" s="398"/>
      <c r="Y347" s="398"/>
      <c r="Z347" s="398"/>
      <c r="AA347" s="398"/>
      <c r="AB347" s="398"/>
      <c r="AC347" s="398"/>
      <c r="AD347" s="398"/>
      <c r="AE347" s="398"/>
      <c r="AF347" s="398"/>
      <c r="AG347" s="398"/>
      <c r="AH347" s="398"/>
      <c r="AI347" s="398"/>
    </row>
    <row r="348" spans="21:35" ht="8.85" customHeight="1">
      <c r="U348" s="393"/>
      <c r="V348" s="392"/>
      <c r="W348"/>
      <c r="X348" s="398"/>
      <c r="Y348" s="398"/>
      <c r="Z348" s="398"/>
      <c r="AA348" s="398"/>
      <c r="AB348" s="398"/>
      <c r="AC348" s="398"/>
      <c r="AD348" s="398"/>
      <c r="AE348" s="398"/>
      <c r="AF348" s="398"/>
      <c r="AG348" s="398"/>
      <c r="AH348" s="398"/>
      <c r="AI348" s="398"/>
    </row>
    <row r="349" spans="21:35" ht="8.85" customHeight="1">
      <c r="U349" s="393"/>
      <c r="V349" s="392"/>
      <c r="W349"/>
      <c r="X349" s="398"/>
      <c r="Y349" s="398"/>
      <c r="Z349" s="398"/>
      <c r="AA349" s="398"/>
      <c r="AB349" s="398"/>
      <c r="AC349" s="398"/>
      <c r="AD349" s="398"/>
      <c r="AE349" s="398"/>
      <c r="AF349" s="398"/>
      <c r="AG349" s="398"/>
      <c r="AH349" s="398"/>
      <c r="AI349" s="398"/>
    </row>
    <row r="350" spans="21:35" ht="8.85" customHeight="1">
      <c r="U350" s="393"/>
      <c r="V350" s="392"/>
      <c r="W350"/>
      <c r="X350" s="398"/>
      <c r="Y350" s="398"/>
      <c r="Z350" s="398"/>
      <c r="AA350" s="398"/>
      <c r="AB350" s="398"/>
      <c r="AC350" s="398"/>
      <c r="AD350" s="398"/>
      <c r="AE350" s="398"/>
      <c r="AF350" s="398"/>
      <c r="AG350" s="398"/>
      <c r="AH350" s="398"/>
      <c r="AI350" s="398"/>
    </row>
    <row r="351" spans="21:35" ht="8.85" customHeight="1">
      <c r="U351" s="393"/>
      <c r="V351" s="392"/>
      <c r="W351"/>
      <c r="X351" s="398"/>
      <c r="Y351" s="398"/>
      <c r="Z351" s="398"/>
      <c r="AA351" s="398"/>
      <c r="AB351" s="398"/>
      <c r="AC351" s="398"/>
      <c r="AD351" s="398"/>
      <c r="AE351" s="398"/>
      <c r="AF351" s="398"/>
      <c r="AG351" s="398"/>
      <c r="AH351" s="398"/>
      <c r="AI351" s="398"/>
    </row>
    <row r="352" spans="21:35" ht="8.85" customHeight="1">
      <c r="U352" s="393"/>
      <c r="V352" s="392"/>
      <c r="W352"/>
      <c r="X352" s="399"/>
      <c r="Y352" s="399"/>
      <c r="Z352" s="399"/>
      <c r="AA352" s="399"/>
      <c r="AB352" s="399"/>
      <c r="AC352" s="399"/>
      <c r="AD352" s="399"/>
      <c r="AE352" s="399"/>
      <c r="AF352" s="399"/>
      <c r="AG352" s="399"/>
      <c r="AH352" s="399"/>
      <c r="AI352" s="399"/>
    </row>
    <row r="353" spans="21:35" ht="8.85" customHeight="1">
      <c r="U353" s="393"/>
      <c r="V353" s="392"/>
      <c r="W353"/>
      <c r="X353" s="399"/>
      <c r="Y353" s="399"/>
      <c r="Z353" s="399"/>
      <c r="AA353" s="399"/>
      <c r="AB353" s="399"/>
      <c r="AC353" s="399"/>
      <c r="AD353" s="399"/>
      <c r="AE353" s="399"/>
      <c r="AF353" s="399"/>
      <c r="AG353" s="399"/>
      <c r="AH353" s="399"/>
      <c r="AI353" s="399"/>
    </row>
    <row r="354" spans="21:35" ht="8.85" customHeight="1">
      <c r="U354" s="393"/>
      <c r="V354" s="392"/>
      <c r="W354"/>
      <c r="X354" s="399"/>
      <c r="Y354" s="399"/>
      <c r="Z354" s="399"/>
      <c r="AA354" s="399"/>
      <c r="AB354" s="399"/>
      <c r="AC354" s="399"/>
      <c r="AD354" s="399"/>
      <c r="AE354" s="399"/>
      <c r="AF354" s="399"/>
      <c r="AG354" s="399"/>
      <c r="AH354" s="399"/>
      <c r="AI354" s="399"/>
    </row>
    <row r="355" spans="21:35" ht="8.85" customHeight="1">
      <c r="U355" s="393"/>
      <c r="V355" s="392"/>
      <c r="W355"/>
      <c r="X355" s="399"/>
      <c r="Y355" s="399"/>
      <c r="Z355" s="399"/>
      <c r="AA355" s="399"/>
      <c r="AB355" s="399"/>
      <c r="AC355" s="399"/>
      <c r="AD355" s="399"/>
      <c r="AE355" s="399"/>
      <c r="AF355" s="399"/>
      <c r="AG355" s="399"/>
      <c r="AH355" s="399"/>
      <c r="AI355" s="399"/>
    </row>
    <row r="356" spans="21:35" ht="8.85" customHeight="1">
      <c r="U356" s="393"/>
      <c r="V356" s="392"/>
      <c r="W356"/>
      <c r="X356" s="399"/>
      <c r="Y356" s="399"/>
      <c r="Z356" s="399"/>
      <c r="AA356" s="399"/>
      <c r="AB356" s="399"/>
      <c r="AC356" s="399"/>
      <c r="AD356" s="399"/>
      <c r="AE356" s="399"/>
      <c r="AF356" s="399"/>
      <c r="AG356" s="399"/>
      <c r="AH356" s="399"/>
      <c r="AI356" s="399"/>
    </row>
    <row r="357" spans="21:35" ht="8.85" customHeight="1">
      <c r="U357" s="393"/>
      <c r="V357" s="392"/>
      <c r="W357"/>
      <c r="X357" s="399"/>
      <c r="Y357" s="399"/>
      <c r="Z357" s="399"/>
      <c r="AA357" s="399"/>
      <c r="AB357" s="399"/>
      <c r="AC357" s="399"/>
      <c r="AD357" s="399"/>
      <c r="AE357" s="399"/>
      <c r="AF357" s="399"/>
      <c r="AG357" s="399"/>
      <c r="AH357" s="399"/>
      <c r="AI357" s="399"/>
    </row>
    <row r="358" spans="21:35" ht="8.85" customHeight="1">
      <c r="U358" s="393"/>
      <c r="V358" s="392"/>
      <c r="W358"/>
      <c r="X358" s="399"/>
      <c r="Y358" s="399"/>
      <c r="Z358" s="399"/>
      <c r="AA358" s="399"/>
      <c r="AB358" s="399"/>
      <c r="AC358" s="399"/>
      <c r="AD358" s="399"/>
      <c r="AE358" s="399"/>
      <c r="AF358" s="399"/>
      <c r="AG358" s="399"/>
      <c r="AH358" s="399"/>
      <c r="AI358" s="399"/>
    </row>
    <row r="359" spans="21:35" ht="8.85" customHeight="1">
      <c r="U359" s="393"/>
      <c r="V359" s="392"/>
      <c r="W359"/>
      <c r="X359" s="399"/>
      <c r="Y359" s="399"/>
      <c r="Z359" s="399"/>
      <c r="AA359" s="399"/>
      <c r="AB359" s="399"/>
      <c r="AC359" s="399"/>
      <c r="AD359" s="399"/>
      <c r="AE359" s="399"/>
      <c r="AF359" s="399"/>
      <c r="AG359" s="399"/>
      <c r="AH359" s="399"/>
      <c r="AI359" s="399"/>
    </row>
    <row r="360" spans="21:35" ht="8.85" customHeight="1">
      <c r="U360" s="393"/>
      <c r="V360" s="392"/>
      <c r="W360"/>
      <c r="X360" s="399"/>
      <c r="Y360" s="399"/>
      <c r="Z360" s="399"/>
      <c r="AA360" s="399"/>
      <c r="AB360" s="399"/>
      <c r="AC360" s="399"/>
      <c r="AD360" s="399"/>
      <c r="AE360" s="399"/>
      <c r="AF360" s="399"/>
      <c r="AG360" s="399"/>
      <c r="AH360" s="399"/>
      <c r="AI360" s="399"/>
    </row>
    <row r="361" spans="21:35" ht="8.85" customHeight="1">
      <c r="U361" s="393"/>
      <c r="V361" s="392"/>
      <c r="W361"/>
      <c r="X361" s="399"/>
      <c r="Y361" s="399"/>
      <c r="Z361" s="399"/>
      <c r="AA361" s="399"/>
      <c r="AB361" s="399"/>
      <c r="AC361" s="399"/>
      <c r="AD361" s="399"/>
      <c r="AE361" s="399"/>
      <c r="AF361" s="399"/>
      <c r="AG361" s="399"/>
      <c r="AH361" s="399"/>
      <c r="AI361" s="399"/>
    </row>
    <row r="362" spans="21:35" ht="8.85" customHeight="1">
      <c r="U362" s="393"/>
      <c r="V362" s="392"/>
      <c r="W362"/>
      <c r="X362" s="399"/>
      <c r="Y362" s="399"/>
      <c r="Z362" s="399"/>
      <c r="AA362" s="399"/>
      <c r="AB362" s="399"/>
      <c r="AC362" s="399"/>
      <c r="AD362" s="399"/>
      <c r="AE362" s="399"/>
      <c r="AF362" s="399"/>
      <c r="AG362" s="399"/>
      <c r="AH362" s="399"/>
      <c r="AI362" s="399"/>
    </row>
    <row r="363" spans="21:35" ht="8.85" customHeight="1">
      <c r="U363" s="393"/>
      <c r="V363" s="392"/>
      <c r="W363"/>
      <c r="X363" s="399"/>
      <c r="Y363" s="399"/>
      <c r="Z363" s="399"/>
      <c r="AA363" s="399"/>
      <c r="AB363" s="399"/>
      <c r="AC363" s="399"/>
      <c r="AD363" s="399"/>
      <c r="AE363" s="399"/>
      <c r="AF363" s="399"/>
      <c r="AG363" s="399"/>
      <c r="AH363" s="399"/>
      <c r="AI363" s="399"/>
    </row>
    <row r="364" spans="21:35" ht="12.75">
      <c r="U364" s="393"/>
      <c r="V364" s="392"/>
      <c r="W364"/>
      <c r="X364" s="399"/>
      <c r="Y364" s="399"/>
      <c r="Z364" s="399"/>
      <c r="AA364" s="399"/>
      <c r="AB364" s="399"/>
      <c r="AC364" s="399"/>
      <c r="AD364" s="399"/>
      <c r="AE364" s="399"/>
      <c r="AF364" s="399"/>
      <c r="AG364" s="399"/>
      <c r="AH364" s="399"/>
      <c r="AI364" s="399"/>
    </row>
    <row r="365" spans="21:35" ht="12.75">
      <c r="U365" s="393"/>
      <c r="V365" s="392"/>
      <c r="W365"/>
      <c r="X365" s="399"/>
      <c r="Y365" s="399"/>
      <c r="Z365" s="399"/>
      <c r="AA365" s="399"/>
      <c r="AB365" s="399"/>
      <c r="AC365" s="399"/>
      <c r="AD365" s="399"/>
      <c r="AE365" s="399"/>
      <c r="AF365" s="399"/>
      <c r="AG365" s="399"/>
      <c r="AH365" s="399"/>
      <c r="AI365" s="399"/>
    </row>
    <row r="366" spans="21:35" ht="12.75">
      <c r="U366" s="393"/>
      <c r="V366" s="392"/>
      <c r="W366"/>
      <c r="X366" s="399"/>
      <c r="Y366" s="399"/>
      <c r="Z366" s="399"/>
      <c r="AA366" s="399"/>
      <c r="AB366" s="399"/>
      <c r="AC366" s="399"/>
      <c r="AD366" s="399"/>
      <c r="AE366" s="399"/>
      <c r="AF366" s="399"/>
      <c r="AG366" s="399"/>
      <c r="AH366" s="399"/>
      <c r="AI366" s="399"/>
    </row>
    <row r="367" spans="21:35" ht="12.75">
      <c r="U367" s="393"/>
      <c r="V367" s="392"/>
      <c r="W367"/>
      <c r="X367" s="399"/>
      <c r="Y367" s="399"/>
      <c r="Z367" s="399"/>
      <c r="AA367" s="399"/>
      <c r="AB367" s="399"/>
      <c r="AC367" s="399"/>
      <c r="AD367" s="399"/>
      <c r="AE367" s="399"/>
      <c r="AF367" s="399"/>
      <c r="AG367" s="399"/>
      <c r="AH367" s="399"/>
      <c r="AI367" s="399"/>
    </row>
    <row r="368" spans="21:35" ht="12.75">
      <c r="U368" s="393"/>
      <c r="V368" s="392"/>
      <c r="W368"/>
      <c r="X368" s="399"/>
      <c r="Y368" s="399"/>
      <c r="Z368" s="399"/>
      <c r="AA368" s="399"/>
      <c r="AB368" s="399"/>
      <c r="AC368" s="399"/>
      <c r="AD368" s="399"/>
      <c r="AE368" s="399"/>
      <c r="AF368" s="399"/>
      <c r="AG368" s="399"/>
      <c r="AH368" s="399"/>
      <c r="AI368" s="399"/>
    </row>
    <row r="369" spans="21:35" ht="12.75">
      <c r="U369" s="393"/>
      <c r="V369" s="392"/>
      <c r="W369"/>
      <c r="X369" s="399"/>
      <c r="Y369" s="399"/>
      <c r="Z369" s="399"/>
      <c r="AA369" s="399"/>
      <c r="AB369" s="399"/>
      <c r="AC369" s="399"/>
      <c r="AD369" s="399"/>
      <c r="AE369" s="399"/>
      <c r="AF369" s="399"/>
      <c r="AG369" s="399"/>
      <c r="AH369" s="399"/>
      <c r="AI369" s="399"/>
    </row>
    <row r="370" spans="21:35" ht="12.75">
      <c r="U370" s="393"/>
      <c r="V370" s="392"/>
      <c r="W370"/>
      <c r="X370" s="399"/>
      <c r="Y370" s="399"/>
      <c r="Z370" s="399"/>
      <c r="AA370" s="399"/>
      <c r="AB370" s="399"/>
      <c r="AC370" s="399"/>
      <c r="AD370" s="399"/>
      <c r="AE370" s="399"/>
      <c r="AF370" s="399"/>
      <c r="AG370" s="399"/>
      <c r="AH370" s="399"/>
      <c r="AI370" s="399"/>
    </row>
    <row r="371" spans="21:35" ht="12.75">
      <c r="U371" s="393"/>
      <c r="V371" s="392"/>
      <c r="W371"/>
      <c r="X371" s="399"/>
      <c r="Y371" s="399"/>
      <c r="Z371" s="399"/>
      <c r="AA371" s="399"/>
      <c r="AB371" s="399"/>
      <c r="AC371" s="399"/>
      <c r="AD371" s="399"/>
      <c r="AE371" s="399"/>
      <c r="AF371" s="399"/>
      <c r="AG371" s="399"/>
      <c r="AH371" s="399"/>
      <c r="AI371" s="399"/>
    </row>
    <row r="372" spans="21:35" ht="12.75">
      <c r="U372" s="393"/>
      <c r="V372" s="392"/>
      <c r="W372"/>
      <c r="X372" s="399"/>
      <c r="Y372" s="399"/>
      <c r="Z372" s="399"/>
      <c r="AA372" s="399"/>
      <c r="AB372" s="399"/>
      <c r="AC372" s="399"/>
      <c r="AD372" s="399"/>
      <c r="AE372" s="399"/>
      <c r="AF372" s="399"/>
      <c r="AG372" s="399"/>
      <c r="AH372" s="399"/>
      <c r="AI372" s="399"/>
    </row>
    <row r="373" spans="21:35" ht="12.75">
      <c r="U373" s="393"/>
      <c r="V373" s="392"/>
      <c r="W373"/>
      <c r="X373" s="399"/>
      <c r="Y373" s="399"/>
      <c r="Z373" s="399"/>
      <c r="AA373" s="399"/>
      <c r="AB373" s="399"/>
      <c r="AC373" s="399"/>
      <c r="AD373" s="399"/>
      <c r="AE373" s="399"/>
      <c r="AF373" s="399"/>
      <c r="AG373" s="399"/>
      <c r="AH373" s="399"/>
      <c r="AI373" s="399"/>
    </row>
    <row r="374" spans="21:35" ht="12.75">
      <c r="U374" s="393"/>
      <c r="V374" s="392"/>
      <c r="W374"/>
      <c r="X374" s="399"/>
      <c r="Y374" s="399"/>
      <c r="Z374" s="399"/>
      <c r="AA374" s="399"/>
      <c r="AB374" s="399"/>
      <c r="AC374" s="399"/>
      <c r="AD374" s="399"/>
      <c r="AE374" s="399"/>
      <c r="AF374" s="399"/>
      <c r="AG374" s="399"/>
      <c r="AH374" s="399"/>
      <c r="AI374" s="399"/>
    </row>
    <row r="375" spans="21:35" ht="12.75">
      <c r="U375" s="393"/>
      <c r="V375" s="392"/>
      <c r="W375"/>
      <c r="X375" s="399"/>
      <c r="Y375" s="399"/>
      <c r="Z375" s="399"/>
      <c r="AA375" s="399"/>
      <c r="AB375" s="399"/>
      <c r="AC375" s="399"/>
      <c r="AD375" s="399"/>
      <c r="AE375" s="399"/>
      <c r="AF375" s="399"/>
      <c r="AG375" s="399"/>
      <c r="AH375" s="399"/>
      <c r="AI375" s="399"/>
    </row>
    <row r="376" spans="21:35" ht="12.75">
      <c r="U376" s="393"/>
      <c r="V376" s="392"/>
      <c r="W376"/>
      <c r="X376" s="399"/>
      <c r="Y376" s="399"/>
      <c r="Z376" s="399"/>
      <c r="AA376" s="399"/>
      <c r="AB376" s="399"/>
      <c r="AC376" s="399"/>
      <c r="AD376" s="399"/>
      <c r="AE376" s="399"/>
      <c r="AF376" s="399"/>
      <c r="AG376" s="399"/>
      <c r="AH376" s="399"/>
      <c r="AI376" s="399"/>
    </row>
    <row r="377" spans="21:35" ht="12.75">
      <c r="U377" s="393"/>
      <c r="V377" s="392"/>
      <c r="W377"/>
      <c r="X377" s="399"/>
      <c r="Y377" s="399"/>
      <c r="Z377" s="399"/>
      <c r="AA377" s="399"/>
      <c r="AB377" s="399"/>
      <c r="AC377" s="399"/>
      <c r="AD377" s="399"/>
      <c r="AE377" s="399"/>
      <c r="AF377" s="399"/>
      <c r="AG377" s="399"/>
      <c r="AH377" s="399"/>
      <c r="AI377" s="399"/>
    </row>
    <row r="378" spans="21:35" ht="12.75">
      <c r="U378" s="393"/>
      <c r="V378" s="392"/>
      <c r="W378"/>
      <c r="X378" s="400"/>
      <c r="Y378" s="400"/>
      <c r="Z378" s="400"/>
      <c r="AA378" s="400"/>
      <c r="AB378" s="400"/>
      <c r="AC378" s="400"/>
      <c r="AD378" s="400"/>
      <c r="AE378" s="400"/>
      <c r="AF378" s="400"/>
      <c r="AG378" s="400"/>
      <c r="AH378" s="400"/>
      <c r="AI378" s="400"/>
    </row>
    <row r="379" spans="21:35" ht="12.75">
      <c r="U379" s="393"/>
      <c r="V379" s="392"/>
      <c r="W379"/>
      <c r="X379" s="400"/>
      <c r="Y379" s="400"/>
      <c r="Z379" s="400"/>
      <c r="AA379" s="400"/>
      <c r="AB379" s="400"/>
      <c r="AC379" s="400"/>
      <c r="AD379" s="400"/>
      <c r="AE379" s="400"/>
      <c r="AF379" s="400"/>
      <c r="AG379" s="400"/>
      <c r="AH379" s="400"/>
      <c r="AI379" s="400"/>
    </row>
    <row r="380" spans="21:35" ht="12.75">
      <c r="U380" s="393"/>
      <c r="V380" s="392"/>
      <c r="W380"/>
      <c r="X380" s="400"/>
      <c r="Y380" s="400"/>
      <c r="Z380" s="400"/>
      <c r="AA380" s="400"/>
      <c r="AB380" s="400"/>
      <c r="AC380" s="400"/>
      <c r="AD380" s="400"/>
      <c r="AE380" s="400"/>
      <c r="AF380" s="400"/>
      <c r="AG380" s="400"/>
      <c r="AH380" s="400"/>
      <c r="AI380" s="400"/>
    </row>
    <row r="381" spans="21:35" ht="12.75">
      <c r="U381" s="393"/>
      <c r="V381" s="392"/>
      <c r="W381"/>
      <c r="X381" s="400"/>
      <c r="Y381" s="400"/>
      <c r="Z381" s="400"/>
      <c r="AA381" s="400"/>
      <c r="AB381" s="400"/>
      <c r="AC381" s="400"/>
      <c r="AD381" s="400"/>
      <c r="AE381" s="400"/>
      <c r="AF381" s="400"/>
      <c r="AG381" s="400"/>
      <c r="AH381" s="400"/>
      <c r="AI381" s="400"/>
    </row>
    <row r="382" spans="21:35" ht="12.75">
      <c r="U382" s="393"/>
      <c r="V382" s="392"/>
      <c r="W382"/>
      <c r="X382" s="400"/>
      <c r="Y382" s="400"/>
      <c r="Z382" s="400"/>
      <c r="AA382" s="400"/>
      <c r="AB382" s="400"/>
      <c r="AC382" s="400"/>
      <c r="AD382" s="400"/>
      <c r="AE382" s="400"/>
      <c r="AF382" s="400"/>
      <c r="AG382" s="400"/>
      <c r="AH382" s="400"/>
      <c r="AI382" s="400"/>
    </row>
    <row r="383" spans="21:35" ht="12.75">
      <c r="U383" s="393"/>
      <c r="V383" s="392"/>
      <c r="W383"/>
      <c r="X383" s="400"/>
      <c r="Y383" s="400"/>
      <c r="Z383" s="400"/>
      <c r="AA383" s="400"/>
      <c r="AB383" s="400"/>
      <c r="AC383" s="400"/>
      <c r="AD383" s="400"/>
      <c r="AE383" s="400"/>
      <c r="AF383" s="400"/>
      <c r="AG383" s="400"/>
      <c r="AH383" s="400"/>
      <c r="AI383" s="400"/>
    </row>
    <row r="384" spans="21:35" ht="12.75">
      <c r="U384" s="393"/>
      <c r="V384" s="392"/>
      <c r="W384"/>
      <c r="X384" s="400"/>
      <c r="Y384" s="400"/>
      <c r="Z384" s="400"/>
      <c r="AA384" s="400"/>
      <c r="AB384" s="400"/>
      <c r="AC384" s="400"/>
      <c r="AD384" s="400"/>
      <c r="AE384" s="400"/>
      <c r="AF384" s="400"/>
      <c r="AG384" s="400"/>
      <c r="AH384" s="400"/>
      <c r="AI384" s="400"/>
    </row>
    <row r="385" spans="21:35" ht="12.75">
      <c r="U385" s="393"/>
      <c r="V385" s="392"/>
      <c r="W385"/>
      <c r="X385" s="400"/>
      <c r="Y385" s="400"/>
      <c r="Z385" s="400"/>
      <c r="AA385" s="400"/>
      <c r="AB385" s="400"/>
      <c r="AC385" s="400"/>
      <c r="AD385" s="400"/>
      <c r="AE385" s="400"/>
      <c r="AF385" s="400"/>
      <c r="AG385" s="400"/>
      <c r="AH385" s="400"/>
      <c r="AI385" s="400"/>
    </row>
    <row r="386" spans="21:35" ht="12.75">
      <c r="U386" s="393"/>
      <c r="V386" s="392"/>
      <c r="W386"/>
      <c r="X386" s="400"/>
      <c r="Y386" s="400"/>
      <c r="Z386" s="400"/>
      <c r="AA386" s="400"/>
      <c r="AB386" s="400"/>
      <c r="AC386" s="400"/>
      <c r="AD386" s="400"/>
      <c r="AE386" s="400"/>
      <c r="AF386" s="400"/>
      <c r="AG386" s="400"/>
      <c r="AH386" s="400"/>
      <c r="AI386" s="400"/>
    </row>
    <row r="387" spans="21:35" ht="12.75">
      <c r="U387" s="393"/>
      <c r="V387" s="392"/>
      <c r="W387"/>
      <c r="X387" s="400"/>
      <c r="Y387" s="400"/>
      <c r="Z387" s="400"/>
      <c r="AA387" s="400"/>
      <c r="AB387" s="400"/>
      <c r="AC387" s="400"/>
      <c r="AD387" s="400"/>
      <c r="AE387" s="400"/>
      <c r="AF387" s="400"/>
      <c r="AG387" s="400"/>
      <c r="AH387" s="400"/>
      <c r="AI387" s="400"/>
    </row>
    <row r="388" spans="21:35" ht="12.75">
      <c r="U388" s="393"/>
      <c r="V388" s="392"/>
      <c r="W388"/>
      <c r="X388" s="400"/>
      <c r="Y388" s="400"/>
      <c r="Z388" s="400"/>
      <c r="AA388" s="400"/>
      <c r="AB388" s="400"/>
      <c r="AC388" s="400"/>
      <c r="AD388" s="400"/>
      <c r="AE388" s="400"/>
      <c r="AF388" s="400"/>
      <c r="AG388" s="400"/>
      <c r="AH388" s="400"/>
      <c r="AI388" s="400"/>
    </row>
    <row r="389" spans="21:35" ht="12.75">
      <c r="U389" s="393"/>
      <c r="V389" s="392"/>
      <c r="W389"/>
      <c r="X389" s="400"/>
      <c r="Y389" s="400"/>
      <c r="Z389" s="400"/>
      <c r="AA389" s="400"/>
      <c r="AB389" s="400"/>
      <c r="AC389" s="400"/>
      <c r="AD389" s="400"/>
      <c r="AE389" s="400"/>
      <c r="AF389" s="400"/>
      <c r="AG389" s="400"/>
      <c r="AH389" s="400"/>
      <c r="AI389" s="400"/>
    </row>
    <row r="390" spans="21:35" ht="12.75">
      <c r="U390" s="393"/>
      <c r="V390" s="392"/>
      <c r="W390"/>
      <c r="X390" s="400"/>
      <c r="Y390" s="400"/>
      <c r="Z390" s="400"/>
      <c r="AA390" s="400"/>
      <c r="AB390" s="400"/>
      <c r="AC390" s="400"/>
      <c r="AD390" s="400"/>
      <c r="AE390" s="400"/>
      <c r="AF390" s="400"/>
      <c r="AG390" s="400"/>
      <c r="AH390" s="400"/>
      <c r="AI390" s="400"/>
    </row>
    <row r="391" spans="21:35" ht="12.75">
      <c r="U391" s="393"/>
      <c r="V391" s="392"/>
      <c r="W391"/>
      <c r="X391" s="400"/>
      <c r="Y391" s="400"/>
      <c r="Z391" s="400"/>
      <c r="AA391" s="400"/>
      <c r="AB391" s="400"/>
      <c r="AC391" s="400"/>
      <c r="AD391" s="400"/>
      <c r="AE391" s="400"/>
      <c r="AF391" s="400"/>
      <c r="AG391" s="400"/>
      <c r="AH391" s="400"/>
      <c r="AI391" s="400"/>
    </row>
    <row r="392" spans="21:35" ht="12.75">
      <c r="U392" s="393"/>
      <c r="V392" s="392"/>
      <c r="W392"/>
      <c r="X392" s="400"/>
      <c r="Y392" s="400"/>
      <c r="Z392" s="400"/>
      <c r="AA392" s="400"/>
      <c r="AB392" s="400"/>
      <c r="AC392" s="400"/>
      <c r="AD392" s="400"/>
      <c r="AE392" s="400"/>
      <c r="AF392" s="400"/>
      <c r="AG392" s="400"/>
      <c r="AH392" s="400"/>
      <c r="AI392" s="400"/>
    </row>
    <row r="393" spans="21:35" ht="12.75">
      <c r="U393" s="393"/>
      <c r="V393" s="392"/>
      <c r="W393"/>
      <c r="X393" s="400"/>
      <c r="Y393" s="400"/>
      <c r="Z393" s="400"/>
      <c r="AA393" s="400"/>
      <c r="AB393" s="400"/>
      <c r="AC393" s="400"/>
      <c r="AD393" s="400"/>
      <c r="AE393" s="400"/>
      <c r="AF393" s="400"/>
      <c r="AG393" s="400"/>
      <c r="AH393" s="400"/>
      <c r="AI393" s="400"/>
    </row>
    <row r="394" spans="21:35" ht="12.75">
      <c r="U394" s="393"/>
      <c r="V394" s="392"/>
      <c r="W394"/>
      <c r="X394" s="400"/>
      <c r="Y394" s="400"/>
      <c r="Z394" s="400"/>
      <c r="AA394" s="400"/>
      <c r="AB394" s="400"/>
      <c r="AC394" s="400"/>
      <c r="AD394" s="400"/>
      <c r="AE394" s="400"/>
      <c r="AF394" s="400"/>
      <c r="AG394" s="400"/>
      <c r="AH394" s="400"/>
      <c r="AI394" s="400"/>
    </row>
    <row r="395" spans="21:35" ht="12.75">
      <c r="U395" s="393"/>
      <c r="V395" s="392"/>
      <c r="W395"/>
      <c r="X395" s="400"/>
      <c r="Y395" s="400"/>
      <c r="Z395" s="400"/>
      <c r="AA395" s="400"/>
      <c r="AB395" s="400"/>
      <c r="AC395" s="400"/>
      <c r="AD395" s="400"/>
      <c r="AE395" s="400"/>
      <c r="AF395" s="400"/>
      <c r="AG395" s="400"/>
      <c r="AH395" s="400"/>
      <c r="AI395" s="400"/>
    </row>
    <row r="396" spans="21:35" ht="12.75">
      <c r="U396" s="393"/>
      <c r="V396" s="392"/>
      <c r="W396"/>
      <c r="X396" s="400"/>
      <c r="Y396" s="400"/>
      <c r="Z396" s="400"/>
      <c r="AA396" s="400"/>
      <c r="AB396" s="400"/>
      <c r="AC396" s="400"/>
      <c r="AD396" s="400"/>
      <c r="AE396" s="400"/>
      <c r="AF396" s="400"/>
      <c r="AG396" s="400"/>
      <c r="AH396" s="400"/>
      <c r="AI396" s="400"/>
    </row>
    <row r="397" spans="21:35" ht="12.75">
      <c r="U397" s="393"/>
      <c r="V397" s="392"/>
      <c r="W397"/>
      <c r="X397" s="400"/>
      <c r="Y397" s="400"/>
      <c r="Z397" s="400"/>
      <c r="AA397" s="400"/>
      <c r="AB397" s="400"/>
      <c r="AC397" s="400"/>
      <c r="AD397" s="400"/>
      <c r="AE397" s="400"/>
      <c r="AF397" s="400"/>
      <c r="AG397" s="400"/>
      <c r="AH397" s="400"/>
      <c r="AI397" s="400"/>
    </row>
    <row r="398" spans="21:35" ht="12.75">
      <c r="U398" s="393"/>
      <c r="V398" s="392"/>
      <c r="W398"/>
      <c r="X398" s="400"/>
      <c r="Y398" s="400"/>
      <c r="Z398" s="400"/>
      <c r="AA398" s="400"/>
      <c r="AB398" s="400"/>
      <c r="AC398" s="400"/>
      <c r="AD398" s="400"/>
      <c r="AE398" s="400"/>
      <c r="AF398" s="400"/>
      <c r="AG398" s="400"/>
      <c r="AH398" s="400"/>
      <c r="AI398" s="400"/>
    </row>
    <row r="399" spans="21:35" ht="12.75">
      <c r="U399" s="393"/>
      <c r="V399" s="392"/>
      <c r="W399"/>
      <c r="X399" s="400"/>
      <c r="Y399" s="400"/>
      <c r="Z399" s="400"/>
      <c r="AA399" s="400"/>
      <c r="AB399" s="400"/>
      <c r="AC399" s="400"/>
      <c r="AD399" s="400"/>
      <c r="AE399" s="400"/>
      <c r="AF399" s="400"/>
      <c r="AG399" s="400"/>
      <c r="AH399" s="400"/>
      <c r="AI399" s="400"/>
    </row>
    <row r="400" spans="21:35" ht="12.75">
      <c r="U400" s="393"/>
      <c r="V400" s="392"/>
      <c r="W400"/>
      <c r="X400" s="400"/>
      <c r="Y400" s="400"/>
      <c r="Z400" s="400"/>
      <c r="AA400" s="400"/>
      <c r="AB400" s="400"/>
      <c r="AC400" s="400"/>
      <c r="AD400" s="400"/>
      <c r="AE400" s="400"/>
      <c r="AF400" s="400"/>
      <c r="AG400" s="400"/>
      <c r="AH400" s="400"/>
      <c r="AI400" s="400"/>
    </row>
    <row r="401" spans="21:35" ht="12.75">
      <c r="U401" s="393"/>
      <c r="V401" s="392"/>
      <c r="W401"/>
      <c r="X401" s="400"/>
      <c r="Y401" s="400"/>
      <c r="Z401" s="400"/>
      <c r="AA401" s="400"/>
      <c r="AB401" s="400"/>
      <c r="AC401" s="400"/>
      <c r="AD401" s="400"/>
      <c r="AE401" s="400"/>
      <c r="AF401" s="400"/>
      <c r="AG401" s="400"/>
      <c r="AH401" s="400"/>
      <c r="AI401" s="400"/>
    </row>
    <row r="402" spans="21:35" ht="12.75">
      <c r="U402" s="393"/>
      <c r="V402" s="392"/>
      <c r="W402"/>
      <c r="X402" s="400"/>
      <c r="Y402" s="400"/>
      <c r="Z402" s="400"/>
      <c r="AA402" s="400"/>
      <c r="AB402" s="400"/>
      <c r="AC402" s="400"/>
      <c r="AD402" s="400"/>
      <c r="AE402" s="400"/>
      <c r="AF402" s="400"/>
      <c r="AG402" s="400"/>
      <c r="AH402" s="400"/>
      <c r="AI402" s="400"/>
    </row>
    <row r="403" spans="21:35" ht="12.75">
      <c r="U403" s="393"/>
      <c r="V403" s="392"/>
      <c r="W403"/>
      <c r="X403" s="400"/>
      <c r="Y403" s="400"/>
      <c r="Z403" s="400"/>
      <c r="AA403" s="400"/>
      <c r="AB403" s="400"/>
      <c r="AC403" s="400"/>
      <c r="AD403" s="400"/>
      <c r="AE403" s="400"/>
      <c r="AF403" s="400"/>
      <c r="AG403" s="400"/>
      <c r="AH403" s="400"/>
      <c r="AI403" s="400"/>
    </row>
    <row r="404" spans="21:35" ht="12.75">
      <c r="U404" s="393"/>
      <c r="V404" s="392"/>
      <c r="W404"/>
      <c r="X404" s="400"/>
      <c r="Y404" s="400"/>
      <c r="Z404" s="400"/>
      <c r="AA404" s="400"/>
      <c r="AB404" s="400"/>
      <c r="AC404" s="400"/>
      <c r="AD404" s="400"/>
      <c r="AE404" s="400"/>
      <c r="AF404" s="400"/>
      <c r="AG404" s="400"/>
      <c r="AH404" s="400"/>
      <c r="AI404" s="400"/>
    </row>
    <row r="405" spans="21:35" ht="12.75">
      <c r="U405" s="393"/>
      <c r="V405" s="392"/>
      <c r="W405"/>
      <c r="X405" s="400"/>
      <c r="Y405" s="400"/>
      <c r="Z405" s="400"/>
      <c r="AA405" s="400"/>
      <c r="AB405" s="400"/>
      <c r="AC405" s="400"/>
      <c r="AD405" s="400"/>
      <c r="AE405" s="400"/>
      <c r="AF405" s="400"/>
      <c r="AG405" s="400"/>
      <c r="AH405" s="400"/>
      <c r="AI405" s="400"/>
    </row>
    <row r="406" spans="21:35" ht="12.75">
      <c r="U406" s="393"/>
      <c r="V406" s="392"/>
      <c r="W406"/>
      <c r="X406" s="400"/>
      <c r="Y406" s="400"/>
      <c r="Z406" s="400"/>
      <c r="AA406" s="400"/>
      <c r="AB406" s="400"/>
      <c r="AC406" s="400"/>
      <c r="AD406" s="400"/>
      <c r="AE406" s="400"/>
      <c r="AF406" s="400"/>
      <c r="AG406" s="400"/>
      <c r="AH406" s="400"/>
      <c r="AI406" s="400"/>
    </row>
    <row r="407" spans="21:35" ht="12.75">
      <c r="U407" s="393"/>
      <c r="V407" s="392"/>
      <c r="W407"/>
      <c r="X407" s="400"/>
      <c r="Y407" s="400"/>
      <c r="Z407" s="400"/>
      <c r="AA407" s="400"/>
      <c r="AB407" s="400"/>
      <c r="AC407" s="400"/>
      <c r="AD407" s="400"/>
      <c r="AE407" s="400"/>
      <c r="AF407" s="400"/>
      <c r="AG407" s="400"/>
      <c r="AH407" s="400"/>
      <c r="AI407" s="400"/>
    </row>
    <row r="408" spans="21:35" ht="12.75">
      <c r="U408" s="393"/>
      <c r="V408" s="392"/>
      <c r="W408"/>
      <c r="X408" s="400"/>
      <c r="Y408" s="400"/>
      <c r="Z408" s="400"/>
      <c r="AA408" s="400"/>
      <c r="AB408" s="400"/>
      <c r="AC408" s="400"/>
      <c r="AD408" s="400"/>
      <c r="AE408" s="400"/>
      <c r="AF408" s="400"/>
      <c r="AG408" s="400"/>
      <c r="AH408" s="400"/>
      <c r="AI408" s="400"/>
    </row>
    <row r="409" spans="21:35" ht="12.75">
      <c r="U409" s="393"/>
      <c r="V409" s="392"/>
      <c r="W409"/>
      <c r="X409" s="400"/>
      <c r="Y409" s="400"/>
      <c r="Z409" s="400"/>
      <c r="AA409" s="400"/>
      <c r="AB409" s="400"/>
      <c r="AC409" s="400"/>
      <c r="AD409" s="400"/>
      <c r="AE409" s="400"/>
      <c r="AF409" s="400"/>
      <c r="AG409" s="400"/>
      <c r="AH409" s="400"/>
      <c r="AI409" s="400"/>
    </row>
    <row r="410" spans="21:35" ht="12.75">
      <c r="U410" s="393"/>
      <c r="V410" s="392"/>
      <c r="W410"/>
      <c r="X410" s="400"/>
      <c r="Y410" s="400"/>
      <c r="Z410" s="400"/>
      <c r="AA410" s="400"/>
      <c r="AB410" s="400"/>
      <c r="AC410" s="400"/>
      <c r="AD410" s="400"/>
      <c r="AE410" s="400"/>
      <c r="AF410" s="400"/>
      <c r="AG410" s="400"/>
      <c r="AH410" s="400"/>
      <c r="AI410" s="400"/>
    </row>
    <row r="411" spans="21:35" ht="12.75">
      <c r="U411" s="393"/>
      <c r="V411" s="392"/>
      <c r="W411"/>
      <c r="X411" s="400"/>
      <c r="Y411" s="400"/>
      <c r="Z411" s="400"/>
      <c r="AA411" s="400"/>
      <c r="AB411" s="400"/>
      <c r="AC411" s="400"/>
      <c r="AD411" s="400"/>
      <c r="AE411" s="400"/>
      <c r="AF411" s="400"/>
      <c r="AG411" s="400"/>
      <c r="AH411" s="400"/>
      <c r="AI411" s="400"/>
    </row>
    <row r="412" spans="21:35" ht="12.75">
      <c r="U412" s="393"/>
      <c r="V412" s="392"/>
      <c r="W412"/>
      <c r="X412" s="400"/>
      <c r="Y412" s="400"/>
      <c r="Z412" s="400"/>
      <c r="AA412" s="400"/>
      <c r="AB412" s="400"/>
      <c r="AC412" s="400"/>
      <c r="AD412" s="400"/>
      <c r="AE412" s="400"/>
      <c r="AF412" s="400"/>
      <c r="AG412" s="400"/>
      <c r="AH412" s="400"/>
      <c r="AI412" s="400"/>
    </row>
    <row r="413" spans="21:35" ht="12.75">
      <c r="U413" s="393"/>
      <c r="V413" s="392"/>
      <c r="W413"/>
      <c r="X413" s="400"/>
      <c r="Y413" s="400"/>
      <c r="Z413" s="400"/>
      <c r="AA413" s="400"/>
      <c r="AB413" s="400"/>
      <c r="AC413" s="400"/>
      <c r="AD413" s="400"/>
      <c r="AE413" s="400"/>
      <c r="AF413" s="400"/>
      <c r="AG413" s="400"/>
      <c r="AH413" s="400"/>
      <c r="AI413" s="400"/>
    </row>
    <row r="414" spans="21:35" ht="12.75">
      <c r="U414" s="393"/>
      <c r="V414" s="392"/>
      <c r="W414"/>
      <c r="X414" s="400"/>
      <c r="Y414" s="400"/>
      <c r="Z414" s="400"/>
      <c r="AA414" s="400"/>
      <c r="AB414" s="400"/>
      <c r="AC414" s="400"/>
      <c r="AD414" s="400"/>
      <c r="AE414" s="400"/>
      <c r="AF414" s="400"/>
      <c r="AG414" s="400"/>
      <c r="AH414" s="400"/>
      <c r="AI414" s="400"/>
    </row>
    <row r="415" spans="21:35" ht="12.75">
      <c r="U415" s="393"/>
      <c r="V415" s="392"/>
      <c r="W415"/>
      <c r="X415" s="400"/>
      <c r="Y415" s="400"/>
      <c r="Z415" s="400"/>
      <c r="AA415" s="400"/>
      <c r="AB415" s="400"/>
      <c r="AC415" s="400"/>
      <c r="AD415" s="400"/>
      <c r="AE415" s="400"/>
      <c r="AF415" s="400"/>
      <c r="AG415" s="400"/>
      <c r="AH415" s="400"/>
      <c r="AI415" s="400"/>
    </row>
    <row r="416" spans="21:35" ht="12.75">
      <c r="U416" s="393"/>
      <c r="V416" s="392"/>
      <c r="W416"/>
      <c r="X416" s="400"/>
      <c r="Y416" s="400"/>
      <c r="Z416" s="400"/>
      <c r="AA416" s="400"/>
      <c r="AB416" s="400"/>
      <c r="AC416" s="400"/>
      <c r="AD416" s="400"/>
      <c r="AE416" s="400"/>
      <c r="AF416" s="400"/>
      <c r="AG416" s="400"/>
      <c r="AH416" s="400"/>
      <c r="AI416" s="400"/>
    </row>
    <row r="417" spans="21:35" ht="12.75">
      <c r="U417" s="393"/>
      <c r="V417" s="392"/>
      <c r="W417"/>
      <c r="X417" s="400"/>
      <c r="Y417" s="400"/>
      <c r="Z417" s="400"/>
      <c r="AA417" s="400"/>
      <c r="AB417" s="400"/>
      <c r="AC417" s="400"/>
      <c r="AD417" s="400"/>
      <c r="AE417" s="400"/>
      <c r="AF417" s="400"/>
      <c r="AG417" s="400"/>
      <c r="AH417" s="400"/>
      <c r="AI417" s="400"/>
    </row>
    <row r="418" spans="21:35" ht="12.75">
      <c r="U418" s="393"/>
      <c r="V418" s="392"/>
      <c r="W418"/>
      <c r="X418" s="400"/>
      <c r="Y418" s="400"/>
      <c r="Z418" s="400"/>
      <c r="AA418" s="400"/>
      <c r="AB418" s="400"/>
      <c r="AC418" s="400"/>
      <c r="AD418" s="400"/>
      <c r="AE418" s="400"/>
      <c r="AF418" s="400"/>
      <c r="AG418" s="400"/>
      <c r="AH418" s="400"/>
      <c r="AI418" s="400"/>
    </row>
    <row r="419" spans="21:35" ht="12.75">
      <c r="U419" s="393"/>
      <c r="V419" s="392"/>
      <c r="W419"/>
      <c r="X419" s="400"/>
      <c r="Y419" s="400"/>
      <c r="Z419" s="400"/>
      <c r="AA419" s="400"/>
      <c r="AB419" s="400"/>
      <c r="AC419" s="400"/>
      <c r="AD419" s="400"/>
      <c r="AE419" s="400"/>
      <c r="AF419" s="400"/>
      <c r="AG419" s="400"/>
      <c r="AH419" s="400"/>
      <c r="AI419" s="400"/>
    </row>
    <row r="420" spans="21:35" ht="12.75">
      <c r="U420" s="393"/>
      <c r="V420" s="392"/>
      <c r="W420"/>
      <c r="X420" s="400"/>
      <c r="Y420" s="400"/>
      <c r="Z420" s="400"/>
      <c r="AA420" s="400"/>
      <c r="AB420" s="400"/>
      <c r="AC420" s="400"/>
      <c r="AD420" s="400"/>
      <c r="AE420" s="400"/>
      <c r="AF420" s="400"/>
      <c r="AG420" s="400"/>
      <c r="AH420" s="400"/>
      <c r="AI420" s="400"/>
    </row>
    <row r="421" spans="21:35" ht="12.75">
      <c r="U421" s="393"/>
      <c r="V421" s="392"/>
      <c r="W421"/>
      <c r="X421" s="400"/>
      <c r="Y421" s="400"/>
      <c r="Z421" s="400"/>
      <c r="AA421" s="400"/>
      <c r="AB421" s="400"/>
      <c r="AC421" s="400"/>
      <c r="AD421" s="400"/>
      <c r="AE421" s="400"/>
      <c r="AF421" s="400"/>
      <c r="AG421" s="400"/>
      <c r="AH421" s="400"/>
      <c r="AI421" s="400"/>
    </row>
    <row r="422" spans="21:35" ht="12.75">
      <c r="U422" s="393"/>
      <c r="V422" s="392"/>
      <c r="W422"/>
      <c r="X422" s="400"/>
      <c r="Y422" s="400"/>
      <c r="Z422" s="400"/>
      <c r="AA422" s="400"/>
      <c r="AB422" s="400"/>
      <c r="AC422" s="400"/>
      <c r="AD422" s="400"/>
      <c r="AE422" s="400"/>
      <c r="AF422" s="400"/>
      <c r="AG422" s="400"/>
      <c r="AH422" s="400"/>
      <c r="AI422" s="400"/>
    </row>
    <row r="423" spans="21:35" ht="12.75">
      <c r="U423" s="393"/>
      <c r="V423" s="392"/>
      <c r="W423"/>
      <c r="X423" s="400"/>
      <c r="Y423" s="400"/>
      <c r="Z423" s="400"/>
      <c r="AA423" s="400"/>
      <c r="AB423" s="400"/>
      <c r="AC423" s="400"/>
      <c r="AD423" s="400"/>
      <c r="AE423" s="400"/>
      <c r="AF423" s="400"/>
      <c r="AG423" s="400"/>
      <c r="AH423" s="400"/>
      <c r="AI423" s="400"/>
    </row>
    <row r="424" spans="21:35" ht="12.75">
      <c r="U424" s="393"/>
      <c r="V424" s="392"/>
      <c r="W424"/>
      <c r="X424" s="400"/>
      <c r="Y424" s="400"/>
      <c r="Z424" s="400"/>
      <c r="AA424" s="400"/>
      <c r="AB424" s="400"/>
      <c r="AC424" s="400"/>
      <c r="AD424" s="400"/>
      <c r="AE424" s="400"/>
      <c r="AF424" s="400"/>
      <c r="AG424" s="400"/>
      <c r="AH424" s="400"/>
      <c r="AI424" s="400"/>
    </row>
    <row r="425" spans="21:35" ht="12.75">
      <c r="U425" s="393"/>
      <c r="V425" s="392"/>
      <c r="W425"/>
      <c r="X425" s="400"/>
      <c r="Y425" s="400"/>
      <c r="Z425" s="400"/>
      <c r="AA425" s="400"/>
      <c r="AB425" s="400"/>
      <c r="AC425" s="400"/>
      <c r="AD425" s="400"/>
      <c r="AE425" s="400"/>
      <c r="AF425" s="400"/>
      <c r="AG425" s="400"/>
      <c r="AH425" s="400"/>
      <c r="AI425" s="400"/>
    </row>
    <row r="426" spans="21:35" ht="12.75">
      <c r="U426" s="393"/>
      <c r="V426" s="392"/>
      <c r="W426"/>
      <c r="X426" s="400"/>
      <c r="Y426" s="400"/>
      <c r="Z426" s="400"/>
      <c r="AA426" s="400"/>
      <c r="AB426" s="400"/>
      <c r="AC426" s="400"/>
      <c r="AD426" s="400"/>
      <c r="AE426" s="400"/>
      <c r="AF426" s="400"/>
      <c r="AG426" s="400"/>
      <c r="AH426" s="400"/>
      <c r="AI426" s="400"/>
    </row>
    <row r="427" spans="21:35" ht="12.75">
      <c r="U427" s="393"/>
      <c r="V427" s="392"/>
      <c r="W427"/>
      <c r="X427" s="400"/>
      <c r="Y427" s="400"/>
      <c r="Z427" s="400"/>
      <c r="AA427" s="400"/>
      <c r="AB427" s="400"/>
      <c r="AC427" s="400"/>
      <c r="AD427" s="400"/>
      <c r="AE427" s="400"/>
      <c r="AF427" s="400"/>
      <c r="AG427" s="400"/>
      <c r="AH427" s="400"/>
      <c r="AI427" s="400"/>
    </row>
    <row r="428" spans="21:35" ht="12.75">
      <c r="U428" s="393"/>
      <c r="V428" s="392"/>
      <c r="W428"/>
      <c r="X428" s="400"/>
      <c r="Y428" s="400"/>
      <c r="Z428" s="400"/>
      <c r="AA428" s="400"/>
      <c r="AB428" s="400"/>
      <c r="AC428" s="400"/>
      <c r="AD428" s="400"/>
      <c r="AE428" s="400"/>
      <c r="AF428" s="400"/>
      <c r="AG428" s="400"/>
      <c r="AH428" s="400"/>
      <c r="AI428" s="400"/>
    </row>
    <row r="429" spans="21:35" ht="13.5" thickBot="1">
      <c r="U429" s="393"/>
      <c r="V429" s="392"/>
      <c r="W429"/>
      <c r="X429" s="400"/>
      <c r="Y429" s="400"/>
      <c r="Z429" s="400"/>
      <c r="AA429" s="400"/>
      <c r="AB429" s="400"/>
      <c r="AC429" s="400"/>
      <c r="AD429" s="400"/>
      <c r="AE429" s="400"/>
      <c r="AF429" s="400"/>
      <c r="AG429" s="400"/>
      <c r="AH429" s="400"/>
      <c r="AI429" s="400"/>
    </row>
    <row r="430" spans="21:35" ht="12.75">
      <c r="U430" s="392"/>
      <c r="V430" s="401"/>
      <c r="W430"/>
      <c r="X430" s="402"/>
      <c r="Y430" s="402"/>
      <c r="Z430" s="402"/>
      <c r="AA430" s="402"/>
      <c r="AB430" s="402"/>
      <c r="AC430" s="402"/>
      <c r="AD430" s="402"/>
      <c r="AE430" s="402"/>
      <c r="AF430" s="402"/>
      <c r="AG430" s="402"/>
      <c r="AH430" s="402"/>
      <c r="AI430" s="402"/>
    </row>
    <row r="431" spans="21:35" ht="12.75">
      <c r="U431" s="393"/>
      <c r="V431" s="392"/>
      <c r="W431"/>
      <c r="X431" s="402"/>
      <c r="Y431" s="402"/>
      <c r="Z431" s="402"/>
      <c r="AA431" s="402"/>
      <c r="AB431" s="402"/>
      <c r="AC431" s="402"/>
      <c r="AD431" s="402"/>
      <c r="AE431" s="402"/>
      <c r="AF431" s="402"/>
      <c r="AG431" s="402"/>
      <c r="AH431" s="402"/>
      <c r="AI431" s="402"/>
    </row>
    <row r="432" spans="21:35" ht="12.75">
      <c r="U432" s="393"/>
      <c r="V432" s="392"/>
      <c r="W432"/>
      <c r="X432" s="402"/>
      <c r="Y432" s="402"/>
      <c r="Z432" s="402"/>
      <c r="AA432" s="402"/>
      <c r="AB432" s="402"/>
      <c r="AC432" s="402"/>
      <c r="AD432" s="402"/>
      <c r="AE432" s="402"/>
      <c r="AF432" s="402"/>
      <c r="AG432" s="402"/>
      <c r="AH432" s="402"/>
      <c r="AI432" s="402"/>
    </row>
    <row r="433" spans="21:35" ht="12.75">
      <c r="U433" s="393"/>
      <c r="V433" s="392"/>
      <c r="W433"/>
      <c r="X433" s="402"/>
      <c r="Y433" s="402"/>
      <c r="Z433" s="402"/>
      <c r="AA433" s="402"/>
      <c r="AB433" s="402"/>
      <c r="AC433" s="402"/>
      <c r="AD433" s="402"/>
      <c r="AE433" s="402"/>
      <c r="AF433" s="402"/>
      <c r="AG433" s="402"/>
      <c r="AH433" s="402"/>
      <c r="AI433" s="402"/>
    </row>
    <row r="434" spans="21:35" ht="12.75">
      <c r="U434" s="393"/>
      <c r="V434" s="392"/>
      <c r="W434"/>
      <c r="X434" s="402"/>
      <c r="Y434" s="402"/>
      <c r="Z434" s="402"/>
      <c r="AA434" s="402"/>
      <c r="AB434" s="402"/>
      <c r="AC434" s="402"/>
      <c r="AD434" s="402"/>
      <c r="AE434" s="402"/>
      <c r="AF434" s="402"/>
      <c r="AG434" s="402"/>
      <c r="AH434" s="402"/>
      <c r="AI434" s="402"/>
    </row>
    <row r="435" spans="21:35" ht="12.75">
      <c r="U435" s="393"/>
      <c r="V435" s="392"/>
      <c r="W435"/>
      <c r="X435" s="402"/>
      <c r="Y435" s="402"/>
      <c r="Z435" s="402"/>
      <c r="AA435" s="402"/>
      <c r="AB435" s="402"/>
      <c r="AC435" s="402"/>
      <c r="AD435" s="402"/>
      <c r="AE435" s="402"/>
      <c r="AF435" s="402"/>
      <c r="AG435" s="402"/>
      <c r="AH435" s="402"/>
      <c r="AI435" s="402"/>
    </row>
    <row r="436" spans="21:35" ht="12.75">
      <c r="U436" s="393"/>
      <c r="V436" s="392"/>
      <c r="W436"/>
      <c r="X436" s="402"/>
      <c r="Y436" s="402"/>
      <c r="Z436" s="402"/>
      <c r="AA436" s="402"/>
      <c r="AB436" s="402"/>
      <c r="AC436" s="402"/>
      <c r="AD436" s="402"/>
      <c r="AE436" s="402"/>
      <c r="AF436" s="402"/>
      <c r="AG436" s="402"/>
      <c r="AH436" s="402"/>
      <c r="AI436" s="402"/>
    </row>
    <row r="437" spans="21:35" ht="12.75">
      <c r="U437" s="393"/>
      <c r="V437" s="392"/>
      <c r="W437"/>
      <c r="X437" s="402"/>
      <c r="Y437" s="402"/>
      <c r="Z437" s="402"/>
      <c r="AA437" s="402"/>
      <c r="AB437" s="402"/>
      <c r="AC437" s="402"/>
      <c r="AD437" s="402"/>
      <c r="AE437" s="402"/>
      <c r="AF437" s="402"/>
      <c r="AG437" s="402"/>
      <c r="AH437" s="402"/>
      <c r="AI437" s="402"/>
    </row>
    <row r="438" spans="21:35" ht="12.75">
      <c r="U438" s="393"/>
      <c r="V438" s="392"/>
      <c r="W438"/>
      <c r="X438" s="402"/>
      <c r="Y438" s="402"/>
      <c r="Z438" s="402"/>
      <c r="AA438" s="402"/>
      <c r="AB438" s="402"/>
      <c r="AC438" s="402"/>
      <c r="AD438" s="402"/>
      <c r="AE438" s="402"/>
      <c r="AF438" s="402"/>
      <c r="AG438" s="402"/>
      <c r="AH438" s="402"/>
      <c r="AI438" s="402"/>
    </row>
    <row r="439" spans="21:35" ht="12.75">
      <c r="U439" s="393"/>
      <c r="V439" s="392"/>
      <c r="W439"/>
      <c r="X439" s="402"/>
      <c r="Y439" s="402"/>
      <c r="Z439" s="402"/>
      <c r="AA439" s="402"/>
      <c r="AB439" s="402"/>
      <c r="AC439" s="402"/>
      <c r="AD439" s="402"/>
      <c r="AE439" s="402"/>
      <c r="AF439" s="402"/>
      <c r="AG439" s="402"/>
      <c r="AH439" s="402"/>
      <c r="AI439" s="402"/>
    </row>
    <row r="440" spans="21:35" ht="12.75">
      <c r="U440" s="393"/>
      <c r="V440" s="392"/>
      <c r="W440"/>
      <c r="X440" s="402"/>
      <c r="Y440" s="402"/>
      <c r="Z440" s="402"/>
      <c r="AA440" s="402"/>
      <c r="AB440" s="402"/>
      <c r="AC440" s="402"/>
      <c r="AD440" s="402"/>
      <c r="AE440" s="402"/>
      <c r="AF440" s="402"/>
      <c r="AG440" s="402"/>
      <c r="AH440" s="402"/>
      <c r="AI440" s="402"/>
    </row>
    <row r="441" spans="21:35" ht="12.75">
      <c r="U441" s="393"/>
      <c r="V441" s="392"/>
      <c r="W441"/>
      <c r="X441" s="402"/>
      <c r="Y441" s="402"/>
      <c r="Z441" s="402"/>
      <c r="AA441" s="402"/>
      <c r="AB441" s="402"/>
      <c r="AC441" s="402"/>
      <c r="AD441" s="402"/>
      <c r="AE441" s="402"/>
      <c r="AF441" s="402"/>
      <c r="AG441" s="402"/>
      <c r="AH441" s="402"/>
      <c r="AI441" s="402"/>
    </row>
    <row r="442" spans="21:35" ht="12.75">
      <c r="U442" s="393"/>
      <c r="V442" s="392"/>
      <c r="W442"/>
      <c r="X442" s="402"/>
      <c r="Y442" s="402"/>
      <c r="Z442" s="402"/>
      <c r="AA442" s="402"/>
      <c r="AB442" s="402"/>
      <c r="AC442" s="402"/>
      <c r="AD442" s="402"/>
      <c r="AE442" s="402"/>
      <c r="AF442" s="402"/>
      <c r="AG442" s="402"/>
      <c r="AH442" s="402"/>
      <c r="AI442" s="402"/>
    </row>
    <row r="443" spans="21:35" ht="12.75">
      <c r="U443" s="393"/>
      <c r="V443" s="392"/>
      <c r="W443"/>
      <c r="X443" s="402"/>
      <c r="Y443" s="402"/>
      <c r="Z443" s="402"/>
      <c r="AA443" s="402"/>
      <c r="AB443" s="402"/>
      <c r="AC443" s="402"/>
      <c r="AD443" s="402"/>
      <c r="AE443" s="402"/>
      <c r="AF443" s="402"/>
      <c r="AG443" s="402"/>
      <c r="AH443" s="402"/>
      <c r="AI443" s="402"/>
    </row>
    <row r="444" spans="21:35" ht="12.75">
      <c r="U444" s="393"/>
      <c r="V444" s="392"/>
      <c r="W444"/>
      <c r="X444" s="402"/>
      <c r="Y444" s="402"/>
      <c r="Z444" s="402"/>
      <c r="AA444" s="402"/>
      <c r="AB444" s="402"/>
      <c r="AC444" s="402"/>
      <c r="AD444" s="402"/>
      <c r="AE444" s="402"/>
      <c r="AF444" s="403"/>
      <c r="AG444" s="402"/>
      <c r="AH444" s="402"/>
      <c r="AI444" s="402"/>
    </row>
    <row r="445" spans="21:35" ht="12.75">
      <c r="U445" s="393"/>
      <c r="V445" s="392"/>
      <c r="W445"/>
      <c r="X445" s="402"/>
      <c r="Y445" s="402"/>
      <c r="Z445" s="402"/>
      <c r="AA445" s="402"/>
      <c r="AB445" s="402"/>
      <c r="AC445" s="402"/>
      <c r="AD445" s="402"/>
      <c r="AE445" s="402"/>
      <c r="AF445" s="402"/>
      <c r="AG445" s="402"/>
      <c r="AH445" s="402"/>
      <c r="AI445" s="402"/>
    </row>
    <row r="446" spans="21:35" ht="12.75">
      <c r="U446" s="393"/>
      <c r="V446" s="392"/>
      <c r="W446"/>
      <c r="X446" s="402"/>
      <c r="Y446" s="402"/>
      <c r="Z446" s="402"/>
      <c r="AA446" s="402"/>
      <c r="AB446" s="402"/>
      <c r="AC446" s="402"/>
      <c r="AD446" s="402"/>
      <c r="AE446" s="402"/>
      <c r="AF446" s="402"/>
      <c r="AG446" s="402"/>
      <c r="AH446" s="402"/>
      <c r="AI446" s="402"/>
    </row>
    <row r="447" spans="21:35" ht="12.75">
      <c r="U447" s="393"/>
      <c r="V447" s="392"/>
      <c r="W447"/>
      <c r="X447" s="402"/>
      <c r="Y447" s="402"/>
      <c r="Z447" s="402"/>
      <c r="AA447" s="402"/>
      <c r="AB447" s="402"/>
      <c r="AC447" s="402"/>
      <c r="AD447" s="402"/>
      <c r="AE447" s="402"/>
      <c r="AF447" s="402"/>
      <c r="AG447" s="402"/>
      <c r="AH447" s="402"/>
      <c r="AI447" s="402"/>
    </row>
    <row r="448" spans="21:35" ht="12.75">
      <c r="U448" s="393"/>
      <c r="V448" s="392"/>
      <c r="W448"/>
      <c r="X448" s="402"/>
      <c r="Y448" s="402"/>
      <c r="Z448" s="402"/>
      <c r="AA448" s="402"/>
      <c r="AB448" s="402"/>
      <c r="AC448" s="402"/>
      <c r="AD448" s="402"/>
      <c r="AE448" s="402"/>
      <c r="AF448" s="402"/>
      <c r="AG448" s="402"/>
      <c r="AH448" s="402"/>
      <c r="AI448" s="402"/>
    </row>
    <row r="449" spans="21:35" ht="12.75">
      <c r="U449" s="393"/>
      <c r="V449" s="392"/>
      <c r="W449"/>
      <c r="X449" s="402"/>
      <c r="Y449" s="402"/>
      <c r="Z449" s="402"/>
      <c r="AA449" s="402"/>
      <c r="AB449" s="402"/>
      <c r="AC449" s="402"/>
      <c r="AD449" s="402"/>
      <c r="AE449" s="402"/>
      <c r="AF449" s="402"/>
      <c r="AG449" s="402"/>
      <c r="AH449" s="402"/>
      <c r="AI449" s="402"/>
    </row>
    <row r="450" spans="21:35" ht="12.75">
      <c r="U450" s="393"/>
      <c r="V450" s="392"/>
      <c r="W450"/>
      <c r="X450" s="402"/>
      <c r="Y450" s="402"/>
      <c r="Z450" s="402"/>
      <c r="AA450" s="402"/>
      <c r="AB450" s="402"/>
      <c r="AC450" s="402"/>
      <c r="AD450" s="402"/>
      <c r="AE450" s="402"/>
      <c r="AF450" s="402"/>
      <c r="AG450" s="402"/>
      <c r="AH450" s="402"/>
      <c r="AI450" s="402"/>
    </row>
    <row r="451" spans="21:35" ht="12.75">
      <c r="U451" s="393"/>
      <c r="V451" s="392"/>
      <c r="W451"/>
      <c r="X451" s="402"/>
      <c r="Y451" s="402"/>
      <c r="Z451" s="402"/>
      <c r="AA451" s="402"/>
      <c r="AB451" s="402"/>
      <c r="AC451" s="402"/>
      <c r="AD451" s="402"/>
      <c r="AE451" s="402"/>
      <c r="AF451" s="402"/>
      <c r="AG451" s="402"/>
      <c r="AH451" s="402"/>
      <c r="AI451" s="402"/>
    </row>
    <row r="452" spans="21:35" ht="12.75">
      <c r="U452" s="393"/>
      <c r="V452" s="392"/>
      <c r="W452"/>
      <c r="X452" s="402"/>
      <c r="Y452" s="402"/>
      <c r="Z452" s="402"/>
      <c r="AA452" s="402"/>
      <c r="AB452" s="402"/>
      <c r="AC452" s="402"/>
      <c r="AD452" s="402"/>
      <c r="AE452" s="402"/>
      <c r="AF452" s="402"/>
      <c r="AG452" s="402"/>
      <c r="AH452" s="402"/>
      <c r="AI452" s="402"/>
    </row>
    <row r="453" spans="21:35" ht="12.75">
      <c r="U453" s="393"/>
      <c r="V453" s="392"/>
      <c r="W453"/>
      <c r="X453" s="402"/>
      <c r="Y453" s="402"/>
      <c r="Z453" s="402"/>
      <c r="AA453" s="402"/>
      <c r="AB453" s="402"/>
      <c r="AC453" s="402"/>
      <c r="AD453" s="402"/>
      <c r="AE453" s="402"/>
      <c r="AF453" s="402"/>
      <c r="AG453" s="402"/>
      <c r="AH453" s="402"/>
      <c r="AI453" s="402"/>
    </row>
    <row r="454" spans="21:35" ht="12.75">
      <c r="U454" s="393"/>
      <c r="V454" s="392"/>
      <c r="W454"/>
      <c r="X454" s="402"/>
      <c r="Y454" s="402"/>
      <c r="Z454" s="402"/>
      <c r="AA454" s="402"/>
      <c r="AB454" s="402"/>
      <c r="AC454" s="402"/>
      <c r="AD454" s="402"/>
      <c r="AE454" s="402"/>
      <c r="AF454" s="402"/>
      <c r="AG454" s="402"/>
      <c r="AH454" s="402"/>
      <c r="AI454" s="402"/>
    </row>
    <row r="455" spans="21:35" ht="12.75">
      <c r="U455" s="393"/>
      <c r="V455" s="392"/>
      <c r="W455"/>
      <c r="X455" s="402"/>
      <c r="Y455" s="402"/>
      <c r="Z455" s="402"/>
      <c r="AA455" s="402"/>
      <c r="AB455" s="402"/>
      <c r="AC455" s="402"/>
      <c r="AD455" s="402"/>
      <c r="AE455" s="402"/>
      <c r="AF455" s="402"/>
      <c r="AG455" s="402"/>
      <c r="AH455" s="402"/>
      <c r="AI455" s="402"/>
    </row>
    <row r="456" spans="21:35" ht="12.75">
      <c r="U456" s="393"/>
      <c r="V456" s="392"/>
      <c r="W456"/>
      <c r="X456" s="402"/>
      <c r="Y456" s="402"/>
      <c r="Z456" s="402"/>
      <c r="AA456" s="402"/>
      <c r="AB456" s="402"/>
      <c r="AC456" s="402"/>
      <c r="AD456" s="402"/>
      <c r="AE456" s="402"/>
      <c r="AF456" s="402"/>
      <c r="AG456" s="402"/>
      <c r="AH456" s="402"/>
      <c r="AI456" s="402"/>
    </row>
    <row r="457" spans="21:35" ht="12.75">
      <c r="U457" s="393"/>
      <c r="V457" s="392"/>
      <c r="W457"/>
      <c r="X457" s="402"/>
      <c r="Y457" s="402"/>
      <c r="Z457" s="402"/>
      <c r="AA457" s="402"/>
      <c r="AB457" s="402"/>
      <c r="AC457" s="402"/>
      <c r="AD457" s="402"/>
      <c r="AE457" s="402"/>
      <c r="AF457" s="402"/>
      <c r="AG457" s="402"/>
      <c r="AH457" s="402"/>
      <c r="AI457" s="402"/>
    </row>
    <row r="458" spans="21:35" ht="12.75">
      <c r="U458" s="393"/>
      <c r="V458" s="392"/>
      <c r="W458"/>
      <c r="X458" s="402"/>
      <c r="Y458" s="402"/>
      <c r="Z458" s="402"/>
      <c r="AA458" s="402"/>
      <c r="AB458" s="402"/>
      <c r="AC458" s="402"/>
      <c r="AD458" s="402"/>
      <c r="AE458" s="402"/>
      <c r="AF458" s="402"/>
      <c r="AG458" s="402"/>
      <c r="AH458" s="402"/>
      <c r="AI458" s="402"/>
    </row>
    <row r="459" spans="21:35" ht="12.75">
      <c r="U459" s="393"/>
      <c r="V459" s="392"/>
      <c r="W459"/>
      <c r="X459" s="402"/>
      <c r="Y459" s="402"/>
      <c r="Z459" s="402"/>
      <c r="AA459" s="402"/>
      <c r="AB459" s="402"/>
      <c r="AC459" s="402"/>
      <c r="AD459" s="402"/>
      <c r="AE459" s="402"/>
      <c r="AF459" s="402"/>
      <c r="AG459" s="402"/>
      <c r="AH459" s="402"/>
      <c r="AI459" s="402"/>
    </row>
    <row r="460" spans="21:35" ht="12.75">
      <c r="U460" s="393"/>
      <c r="V460" s="392"/>
      <c r="W460"/>
      <c r="X460" s="402"/>
      <c r="Y460" s="402"/>
      <c r="Z460" s="402"/>
      <c r="AA460" s="402"/>
      <c r="AB460" s="402"/>
      <c r="AC460" s="402"/>
      <c r="AD460" s="402"/>
      <c r="AE460" s="402"/>
      <c r="AF460" s="402"/>
      <c r="AG460" s="402"/>
      <c r="AH460" s="402"/>
      <c r="AI460" s="402"/>
    </row>
    <row r="461" spans="21:35" ht="12.75">
      <c r="U461" s="393"/>
      <c r="V461" s="392"/>
      <c r="W461"/>
      <c r="X461" s="402"/>
      <c r="Y461" s="402"/>
      <c r="Z461" s="402"/>
      <c r="AA461" s="402"/>
      <c r="AB461" s="402"/>
      <c r="AC461" s="402"/>
      <c r="AD461" s="402"/>
      <c r="AE461" s="402"/>
      <c r="AF461" s="402"/>
      <c r="AG461" s="402"/>
      <c r="AH461" s="402"/>
      <c r="AI461" s="402"/>
    </row>
    <row r="462" spans="21:35" ht="12.75">
      <c r="U462" s="393"/>
      <c r="V462" s="392"/>
      <c r="W462"/>
      <c r="X462" s="402"/>
      <c r="Y462" s="402"/>
      <c r="Z462" s="402"/>
      <c r="AA462" s="402"/>
      <c r="AB462" s="402"/>
      <c r="AC462" s="402"/>
      <c r="AD462" s="402"/>
      <c r="AE462" s="402"/>
      <c r="AF462" s="402"/>
      <c r="AG462" s="402"/>
      <c r="AH462" s="402"/>
      <c r="AI462" s="402"/>
    </row>
    <row r="463" spans="21:35" ht="12.75">
      <c r="U463" s="393"/>
      <c r="V463" s="392"/>
      <c r="W463"/>
      <c r="X463" s="402"/>
      <c r="Y463" s="402"/>
      <c r="Z463" s="402"/>
      <c r="AA463" s="402"/>
      <c r="AB463" s="402"/>
      <c r="AC463" s="402"/>
      <c r="AD463" s="402"/>
      <c r="AE463" s="402"/>
      <c r="AF463" s="402"/>
      <c r="AG463" s="402"/>
      <c r="AH463" s="402"/>
      <c r="AI463" s="402"/>
    </row>
    <row r="464" spans="21:35" ht="12.75">
      <c r="U464" s="393"/>
      <c r="V464" s="392"/>
      <c r="W464"/>
      <c r="X464" s="402"/>
      <c r="Y464" s="402"/>
      <c r="Z464" s="402"/>
      <c r="AA464" s="402"/>
      <c r="AB464" s="402"/>
      <c r="AC464" s="402"/>
      <c r="AD464" s="402"/>
      <c r="AE464" s="402"/>
      <c r="AF464" s="402"/>
      <c r="AG464" s="402"/>
      <c r="AH464" s="402"/>
      <c r="AI464" s="402"/>
    </row>
    <row r="465" spans="21:35" ht="12.75">
      <c r="U465" s="393"/>
      <c r="V465" s="392"/>
      <c r="W465"/>
      <c r="X465" s="402"/>
      <c r="Y465" s="402"/>
      <c r="Z465" s="402"/>
      <c r="AA465" s="402"/>
      <c r="AB465" s="402"/>
      <c r="AC465" s="402"/>
      <c r="AD465" s="402"/>
      <c r="AE465" s="402"/>
      <c r="AF465" s="402"/>
      <c r="AG465" s="402"/>
      <c r="AH465" s="402"/>
      <c r="AI465" s="402"/>
    </row>
    <row r="466" spans="21:35" ht="12.75">
      <c r="U466" s="393"/>
      <c r="V466" s="392"/>
      <c r="W466"/>
      <c r="X466" s="402"/>
      <c r="Y466" s="402"/>
      <c r="Z466" s="402"/>
      <c r="AA466" s="402"/>
      <c r="AB466" s="402"/>
      <c r="AC466" s="402"/>
      <c r="AD466" s="402"/>
      <c r="AE466" s="402"/>
      <c r="AF466" s="402"/>
      <c r="AG466" s="402"/>
      <c r="AH466" s="402"/>
      <c r="AI466" s="402"/>
    </row>
    <row r="467" spans="21:35" ht="12.75">
      <c r="U467" s="393"/>
      <c r="V467" s="392"/>
      <c r="W467"/>
      <c r="X467" s="402"/>
      <c r="Y467" s="402"/>
      <c r="Z467" s="402"/>
      <c r="AA467" s="402"/>
      <c r="AB467" s="402"/>
      <c r="AC467" s="402"/>
      <c r="AD467" s="402"/>
      <c r="AE467" s="402"/>
      <c r="AF467" s="402"/>
      <c r="AG467" s="402"/>
      <c r="AH467" s="402"/>
      <c r="AI467" s="402"/>
    </row>
    <row r="468" spans="21:35" ht="12.75">
      <c r="U468" s="393"/>
      <c r="V468" s="392"/>
      <c r="W468"/>
      <c r="X468" s="402"/>
      <c r="Y468" s="402"/>
      <c r="Z468" s="402"/>
      <c r="AA468" s="402"/>
      <c r="AB468" s="402"/>
      <c r="AC468" s="402"/>
      <c r="AD468" s="402"/>
      <c r="AE468" s="402"/>
      <c r="AF468" s="402"/>
      <c r="AG468" s="402"/>
      <c r="AH468" s="402"/>
      <c r="AI468" s="402"/>
    </row>
    <row r="469" spans="21:35" ht="12.75">
      <c r="U469" s="393"/>
      <c r="V469" s="392"/>
      <c r="W469"/>
      <c r="X469" s="402"/>
      <c r="Y469" s="402"/>
      <c r="Z469" s="402"/>
      <c r="AA469" s="402"/>
      <c r="AB469" s="402"/>
      <c r="AC469" s="402"/>
      <c r="AD469" s="402"/>
      <c r="AE469" s="402"/>
      <c r="AF469" s="402"/>
      <c r="AG469" s="402"/>
      <c r="AH469" s="402"/>
      <c r="AI469" s="402"/>
    </row>
    <row r="470" spans="21:35" ht="12.75">
      <c r="U470" s="393"/>
      <c r="V470" s="392"/>
      <c r="W470"/>
      <c r="X470" s="402"/>
      <c r="Y470" s="402"/>
      <c r="Z470" s="402"/>
      <c r="AA470" s="402"/>
      <c r="AB470" s="402"/>
      <c r="AC470" s="402"/>
      <c r="AD470" s="402"/>
      <c r="AE470" s="402"/>
      <c r="AF470" s="402"/>
      <c r="AG470" s="402"/>
      <c r="AH470" s="402"/>
      <c r="AI470" s="402"/>
    </row>
    <row r="471" spans="21:35" ht="12.75">
      <c r="U471" s="393"/>
      <c r="V471" s="392"/>
      <c r="W471"/>
      <c r="X471" s="402"/>
      <c r="Y471" s="402"/>
      <c r="Z471" s="402"/>
      <c r="AA471" s="402"/>
      <c r="AB471" s="402"/>
      <c r="AC471" s="402"/>
      <c r="AD471" s="402"/>
      <c r="AE471" s="402"/>
      <c r="AF471" s="402"/>
      <c r="AG471" s="402"/>
      <c r="AH471" s="402"/>
      <c r="AI471" s="402"/>
    </row>
    <row r="472" spans="21:35" ht="12.75">
      <c r="U472" s="393"/>
      <c r="V472" s="392"/>
      <c r="W472"/>
      <c r="X472" s="402"/>
      <c r="Y472" s="402"/>
      <c r="Z472" s="402"/>
      <c r="AA472" s="402"/>
      <c r="AB472" s="402"/>
      <c r="AC472" s="402"/>
      <c r="AD472" s="402"/>
      <c r="AE472" s="402"/>
      <c r="AF472" s="402"/>
      <c r="AG472" s="402"/>
      <c r="AH472" s="402"/>
      <c r="AI472" s="402"/>
    </row>
    <row r="473" spans="21:35" ht="12.75">
      <c r="U473" s="393"/>
      <c r="V473" s="392"/>
      <c r="W473"/>
      <c r="X473" s="402"/>
      <c r="Y473" s="402"/>
      <c r="Z473" s="402"/>
      <c r="AA473" s="402"/>
      <c r="AB473" s="402"/>
      <c r="AC473" s="402"/>
      <c r="AD473" s="402"/>
      <c r="AE473" s="402"/>
      <c r="AF473" s="402"/>
      <c r="AG473" s="402"/>
      <c r="AH473" s="402"/>
      <c r="AI473" s="402"/>
    </row>
    <row r="474" spans="21:35" ht="12.75">
      <c r="U474" s="393"/>
      <c r="V474" s="392"/>
      <c r="W474"/>
      <c r="X474" s="402"/>
      <c r="Y474" s="402"/>
      <c r="Z474" s="402"/>
      <c r="AA474" s="402"/>
      <c r="AB474" s="402"/>
      <c r="AC474" s="402"/>
      <c r="AD474" s="402"/>
      <c r="AE474" s="402"/>
      <c r="AF474" s="402"/>
      <c r="AG474" s="402"/>
      <c r="AH474" s="402"/>
      <c r="AI474" s="402"/>
    </row>
    <row r="475" spans="21:35" ht="12.75">
      <c r="U475" s="393"/>
      <c r="V475" s="392"/>
      <c r="W475"/>
      <c r="X475" s="402"/>
      <c r="Y475" s="402"/>
      <c r="Z475" s="402"/>
      <c r="AA475" s="402"/>
      <c r="AB475" s="402"/>
      <c r="AC475" s="402"/>
      <c r="AD475" s="402"/>
      <c r="AE475" s="402"/>
      <c r="AF475" s="402"/>
      <c r="AG475" s="402"/>
      <c r="AH475" s="402"/>
      <c r="AI475" s="402"/>
    </row>
    <row r="476" spans="21:35" ht="12.75">
      <c r="U476" s="393"/>
      <c r="V476" s="392"/>
      <c r="W476"/>
      <c r="X476" s="402"/>
      <c r="Y476" s="402"/>
      <c r="Z476" s="402"/>
      <c r="AA476" s="402"/>
      <c r="AB476" s="402"/>
      <c r="AC476" s="402"/>
      <c r="AD476" s="402"/>
      <c r="AE476" s="402"/>
      <c r="AF476" s="402"/>
      <c r="AG476" s="402"/>
      <c r="AH476" s="402"/>
      <c r="AI476" s="402"/>
    </row>
    <row r="477" spans="21:35" ht="12.75">
      <c r="U477" s="393"/>
      <c r="V477" s="392"/>
      <c r="W477"/>
      <c r="X477" s="402"/>
      <c r="Y477" s="402"/>
      <c r="Z477" s="402"/>
      <c r="AA477" s="402"/>
      <c r="AB477" s="402"/>
      <c r="AC477" s="402"/>
      <c r="AD477" s="402"/>
      <c r="AE477" s="402"/>
      <c r="AF477" s="402"/>
      <c r="AG477" s="402"/>
      <c r="AH477" s="402"/>
      <c r="AI477" s="402"/>
    </row>
    <row r="478" spans="21:35" ht="12.75">
      <c r="U478" s="393"/>
      <c r="V478" s="392"/>
      <c r="W478"/>
      <c r="X478" s="402"/>
      <c r="Y478" s="402"/>
      <c r="Z478" s="402"/>
      <c r="AA478" s="402"/>
      <c r="AB478" s="402"/>
      <c r="AC478" s="402"/>
      <c r="AD478" s="402"/>
      <c r="AE478" s="402"/>
      <c r="AF478" s="402"/>
      <c r="AG478" s="402"/>
      <c r="AH478" s="402"/>
      <c r="AI478" s="402"/>
    </row>
    <row r="479" spans="21:35" ht="12.75">
      <c r="U479" s="393"/>
      <c r="V479" s="392"/>
      <c r="W479"/>
      <c r="X479" s="402"/>
      <c r="Y479" s="402"/>
      <c r="Z479" s="402"/>
      <c r="AA479" s="402"/>
      <c r="AB479" s="402"/>
      <c r="AC479" s="402"/>
      <c r="AD479" s="402"/>
      <c r="AE479" s="402"/>
      <c r="AF479" s="402"/>
      <c r="AG479" s="402"/>
      <c r="AH479" s="402"/>
      <c r="AI479" s="402"/>
    </row>
    <row r="480" spans="21:35" ht="12.75">
      <c r="U480" s="393"/>
      <c r="V480" s="392"/>
      <c r="W480"/>
      <c r="X480" s="402"/>
      <c r="Y480" s="402"/>
      <c r="Z480" s="402"/>
      <c r="AA480" s="402"/>
      <c r="AB480" s="402"/>
      <c r="AC480" s="402"/>
      <c r="AD480" s="402"/>
      <c r="AE480" s="402"/>
      <c r="AF480" s="402"/>
      <c r="AG480" s="402"/>
      <c r="AH480" s="402"/>
      <c r="AI480" s="402"/>
    </row>
    <row r="481" spans="21:35" ht="13.5" thickBot="1">
      <c r="U481" s="393"/>
      <c r="V481" s="392"/>
      <c r="W481"/>
      <c r="X481" s="402"/>
      <c r="Y481" s="402"/>
      <c r="Z481" s="402"/>
      <c r="AA481" s="402"/>
      <c r="AB481" s="402"/>
      <c r="AC481" s="402"/>
      <c r="AD481" s="402"/>
      <c r="AE481" s="402"/>
      <c r="AF481" s="402"/>
      <c r="AG481" s="402"/>
      <c r="AH481" s="402"/>
      <c r="AI481" s="402"/>
    </row>
    <row r="482" spans="21:35" ht="12.75">
      <c r="U482" s="392"/>
      <c r="V482" s="401"/>
      <c r="W482"/>
      <c r="X482" s="404"/>
      <c r="Y482" s="404"/>
      <c r="Z482" s="404"/>
      <c r="AA482" s="404"/>
      <c r="AB482" s="404"/>
      <c r="AC482" s="404"/>
      <c r="AD482" s="404"/>
      <c r="AE482" s="404"/>
      <c r="AF482" s="405"/>
      <c r="AG482" s="404"/>
      <c r="AH482" s="404"/>
      <c r="AI482" s="404"/>
    </row>
    <row r="483" spans="21:35" ht="12.75">
      <c r="U483" s="393"/>
      <c r="V483" s="392"/>
      <c r="W483"/>
      <c r="X483" s="404"/>
      <c r="Y483" s="404"/>
      <c r="Z483" s="404"/>
      <c r="AA483" s="404"/>
      <c r="AB483" s="404"/>
      <c r="AC483" s="404"/>
      <c r="AD483" s="404"/>
      <c r="AE483" s="404"/>
      <c r="AF483" s="405"/>
      <c r="AG483" s="404"/>
      <c r="AH483" s="404"/>
      <c r="AI483" s="404"/>
    </row>
    <row r="484" spans="21:35" ht="12.75">
      <c r="U484" s="393"/>
      <c r="V484" s="392"/>
      <c r="W484"/>
      <c r="X484" s="404"/>
      <c r="Y484" s="404"/>
      <c r="Z484" s="404"/>
      <c r="AA484" s="404"/>
      <c r="AB484" s="404"/>
      <c r="AC484" s="404"/>
      <c r="AD484" s="404"/>
      <c r="AE484" s="404"/>
      <c r="AF484" s="405"/>
      <c r="AG484" s="404"/>
      <c r="AH484" s="404"/>
      <c r="AI484" s="404"/>
    </row>
    <row r="485" spans="21:35" ht="12.75">
      <c r="U485" s="393"/>
      <c r="V485" s="392"/>
      <c r="W485"/>
      <c r="X485" s="404"/>
      <c r="Y485" s="404"/>
      <c r="Z485" s="404"/>
      <c r="AA485" s="404"/>
      <c r="AB485" s="404"/>
      <c r="AC485" s="404"/>
      <c r="AD485" s="404"/>
      <c r="AE485" s="404"/>
      <c r="AF485" s="405"/>
      <c r="AG485" s="404"/>
      <c r="AH485" s="404"/>
      <c r="AI485" s="404"/>
    </row>
    <row r="486" spans="21:35" ht="12.75">
      <c r="U486" s="393"/>
      <c r="V486" s="392"/>
      <c r="W486"/>
      <c r="X486" s="404"/>
      <c r="Y486" s="404"/>
      <c r="Z486" s="404"/>
      <c r="AA486" s="404"/>
      <c r="AB486" s="404"/>
      <c r="AC486" s="404"/>
      <c r="AD486" s="404"/>
      <c r="AE486" s="404"/>
      <c r="AF486" s="405"/>
      <c r="AG486" s="404"/>
      <c r="AH486" s="404"/>
      <c r="AI486" s="404"/>
    </row>
    <row r="487" spans="21:35" ht="12.75">
      <c r="U487" s="393"/>
      <c r="V487" s="392"/>
      <c r="W487"/>
      <c r="X487" s="404"/>
      <c r="Y487" s="404"/>
      <c r="Z487" s="404"/>
      <c r="AA487" s="404"/>
      <c r="AB487" s="404"/>
      <c r="AC487" s="404"/>
      <c r="AD487" s="404"/>
      <c r="AE487" s="404"/>
      <c r="AF487" s="405"/>
      <c r="AG487" s="404"/>
      <c r="AH487" s="404"/>
      <c r="AI487" s="404"/>
    </row>
    <row r="488" spans="21:35" ht="12.75">
      <c r="U488" s="393"/>
      <c r="V488" s="392"/>
      <c r="W488"/>
      <c r="X488" s="404"/>
      <c r="Y488" s="404"/>
      <c r="Z488" s="404"/>
      <c r="AA488" s="404"/>
      <c r="AB488" s="404"/>
      <c r="AC488" s="404"/>
      <c r="AD488" s="404"/>
      <c r="AE488" s="404"/>
      <c r="AF488" s="405"/>
      <c r="AG488" s="404"/>
      <c r="AH488" s="404"/>
      <c r="AI488" s="404"/>
    </row>
    <row r="489" spans="21:35" ht="12.75">
      <c r="U489" s="393"/>
      <c r="V489" s="392"/>
      <c r="W489"/>
      <c r="X489" s="404"/>
      <c r="Y489" s="404"/>
      <c r="Z489" s="404"/>
      <c r="AA489" s="404"/>
      <c r="AB489" s="404"/>
      <c r="AC489" s="404"/>
      <c r="AD489" s="404"/>
      <c r="AE489" s="404"/>
      <c r="AF489" s="405"/>
      <c r="AG489" s="404"/>
      <c r="AH489" s="404"/>
      <c r="AI489" s="404"/>
    </row>
    <row r="490" spans="21:35" ht="12.75">
      <c r="U490" s="393"/>
      <c r="V490" s="392"/>
      <c r="W490"/>
      <c r="X490" s="404"/>
      <c r="Y490" s="404"/>
      <c r="Z490" s="404"/>
      <c r="AA490" s="404"/>
      <c r="AB490" s="404"/>
      <c r="AC490" s="404"/>
      <c r="AD490" s="404"/>
      <c r="AE490" s="404"/>
      <c r="AF490" s="405"/>
      <c r="AG490" s="404"/>
      <c r="AH490" s="404"/>
      <c r="AI490" s="404"/>
    </row>
    <row r="491" spans="21:35" ht="12.75">
      <c r="U491" s="393"/>
      <c r="V491" s="392"/>
      <c r="W491"/>
      <c r="X491" s="404"/>
      <c r="Y491" s="404"/>
      <c r="Z491" s="404"/>
      <c r="AA491" s="404"/>
      <c r="AB491" s="404"/>
      <c r="AC491" s="404"/>
      <c r="AD491" s="404"/>
      <c r="AE491" s="404"/>
      <c r="AF491" s="405"/>
      <c r="AG491" s="404"/>
      <c r="AH491" s="404"/>
      <c r="AI491" s="404"/>
    </row>
    <row r="492" spans="21:35" ht="12.75">
      <c r="U492" s="393"/>
      <c r="V492" s="392"/>
      <c r="W492"/>
      <c r="X492" s="404"/>
      <c r="Y492" s="404"/>
      <c r="Z492" s="404"/>
      <c r="AA492" s="404"/>
      <c r="AB492" s="404"/>
      <c r="AC492" s="404"/>
      <c r="AD492" s="404"/>
      <c r="AE492" s="404"/>
      <c r="AF492" s="405"/>
      <c r="AG492" s="404"/>
      <c r="AH492" s="404"/>
      <c r="AI492" s="404"/>
    </row>
    <row r="493" spans="21:35" ht="12.75">
      <c r="U493" s="393"/>
      <c r="V493" s="392"/>
      <c r="W493"/>
      <c r="X493" s="404"/>
      <c r="Y493" s="404"/>
      <c r="Z493" s="404"/>
      <c r="AA493" s="404"/>
      <c r="AB493" s="404"/>
      <c r="AC493" s="404"/>
      <c r="AD493" s="404"/>
      <c r="AE493" s="404"/>
      <c r="AF493" s="405"/>
      <c r="AG493" s="404"/>
      <c r="AH493" s="404"/>
      <c r="AI493" s="404"/>
    </row>
    <row r="494" spans="21:35" ht="12.75">
      <c r="U494" s="393"/>
      <c r="V494" s="392"/>
      <c r="W494"/>
      <c r="X494" s="404"/>
      <c r="Y494" s="404"/>
      <c r="Z494" s="404"/>
      <c r="AA494" s="404"/>
      <c r="AB494" s="404"/>
      <c r="AC494" s="404"/>
      <c r="AD494" s="404"/>
      <c r="AE494" s="404"/>
      <c r="AF494" s="404"/>
      <c r="AG494" s="404"/>
      <c r="AH494" s="404"/>
      <c r="AI494" s="404"/>
    </row>
    <row r="495" spans="21:35" ht="12.75">
      <c r="U495" s="393"/>
      <c r="V495" s="392"/>
      <c r="W495"/>
      <c r="X495" s="404"/>
      <c r="Y495" s="404"/>
      <c r="Z495" s="404"/>
      <c r="AA495" s="404"/>
      <c r="AB495" s="404"/>
      <c r="AC495" s="404"/>
      <c r="AD495" s="404"/>
      <c r="AE495" s="404"/>
      <c r="AF495" s="404"/>
      <c r="AG495" s="404"/>
      <c r="AH495" s="404"/>
      <c r="AI495" s="404"/>
    </row>
    <row r="496" spans="21:35" ht="12.75">
      <c r="U496" s="393"/>
      <c r="V496" s="392"/>
      <c r="W496"/>
      <c r="X496" s="404"/>
      <c r="Y496" s="404"/>
      <c r="Z496" s="404"/>
      <c r="AA496" s="404"/>
      <c r="AB496" s="404"/>
      <c r="AC496" s="404"/>
      <c r="AD496" s="404"/>
      <c r="AE496" s="404"/>
      <c r="AF496" s="404"/>
      <c r="AG496" s="404"/>
      <c r="AH496" s="404"/>
      <c r="AI496" s="404"/>
    </row>
    <row r="497" spans="21:35" ht="12.75">
      <c r="U497" s="393"/>
      <c r="V497" s="392"/>
      <c r="W497"/>
      <c r="X497" s="404"/>
      <c r="Y497" s="404"/>
      <c r="Z497" s="404"/>
      <c r="AA497" s="404"/>
      <c r="AB497" s="404"/>
      <c r="AC497" s="404"/>
      <c r="AD497" s="404"/>
      <c r="AE497" s="404"/>
      <c r="AF497" s="404"/>
      <c r="AG497" s="404"/>
      <c r="AH497" s="404"/>
      <c r="AI497" s="404"/>
    </row>
    <row r="498" spans="21:35" ht="12.75">
      <c r="U498" s="393"/>
      <c r="V498" s="392"/>
      <c r="W498"/>
      <c r="X498" s="404"/>
      <c r="Y498" s="404"/>
      <c r="Z498" s="404"/>
      <c r="AA498" s="404"/>
      <c r="AB498" s="404"/>
      <c r="AC498" s="404"/>
      <c r="AD498" s="404"/>
      <c r="AE498" s="404"/>
      <c r="AF498" s="404"/>
      <c r="AG498" s="404"/>
      <c r="AH498" s="404"/>
      <c r="AI498" s="404"/>
    </row>
    <row r="499" spans="21:35" ht="12.75">
      <c r="U499" s="393"/>
      <c r="V499" s="392"/>
      <c r="W499"/>
      <c r="X499" s="404"/>
      <c r="Y499" s="404"/>
      <c r="Z499" s="404"/>
      <c r="AA499" s="404"/>
      <c r="AB499" s="404"/>
      <c r="AC499" s="404"/>
      <c r="AD499" s="404"/>
      <c r="AE499" s="404"/>
      <c r="AF499" s="404"/>
      <c r="AG499" s="404"/>
      <c r="AH499" s="404"/>
      <c r="AI499" s="404"/>
    </row>
    <row r="500" spans="21:35" ht="12.75">
      <c r="U500" s="393"/>
      <c r="V500" s="392"/>
      <c r="W500"/>
      <c r="X500" s="404"/>
      <c r="Y500" s="404"/>
      <c r="Z500" s="404"/>
      <c r="AA500" s="404"/>
      <c r="AB500" s="404"/>
      <c r="AC500" s="404"/>
      <c r="AD500" s="404"/>
      <c r="AE500" s="404"/>
      <c r="AF500" s="404"/>
      <c r="AG500" s="404"/>
      <c r="AH500" s="404"/>
      <c r="AI500" s="404"/>
    </row>
    <row r="501" spans="21:35" ht="12.75">
      <c r="U501" s="393"/>
      <c r="V501" s="392"/>
      <c r="W501"/>
      <c r="X501" s="404"/>
      <c r="Y501" s="404"/>
      <c r="Z501" s="404"/>
      <c r="AA501" s="404"/>
      <c r="AB501" s="404"/>
      <c r="AC501" s="404"/>
      <c r="AD501" s="404"/>
      <c r="AE501" s="404"/>
      <c r="AF501" s="404"/>
      <c r="AG501" s="404"/>
      <c r="AH501" s="404"/>
      <c r="AI501" s="404"/>
    </row>
    <row r="502" spans="21:35" ht="12.75">
      <c r="U502" s="393"/>
      <c r="V502" s="392"/>
      <c r="W502"/>
      <c r="X502" s="404"/>
      <c r="Y502" s="404"/>
      <c r="Z502" s="404"/>
      <c r="AA502" s="404"/>
      <c r="AB502" s="404"/>
      <c r="AC502" s="404"/>
      <c r="AD502" s="404"/>
      <c r="AE502" s="404"/>
      <c r="AF502" s="404"/>
      <c r="AG502" s="404"/>
      <c r="AH502" s="404"/>
      <c r="AI502" s="404"/>
    </row>
    <row r="503" spans="21:35" ht="12.75">
      <c r="U503" s="393"/>
      <c r="V503" s="392"/>
      <c r="W503"/>
      <c r="X503" s="404"/>
      <c r="Y503" s="404"/>
      <c r="Z503" s="404"/>
      <c r="AA503" s="404"/>
      <c r="AB503" s="404"/>
      <c r="AC503" s="404"/>
      <c r="AD503" s="404"/>
      <c r="AE503" s="404"/>
      <c r="AF503" s="404"/>
      <c r="AG503" s="404"/>
      <c r="AH503" s="404"/>
      <c r="AI503" s="404"/>
    </row>
    <row r="504" spans="21:35" ht="12.75">
      <c r="U504" s="393"/>
      <c r="V504" s="392"/>
      <c r="W504"/>
      <c r="X504" s="404"/>
      <c r="Y504" s="404"/>
      <c r="Z504" s="404"/>
      <c r="AA504" s="404"/>
      <c r="AB504" s="404"/>
      <c r="AC504" s="404"/>
      <c r="AD504" s="404"/>
      <c r="AE504" s="404"/>
      <c r="AF504" s="404"/>
      <c r="AG504" s="404"/>
      <c r="AH504" s="404"/>
      <c r="AI504" s="404"/>
    </row>
    <row r="505" spans="21:35" ht="12.75">
      <c r="U505" s="393"/>
      <c r="V505" s="392"/>
      <c r="W505"/>
      <c r="X505" s="404"/>
      <c r="Y505" s="404"/>
      <c r="Z505" s="404"/>
      <c r="AA505" s="404"/>
      <c r="AB505" s="404"/>
      <c r="AC505" s="404"/>
      <c r="AD505" s="404"/>
      <c r="AE505" s="404"/>
      <c r="AF505" s="404"/>
      <c r="AG505" s="404"/>
      <c r="AH505" s="404"/>
      <c r="AI505" s="404"/>
    </row>
    <row r="506" spans="21:35" ht="12.75">
      <c r="U506" s="393"/>
      <c r="V506" s="392"/>
      <c r="W506"/>
      <c r="X506" s="404"/>
      <c r="Y506" s="404"/>
      <c r="Z506" s="404"/>
      <c r="AA506" s="404"/>
      <c r="AB506" s="404"/>
      <c r="AC506" s="404"/>
      <c r="AD506" s="404"/>
      <c r="AE506" s="404"/>
      <c r="AF506" s="404"/>
      <c r="AG506" s="404"/>
      <c r="AH506" s="404"/>
      <c r="AI506" s="404"/>
    </row>
    <row r="507" spans="21:35" ht="12.75">
      <c r="U507" s="393"/>
      <c r="V507" s="392"/>
      <c r="W507"/>
      <c r="X507" s="404"/>
      <c r="Y507" s="404"/>
      <c r="Z507" s="404"/>
      <c r="AA507" s="404"/>
      <c r="AB507" s="404"/>
      <c r="AC507" s="404"/>
      <c r="AD507" s="404"/>
      <c r="AE507" s="404"/>
      <c r="AF507" s="404"/>
      <c r="AG507" s="404"/>
      <c r="AH507" s="404"/>
      <c r="AI507" s="404"/>
    </row>
    <row r="508" spans="21:35" ht="12.75">
      <c r="U508" s="393"/>
      <c r="V508" s="392"/>
      <c r="W508"/>
      <c r="X508" s="404"/>
      <c r="Y508" s="404"/>
      <c r="Z508" s="404"/>
      <c r="AA508" s="404"/>
      <c r="AB508" s="404"/>
      <c r="AC508" s="404"/>
      <c r="AD508" s="404"/>
      <c r="AE508" s="404"/>
      <c r="AF508" s="404"/>
      <c r="AG508" s="404"/>
      <c r="AH508" s="406"/>
      <c r="AI508" s="404"/>
    </row>
    <row r="509" spans="21:35" ht="12.75">
      <c r="U509" s="393"/>
      <c r="V509" s="392"/>
      <c r="W509"/>
      <c r="X509" s="404"/>
      <c r="Y509" s="404"/>
      <c r="Z509" s="404"/>
      <c r="AA509" s="404"/>
      <c r="AB509" s="404"/>
      <c r="AC509" s="404"/>
      <c r="AD509" s="404"/>
      <c r="AE509" s="404"/>
      <c r="AF509" s="404"/>
      <c r="AG509" s="404"/>
      <c r="AH509" s="404"/>
      <c r="AI509" s="404"/>
    </row>
    <row r="510" spans="21:35" ht="12.75">
      <c r="U510" s="393"/>
      <c r="V510" s="392"/>
      <c r="W510"/>
      <c r="X510" s="404"/>
      <c r="Y510" s="404"/>
      <c r="Z510" s="404"/>
      <c r="AA510" s="404"/>
      <c r="AB510" s="404"/>
      <c r="AC510" s="404"/>
      <c r="AD510" s="404"/>
      <c r="AE510" s="404"/>
      <c r="AF510" s="404"/>
      <c r="AG510" s="404"/>
      <c r="AH510" s="404"/>
      <c r="AI510" s="404"/>
    </row>
    <row r="511" spans="21:35" ht="12.75">
      <c r="U511" s="393"/>
      <c r="V511" s="392"/>
      <c r="W511"/>
      <c r="X511" s="404"/>
      <c r="Y511" s="404"/>
      <c r="Z511" s="404"/>
      <c r="AA511" s="404"/>
      <c r="AB511" s="404"/>
      <c r="AC511" s="404"/>
      <c r="AD511" s="404"/>
      <c r="AE511" s="404"/>
      <c r="AF511" s="404"/>
      <c r="AG511" s="404"/>
      <c r="AH511" s="404"/>
      <c r="AI511" s="404"/>
    </row>
    <row r="512" spans="21:35" ht="12.75">
      <c r="U512" s="393"/>
      <c r="V512" s="392"/>
      <c r="W512"/>
      <c r="X512" s="404"/>
      <c r="Y512" s="404"/>
      <c r="Z512" s="404"/>
      <c r="AA512" s="404"/>
      <c r="AB512" s="404"/>
      <c r="AC512" s="404"/>
      <c r="AD512" s="404"/>
      <c r="AE512" s="404"/>
      <c r="AF512" s="404"/>
      <c r="AG512" s="404"/>
      <c r="AH512" s="404"/>
      <c r="AI512" s="404"/>
    </row>
    <row r="513" spans="21:35" ht="12.75">
      <c r="U513" s="393"/>
      <c r="V513" s="392"/>
      <c r="W513"/>
      <c r="X513" s="404"/>
      <c r="Y513" s="404"/>
      <c r="Z513" s="404"/>
      <c r="AA513" s="404"/>
      <c r="AB513" s="404"/>
      <c r="AC513" s="404"/>
      <c r="AD513" s="404"/>
      <c r="AE513" s="404"/>
      <c r="AF513" s="404"/>
      <c r="AG513" s="404"/>
      <c r="AH513" s="404"/>
      <c r="AI513" s="404"/>
    </row>
    <row r="514" spans="21:35" ht="12.75">
      <c r="U514" s="393"/>
      <c r="V514" s="392"/>
      <c r="W514"/>
      <c r="X514" s="404"/>
      <c r="Y514" s="404"/>
      <c r="Z514" s="404"/>
      <c r="AA514" s="404"/>
      <c r="AB514" s="404"/>
      <c r="AC514" s="404"/>
      <c r="AD514" s="404"/>
      <c r="AE514" s="404"/>
      <c r="AF514" s="404"/>
      <c r="AG514" s="404"/>
      <c r="AH514" s="404"/>
      <c r="AI514" s="404"/>
    </row>
    <row r="515" spans="21:35" ht="12.75">
      <c r="U515" s="393"/>
      <c r="V515" s="392"/>
      <c r="W515"/>
      <c r="X515" s="404"/>
      <c r="Y515" s="404"/>
      <c r="Z515" s="404"/>
      <c r="AA515" s="404"/>
      <c r="AB515" s="404"/>
      <c r="AC515" s="404"/>
      <c r="AD515" s="404"/>
      <c r="AE515" s="404"/>
      <c r="AF515" s="404"/>
      <c r="AG515" s="404"/>
      <c r="AH515" s="404"/>
      <c r="AI515" s="404"/>
    </row>
    <row r="516" spans="21:35" ht="12.75">
      <c r="U516" s="393"/>
      <c r="V516" s="392"/>
      <c r="W516"/>
      <c r="X516" s="404"/>
      <c r="Y516" s="404"/>
      <c r="Z516" s="404"/>
      <c r="AA516" s="404"/>
      <c r="AB516" s="404"/>
      <c r="AC516" s="404"/>
      <c r="AD516" s="404"/>
      <c r="AE516" s="404"/>
      <c r="AF516" s="404"/>
      <c r="AG516" s="404"/>
      <c r="AH516" s="404"/>
      <c r="AI516" s="404"/>
    </row>
    <row r="517" spans="21:35" ht="12.75">
      <c r="U517" s="393"/>
      <c r="V517" s="392"/>
      <c r="W517"/>
      <c r="X517" s="404"/>
      <c r="Y517" s="404"/>
      <c r="Z517" s="404"/>
      <c r="AA517" s="404"/>
      <c r="AB517" s="404"/>
      <c r="AC517" s="404"/>
      <c r="AD517" s="404"/>
      <c r="AE517" s="404"/>
      <c r="AF517" s="404"/>
      <c r="AG517" s="404"/>
      <c r="AH517" s="404"/>
      <c r="AI517" s="404"/>
    </row>
    <row r="518" spans="21:35" ht="12.75">
      <c r="U518" s="393"/>
      <c r="V518" s="392"/>
      <c r="W518"/>
      <c r="X518" s="404"/>
      <c r="Y518" s="404"/>
      <c r="Z518" s="404"/>
      <c r="AA518" s="404"/>
      <c r="AB518" s="404"/>
      <c r="AC518" s="404"/>
      <c r="AD518" s="404"/>
      <c r="AE518" s="404"/>
      <c r="AF518" s="404"/>
      <c r="AG518" s="404"/>
      <c r="AH518" s="404"/>
      <c r="AI518" s="404"/>
    </row>
    <row r="519" spans="21:35" ht="12.75">
      <c r="U519" s="393"/>
      <c r="V519" s="392"/>
      <c r="W519"/>
      <c r="X519" s="404"/>
      <c r="Y519" s="404"/>
      <c r="Z519" s="404"/>
      <c r="AA519" s="404"/>
      <c r="AB519" s="404"/>
      <c r="AC519" s="404"/>
      <c r="AD519" s="404"/>
      <c r="AE519" s="404"/>
      <c r="AF519" s="404"/>
      <c r="AG519" s="404"/>
      <c r="AH519" s="404"/>
      <c r="AI519" s="404"/>
    </row>
    <row r="520" spans="21:35" ht="12.75">
      <c r="U520" s="393"/>
      <c r="V520" s="392"/>
      <c r="W520"/>
      <c r="X520" s="404"/>
      <c r="Y520" s="404"/>
      <c r="Z520" s="404"/>
      <c r="AA520" s="404"/>
      <c r="AB520" s="404"/>
      <c r="AC520" s="404"/>
      <c r="AD520" s="404"/>
      <c r="AE520" s="404"/>
      <c r="AF520" s="404"/>
      <c r="AG520" s="404"/>
      <c r="AH520" s="404"/>
      <c r="AI520" s="404"/>
    </row>
    <row r="521" spans="21:35" ht="12.75">
      <c r="U521" s="393"/>
      <c r="V521" s="392"/>
      <c r="W521"/>
      <c r="X521" s="404"/>
      <c r="Y521" s="404"/>
      <c r="Z521" s="404"/>
      <c r="AA521" s="404"/>
      <c r="AB521" s="404"/>
      <c r="AC521" s="404"/>
      <c r="AD521" s="404"/>
      <c r="AE521" s="404"/>
      <c r="AF521" s="404"/>
      <c r="AG521" s="404"/>
      <c r="AH521" s="404"/>
      <c r="AI521" s="404"/>
    </row>
    <row r="522" spans="21:35" ht="12.75">
      <c r="U522" s="393"/>
      <c r="V522" s="392"/>
      <c r="W522"/>
      <c r="X522" s="404"/>
      <c r="Y522" s="404"/>
      <c r="Z522" s="404"/>
      <c r="AA522" s="404"/>
      <c r="AB522" s="404"/>
      <c r="AC522" s="404"/>
      <c r="AD522" s="404"/>
      <c r="AE522" s="404"/>
      <c r="AF522" s="404"/>
      <c r="AG522" s="404"/>
      <c r="AH522" s="404"/>
      <c r="AI522" s="404"/>
    </row>
    <row r="523" spans="21:35" ht="12.75">
      <c r="U523" s="393"/>
      <c r="V523" s="392"/>
      <c r="W523"/>
      <c r="X523" s="404"/>
      <c r="Y523" s="404"/>
      <c r="Z523" s="404"/>
      <c r="AA523" s="404"/>
      <c r="AB523" s="404"/>
      <c r="AC523" s="404"/>
      <c r="AD523" s="404"/>
      <c r="AE523" s="404"/>
      <c r="AF523" s="404"/>
      <c r="AG523" s="404"/>
      <c r="AH523" s="404"/>
      <c r="AI523" s="404"/>
    </row>
    <row r="524" spans="21:35" ht="12.75">
      <c r="U524" s="393"/>
      <c r="V524" s="392"/>
      <c r="W524"/>
      <c r="X524" s="404"/>
      <c r="Y524" s="404"/>
      <c r="Z524" s="404"/>
      <c r="AA524" s="404"/>
      <c r="AB524" s="404"/>
      <c r="AC524" s="404"/>
      <c r="AD524" s="404"/>
      <c r="AE524" s="404"/>
      <c r="AF524" s="404"/>
      <c r="AG524" s="404"/>
      <c r="AH524" s="404"/>
      <c r="AI524" s="404"/>
    </row>
    <row r="525" spans="21:35" ht="12.75">
      <c r="U525" s="393"/>
      <c r="V525" s="392"/>
      <c r="W525"/>
      <c r="X525" s="404"/>
      <c r="Y525" s="404"/>
      <c r="Z525" s="404"/>
      <c r="AA525" s="404"/>
      <c r="AB525" s="404"/>
      <c r="AC525" s="404"/>
      <c r="AD525" s="404"/>
      <c r="AE525" s="404"/>
      <c r="AF525" s="404"/>
      <c r="AG525" s="404"/>
      <c r="AH525" s="404"/>
      <c r="AI525" s="404"/>
    </row>
    <row r="526" spans="21:35" ht="12.75">
      <c r="U526" s="393"/>
      <c r="V526" s="392"/>
      <c r="W526"/>
      <c r="X526" s="404"/>
      <c r="Y526" s="404"/>
      <c r="Z526" s="404"/>
      <c r="AA526" s="404"/>
      <c r="AB526" s="404"/>
      <c r="AC526" s="404"/>
      <c r="AD526" s="404"/>
      <c r="AE526" s="404"/>
      <c r="AF526" s="404"/>
      <c r="AG526" s="404"/>
      <c r="AH526" s="404"/>
      <c r="AI526" s="404"/>
    </row>
    <row r="527" spans="21:35" ht="12.75">
      <c r="U527" s="393"/>
      <c r="V527" s="392"/>
      <c r="W527"/>
      <c r="X527" s="404"/>
      <c r="Y527" s="404"/>
      <c r="Z527" s="404"/>
      <c r="AA527" s="404"/>
      <c r="AB527" s="404"/>
      <c r="AC527" s="404"/>
      <c r="AD527" s="404"/>
      <c r="AE527" s="404"/>
      <c r="AF527" s="404"/>
      <c r="AG527" s="404"/>
      <c r="AH527" s="404"/>
      <c r="AI527" s="404"/>
    </row>
    <row r="528" spans="21:35" ht="12.75">
      <c r="U528" s="393"/>
      <c r="V528" s="392"/>
      <c r="W528"/>
      <c r="X528" s="404"/>
      <c r="Y528" s="404"/>
      <c r="Z528" s="404"/>
      <c r="AA528" s="404"/>
      <c r="AB528" s="404"/>
      <c r="AC528" s="404"/>
      <c r="AD528" s="404"/>
      <c r="AE528" s="404"/>
      <c r="AF528" s="404"/>
      <c r="AG528" s="404"/>
      <c r="AH528" s="404"/>
      <c r="AI528" s="404"/>
    </row>
    <row r="529" spans="21:35" ht="12.75">
      <c r="U529" s="393"/>
      <c r="V529" s="392"/>
      <c r="W529"/>
      <c r="X529" s="404"/>
      <c r="Y529" s="404"/>
      <c r="Z529" s="404"/>
      <c r="AA529" s="404"/>
      <c r="AB529" s="404"/>
      <c r="AC529" s="404"/>
      <c r="AD529" s="404"/>
      <c r="AE529" s="404"/>
      <c r="AF529" s="404"/>
      <c r="AG529" s="404"/>
      <c r="AH529" s="404"/>
      <c r="AI529" s="404"/>
    </row>
    <row r="530" spans="21:35" ht="12.75">
      <c r="U530" s="393"/>
      <c r="V530" s="392"/>
      <c r="W530"/>
      <c r="X530" s="404"/>
      <c r="Y530" s="404"/>
      <c r="Z530" s="404"/>
      <c r="AA530" s="404"/>
      <c r="AB530" s="404"/>
      <c r="AC530" s="404"/>
      <c r="AD530" s="404"/>
      <c r="AE530" s="404"/>
      <c r="AF530" s="404"/>
      <c r="AG530" s="404"/>
      <c r="AH530" s="404"/>
      <c r="AI530" s="404"/>
    </row>
    <row r="531" spans="21:35" ht="12.75">
      <c r="U531" s="393"/>
      <c r="V531" s="392"/>
      <c r="W531"/>
      <c r="X531" s="404"/>
      <c r="Y531" s="404"/>
      <c r="Z531" s="404"/>
      <c r="AA531" s="404"/>
      <c r="AB531" s="404"/>
      <c r="AC531" s="404"/>
      <c r="AD531" s="404"/>
      <c r="AE531" s="404"/>
      <c r="AF531" s="404"/>
      <c r="AG531" s="404"/>
      <c r="AH531" s="404"/>
      <c r="AI531" s="404"/>
    </row>
    <row r="532" spans="21:35" ht="12.75">
      <c r="U532" s="393"/>
      <c r="V532" s="392"/>
      <c r="W532"/>
      <c r="X532" s="404"/>
      <c r="Y532" s="404"/>
      <c r="Z532" s="404"/>
      <c r="AA532" s="404"/>
      <c r="AB532" s="404"/>
      <c r="AC532" s="404"/>
      <c r="AD532" s="404"/>
      <c r="AE532" s="404"/>
      <c r="AF532" s="404"/>
      <c r="AG532" s="404"/>
      <c r="AH532" s="404"/>
      <c r="AI532" s="404"/>
    </row>
    <row r="533" spans="21:35" ht="13.5" thickBot="1">
      <c r="U533" s="392"/>
      <c r="V533" s="392"/>
      <c r="W533"/>
      <c r="X533" s="404"/>
      <c r="Y533" s="404"/>
      <c r="Z533" s="404"/>
      <c r="AA533" s="404"/>
      <c r="AB533" s="404"/>
      <c r="AC533" s="404"/>
      <c r="AD533" s="404"/>
      <c r="AE533" s="404"/>
      <c r="AF533" s="404"/>
      <c r="AG533" s="404"/>
      <c r="AH533" s="404"/>
      <c r="AI533" s="404"/>
    </row>
    <row r="534" spans="21:35" ht="12.75">
      <c r="U534" s="392"/>
      <c r="V534" s="401"/>
      <c r="W534"/>
      <c r="X534" s="407"/>
      <c r="Y534" s="407"/>
      <c r="Z534" s="407"/>
      <c r="AA534" s="407"/>
      <c r="AB534" s="407"/>
      <c r="AC534" s="407"/>
      <c r="AD534" s="407"/>
      <c r="AE534" s="407"/>
      <c r="AF534" s="407"/>
      <c r="AG534" s="407"/>
      <c r="AH534" s="407"/>
      <c r="AI534" s="407"/>
    </row>
    <row r="535" spans="21:35" ht="12.75">
      <c r="U535" s="393"/>
      <c r="V535" s="392"/>
      <c r="W535"/>
      <c r="X535" s="407"/>
      <c r="Y535" s="407"/>
      <c r="Z535" s="407"/>
      <c r="AA535" s="407"/>
      <c r="AB535" s="407"/>
      <c r="AC535" s="407"/>
      <c r="AD535" s="407"/>
      <c r="AE535" s="407"/>
      <c r="AF535" s="407"/>
      <c r="AG535" s="407"/>
      <c r="AH535" s="407"/>
      <c r="AI535" s="407"/>
    </row>
    <row r="536" spans="21:35" ht="12.75">
      <c r="U536" s="393"/>
      <c r="V536" s="392"/>
      <c r="W536"/>
      <c r="X536" s="407"/>
      <c r="Y536" s="407"/>
      <c r="Z536" s="407"/>
      <c r="AA536" s="407"/>
      <c r="AB536" s="407"/>
      <c r="AC536" s="407"/>
      <c r="AD536" s="407"/>
      <c r="AE536" s="407"/>
      <c r="AF536" s="407"/>
      <c r="AG536" s="407"/>
      <c r="AH536" s="407"/>
      <c r="AI536" s="407"/>
    </row>
    <row r="537" spans="21:35" ht="12.75">
      <c r="U537" s="393"/>
      <c r="V537" s="392"/>
      <c r="W537"/>
      <c r="X537" s="407"/>
      <c r="Y537" s="407"/>
      <c r="Z537" s="407"/>
      <c r="AA537" s="407"/>
      <c r="AB537" s="407"/>
      <c r="AC537" s="407"/>
      <c r="AD537" s="407"/>
      <c r="AE537" s="407"/>
      <c r="AF537" s="407"/>
      <c r="AG537" s="407"/>
      <c r="AH537" s="407"/>
      <c r="AI537" s="407"/>
    </row>
    <row r="538" spans="21:35" ht="12.75">
      <c r="U538" s="393"/>
      <c r="V538" s="392"/>
      <c r="W538"/>
      <c r="X538" s="407"/>
      <c r="Y538" s="407"/>
      <c r="Z538" s="407"/>
      <c r="AA538" s="407"/>
      <c r="AB538" s="407"/>
      <c r="AC538" s="407"/>
      <c r="AD538" s="407"/>
      <c r="AE538" s="407"/>
      <c r="AF538" s="407"/>
      <c r="AG538" s="407"/>
      <c r="AH538" s="407"/>
      <c r="AI538" s="407"/>
    </row>
    <row r="539" spans="21:35" ht="12.75">
      <c r="U539" s="393"/>
      <c r="V539" s="392"/>
      <c r="W539"/>
      <c r="X539" s="407"/>
      <c r="Y539" s="407"/>
      <c r="Z539" s="407"/>
      <c r="AA539" s="407"/>
      <c r="AB539" s="407"/>
      <c r="AC539" s="407"/>
      <c r="AD539" s="407"/>
      <c r="AE539" s="407"/>
      <c r="AF539" s="407"/>
      <c r="AG539" s="407"/>
      <c r="AH539" s="407"/>
      <c r="AI539" s="407"/>
    </row>
    <row r="540" spans="21:35" ht="12.75">
      <c r="U540" s="393"/>
      <c r="V540" s="392"/>
      <c r="W540"/>
      <c r="X540" s="407"/>
      <c r="Y540" s="407"/>
      <c r="Z540" s="407"/>
      <c r="AA540" s="407"/>
      <c r="AB540" s="407"/>
      <c r="AC540" s="407"/>
      <c r="AD540" s="407"/>
      <c r="AE540" s="407"/>
      <c r="AF540" s="407"/>
      <c r="AG540" s="407"/>
      <c r="AH540" s="407"/>
      <c r="AI540" s="407"/>
    </row>
    <row r="541" spans="21:35" ht="12.75">
      <c r="U541" s="393"/>
      <c r="V541" s="392"/>
      <c r="W541"/>
      <c r="X541" s="407"/>
      <c r="Y541" s="407"/>
      <c r="Z541" s="407"/>
      <c r="AA541" s="407"/>
      <c r="AB541" s="407"/>
      <c r="AC541" s="407"/>
      <c r="AD541" s="407"/>
      <c r="AE541" s="407"/>
      <c r="AF541" s="407"/>
      <c r="AG541" s="407"/>
      <c r="AH541" s="407"/>
      <c r="AI541" s="407"/>
    </row>
    <row r="542" spans="21:35" ht="12.75">
      <c r="U542" s="393"/>
      <c r="V542" s="392"/>
      <c r="W542"/>
      <c r="X542" s="407"/>
      <c r="Y542" s="407"/>
      <c r="Z542" s="407"/>
      <c r="AA542" s="407"/>
      <c r="AB542" s="407"/>
      <c r="AC542" s="407"/>
      <c r="AD542" s="407"/>
      <c r="AE542" s="407"/>
      <c r="AF542" s="407"/>
      <c r="AG542" s="407"/>
      <c r="AH542" s="407"/>
      <c r="AI542" s="407"/>
    </row>
    <row r="543" spans="21:35" ht="12.75">
      <c r="U543" s="393"/>
      <c r="V543" s="392"/>
      <c r="W543"/>
      <c r="X543" s="407"/>
      <c r="Y543" s="407"/>
      <c r="Z543" s="407"/>
      <c r="AA543" s="407"/>
      <c r="AB543" s="407"/>
      <c r="AC543" s="407"/>
      <c r="AD543" s="407"/>
      <c r="AE543" s="407"/>
      <c r="AF543" s="407"/>
      <c r="AG543" s="407"/>
      <c r="AH543" s="407"/>
      <c r="AI543" s="407"/>
    </row>
    <row r="544" spans="21:35" ht="12.75">
      <c r="U544" s="393"/>
      <c r="V544" s="392"/>
      <c r="W544"/>
      <c r="X544" s="407"/>
      <c r="Y544" s="407"/>
      <c r="Z544" s="407"/>
      <c r="AA544" s="407"/>
      <c r="AB544" s="407"/>
      <c r="AC544" s="407"/>
      <c r="AD544" s="407"/>
      <c r="AE544" s="407"/>
      <c r="AF544" s="407"/>
      <c r="AG544" s="407"/>
      <c r="AH544" s="407"/>
      <c r="AI544" s="407"/>
    </row>
    <row r="545" spans="21:35" ht="12.75">
      <c r="U545" s="393"/>
      <c r="V545" s="392"/>
      <c r="W545"/>
      <c r="X545" s="407"/>
      <c r="Y545" s="407"/>
      <c r="Z545" s="407"/>
      <c r="AA545" s="407"/>
      <c r="AB545" s="407"/>
      <c r="AC545" s="407"/>
      <c r="AD545" s="407"/>
      <c r="AE545" s="407"/>
      <c r="AF545" s="407"/>
      <c r="AG545" s="407"/>
      <c r="AH545" s="407"/>
      <c r="AI545" s="407"/>
    </row>
    <row r="546" spans="21:35" ht="12.75">
      <c r="U546" s="393"/>
      <c r="V546" s="392"/>
      <c r="W546"/>
      <c r="X546" s="407"/>
      <c r="Y546" s="407"/>
      <c r="Z546" s="407"/>
      <c r="AA546" s="407"/>
      <c r="AB546" s="407"/>
      <c r="AC546" s="407"/>
      <c r="AD546" s="407"/>
      <c r="AE546" s="407"/>
      <c r="AF546" s="407"/>
      <c r="AG546" s="407"/>
      <c r="AH546" s="407"/>
      <c r="AI546" s="407"/>
    </row>
    <row r="547" spans="21:35" ht="12.75">
      <c r="U547" s="393"/>
      <c r="V547" s="392"/>
      <c r="W547"/>
      <c r="X547" s="407"/>
      <c r="Y547" s="407"/>
      <c r="Z547" s="407"/>
      <c r="AA547" s="407"/>
      <c r="AB547" s="407"/>
      <c r="AC547" s="407"/>
      <c r="AD547" s="407"/>
      <c r="AE547" s="407"/>
      <c r="AF547" s="407"/>
      <c r="AG547" s="407"/>
      <c r="AH547" s="407"/>
      <c r="AI547" s="407"/>
    </row>
    <row r="548" spans="21:35" ht="12.75">
      <c r="U548" s="393"/>
      <c r="V548" s="392"/>
      <c r="W548"/>
      <c r="X548" s="407"/>
      <c r="Y548" s="407"/>
      <c r="Z548" s="407"/>
      <c r="AA548" s="407"/>
      <c r="AB548" s="407"/>
      <c r="AC548" s="407"/>
      <c r="AD548" s="407"/>
      <c r="AE548" s="407"/>
      <c r="AF548" s="407"/>
      <c r="AG548" s="407"/>
      <c r="AH548" s="407"/>
      <c r="AI548" s="407"/>
    </row>
    <row r="549" spans="21:35" ht="12.75">
      <c r="U549" s="393"/>
      <c r="V549" s="392"/>
      <c r="W549"/>
      <c r="X549" s="407"/>
      <c r="Y549" s="407"/>
      <c r="Z549" s="407"/>
      <c r="AA549" s="407"/>
      <c r="AB549" s="407"/>
      <c r="AC549" s="407"/>
      <c r="AD549" s="407"/>
      <c r="AE549" s="407"/>
      <c r="AF549" s="407"/>
      <c r="AG549" s="407"/>
      <c r="AH549" s="407"/>
      <c r="AI549" s="407"/>
    </row>
    <row r="550" spans="21:35" ht="12.75">
      <c r="U550" s="393"/>
      <c r="V550" s="392"/>
      <c r="W550"/>
      <c r="X550" s="407"/>
      <c r="Y550" s="407"/>
      <c r="Z550" s="407"/>
      <c r="AA550" s="407"/>
      <c r="AB550" s="407"/>
      <c r="AC550" s="407"/>
      <c r="AD550" s="407"/>
      <c r="AE550" s="407"/>
      <c r="AF550" s="407"/>
      <c r="AG550" s="407"/>
      <c r="AH550" s="407"/>
      <c r="AI550" s="407"/>
    </row>
    <row r="551" spans="21:35" ht="12.75">
      <c r="U551" s="393"/>
      <c r="V551" s="392"/>
      <c r="W551"/>
      <c r="X551" s="407"/>
      <c r="Y551" s="407"/>
      <c r="Z551" s="407"/>
      <c r="AA551" s="407"/>
      <c r="AB551" s="407"/>
      <c r="AC551" s="407"/>
      <c r="AD551" s="407"/>
      <c r="AE551" s="407"/>
      <c r="AF551" s="407"/>
      <c r="AG551" s="407"/>
      <c r="AH551" s="407"/>
      <c r="AI551" s="407"/>
    </row>
    <row r="552" spans="21:35" ht="12.75">
      <c r="U552" s="393"/>
      <c r="V552" s="392"/>
      <c r="W552"/>
      <c r="X552" s="407"/>
      <c r="Y552" s="407"/>
      <c r="Z552" s="407"/>
      <c r="AA552" s="407"/>
      <c r="AB552" s="407"/>
      <c r="AC552" s="407"/>
      <c r="AD552" s="407"/>
      <c r="AE552" s="407"/>
      <c r="AF552" s="407"/>
      <c r="AG552" s="407"/>
      <c r="AH552" s="407"/>
      <c r="AI552" s="407"/>
    </row>
    <row r="553" spans="21:35" ht="12.75">
      <c r="U553" s="393"/>
      <c r="V553" s="392"/>
      <c r="W553"/>
      <c r="X553" s="407"/>
      <c r="Y553" s="407"/>
      <c r="Z553" s="407"/>
      <c r="AA553" s="407"/>
      <c r="AB553" s="407"/>
      <c r="AC553" s="407"/>
      <c r="AD553" s="407"/>
      <c r="AE553" s="407"/>
      <c r="AF553" s="407"/>
      <c r="AG553" s="407"/>
      <c r="AH553" s="407"/>
      <c r="AI553" s="407"/>
    </row>
    <row r="554" spans="21:35" ht="12.75">
      <c r="U554" s="393"/>
      <c r="V554" s="392"/>
      <c r="W554"/>
      <c r="X554" s="407"/>
      <c r="Y554" s="407"/>
      <c r="Z554" s="407"/>
      <c r="AA554" s="407"/>
      <c r="AB554" s="407"/>
      <c r="AC554" s="407"/>
      <c r="AD554" s="407"/>
      <c r="AE554" s="407"/>
      <c r="AF554" s="407"/>
      <c r="AG554" s="407"/>
      <c r="AH554" s="407"/>
      <c r="AI554" s="407"/>
    </row>
    <row r="555" spans="21:35" ht="12.75">
      <c r="U555" s="393"/>
      <c r="V555" s="392"/>
      <c r="W555"/>
      <c r="X555" s="407"/>
      <c r="Y555" s="407"/>
      <c r="Z555" s="407"/>
      <c r="AA555" s="407"/>
      <c r="AB555" s="407"/>
      <c r="AC555" s="407"/>
      <c r="AD555" s="407"/>
      <c r="AE555" s="407"/>
      <c r="AF555" s="407"/>
      <c r="AG555" s="407"/>
      <c r="AH555" s="407"/>
      <c r="AI555" s="407"/>
    </row>
    <row r="556" spans="21:35" ht="12.75">
      <c r="U556" s="393"/>
      <c r="V556" s="392"/>
      <c r="W556"/>
      <c r="X556" s="407"/>
      <c r="Y556" s="407"/>
      <c r="Z556" s="407"/>
      <c r="AA556" s="407"/>
      <c r="AB556" s="407"/>
      <c r="AC556" s="407"/>
      <c r="AD556" s="407"/>
      <c r="AE556" s="407"/>
      <c r="AF556" s="407"/>
      <c r="AG556" s="407"/>
      <c r="AH556" s="407"/>
      <c r="AI556" s="407"/>
    </row>
    <row r="557" spans="21:35" ht="12.75">
      <c r="U557" s="393"/>
      <c r="V557" s="392"/>
      <c r="W557"/>
      <c r="X557" s="407"/>
      <c r="Y557" s="407"/>
      <c r="Z557" s="407"/>
      <c r="AA557" s="407"/>
      <c r="AB557" s="407"/>
      <c r="AC557" s="407"/>
      <c r="AD557" s="407"/>
      <c r="AE557" s="407"/>
      <c r="AF557" s="407"/>
      <c r="AG557" s="407"/>
      <c r="AH557" s="407"/>
      <c r="AI557" s="407"/>
    </row>
    <row r="558" spans="21:35" ht="12.75">
      <c r="U558" s="393"/>
      <c r="V558" s="392"/>
      <c r="W558"/>
      <c r="X558" s="407"/>
      <c r="Y558" s="407"/>
      <c r="Z558" s="407"/>
      <c r="AA558" s="407"/>
      <c r="AB558" s="407"/>
      <c r="AC558" s="407"/>
      <c r="AD558" s="407"/>
      <c r="AE558" s="407"/>
      <c r="AF558" s="407"/>
      <c r="AG558" s="407"/>
      <c r="AH558" s="407"/>
      <c r="AI558" s="407"/>
    </row>
    <row r="559" spans="21:35" ht="12.75">
      <c r="U559" s="393"/>
      <c r="V559" s="392"/>
      <c r="W559"/>
      <c r="X559" s="407"/>
      <c r="Y559" s="407"/>
      <c r="Z559" s="407"/>
      <c r="AA559" s="407"/>
      <c r="AB559" s="407"/>
      <c r="AC559" s="407"/>
      <c r="AD559" s="407"/>
      <c r="AE559" s="407"/>
      <c r="AF559" s="407"/>
      <c r="AG559" s="407"/>
      <c r="AH559" s="407"/>
      <c r="AI559" s="407"/>
    </row>
    <row r="560" spans="21:35" ht="12.75">
      <c r="U560" s="393"/>
      <c r="V560" s="392"/>
      <c r="W560"/>
      <c r="X560" s="407"/>
      <c r="Y560" s="407"/>
      <c r="Z560" s="407"/>
      <c r="AA560" s="407"/>
      <c r="AB560" s="407"/>
      <c r="AC560" s="408"/>
      <c r="AD560" s="407"/>
      <c r="AE560" s="407"/>
      <c r="AF560" s="407"/>
      <c r="AG560" s="407"/>
      <c r="AH560" s="407"/>
      <c r="AI560" s="407"/>
    </row>
    <row r="561" spans="21:35" ht="12.75">
      <c r="U561" s="393"/>
      <c r="V561" s="392"/>
      <c r="W561"/>
      <c r="X561" s="409"/>
      <c r="Y561" s="410"/>
      <c r="Z561" s="410"/>
      <c r="AA561" s="410"/>
      <c r="AB561" s="410"/>
      <c r="AC561" s="408"/>
      <c r="AD561" s="410"/>
      <c r="AE561" s="410"/>
      <c r="AF561" s="411"/>
      <c r="AG561" s="410"/>
      <c r="AH561" s="410"/>
      <c r="AI561" s="412"/>
    </row>
    <row r="562" spans="21:35" ht="12.75">
      <c r="U562" s="393"/>
      <c r="V562" s="392"/>
      <c r="W562"/>
      <c r="X562" s="409"/>
      <c r="Y562" s="410"/>
      <c r="Z562" s="410"/>
      <c r="AA562" s="410"/>
      <c r="AB562" s="410"/>
      <c r="AC562" s="408"/>
      <c r="AD562" s="410"/>
      <c r="AE562" s="410"/>
      <c r="AF562" s="411"/>
      <c r="AG562" s="410"/>
      <c r="AH562" s="410"/>
      <c r="AI562" s="412"/>
    </row>
    <row r="563" spans="21:35" ht="12.75">
      <c r="U563" s="393"/>
      <c r="V563" s="392"/>
      <c r="W563"/>
      <c r="X563" s="409"/>
      <c r="Y563" s="410"/>
      <c r="Z563" s="410"/>
      <c r="AA563" s="410"/>
      <c r="AB563" s="410"/>
      <c r="AC563" s="408"/>
      <c r="AD563" s="410"/>
      <c r="AE563" s="410"/>
      <c r="AF563" s="411"/>
      <c r="AG563" s="410"/>
      <c r="AH563" s="410"/>
      <c r="AI563" s="412"/>
    </row>
    <row r="564" spans="21:35" ht="12.75">
      <c r="U564" s="393"/>
      <c r="V564" s="392"/>
      <c r="W564"/>
      <c r="X564" s="409"/>
      <c r="Y564" s="410"/>
      <c r="Z564" s="410"/>
      <c r="AA564" s="410"/>
      <c r="AB564" s="410"/>
      <c r="AC564" s="408"/>
      <c r="AD564" s="410"/>
      <c r="AE564" s="410"/>
      <c r="AF564" s="411"/>
      <c r="AG564" s="410"/>
      <c r="AH564" s="410"/>
      <c r="AI564" s="412"/>
    </row>
    <row r="565" spans="21:35" ht="12.75">
      <c r="U565" s="393"/>
      <c r="V565" s="392"/>
      <c r="W565"/>
      <c r="X565" s="409"/>
      <c r="Y565" s="410"/>
      <c r="Z565" s="410"/>
      <c r="AA565" s="410"/>
      <c r="AB565" s="410"/>
      <c r="AC565" s="408"/>
      <c r="AD565" s="410"/>
      <c r="AE565" s="410"/>
      <c r="AF565" s="411"/>
      <c r="AG565" s="410"/>
      <c r="AH565" s="410"/>
      <c r="AI565" s="412"/>
    </row>
    <row r="566" spans="21:35" ht="12.75">
      <c r="U566" s="393"/>
      <c r="V566" s="392"/>
      <c r="W566"/>
      <c r="X566" s="409"/>
      <c r="Y566" s="410"/>
      <c r="Z566" s="410"/>
      <c r="AA566" s="410"/>
      <c r="AB566" s="410"/>
      <c r="AC566" s="408"/>
      <c r="AD566" s="410"/>
      <c r="AE566" s="410"/>
      <c r="AF566" s="411"/>
      <c r="AG566" s="410"/>
      <c r="AH566" s="410"/>
      <c r="AI566" s="412"/>
    </row>
    <row r="567" spans="21:35" ht="12.75">
      <c r="U567" s="393"/>
      <c r="V567" s="392"/>
      <c r="W567"/>
      <c r="X567" s="409"/>
      <c r="Y567" s="410"/>
      <c r="Z567" s="410"/>
      <c r="AA567" s="410"/>
      <c r="AB567" s="410"/>
      <c r="AC567" s="408"/>
      <c r="AD567" s="410"/>
      <c r="AE567" s="410"/>
      <c r="AF567" s="411"/>
      <c r="AG567" s="410"/>
      <c r="AH567" s="410"/>
      <c r="AI567" s="412"/>
    </row>
    <row r="568" spans="21:35" ht="12.75">
      <c r="U568" s="393"/>
      <c r="V568" s="392"/>
      <c r="W568"/>
      <c r="X568" s="409"/>
      <c r="Y568" s="410"/>
      <c r="Z568" s="410"/>
      <c r="AA568" s="410"/>
      <c r="AB568" s="410"/>
      <c r="AC568" s="408"/>
      <c r="AD568" s="410"/>
      <c r="AE568" s="410"/>
      <c r="AF568" s="411"/>
      <c r="AG568" s="410"/>
      <c r="AH568" s="410"/>
      <c r="AI568" s="412"/>
    </row>
    <row r="569" spans="21:35" ht="12.75">
      <c r="U569" s="393"/>
      <c r="V569" s="392"/>
      <c r="W569"/>
      <c r="X569" s="409"/>
      <c r="Y569" s="409"/>
      <c r="Z569" s="409"/>
      <c r="AA569" s="409"/>
      <c r="AB569" s="409"/>
      <c r="AC569" s="408"/>
      <c r="AD569" s="409"/>
      <c r="AE569" s="409"/>
      <c r="AF569" s="409"/>
      <c r="AG569" s="409"/>
      <c r="AH569" s="409"/>
      <c r="AI569" s="409"/>
    </row>
    <row r="570" spans="21:35" ht="12.75">
      <c r="U570" s="393"/>
      <c r="V570" s="392"/>
      <c r="W570"/>
      <c r="X570" s="409"/>
      <c r="Y570" s="409"/>
      <c r="Z570" s="409"/>
      <c r="AA570" s="409"/>
      <c r="AB570" s="409"/>
      <c r="AC570" s="408"/>
      <c r="AD570" s="409"/>
      <c r="AE570" s="409"/>
      <c r="AF570" s="409"/>
      <c r="AG570" s="409"/>
      <c r="AH570" s="409"/>
      <c r="AI570" s="409"/>
    </row>
    <row r="571" spans="21:35" ht="12.75">
      <c r="U571" s="393"/>
      <c r="V571" s="392"/>
      <c r="W571"/>
      <c r="X571" s="409"/>
      <c r="Y571" s="409"/>
      <c r="Z571" s="409"/>
      <c r="AA571" s="409"/>
      <c r="AB571" s="409"/>
      <c r="AC571" s="408"/>
      <c r="AD571" s="409"/>
      <c r="AE571" s="409"/>
      <c r="AF571" s="409"/>
      <c r="AG571" s="409"/>
      <c r="AH571" s="409"/>
      <c r="AI571" s="409"/>
    </row>
    <row r="572" spans="21:35" ht="12.75">
      <c r="U572" s="393"/>
      <c r="V572" s="392"/>
      <c r="W572"/>
      <c r="X572" s="409"/>
      <c r="Y572" s="409"/>
      <c r="Z572" s="409"/>
      <c r="AA572" s="409"/>
      <c r="AB572" s="409"/>
      <c r="AC572" s="408"/>
      <c r="AD572" s="409"/>
      <c r="AE572" s="409"/>
      <c r="AF572" s="409"/>
      <c r="AG572" s="409"/>
      <c r="AH572" s="409"/>
      <c r="AI572" s="409"/>
    </row>
    <row r="573" spans="21:35" ht="12.75">
      <c r="U573" s="393"/>
      <c r="V573" s="392"/>
      <c r="W573"/>
      <c r="X573" s="409"/>
      <c r="Y573" s="409"/>
      <c r="Z573" s="409"/>
      <c r="AA573" s="409"/>
      <c r="AB573" s="409"/>
      <c r="AC573" s="408"/>
      <c r="AD573" s="409"/>
      <c r="AE573" s="409"/>
      <c r="AF573" s="409"/>
      <c r="AG573" s="409"/>
      <c r="AH573" s="409"/>
      <c r="AI573" s="409"/>
    </row>
    <row r="574" spans="21:35" ht="12.75">
      <c r="U574" s="393"/>
      <c r="V574" s="392"/>
      <c r="W574"/>
      <c r="X574" s="409"/>
      <c r="Y574" s="409"/>
      <c r="Z574" s="409"/>
      <c r="AA574" s="409"/>
      <c r="AB574" s="409"/>
      <c r="AC574" s="408"/>
      <c r="AD574" s="409"/>
      <c r="AE574" s="409"/>
      <c r="AF574" s="409"/>
      <c r="AG574" s="409"/>
      <c r="AH574" s="409"/>
      <c r="AI574" s="409"/>
    </row>
    <row r="575" spans="21:35" ht="12.75">
      <c r="U575" s="393"/>
      <c r="V575" s="392"/>
      <c r="W575"/>
      <c r="X575" s="409"/>
      <c r="Y575" s="409"/>
      <c r="Z575" s="409"/>
      <c r="AA575" s="409"/>
      <c r="AB575" s="409"/>
      <c r="AC575" s="408"/>
      <c r="AD575" s="409"/>
      <c r="AE575" s="409"/>
      <c r="AF575" s="409"/>
      <c r="AG575" s="409"/>
      <c r="AH575" s="409"/>
      <c r="AI575" s="409"/>
    </row>
    <row r="576" spans="21:35" ht="12.75">
      <c r="U576" s="393"/>
      <c r="V576" s="392"/>
      <c r="W576"/>
      <c r="X576" s="409"/>
      <c r="Y576" s="409"/>
      <c r="Z576" s="409"/>
      <c r="AA576" s="409"/>
      <c r="AB576" s="409"/>
      <c r="AC576" s="408"/>
      <c r="AD576" s="409"/>
      <c r="AE576" s="409"/>
      <c r="AF576" s="409"/>
      <c r="AG576" s="409"/>
      <c r="AH576" s="409"/>
      <c r="AI576" s="409"/>
    </row>
    <row r="577" spans="21:35" ht="12.75">
      <c r="U577" s="393"/>
      <c r="V577" s="392"/>
      <c r="W577"/>
      <c r="X577" s="409"/>
      <c r="Y577" s="409"/>
      <c r="Z577" s="409"/>
      <c r="AA577" s="409"/>
      <c r="AB577" s="409"/>
      <c r="AC577" s="408"/>
      <c r="AD577" s="409"/>
      <c r="AE577" s="409"/>
      <c r="AF577" s="409"/>
      <c r="AG577" s="409"/>
      <c r="AH577" s="409"/>
      <c r="AI577" s="409"/>
    </row>
    <row r="578" spans="21:35" ht="12.75">
      <c r="U578" s="393"/>
      <c r="V578" s="392"/>
      <c r="W578"/>
      <c r="X578" s="409"/>
      <c r="Y578" s="409"/>
      <c r="Z578" s="409"/>
      <c r="AA578" s="409"/>
      <c r="AB578" s="409"/>
      <c r="AC578" s="408"/>
      <c r="AD578" s="409"/>
      <c r="AE578" s="409"/>
      <c r="AF578" s="409"/>
      <c r="AG578" s="409"/>
      <c r="AH578" s="409"/>
      <c r="AI578" s="409"/>
    </row>
    <row r="579" spans="21:35" ht="12.75">
      <c r="U579" s="393"/>
      <c r="V579" s="392"/>
      <c r="W579"/>
      <c r="X579" s="409"/>
      <c r="Y579" s="409"/>
      <c r="Z579" s="409"/>
      <c r="AA579" s="409"/>
      <c r="AB579" s="409"/>
      <c r="AC579" s="408"/>
      <c r="AD579" s="409"/>
      <c r="AE579" s="409"/>
      <c r="AF579" s="409"/>
      <c r="AG579" s="409"/>
      <c r="AH579" s="409"/>
      <c r="AI579" s="409"/>
    </row>
    <row r="580" spans="21:35" ht="12.75">
      <c r="U580" s="393"/>
      <c r="V580" s="392"/>
      <c r="W580"/>
      <c r="X580" s="409"/>
      <c r="Y580" s="409"/>
      <c r="Z580" s="409"/>
      <c r="AA580" s="409"/>
      <c r="AB580" s="409"/>
      <c r="AC580" s="408"/>
      <c r="AD580" s="409"/>
      <c r="AE580" s="409"/>
      <c r="AF580" s="409"/>
      <c r="AG580" s="409"/>
      <c r="AH580" s="409"/>
      <c r="AI580" s="409"/>
    </row>
    <row r="581" spans="21:35" ht="12.75">
      <c r="U581" s="393"/>
      <c r="V581" s="392"/>
      <c r="W581"/>
      <c r="X581" s="409"/>
      <c r="Y581" s="409"/>
      <c r="Z581" s="409"/>
      <c r="AA581" s="409"/>
      <c r="AB581" s="409"/>
      <c r="AC581" s="408"/>
      <c r="AD581" s="409"/>
      <c r="AE581" s="409"/>
      <c r="AF581" s="409"/>
      <c r="AG581" s="409"/>
      <c r="AH581" s="409"/>
      <c r="AI581" s="409"/>
    </row>
    <row r="582" spans="21:35" ht="12.75">
      <c r="U582" s="393"/>
      <c r="V582" s="392"/>
      <c r="W582"/>
      <c r="X582" s="409"/>
      <c r="Y582" s="409"/>
      <c r="Z582" s="409"/>
      <c r="AA582" s="409"/>
      <c r="AB582" s="409"/>
      <c r="AC582" s="408"/>
      <c r="AD582" s="409"/>
      <c r="AE582" s="409"/>
      <c r="AF582" s="409"/>
      <c r="AG582" s="409"/>
      <c r="AH582" s="409"/>
      <c r="AI582" s="409"/>
    </row>
    <row r="583" spans="21:35" ht="12.75">
      <c r="U583" s="393"/>
      <c r="V583" s="392"/>
      <c r="W583"/>
      <c r="X583" s="409"/>
      <c r="Y583" s="409"/>
      <c r="Z583" s="409"/>
      <c r="AA583" s="409"/>
      <c r="AB583" s="409"/>
      <c r="AC583" s="408"/>
      <c r="AD583" s="409"/>
      <c r="AE583" s="409"/>
      <c r="AF583" s="409"/>
      <c r="AG583" s="409"/>
      <c r="AH583" s="409"/>
      <c r="AI583" s="409"/>
    </row>
    <row r="584" spans="21:35" ht="12.75">
      <c r="U584" s="393"/>
      <c r="V584" s="392"/>
      <c r="W584"/>
      <c r="X584" s="409"/>
      <c r="Y584" s="409"/>
      <c r="Z584" s="409"/>
      <c r="AA584" s="409"/>
      <c r="AB584" s="409"/>
      <c r="AC584" s="408"/>
      <c r="AD584" s="409"/>
      <c r="AE584" s="409"/>
      <c r="AF584" s="409"/>
      <c r="AG584" s="409"/>
      <c r="AH584" s="409"/>
      <c r="AI584" s="409"/>
    </row>
    <row r="585" spans="21:35" ht="12.75">
      <c r="U585" s="393"/>
      <c r="V585" s="392"/>
      <c r="W585"/>
      <c r="X585" s="409"/>
      <c r="Y585" s="409"/>
      <c r="Z585" s="409"/>
      <c r="AA585" s="409"/>
      <c r="AB585" s="409"/>
      <c r="AC585" s="408"/>
      <c r="AD585" s="409"/>
      <c r="AE585" s="409"/>
      <c r="AF585" s="409"/>
      <c r="AG585" s="409"/>
      <c r="AH585" s="409"/>
      <c r="AI585" s="409"/>
    </row>
    <row r="586" spans="21:35" ht="13.5" thickBot="1">
      <c r="U586" s="392"/>
      <c r="V586" s="392"/>
      <c r="W586"/>
      <c r="X586" s="409"/>
      <c r="Y586" s="409"/>
      <c r="Z586" s="409"/>
      <c r="AA586" s="409"/>
      <c r="AB586" s="409"/>
      <c r="AC586" s="408"/>
      <c r="AD586" s="409"/>
      <c r="AE586" s="409"/>
      <c r="AF586" s="409"/>
      <c r="AG586" s="409"/>
      <c r="AH586" s="409"/>
      <c r="AI586" s="409"/>
    </row>
    <row r="587" spans="21:35" ht="12.75">
      <c r="U587" s="392"/>
      <c r="V587" s="401"/>
      <c r="W587"/>
      <c r="X587" s="409"/>
      <c r="Y587" s="409"/>
      <c r="Z587" s="409"/>
      <c r="AA587" s="409"/>
      <c r="AB587" s="409"/>
      <c r="AC587" s="408"/>
      <c r="AD587" s="409"/>
      <c r="AE587" s="409"/>
      <c r="AF587" s="409"/>
      <c r="AG587" s="409"/>
      <c r="AH587" s="409"/>
      <c r="AI587" s="409"/>
    </row>
    <row r="588" spans="21:35" ht="12.75">
      <c r="U588" s="393"/>
      <c r="V588" s="392"/>
      <c r="W588"/>
      <c r="X588" s="409"/>
      <c r="Y588" s="409"/>
      <c r="Z588" s="409"/>
      <c r="AA588" s="409"/>
      <c r="AB588" s="409"/>
      <c r="AC588" s="408"/>
      <c r="AD588" s="409"/>
      <c r="AE588" s="409"/>
      <c r="AF588" s="409"/>
      <c r="AG588" s="409"/>
      <c r="AH588" s="409"/>
      <c r="AI588" s="409"/>
    </row>
    <row r="589" spans="21:35" ht="12.75">
      <c r="U589" s="393"/>
      <c r="V589" s="392"/>
      <c r="W589"/>
      <c r="X589" s="409"/>
      <c r="Y589" s="409"/>
      <c r="Z589" s="409"/>
      <c r="AA589" s="409"/>
      <c r="AB589" s="409"/>
      <c r="AC589" s="408"/>
      <c r="AD589" s="409"/>
      <c r="AE589" s="409"/>
      <c r="AF589" s="409"/>
      <c r="AG589" s="409"/>
      <c r="AH589" s="409"/>
      <c r="AI589" s="409"/>
    </row>
    <row r="590" spans="21:35" ht="12.75">
      <c r="U590" s="393"/>
      <c r="V590" s="392"/>
      <c r="W590"/>
      <c r="X590" s="409"/>
      <c r="Y590" s="409"/>
      <c r="Z590" s="409"/>
      <c r="AA590" s="409"/>
      <c r="AB590" s="409"/>
      <c r="AC590" s="408"/>
      <c r="AD590" s="409"/>
      <c r="AE590" s="409"/>
      <c r="AF590" s="409"/>
      <c r="AG590" s="409"/>
      <c r="AH590" s="409"/>
      <c r="AI590" s="409"/>
    </row>
    <row r="591" spans="21:35" ht="12.75">
      <c r="U591" s="393"/>
      <c r="V591" s="392"/>
      <c r="W591"/>
      <c r="X591" s="409"/>
      <c r="Y591" s="409"/>
      <c r="Z591" s="409"/>
      <c r="AA591" s="409"/>
      <c r="AB591" s="409"/>
      <c r="AC591" s="408"/>
      <c r="AD591" s="409"/>
      <c r="AE591" s="409"/>
      <c r="AF591" s="409"/>
      <c r="AG591" s="409"/>
      <c r="AH591" s="409"/>
      <c r="AI591" s="409"/>
    </row>
    <row r="592" spans="21:35" ht="12.75">
      <c r="U592" s="393"/>
      <c r="V592" s="392"/>
      <c r="W592"/>
      <c r="X592" s="409"/>
      <c r="Y592" s="409"/>
      <c r="Z592" s="409"/>
      <c r="AA592" s="409"/>
      <c r="AB592" s="409"/>
      <c r="AC592" s="408"/>
      <c r="AD592" s="409"/>
      <c r="AE592" s="409"/>
      <c r="AF592" s="409"/>
      <c r="AG592" s="409"/>
      <c r="AH592" s="409"/>
      <c r="AI592" s="409"/>
    </row>
    <row r="593" spans="21:35" ht="12.75">
      <c r="U593" s="393"/>
      <c r="V593" s="392"/>
      <c r="W593"/>
      <c r="X593" s="409"/>
      <c r="Y593" s="409"/>
      <c r="Z593" s="409"/>
      <c r="AA593" s="409"/>
      <c r="AB593" s="409"/>
      <c r="AC593" s="408"/>
      <c r="AD593" s="409"/>
      <c r="AE593" s="409"/>
      <c r="AF593" s="409"/>
      <c r="AG593" s="409"/>
      <c r="AH593" s="409"/>
      <c r="AI593" s="409"/>
    </row>
    <row r="594" spans="21:35" ht="12.75">
      <c r="U594" s="393"/>
      <c r="V594" s="392"/>
      <c r="W594"/>
      <c r="X594" s="409"/>
      <c r="Y594" s="409"/>
      <c r="Z594" s="409"/>
      <c r="AA594" s="409"/>
      <c r="AB594" s="409"/>
      <c r="AC594" s="408"/>
      <c r="AD594" s="409"/>
      <c r="AE594" s="409"/>
      <c r="AF594" s="409"/>
      <c r="AG594" s="409"/>
      <c r="AH594" s="409"/>
      <c r="AI594" s="409"/>
    </row>
    <row r="595" spans="21:35" ht="12.75">
      <c r="U595" s="393"/>
      <c r="V595" s="392"/>
      <c r="W595"/>
      <c r="X595" s="409"/>
      <c r="Y595" s="409"/>
      <c r="Z595" s="409"/>
      <c r="AA595" s="409"/>
      <c r="AB595" s="409"/>
      <c r="AC595" s="408"/>
      <c r="AD595" s="409"/>
      <c r="AE595" s="409"/>
      <c r="AF595" s="409"/>
      <c r="AG595" s="409"/>
      <c r="AH595" s="409"/>
      <c r="AI595" s="409"/>
    </row>
    <row r="596" spans="21:35" ht="12.75">
      <c r="U596" s="393"/>
      <c r="V596" s="392"/>
      <c r="W596"/>
      <c r="X596" s="409"/>
      <c r="Y596" s="409"/>
      <c r="Z596" s="409"/>
      <c r="AA596" s="409"/>
      <c r="AB596" s="409"/>
      <c r="AC596" s="408"/>
      <c r="AD596" s="409"/>
      <c r="AE596" s="409"/>
      <c r="AF596" s="409"/>
      <c r="AG596" s="409"/>
      <c r="AH596" s="409"/>
      <c r="AI596" s="409"/>
    </row>
    <row r="597" spans="21:35" ht="12.75">
      <c r="U597" s="393"/>
      <c r="V597" s="392"/>
      <c r="W597"/>
      <c r="X597" s="409"/>
      <c r="Y597" s="409"/>
      <c r="Z597" s="409"/>
      <c r="AA597" s="409"/>
      <c r="AB597" s="409"/>
      <c r="AC597" s="408"/>
      <c r="AD597" s="409"/>
      <c r="AE597" s="409"/>
      <c r="AF597" s="409"/>
      <c r="AG597" s="409"/>
      <c r="AH597" s="409"/>
      <c r="AI597" s="409"/>
    </row>
    <row r="598" spans="21:35" ht="12.75">
      <c r="U598" s="393"/>
      <c r="V598" s="392"/>
      <c r="W598"/>
      <c r="X598" s="409"/>
      <c r="Y598" s="409"/>
      <c r="Z598" s="409"/>
      <c r="AA598" s="409"/>
      <c r="AB598" s="409"/>
      <c r="AC598" s="408"/>
      <c r="AD598" s="409"/>
      <c r="AE598" s="409"/>
      <c r="AF598" s="409"/>
      <c r="AG598" s="409"/>
      <c r="AH598" s="409"/>
      <c r="AI598" s="409"/>
    </row>
    <row r="599" spans="21:35" ht="12.75">
      <c r="U599" s="393"/>
      <c r="V599" s="392"/>
      <c r="W599"/>
      <c r="X599" s="409"/>
      <c r="Y599" s="409"/>
      <c r="Z599" s="409"/>
      <c r="AA599" s="409"/>
      <c r="AB599" s="409"/>
      <c r="AC599" s="408"/>
      <c r="AD599" s="409"/>
      <c r="AE599" s="409"/>
      <c r="AF599" s="409"/>
      <c r="AG599" s="409"/>
      <c r="AH599" s="409"/>
      <c r="AI599" s="409"/>
    </row>
    <row r="600" spans="21:35" ht="12.75">
      <c r="U600" s="393"/>
      <c r="V600" s="392"/>
      <c r="W600"/>
      <c r="X600" s="409"/>
      <c r="Y600" s="409"/>
      <c r="Z600" s="409"/>
      <c r="AA600" s="409"/>
      <c r="AB600" s="409"/>
      <c r="AC600" s="408"/>
      <c r="AD600" s="409"/>
      <c r="AE600" s="409"/>
      <c r="AF600" s="409"/>
      <c r="AG600" s="409"/>
      <c r="AH600" s="409"/>
      <c r="AI600" s="409"/>
    </row>
    <row r="601" spans="21:35" ht="12.75">
      <c r="U601" s="393"/>
      <c r="V601" s="392"/>
      <c r="W601"/>
      <c r="X601" s="409"/>
      <c r="Y601" s="409"/>
      <c r="Z601" s="409"/>
      <c r="AA601" s="409"/>
      <c r="AB601" s="409"/>
      <c r="AC601" s="408"/>
      <c r="AD601" s="409"/>
      <c r="AE601" s="409"/>
      <c r="AF601" s="409"/>
      <c r="AG601" s="409"/>
      <c r="AH601" s="409"/>
      <c r="AI601" s="409"/>
    </row>
    <row r="602" spans="21:35" ht="12.75">
      <c r="U602" s="393"/>
      <c r="V602" s="392"/>
      <c r="W602"/>
      <c r="X602" s="409"/>
      <c r="Y602" s="409"/>
      <c r="Z602" s="409"/>
      <c r="AA602" s="409"/>
      <c r="AB602" s="409"/>
      <c r="AC602" s="408"/>
      <c r="AD602" s="409"/>
      <c r="AE602" s="409"/>
      <c r="AF602" s="409"/>
      <c r="AG602" s="409"/>
      <c r="AH602" s="409"/>
      <c r="AI602" s="409"/>
    </row>
    <row r="603" spans="21:35" ht="12.75">
      <c r="U603" s="393"/>
      <c r="V603" s="392"/>
      <c r="W603"/>
      <c r="X603" s="409"/>
      <c r="Y603" s="409"/>
      <c r="Z603" s="409"/>
      <c r="AA603" s="409"/>
      <c r="AB603" s="409"/>
      <c r="AC603" s="408"/>
      <c r="AD603" s="409"/>
      <c r="AE603" s="409"/>
      <c r="AF603" s="409"/>
      <c r="AG603" s="409"/>
      <c r="AH603" s="409"/>
      <c r="AI603" s="409"/>
    </row>
    <row r="604" spans="21:35" ht="12.75">
      <c r="U604" s="393"/>
      <c r="V604" s="392"/>
      <c r="W604"/>
      <c r="X604" s="409"/>
      <c r="Y604" s="409"/>
      <c r="Z604" s="409"/>
      <c r="AA604" s="409"/>
      <c r="AB604" s="409"/>
      <c r="AC604" s="408"/>
      <c r="AD604" s="409"/>
      <c r="AE604" s="409"/>
      <c r="AF604" s="409"/>
      <c r="AG604" s="409"/>
      <c r="AH604" s="409"/>
      <c r="AI604" s="409"/>
    </row>
    <row r="605" spans="21:35" ht="12.75">
      <c r="U605" s="393"/>
      <c r="V605" s="392"/>
      <c r="W605"/>
      <c r="X605" s="409"/>
      <c r="Y605" s="409"/>
      <c r="Z605" s="409"/>
      <c r="AA605" s="409"/>
      <c r="AB605" s="409"/>
      <c r="AC605" s="408"/>
      <c r="AD605" s="409"/>
      <c r="AE605" s="409"/>
      <c r="AF605" s="409"/>
      <c r="AG605" s="409"/>
      <c r="AH605" s="409"/>
      <c r="AI605" s="409"/>
    </row>
    <row r="606" spans="21:35" ht="12.75">
      <c r="U606" s="393"/>
      <c r="V606" s="392"/>
      <c r="W606"/>
      <c r="X606" s="409"/>
      <c r="Y606" s="409"/>
      <c r="Z606" s="409"/>
      <c r="AA606" s="409"/>
      <c r="AB606" s="409"/>
      <c r="AC606" s="408"/>
      <c r="AD606" s="409"/>
      <c r="AE606" s="409"/>
      <c r="AF606" s="409"/>
      <c r="AG606" s="409"/>
      <c r="AH606" s="409"/>
      <c r="AI606" s="409"/>
    </row>
    <row r="607" spans="21:35" ht="12.75">
      <c r="U607" s="393"/>
      <c r="V607" s="392"/>
      <c r="W607"/>
      <c r="X607" s="409"/>
      <c r="Y607" s="409"/>
      <c r="Z607" s="409"/>
      <c r="AA607" s="409"/>
      <c r="AB607" s="409"/>
      <c r="AC607" s="408"/>
      <c r="AD607" s="409"/>
      <c r="AE607" s="409"/>
      <c r="AF607" s="409"/>
      <c r="AG607" s="409"/>
      <c r="AH607" s="409"/>
      <c r="AI607" s="409"/>
    </row>
    <row r="608" spans="21:35" ht="12.75">
      <c r="U608" s="393"/>
      <c r="V608" s="392"/>
      <c r="W608"/>
      <c r="X608" s="409"/>
      <c r="Y608" s="409"/>
      <c r="Z608" s="409"/>
      <c r="AA608" s="409"/>
      <c r="AB608" s="409"/>
      <c r="AC608" s="408"/>
      <c r="AD608" s="409"/>
      <c r="AE608" s="409"/>
      <c r="AF608" s="409"/>
      <c r="AG608" s="409"/>
      <c r="AH608" s="409"/>
      <c r="AI608" s="409"/>
    </row>
    <row r="609" spans="21:35" ht="12.75">
      <c r="U609" s="393"/>
      <c r="V609" s="392"/>
      <c r="W609"/>
      <c r="X609" s="409"/>
      <c r="Y609" s="409"/>
      <c r="Z609" s="409"/>
      <c r="AA609" s="409"/>
      <c r="AB609" s="409"/>
      <c r="AC609" s="408"/>
      <c r="AD609" s="409"/>
      <c r="AE609" s="409"/>
      <c r="AF609" s="409"/>
      <c r="AG609" s="409"/>
      <c r="AH609" s="409"/>
      <c r="AI609" s="409"/>
    </row>
    <row r="610" spans="21:35" ht="12.75">
      <c r="U610" s="393"/>
      <c r="V610" s="392"/>
      <c r="W610"/>
      <c r="X610" s="409"/>
      <c r="Y610" s="409"/>
      <c r="Z610" s="409"/>
      <c r="AA610" s="409"/>
      <c r="AB610" s="409"/>
      <c r="AC610" s="408"/>
      <c r="AD610" s="409"/>
      <c r="AE610" s="409"/>
      <c r="AF610" s="409"/>
      <c r="AG610" s="409"/>
      <c r="AH610" s="409"/>
      <c r="AI610" s="409"/>
    </row>
    <row r="611" spans="21:35" ht="12.75">
      <c r="U611" s="393"/>
      <c r="V611" s="392"/>
      <c r="W611"/>
      <c r="X611" s="409"/>
      <c r="Y611" s="409"/>
      <c r="Z611" s="409"/>
      <c r="AA611" s="409"/>
      <c r="AB611" s="409"/>
      <c r="AC611" s="408"/>
      <c r="AD611" s="409"/>
      <c r="AE611" s="409"/>
      <c r="AF611" s="409"/>
      <c r="AG611" s="409"/>
      <c r="AH611" s="409"/>
      <c r="AI611" s="409"/>
    </row>
    <row r="612" spans="21:35" ht="12.75">
      <c r="U612" s="393"/>
      <c r="V612" s="392"/>
      <c r="W612"/>
      <c r="X612" s="409"/>
      <c r="Y612" s="409"/>
      <c r="Z612" s="409"/>
      <c r="AA612" s="409"/>
      <c r="AB612" s="409"/>
      <c r="AC612" s="408"/>
      <c r="AD612" s="409"/>
      <c r="AE612" s="409"/>
      <c r="AF612" s="409"/>
      <c r="AG612" s="409"/>
      <c r="AH612" s="409"/>
      <c r="AI612" s="409"/>
    </row>
    <row r="613" spans="21:35" ht="12.75">
      <c r="U613" s="393"/>
      <c r="V613" s="392"/>
      <c r="W613"/>
      <c r="X613" s="409"/>
      <c r="Y613" s="409"/>
      <c r="Z613" s="409"/>
      <c r="AA613" s="409"/>
      <c r="AB613" s="409"/>
      <c r="AC613" s="408"/>
      <c r="AD613" s="409"/>
      <c r="AE613" s="409"/>
      <c r="AF613" s="409"/>
      <c r="AG613" s="409"/>
      <c r="AH613" s="409"/>
      <c r="AI613" s="409"/>
    </row>
    <row r="614" spans="21:35" ht="12.75">
      <c r="U614" s="393"/>
      <c r="V614" s="392"/>
      <c r="W614"/>
      <c r="X614" s="409"/>
      <c r="Y614" s="409"/>
      <c r="Z614" s="409"/>
      <c r="AA614" s="409"/>
      <c r="AB614" s="409"/>
      <c r="AC614" s="408"/>
      <c r="AD614" s="409"/>
      <c r="AE614" s="409"/>
      <c r="AF614" s="409"/>
      <c r="AG614" s="409"/>
      <c r="AH614" s="409"/>
      <c r="AI614" s="409"/>
    </row>
    <row r="615" spans="21:35" ht="12.75">
      <c r="U615" s="393"/>
      <c r="V615" s="392"/>
      <c r="W615"/>
      <c r="X615" s="409"/>
      <c r="Y615" s="409"/>
      <c r="Z615" s="409"/>
      <c r="AA615" s="409"/>
      <c r="AB615" s="409"/>
      <c r="AC615" s="408"/>
      <c r="AD615" s="409"/>
      <c r="AE615" s="409"/>
      <c r="AF615" s="409"/>
      <c r="AG615" s="409"/>
      <c r="AH615" s="409"/>
      <c r="AI615" s="409"/>
    </row>
    <row r="616" spans="21:35" ht="12.75">
      <c r="U616" s="393"/>
      <c r="V616" s="392"/>
      <c r="W616"/>
      <c r="X616" s="409"/>
      <c r="Y616" s="409"/>
      <c r="Z616" s="409"/>
      <c r="AA616" s="409"/>
      <c r="AB616" s="409"/>
      <c r="AC616" s="408"/>
      <c r="AD616" s="409"/>
      <c r="AE616" s="409"/>
      <c r="AF616" s="409"/>
      <c r="AG616" s="409"/>
      <c r="AH616" s="409"/>
      <c r="AI616" s="409"/>
    </row>
    <row r="617" spans="21:35" ht="12.75">
      <c r="U617" s="393"/>
      <c r="V617" s="392"/>
      <c r="W617"/>
      <c r="X617" s="409"/>
      <c r="Y617" s="409"/>
      <c r="Z617" s="409"/>
      <c r="AA617" s="409"/>
      <c r="AB617" s="409"/>
      <c r="AC617" s="408"/>
      <c r="AD617" s="409"/>
      <c r="AE617" s="409"/>
      <c r="AF617" s="409"/>
      <c r="AG617" s="409"/>
      <c r="AH617" s="409"/>
      <c r="AI617" s="409"/>
    </row>
    <row r="618" spans="21:35" ht="12.75">
      <c r="U618" s="393"/>
      <c r="V618" s="392"/>
      <c r="W618"/>
      <c r="X618" s="409"/>
      <c r="Y618" s="409"/>
      <c r="Z618" s="409"/>
      <c r="AA618" s="409"/>
      <c r="AB618" s="409"/>
      <c r="AC618" s="408"/>
      <c r="AD618" s="409"/>
      <c r="AE618" s="409"/>
      <c r="AF618" s="409"/>
      <c r="AG618" s="409"/>
      <c r="AH618" s="409"/>
      <c r="AI618" s="409"/>
    </row>
    <row r="619" spans="21:35" ht="12.75">
      <c r="U619" s="393"/>
      <c r="V619" s="392"/>
      <c r="W619"/>
      <c r="X619" s="409"/>
      <c r="Y619" s="409"/>
      <c r="Z619" s="409"/>
      <c r="AA619" s="409"/>
      <c r="AB619" s="409"/>
      <c r="AC619" s="408"/>
      <c r="AD619" s="409"/>
      <c r="AE619" s="409"/>
      <c r="AF619" s="409"/>
      <c r="AG619" s="409"/>
      <c r="AH619" s="409"/>
      <c r="AI619" s="409"/>
    </row>
    <row r="620" spans="21:35" ht="12.75">
      <c r="U620" s="393"/>
      <c r="V620" s="392"/>
      <c r="W620"/>
      <c r="X620" s="409"/>
      <c r="Y620" s="409"/>
      <c r="Z620" s="409"/>
      <c r="AA620" s="409"/>
      <c r="AB620" s="409"/>
      <c r="AC620" s="408"/>
      <c r="AD620" s="409"/>
      <c r="AE620" s="409"/>
      <c r="AF620" s="409"/>
      <c r="AG620" s="409"/>
      <c r="AH620" s="409"/>
      <c r="AI620" s="409"/>
    </row>
    <row r="621" spans="21:35" ht="12.75">
      <c r="U621" s="393"/>
      <c r="V621" s="392"/>
      <c r="W621"/>
      <c r="X621" s="409"/>
      <c r="Y621" s="409"/>
      <c r="Z621" s="409"/>
      <c r="AA621" s="409"/>
      <c r="AB621" s="409"/>
      <c r="AC621" s="408"/>
      <c r="AD621" s="409"/>
      <c r="AE621" s="409"/>
      <c r="AF621" s="409"/>
      <c r="AG621" s="409"/>
      <c r="AH621" s="409"/>
      <c r="AI621" s="409"/>
    </row>
    <row r="622" spans="21:35" ht="12.75">
      <c r="U622" s="393"/>
      <c r="V622" s="392"/>
      <c r="W622"/>
      <c r="X622" s="413"/>
      <c r="Y622" s="413"/>
      <c r="Z622" s="413"/>
      <c r="AA622" s="413"/>
      <c r="AB622" s="413"/>
      <c r="AC622" s="414"/>
      <c r="AD622" s="413"/>
      <c r="AE622" s="413"/>
      <c r="AF622" s="409"/>
      <c r="AG622" s="413"/>
      <c r="AH622" s="413"/>
      <c r="AI622" s="415"/>
    </row>
    <row r="623" spans="21:35" ht="12.75">
      <c r="U623" s="393"/>
      <c r="V623" s="392"/>
      <c r="W623"/>
      <c r="X623" s="413"/>
      <c r="Y623" s="413"/>
      <c r="Z623" s="413"/>
      <c r="AA623" s="413"/>
      <c r="AB623" s="413"/>
      <c r="AC623" s="414"/>
      <c r="AD623" s="413"/>
      <c r="AE623" s="413"/>
      <c r="AF623" s="409"/>
      <c r="AG623" s="413"/>
      <c r="AH623" s="413"/>
      <c r="AI623" s="415"/>
    </row>
    <row r="624" spans="21:35" ht="12.75">
      <c r="U624" s="393"/>
      <c r="V624" s="392"/>
      <c r="W624"/>
      <c r="X624" s="413"/>
      <c r="Y624" s="413"/>
      <c r="Z624" s="413"/>
      <c r="AA624" s="413"/>
      <c r="AB624" s="413"/>
      <c r="AC624" s="414"/>
      <c r="AD624" s="413"/>
      <c r="AE624" s="413"/>
      <c r="AF624" s="409"/>
      <c r="AG624" s="413"/>
      <c r="AH624" s="413"/>
      <c r="AI624" s="415"/>
    </row>
    <row r="625" spans="21:35" ht="12.75">
      <c r="U625" s="393"/>
      <c r="V625" s="392"/>
      <c r="W625"/>
      <c r="X625" s="413"/>
      <c r="Y625" s="413"/>
      <c r="Z625" s="413"/>
      <c r="AA625" s="413"/>
      <c r="AB625" s="413"/>
      <c r="AC625" s="414"/>
      <c r="AD625" s="413"/>
      <c r="AE625" s="413"/>
      <c r="AF625" s="409"/>
      <c r="AG625" s="413"/>
      <c r="AH625" s="413"/>
      <c r="AI625" s="415"/>
    </row>
    <row r="626" spans="21:35" ht="12.75">
      <c r="U626" s="393"/>
      <c r="V626" s="392"/>
      <c r="W626"/>
      <c r="X626" s="413"/>
      <c r="Y626" s="413"/>
      <c r="Z626" s="413"/>
      <c r="AA626" s="413"/>
      <c r="AB626" s="413"/>
      <c r="AC626" s="416"/>
      <c r="AD626" s="413"/>
      <c r="AE626" s="413"/>
      <c r="AF626" s="413"/>
      <c r="AG626" s="413"/>
      <c r="AH626" s="413"/>
      <c r="AI626" s="415"/>
    </row>
    <row r="627" spans="21:35" ht="12.75">
      <c r="U627" s="393"/>
      <c r="V627" s="392"/>
      <c r="W627"/>
      <c r="X627" s="413"/>
      <c r="Y627" s="413"/>
      <c r="Z627" s="413"/>
      <c r="AA627" s="413"/>
      <c r="AB627" s="413"/>
      <c r="AC627" s="416"/>
      <c r="AD627" s="413"/>
      <c r="AE627" s="413"/>
      <c r="AF627" s="413"/>
      <c r="AG627" s="413"/>
      <c r="AH627" s="413"/>
      <c r="AI627" s="415"/>
    </row>
    <row r="628" spans="21:35" ht="12.75">
      <c r="U628" s="393"/>
      <c r="V628" s="392"/>
      <c r="W628"/>
      <c r="X628" s="413"/>
      <c r="Y628" s="413"/>
      <c r="Z628" s="413"/>
      <c r="AA628" s="413"/>
      <c r="AB628" s="413"/>
      <c r="AC628" s="416"/>
      <c r="AD628" s="413"/>
      <c r="AE628" s="413"/>
      <c r="AF628" s="413"/>
      <c r="AG628" s="413"/>
      <c r="AH628" s="413"/>
      <c r="AI628" s="415"/>
    </row>
    <row r="629" spans="21:35" ht="12.75">
      <c r="U629" s="393"/>
      <c r="V629" s="392"/>
      <c r="W629"/>
      <c r="X629" s="413"/>
      <c r="Y629" s="413"/>
      <c r="Z629" s="413"/>
      <c r="AA629" s="413"/>
      <c r="AB629" s="413"/>
      <c r="AC629" s="416"/>
      <c r="AD629" s="413"/>
      <c r="AE629" s="413"/>
      <c r="AF629" s="413"/>
      <c r="AG629" s="413"/>
      <c r="AH629" s="413"/>
      <c r="AI629" s="415"/>
    </row>
    <row r="630" spans="21:35" ht="12.75">
      <c r="U630" s="393"/>
      <c r="V630" s="392"/>
      <c r="W630"/>
      <c r="X630" s="413"/>
      <c r="Y630" s="413"/>
      <c r="Z630" s="413"/>
      <c r="AA630" s="413"/>
      <c r="AB630" s="413"/>
      <c r="AC630" s="416"/>
      <c r="AD630" s="417"/>
      <c r="AE630" s="417"/>
      <c r="AF630" s="413"/>
      <c r="AG630" s="413"/>
      <c r="AH630" s="413"/>
      <c r="AI630" s="415"/>
    </row>
    <row r="631" spans="21:35" ht="12.75">
      <c r="U631" s="393"/>
      <c r="V631" s="392"/>
      <c r="W631"/>
      <c r="X631" s="413"/>
      <c r="Y631" s="413"/>
      <c r="Z631" s="413"/>
      <c r="AA631" s="413"/>
      <c r="AB631" s="413"/>
      <c r="AC631" s="416"/>
      <c r="AD631" s="417"/>
      <c r="AE631" s="417"/>
      <c r="AF631" s="413"/>
      <c r="AG631" s="413"/>
      <c r="AH631" s="413"/>
      <c r="AI631" s="415"/>
    </row>
    <row r="632" spans="21:35" ht="12.75">
      <c r="U632" s="393"/>
      <c r="V632" s="392"/>
      <c r="W632"/>
      <c r="X632" s="413"/>
      <c r="Y632" s="413"/>
      <c r="Z632" s="413"/>
      <c r="AA632" s="417"/>
      <c r="AB632" s="417"/>
      <c r="AC632" s="416"/>
      <c r="AD632" s="417"/>
      <c r="AE632" s="417"/>
      <c r="AF632" s="417"/>
      <c r="AG632" s="413"/>
      <c r="AH632" s="413"/>
      <c r="AI632" s="415"/>
    </row>
    <row r="633" spans="21:35" ht="12.75">
      <c r="U633" s="393"/>
      <c r="V633" s="392"/>
      <c r="W633"/>
      <c r="X633" s="413"/>
      <c r="Y633" s="413"/>
      <c r="Z633" s="413"/>
      <c r="AA633" s="413"/>
      <c r="AB633" s="413"/>
      <c r="AC633" s="416"/>
      <c r="AD633" s="417"/>
      <c r="AE633" s="417"/>
      <c r="AF633" s="413"/>
      <c r="AG633" s="413"/>
      <c r="AH633" s="413"/>
      <c r="AI633" s="415"/>
    </row>
    <row r="634" spans="21:35" ht="12.75">
      <c r="U634" s="393"/>
      <c r="V634" s="392"/>
      <c r="W634"/>
      <c r="X634" s="413"/>
      <c r="Y634" s="413"/>
      <c r="Z634" s="413"/>
      <c r="AA634" s="413"/>
      <c r="AB634" s="413"/>
      <c r="AC634" s="416"/>
      <c r="AD634" s="417"/>
      <c r="AE634" s="417"/>
      <c r="AF634" s="413"/>
      <c r="AG634" s="413"/>
      <c r="AH634" s="413"/>
      <c r="AI634" s="415"/>
    </row>
    <row r="635" spans="21:35" ht="12.75">
      <c r="U635" s="393"/>
      <c r="V635" s="392"/>
      <c r="W635"/>
      <c r="X635" s="409"/>
      <c r="Y635" s="409"/>
      <c r="Z635" s="409"/>
      <c r="AA635" s="409"/>
      <c r="AB635" s="409"/>
      <c r="AC635" s="408"/>
      <c r="AD635" s="409"/>
      <c r="AE635" s="409"/>
      <c r="AF635" s="409"/>
      <c r="AG635" s="409"/>
      <c r="AH635" s="409"/>
      <c r="AI635" s="409"/>
    </row>
    <row r="636" spans="21:35" ht="12.75">
      <c r="U636" s="393"/>
      <c r="V636" s="392"/>
      <c r="W636"/>
      <c r="X636" s="409"/>
      <c r="Y636" s="409"/>
      <c r="Z636" s="409"/>
      <c r="AA636" s="409"/>
      <c r="AB636" s="409"/>
      <c r="AC636" s="408"/>
      <c r="AD636" s="409"/>
      <c r="AE636" s="409"/>
      <c r="AF636" s="409"/>
      <c r="AG636" s="409"/>
      <c r="AH636" s="409"/>
      <c r="AI636" s="409"/>
    </row>
    <row r="637" spans="21:35" ht="12.75">
      <c r="U637" s="393"/>
      <c r="V637" s="392"/>
      <c r="W637"/>
      <c r="X637" s="409"/>
      <c r="Y637" s="409"/>
      <c r="Z637" s="409"/>
      <c r="AA637" s="409"/>
      <c r="AB637" s="409"/>
      <c r="AC637" s="408"/>
      <c r="AD637" s="409"/>
      <c r="AE637" s="409"/>
      <c r="AF637" s="409"/>
      <c r="AG637" s="409"/>
      <c r="AH637" s="409"/>
      <c r="AI637" s="409"/>
    </row>
    <row r="638" spans="21:35" ht="12.75">
      <c r="U638" s="421"/>
      <c r="V638" s="392"/>
      <c r="W638"/>
      <c r="X638" s="409"/>
      <c r="Y638" s="409"/>
      <c r="Z638" s="409"/>
      <c r="AA638" s="409"/>
      <c r="AB638" s="409"/>
      <c r="AC638" s="408"/>
      <c r="AD638" s="409"/>
      <c r="AE638" s="409"/>
      <c r="AF638" s="409"/>
      <c r="AG638" s="409"/>
      <c r="AH638" s="409"/>
      <c r="AI638" s="409"/>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4">
    <mergeCell ref="B128:C128"/>
    <mergeCell ref="A125:I125"/>
    <mergeCell ref="A4:I4"/>
    <mergeCell ref="B6:C6"/>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9&amp;R&amp;"Calibri Light,Regular"&amp;10Dirección Ejecutiva
Sub Dirección de Gestión de Información</oddFooter>
  </headerFooter>
  <rowBreaks count="3" manualBreakCount="3">
    <brk id="59" max="8" man="1"/>
    <brk id="123" max="8" man="1"/>
    <brk id="195" max="8" man="1"/>
  </rowBreak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F638"/>
  <sheetViews>
    <sheetView view="pageBreakPreview" zoomScale="85" zoomScaleNormal="100" zoomScaleSheetLayoutView="85" zoomScalePageLayoutView="55" workbookViewId="0"/>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0"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3"/>
      <c r="B1" s="204"/>
      <c r="C1" s="204"/>
      <c r="D1" s="204"/>
      <c r="E1" s="204"/>
      <c r="F1" s="204"/>
      <c r="G1" s="205"/>
      <c r="H1" s="205"/>
      <c r="I1" s="206"/>
      <c r="J1" s="206"/>
      <c r="K1" s="144"/>
    </row>
    <row r="2" spans="1:58" ht="14.1" customHeight="1">
      <c r="A2" s="207"/>
      <c r="B2" s="208"/>
      <c r="C2" s="208"/>
      <c r="D2" s="208"/>
      <c r="E2" s="208"/>
      <c r="F2" s="208"/>
      <c r="G2" s="209"/>
      <c r="H2" s="209"/>
      <c r="I2" s="209"/>
      <c r="J2" s="209"/>
      <c r="K2" s="147"/>
    </row>
    <row r="3" spans="1:58" ht="14.1" customHeight="1">
      <c r="A3" s="207"/>
      <c r="B3" s="208"/>
      <c r="C3" s="208"/>
      <c r="D3" s="208"/>
      <c r="E3" s="208"/>
      <c r="F3" s="208"/>
      <c r="G3" s="209"/>
      <c r="H3" s="209"/>
      <c r="I3" s="209"/>
      <c r="J3" s="209"/>
      <c r="K3" s="147"/>
    </row>
    <row r="4" spans="1:58" ht="24" customHeight="1">
      <c r="A4" s="904" t="s">
        <v>175</v>
      </c>
      <c r="B4" s="904"/>
      <c r="C4" s="904"/>
      <c r="D4" s="904"/>
      <c r="E4" s="904"/>
      <c r="F4" s="904"/>
      <c r="G4" s="904"/>
      <c r="H4" s="904"/>
      <c r="I4" s="904"/>
      <c r="J4" s="212"/>
      <c r="K4" s="148"/>
    </row>
    <row r="5" spans="1:58" ht="15.95" customHeight="1">
      <c r="A5" s="210"/>
      <c r="B5" s="211"/>
      <c r="C5" s="213"/>
      <c r="D5" s="214"/>
      <c r="E5" s="214"/>
      <c r="F5" s="212"/>
      <c r="G5" s="215"/>
      <c r="H5" s="215"/>
      <c r="I5" s="216"/>
      <c r="J5" s="212"/>
      <c r="K5" s="148"/>
      <c r="V5" s="392"/>
      <c r="W5"/>
      <c r="X5" s="393"/>
      <c r="Y5" s="393"/>
      <c r="Z5" s="393"/>
      <c r="AA5" s="393"/>
      <c r="AB5" s="393"/>
      <c r="AC5" s="393"/>
      <c r="AD5" s="393"/>
      <c r="AE5" s="393"/>
      <c r="AF5" s="393"/>
      <c r="AG5" s="393"/>
      <c r="AH5" s="393"/>
      <c r="AI5" s="393"/>
    </row>
    <row r="6" spans="1:58" ht="45.75" customHeight="1">
      <c r="A6" s="210"/>
      <c r="B6" s="948"/>
      <c r="C6" s="948"/>
      <c r="D6" s="551"/>
      <c r="E6" s="551"/>
      <c r="F6" s="212"/>
      <c r="G6" s="215"/>
      <c r="H6" s="215"/>
      <c r="I6" s="216"/>
      <c r="J6" s="212"/>
      <c r="K6" s="149"/>
      <c r="V6" s="392" t="s">
        <v>156</v>
      </c>
      <c r="W6"/>
      <c r="X6" s="393"/>
      <c r="Y6" s="393"/>
      <c r="Z6" s="393"/>
      <c r="AA6" s="393"/>
      <c r="AB6" s="393"/>
      <c r="AC6" s="393" t="s">
        <v>157</v>
      </c>
      <c r="AD6" s="393"/>
      <c r="AE6" s="393"/>
      <c r="AF6" s="393"/>
      <c r="AG6" s="393"/>
      <c r="AH6" s="393"/>
      <c r="AI6" s="393"/>
    </row>
    <row r="7" spans="1:58" ht="14.25" customHeight="1">
      <c r="A7" s="210"/>
      <c r="B7" s="743"/>
      <c r="C7" s="744"/>
      <c r="D7" s="743"/>
      <c r="E7" s="743"/>
      <c r="F7" s="212"/>
      <c r="G7" s="215"/>
      <c r="H7" s="215"/>
      <c r="I7" s="216"/>
      <c r="J7" s="212"/>
      <c r="K7" s="150"/>
      <c r="V7" s="392"/>
      <c r="W7"/>
      <c r="X7" s="394"/>
      <c r="Y7" s="394"/>
      <c r="Z7" s="394"/>
      <c r="AA7" s="394"/>
      <c r="AB7" s="394"/>
      <c r="AC7" s="394"/>
      <c r="AD7" s="394"/>
      <c r="AE7" s="394"/>
      <c r="AF7" s="394"/>
      <c r="AG7" s="394"/>
      <c r="AH7" s="394"/>
      <c r="AI7" s="394"/>
    </row>
    <row r="8" spans="1:58" ht="14.25" customHeight="1" thickBot="1">
      <c r="A8" s="210"/>
      <c r="B8" s="743"/>
      <c r="C8" s="744"/>
      <c r="D8" s="743"/>
      <c r="E8" s="743"/>
      <c r="F8" s="212"/>
      <c r="G8" s="215"/>
      <c r="H8" s="215"/>
      <c r="I8" s="216"/>
      <c r="J8" s="212"/>
      <c r="K8" s="151"/>
      <c r="V8" s="395" t="s">
        <v>158</v>
      </c>
      <c r="W8" s="396"/>
      <c r="X8" s="397" t="s">
        <v>159</v>
      </c>
      <c r="Y8" s="397" t="s">
        <v>160</v>
      </c>
      <c r="Z8" s="397" t="s">
        <v>161</v>
      </c>
      <c r="AA8" s="397" t="s">
        <v>162</v>
      </c>
      <c r="AB8" s="397" t="s">
        <v>163</v>
      </c>
      <c r="AC8" s="397" t="s">
        <v>164</v>
      </c>
      <c r="AD8" s="397" t="s">
        <v>165</v>
      </c>
      <c r="AE8" s="397" t="s">
        <v>166</v>
      </c>
      <c r="AF8" s="397" t="s">
        <v>167</v>
      </c>
      <c r="AG8" s="397" t="s">
        <v>168</v>
      </c>
      <c r="AH8" s="397" t="s">
        <v>169</v>
      </c>
      <c r="AI8" s="397" t="s">
        <v>131</v>
      </c>
      <c r="AO8" s="423" t="s">
        <v>171</v>
      </c>
    </row>
    <row r="9" spans="1:58" ht="14.25" customHeight="1">
      <c r="A9" s="210"/>
      <c r="B9" s="743"/>
      <c r="C9" s="744"/>
      <c r="D9" s="743"/>
      <c r="E9" s="743"/>
      <c r="F9" s="212"/>
      <c r="G9" s="215"/>
      <c r="H9" s="215"/>
      <c r="I9" s="216"/>
      <c r="J9" s="212"/>
      <c r="K9" s="151"/>
      <c r="U9" s="421">
        <v>2014</v>
      </c>
      <c r="V9" s="401">
        <v>1</v>
      </c>
      <c r="W9"/>
      <c r="X9" s="418">
        <v>45.814286095755399</v>
      </c>
      <c r="Y9" s="418">
        <v>104.61314283098464</v>
      </c>
      <c r="Z9" s="418">
        <v>31.571999686104871</v>
      </c>
      <c r="AA9" s="418">
        <v>17.96414253</v>
      </c>
      <c r="AB9" s="418">
        <v>11.870428698403462</v>
      </c>
      <c r="AC9" s="419">
        <v>299.47557503836458</v>
      </c>
      <c r="AD9" s="418">
        <v>98.19285714285715</v>
      </c>
      <c r="AE9" s="418">
        <v>24.754285948617071</v>
      </c>
      <c r="AF9" s="418">
        <v>14.002857208251942</v>
      </c>
      <c r="AG9" s="418">
        <v>4.2468571322304829</v>
      </c>
      <c r="AH9" s="418">
        <v>341.09000069754433</v>
      </c>
      <c r="AI9" s="418">
        <v>107.01071384974837</v>
      </c>
      <c r="AO9" s="423" t="s">
        <v>172</v>
      </c>
      <c r="AW9" s="423" t="s">
        <v>173</v>
      </c>
      <c r="BC9" s="434" t="s">
        <v>174</v>
      </c>
    </row>
    <row r="10" spans="1:58" ht="14.25" customHeight="1">
      <c r="A10" s="210"/>
      <c r="B10" s="743"/>
      <c r="C10" s="744"/>
      <c r="D10" s="743"/>
      <c r="E10" s="743"/>
      <c r="F10" s="212"/>
      <c r="G10" s="215"/>
      <c r="H10" s="215"/>
      <c r="I10" s="216"/>
      <c r="J10" s="212"/>
      <c r="K10" s="152"/>
      <c r="U10" s="393"/>
      <c r="V10" s="392"/>
      <c r="W10"/>
      <c r="X10" s="450">
        <v>57.100000108991324</v>
      </c>
      <c r="Y10" s="450">
        <v>101.16556985037651</v>
      </c>
      <c r="Z10" s="450">
        <v>18.800000054495627</v>
      </c>
      <c r="AA10" s="450">
        <v>18.098571368626171</v>
      </c>
      <c r="AB10" s="450">
        <v>13.948571205139114</v>
      </c>
      <c r="AC10" s="408">
        <v>381.51428222656199</v>
      </c>
      <c r="AD10" s="450">
        <v>193.07428414480972</v>
      </c>
      <c r="AE10" s="450">
        <v>29.882857186453634</v>
      </c>
      <c r="AF10" s="450">
        <v>14.230000087193057</v>
      </c>
      <c r="AG10" s="450">
        <v>2.1289999825613801</v>
      </c>
      <c r="AH10" s="450">
        <v>258.36142839704183</v>
      </c>
      <c r="AI10" s="450">
        <v>87.34771401541569</v>
      </c>
      <c r="AP10" s="424">
        <v>2014</v>
      </c>
      <c r="AQ10" s="424">
        <v>2015</v>
      </c>
      <c r="AR10" s="424">
        <v>2016</v>
      </c>
      <c r="AS10" s="424">
        <v>2017</v>
      </c>
      <c r="AX10" s="424">
        <v>2014</v>
      </c>
      <c r="AY10" s="424">
        <v>2015</v>
      </c>
      <c r="AZ10" s="424">
        <v>2016</v>
      </c>
      <c r="BA10" s="424">
        <v>2017</v>
      </c>
      <c r="BC10" s="424">
        <v>2014</v>
      </c>
      <c r="BD10" s="424">
        <v>2015</v>
      </c>
      <c r="BE10" s="424">
        <v>2016</v>
      </c>
      <c r="BF10" s="424">
        <v>2017</v>
      </c>
    </row>
    <row r="11" spans="1:58" ht="14.25" customHeight="1">
      <c r="A11" s="210"/>
      <c r="B11" s="743"/>
      <c r="C11" s="744"/>
      <c r="D11" s="743"/>
      <c r="E11" s="743"/>
      <c r="F11" s="212"/>
      <c r="G11" s="215"/>
      <c r="H11" s="215"/>
      <c r="I11" s="216"/>
      <c r="J11" s="212"/>
      <c r="K11" s="155"/>
      <c r="N11" s="389"/>
      <c r="O11" s="389"/>
      <c r="P11" s="389"/>
      <c r="Q11" s="390"/>
      <c r="R11" s="390"/>
      <c r="U11" s="393"/>
      <c r="V11" s="392"/>
      <c r="W11"/>
      <c r="X11" s="450">
        <v>82.4</v>
      </c>
      <c r="Y11" s="450">
        <v>111.64</v>
      </c>
      <c r="Z11" s="450">
        <v>24.53</v>
      </c>
      <c r="AA11" s="450">
        <v>25.12</v>
      </c>
      <c r="AB11" s="450">
        <v>21.56</v>
      </c>
      <c r="AC11" s="408">
        <v>431.35</v>
      </c>
      <c r="AD11" s="450">
        <v>173.3</v>
      </c>
      <c r="AE11" s="450">
        <v>37.090000000000003</v>
      </c>
      <c r="AF11" s="450">
        <v>19.02</v>
      </c>
      <c r="AG11" s="450">
        <v>5.39</v>
      </c>
      <c r="AH11" s="450">
        <v>372.98</v>
      </c>
      <c r="AI11" s="450">
        <v>113.44</v>
      </c>
      <c r="AO11" s="432">
        <v>1</v>
      </c>
      <c r="AP11" s="409">
        <v>133.74</v>
      </c>
      <c r="AQ11" s="409">
        <v>120.986000061035</v>
      </c>
      <c r="AR11" s="425">
        <v>138.54</v>
      </c>
      <c r="AS11" s="145">
        <v>93.1</v>
      </c>
      <c r="AW11" s="432">
        <v>1</v>
      </c>
      <c r="AX11" s="409">
        <v>111.015998840332</v>
      </c>
      <c r="AY11" s="409">
        <v>98.037002563476506</v>
      </c>
      <c r="AZ11" s="425">
        <v>119.86</v>
      </c>
      <c r="BA11" s="145">
        <v>27.56</v>
      </c>
      <c r="BB11" s="432">
        <v>1</v>
      </c>
      <c r="BC11" s="412">
        <v>176.68799662590013</v>
      </c>
      <c r="BD11" s="410">
        <v>77.525999411940418</v>
      </c>
      <c r="BE11" s="428">
        <v>150.22999999999999</v>
      </c>
      <c r="BF11" s="145">
        <v>122.2</v>
      </c>
    </row>
    <row r="12" spans="1:58" ht="14.25" customHeight="1">
      <c r="A12" s="210"/>
      <c r="B12" s="743"/>
      <c r="C12" s="744"/>
      <c r="D12" s="743"/>
      <c r="E12" s="743"/>
      <c r="F12" s="212"/>
      <c r="G12" s="215"/>
      <c r="H12" s="215"/>
      <c r="I12" s="216"/>
      <c r="J12" s="212"/>
      <c r="K12" s="155"/>
      <c r="N12" s="389"/>
      <c r="O12" s="389"/>
      <c r="P12" s="389"/>
      <c r="Q12" s="390"/>
      <c r="R12" s="390"/>
      <c r="U12" s="393"/>
      <c r="V12" s="392">
        <v>4</v>
      </c>
      <c r="W12"/>
      <c r="X12" s="450">
        <v>61.07</v>
      </c>
      <c r="Y12" s="450">
        <v>95.39</v>
      </c>
      <c r="Z12" s="450">
        <v>19.45</v>
      </c>
      <c r="AA12" s="450">
        <v>17.23</v>
      </c>
      <c r="AB12" s="450">
        <v>15.99</v>
      </c>
      <c r="AC12" s="408">
        <v>273.22000000000003</v>
      </c>
      <c r="AD12" s="450">
        <v>127.94</v>
      </c>
      <c r="AE12" s="450">
        <v>28.03</v>
      </c>
      <c r="AF12" s="450">
        <v>19.78</v>
      </c>
      <c r="AG12" s="450">
        <v>2.48</v>
      </c>
      <c r="AH12" s="450">
        <v>269.07</v>
      </c>
      <c r="AI12" s="450">
        <v>134.16999999999999</v>
      </c>
      <c r="AO12" s="432">
        <v>2</v>
      </c>
      <c r="AP12" s="409">
        <v>140.50399780000001</v>
      </c>
      <c r="AQ12" s="409">
        <v>137.12399291992099</v>
      </c>
      <c r="AR12" s="425">
        <v>140.53</v>
      </c>
      <c r="AS12" s="145">
        <v>93.1</v>
      </c>
      <c r="AW12" s="432">
        <v>2</v>
      </c>
      <c r="AX12" s="409">
        <v>111.015998840332</v>
      </c>
      <c r="AY12" s="409">
        <v>126.60299682617099</v>
      </c>
      <c r="AZ12" s="425">
        <v>113.21</v>
      </c>
      <c r="BA12" s="145">
        <v>36.590000000000003</v>
      </c>
      <c r="BB12" s="432">
        <v>2</v>
      </c>
      <c r="BC12" s="412">
        <v>192.07700252532933</v>
      </c>
      <c r="BD12" s="410">
        <v>78.785000398754988</v>
      </c>
      <c r="BE12" s="428">
        <v>145.21</v>
      </c>
      <c r="BF12" s="145">
        <v>136.54</v>
      </c>
    </row>
    <row r="13" spans="1:58" ht="14.25" customHeight="1">
      <c r="A13" s="210"/>
      <c r="B13" s="743"/>
      <c r="C13" s="744"/>
      <c r="D13" s="743"/>
      <c r="E13" s="743"/>
      <c r="F13" s="212"/>
      <c r="G13" s="215"/>
      <c r="H13" s="215"/>
      <c r="I13" s="216"/>
      <c r="J13" s="212"/>
      <c r="K13" s="155"/>
      <c r="N13" s="389"/>
      <c r="O13" s="389"/>
      <c r="P13" s="389"/>
      <c r="Q13" s="390"/>
      <c r="R13" s="390"/>
      <c r="U13" s="392"/>
      <c r="V13" s="392"/>
      <c r="W13"/>
      <c r="X13" s="450">
        <v>62.75</v>
      </c>
      <c r="Y13" s="450">
        <v>103.58</v>
      </c>
      <c r="Z13" s="450">
        <v>14.62</v>
      </c>
      <c r="AA13" s="450">
        <v>17.52</v>
      </c>
      <c r="AB13" s="450">
        <v>15.91</v>
      </c>
      <c r="AC13" s="408">
        <v>360.15</v>
      </c>
      <c r="AD13" s="450">
        <v>172</v>
      </c>
      <c r="AE13" s="450">
        <v>34.06</v>
      </c>
      <c r="AF13" s="450">
        <v>16.795000000000002</v>
      </c>
      <c r="AG13" s="450">
        <v>1.3140000000000001</v>
      </c>
      <c r="AH13" s="450">
        <v>373.63</v>
      </c>
      <c r="AI13" s="450">
        <v>134.30000000000001</v>
      </c>
      <c r="AO13" s="432">
        <v>3</v>
      </c>
      <c r="AP13" s="409">
        <v>140.5</v>
      </c>
      <c r="AQ13" s="409">
        <v>137.12399291992099</v>
      </c>
      <c r="AR13" s="425">
        <v>140.53</v>
      </c>
      <c r="AS13" s="145">
        <v>98.74</v>
      </c>
      <c r="AW13" s="432">
        <v>3</v>
      </c>
      <c r="AX13" s="409">
        <v>152.07</v>
      </c>
      <c r="AY13" s="409">
        <v>147.34800720214801</v>
      </c>
      <c r="AZ13" s="425">
        <v>117.64</v>
      </c>
      <c r="BA13" s="145">
        <v>63.18</v>
      </c>
      <c r="BB13" s="432">
        <v>3</v>
      </c>
      <c r="BC13" s="412">
        <v>234.58800000000002</v>
      </c>
      <c r="BD13" s="410">
        <v>76.62799982726554</v>
      </c>
      <c r="BE13" s="428">
        <v>143.88</v>
      </c>
      <c r="BF13" s="145">
        <v>170.81</v>
      </c>
    </row>
    <row r="14" spans="1:58" ht="14.25" customHeight="1">
      <c r="A14" s="210"/>
      <c r="B14" s="743"/>
      <c r="C14" s="744"/>
      <c r="D14" s="743"/>
      <c r="E14" s="743"/>
      <c r="F14" s="212"/>
      <c r="G14" s="215"/>
      <c r="H14" s="215"/>
      <c r="I14" s="216"/>
      <c r="J14" s="212"/>
      <c r="K14" s="155"/>
      <c r="N14" s="389"/>
      <c r="O14" s="389"/>
      <c r="P14" s="389"/>
      <c r="Q14" s="390"/>
      <c r="R14" s="390"/>
      <c r="U14" s="392"/>
      <c r="V14" s="392"/>
      <c r="W14"/>
      <c r="X14" s="450">
        <v>71.03</v>
      </c>
      <c r="Y14" s="450">
        <v>145.91</v>
      </c>
      <c r="Z14" s="450">
        <v>15.904999999999999</v>
      </c>
      <c r="AA14" s="450">
        <v>18.044</v>
      </c>
      <c r="AB14" s="450">
        <v>14.96</v>
      </c>
      <c r="AC14" s="408">
        <v>369.98</v>
      </c>
      <c r="AD14" s="450">
        <v>175.17</v>
      </c>
      <c r="AE14" s="450">
        <v>43.62</v>
      </c>
      <c r="AF14" s="450">
        <v>14.701000000000001</v>
      </c>
      <c r="AG14" s="450">
        <v>1.1140000000000001</v>
      </c>
      <c r="AH14" s="450">
        <v>404.34</v>
      </c>
      <c r="AI14" s="450">
        <v>129.29</v>
      </c>
      <c r="AO14" s="432">
        <v>4</v>
      </c>
      <c r="AP14" s="409">
        <v>163.19800000000001</v>
      </c>
      <c r="AQ14" s="409">
        <v>150.91200256347599</v>
      </c>
      <c r="AR14" s="425">
        <v>137.44</v>
      </c>
      <c r="AS14" s="145">
        <v>98.74</v>
      </c>
      <c r="AW14" s="432">
        <v>4</v>
      </c>
      <c r="AX14" s="409">
        <v>203.96</v>
      </c>
      <c r="AY14" s="409">
        <v>161.61799619999999</v>
      </c>
      <c r="AZ14" s="425">
        <v>117.64</v>
      </c>
      <c r="BA14" s="145">
        <v>113.21</v>
      </c>
      <c r="BB14" s="432">
        <v>4</v>
      </c>
      <c r="BC14" s="412">
        <v>232.04400016784652</v>
      </c>
      <c r="BD14" s="410">
        <v>82.207001742533564</v>
      </c>
      <c r="BE14" s="428">
        <v>139.38200000000001</v>
      </c>
      <c r="BF14" s="145">
        <v>186.39</v>
      </c>
    </row>
    <row r="15" spans="1:58" ht="14.25" customHeight="1">
      <c r="A15" s="210"/>
      <c r="B15" s="743"/>
      <c r="C15" s="744"/>
      <c r="D15" s="743"/>
      <c r="E15" s="743"/>
      <c r="F15" s="212"/>
      <c r="G15" s="215"/>
      <c r="H15" s="215"/>
      <c r="I15" s="216"/>
      <c r="J15" s="212"/>
      <c r="K15" s="155"/>
      <c r="N15" s="389"/>
      <c r="O15" s="391"/>
      <c r="P15" s="389"/>
      <c r="Q15" s="390"/>
      <c r="R15" s="390"/>
      <c r="U15" s="392"/>
      <c r="V15" s="392"/>
      <c r="W15"/>
      <c r="X15" s="450">
        <v>79.42857142857136</v>
      </c>
      <c r="Y15" s="450">
        <v>146.2477155412943</v>
      </c>
      <c r="Z15" s="450">
        <v>34.528000150408026</v>
      </c>
      <c r="AA15" s="450">
        <v>19.531571524483784</v>
      </c>
      <c r="AB15" s="450">
        <v>16.602428981235999</v>
      </c>
      <c r="AC15" s="408">
        <v>362.92442975725425</v>
      </c>
      <c r="AD15" s="450">
        <v>172.78000313895041</v>
      </c>
      <c r="AE15" s="450">
        <v>37.718571254185221</v>
      </c>
      <c r="AF15" s="450">
        <v>12.252857208251928</v>
      </c>
      <c r="AG15" s="450">
        <v>1.0977142708642085</v>
      </c>
      <c r="AH15" s="450">
        <v>396.4942801339281</v>
      </c>
      <c r="AI15" s="450">
        <v>108.11000061035121</v>
      </c>
      <c r="AO15" s="432">
        <v>5</v>
      </c>
      <c r="AP15" s="409">
        <v>163.19800000000001</v>
      </c>
      <c r="AQ15" s="409">
        <v>150.91200256347599</v>
      </c>
      <c r="AR15" s="425">
        <v>137.44</v>
      </c>
      <c r="AS15" s="145">
        <v>125.15</v>
      </c>
      <c r="AW15" s="432">
        <v>5</v>
      </c>
      <c r="AX15" s="409">
        <v>235.55</v>
      </c>
      <c r="AY15" s="409">
        <v>191.21299743652301</v>
      </c>
      <c r="AZ15" s="425">
        <v>133.43</v>
      </c>
      <c r="BA15" s="145">
        <v>156.82</v>
      </c>
      <c r="BB15" s="432">
        <v>5</v>
      </c>
      <c r="BC15" s="412">
        <v>229.71699501037588</v>
      </c>
      <c r="BD15" s="410">
        <v>99.395001649856425</v>
      </c>
      <c r="BE15" s="428">
        <v>135.79099489999999</v>
      </c>
      <c r="BF15" s="145">
        <v>204.81</v>
      </c>
    </row>
    <row r="16" spans="1:58" ht="14.25" customHeight="1">
      <c r="A16" s="210"/>
      <c r="B16" s="743"/>
      <c r="C16" s="744"/>
      <c r="D16" s="743"/>
      <c r="E16" s="743"/>
      <c r="F16" s="212"/>
      <c r="G16" s="215"/>
      <c r="H16" s="215"/>
      <c r="I16" s="216"/>
      <c r="J16" s="212"/>
      <c r="K16" s="155"/>
      <c r="U16" s="392"/>
      <c r="V16" s="392">
        <v>8</v>
      </c>
      <c r="W16"/>
      <c r="X16" s="450">
        <v>95.671427045549564</v>
      </c>
      <c r="Y16" s="450">
        <v>310.30528479999998</v>
      </c>
      <c r="Z16" s="450">
        <v>123.4721418</v>
      </c>
      <c r="AA16" s="450">
        <v>21.873999999999999</v>
      </c>
      <c r="AB16" s="450">
        <v>19.75271429</v>
      </c>
      <c r="AC16" s="408">
        <v>428.29571529999998</v>
      </c>
      <c r="AD16" s="450">
        <v>191.44571139999999</v>
      </c>
      <c r="AE16" s="450">
        <v>49.187142510000001</v>
      </c>
      <c r="AF16" s="450">
        <v>12.017142979999999</v>
      </c>
      <c r="AG16" s="450">
        <v>1.644428577</v>
      </c>
      <c r="AH16" s="450">
        <v>277.80142869999997</v>
      </c>
      <c r="AI16" s="450">
        <v>81.150284900000003</v>
      </c>
      <c r="AO16" s="432">
        <v>6</v>
      </c>
      <c r="AP16" s="409">
        <v>163.19800000000001</v>
      </c>
      <c r="AQ16" s="409">
        <v>170.628005981445</v>
      </c>
      <c r="AR16" s="425">
        <v>137.44</v>
      </c>
      <c r="AS16" s="145">
        <v>125.15</v>
      </c>
      <c r="AW16" s="432">
        <v>6</v>
      </c>
      <c r="AX16" s="409">
        <v>257.39999999999998</v>
      </c>
      <c r="AY16" s="409">
        <v>216.95199584960901</v>
      </c>
      <c r="AZ16" s="425">
        <v>159.21</v>
      </c>
      <c r="BA16" s="145">
        <v>168.88</v>
      </c>
      <c r="BB16" s="432">
        <v>6</v>
      </c>
      <c r="BC16" s="412">
        <v>228.29300178527819</v>
      </c>
      <c r="BD16" s="410">
        <v>122.14100027084339</v>
      </c>
      <c r="BE16" s="428">
        <v>150.04800030000001</v>
      </c>
      <c r="BF16" s="145">
        <v>201.83</v>
      </c>
    </row>
    <row r="17" spans="1:58" ht="14.25" customHeight="1">
      <c r="A17" s="210"/>
      <c r="B17" s="743"/>
      <c r="C17" s="744"/>
      <c r="D17" s="743"/>
      <c r="E17" s="743"/>
      <c r="F17" s="212"/>
      <c r="G17" s="215"/>
      <c r="H17" s="215"/>
      <c r="I17" s="216"/>
      <c r="J17" s="212"/>
      <c r="K17" s="155"/>
      <c r="U17" s="392"/>
      <c r="V17" s="392"/>
      <c r="W17"/>
      <c r="X17" s="450">
        <v>101.84</v>
      </c>
      <c r="Y17" s="450">
        <v>232.7</v>
      </c>
      <c r="Z17" s="450">
        <v>127.05</v>
      </c>
      <c r="AA17" s="450">
        <v>25.35</v>
      </c>
      <c r="AB17" s="450">
        <v>21.95</v>
      </c>
      <c r="AC17" s="408">
        <v>383.16</v>
      </c>
      <c r="AD17" s="450">
        <v>140.93</v>
      </c>
      <c r="AE17" s="450">
        <v>38.619999999999997</v>
      </c>
      <c r="AF17" s="450">
        <v>12</v>
      </c>
      <c r="AG17" s="450">
        <v>1.43</v>
      </c>
      <c r="AH17" s="450">
        <v>179.2</v>
      </c>
      <c r="AI17" s="450">
        <v>58.33</v>
      </c>
      <c r="AO17" s="432">
        <v>7</v>
      </c>
      <c r="AP17" s="409">
        <v>180.73800659179599</v>
      </c>
      <c r="AQ17" s="409">
        <v>170.628005981445</v>
      </c>
      <c r="AR17" s="425">
        <v>151.05000000000001</v>
      </c>
      <c r="AS17" s="145">
        <v>142.99</v>
      </c>
      <c r="AW17" s="432">
        <v>7</v>
      </c>
      <c r="AX17" s="409">
        <v>300.037994384765</v>
      </c>
      <c r="AY17" s="409">
        <v>240.95399475097599</v>
      </c>
      <c r="AZ17" s="425">
        <v>186.18</v>
      </c>
      <c r="BA17" s="145">
        <v>196.28</v>
      </c>
      <c r="BB17" s="432">
        <v>7</v>
      </c>
      <c r="BC17" s="412">
        <v>224.18200111389126</v>
      </c>
      <c r="BD17" s="410">
        <v>164.75300073623634</v>
      </c>
      <c r="BE17" s="428">
        <v>174.31999970000001</v>
      </c>
      <c r="BF17" s="145">
        <v>199.6</v>
      </c>
    </row>
    <row r="18" spans="1:58" ht="14.25" customHeight="1">
      <c r="A18" s="210"/>
      <c r="B18" s="743"/>
      <c r="C18" s="744"/>
      <c r="D18" s="743"/>
      <c r="E18" s="743"/>
      <c r="F18" s="212"/>
      <c r="G18" s="215"/>
      <c r="H18" s="215"/>
      <c r="I18" s="216"/>
      <c r="J18" s="212"/>
      <c r="K18" s="166"/>
      <c r="U18" s="392"/>
      <c r="V18" s="392"/>
      <c r="W18"/>
      <c r="X18" s="450">
        <v>111.7285712</v>
      </c>
      <c r="Y18" s="450">
        <v>313.02366640000002</v>
      </c>
      <c r="Z18" s="450">
        <v>102.4850019</v>
      </c>
      <c r="AA18" s="450">
        <v>32.583857129999998</v>
      </c>
      <c r="AB18" s="450">
        <v>16.16099998</v>
      </c>
      <c r="AC18" s="408">
        <v>557.40757099999996</v>
      </c>
      <c r="AD18" s="450">
        <v>175.57571630000001</v>
      </c>
      <c r="AE18" s="450">
        <v>47.68142864</v>
      </c>
      <c r="AF18" s="450">
        <v>12.001428600000001</v>
      </c>
      <c r="AG18" s="450">
        <v>1.4118571280000001</v>
      </c>
      <c r="AH18" s="450">
        <v>158.30857409999999</v>
      </c>
      <c r="AI18" s="450">
        <v>48.130142759999998</v>
      </c>
      <c r="AO18" s="432">
        <v>8</v>
      </c>
      <c r="AP18" s="409">
        <v>199.62100219999999</v>
      </c>
      <c r="AQ18" s="409">
        <v>170.628005981445</v>
      </c>
      <c r="AR18" s="425">
        <v>151.05000000000001</v>
      </c>
      <c r="AS18" s="145">
        <v>142.99</v>
      </c>
      <c r="AW18" s="432">
        <v>8</v>
      </c>
      <c r="AX18" s="409">
        <v>326.67999270000001</v>
      </c>
      <c r="AY18" s="409">
        <v>240.95399475097599</v>
      </c>
      <c r="AZ18" s="425">
        <v>206.54</v>
      </c>
      <c r="BA18" s="145">
        <v>230.19</v>
      </c>
      <c r="BB18" s="432">
        <v>8</v>
      </c>
      <c r="BC18" s="412">
        <v>220.41400382999998</v>
      </c>
      <c r="BD18" s="410">
        <v>173.15699958801241</v>
      </c>
      <c r="BE18" s="428">
        <v>262.93500039999998</v>
      </c>
      <c r="BF18" s="145">
        <v>214.34</v>
      </c>
    </row>
    <row r="19" spans="1:58" ht="14.25" customHeight="1">
      <c r="A19" s="210"/>
      <c r="B19" s="743"/>
      <c r="C19" s="744"/>
      <c r="D19" s="743"/>
      <c r="E19" s="743"/>
      <c r="F19" s="212"/>
      <c r="G19" s="215"/>
      <c r="H19" s="215"/>
      <c r="I19" s="216"/>
      <c r="J19" s="212"/>
      <c r="K19" s="166"/>
      <c r="U19" s="392"/>
      <c r="V19" s="392"/>
      <c r="W19"/>
      <c r="X19" s="450">
        <v>107.21428571428528</v>
      </c>
      <c r="Y19" s="450">
        <v>264.70640258789024</v>
      </c>
      <c r="Z19" s="450">
        <v>100.62920074462855</v>
      </c>
      <c r="AA19" s="450">
        <v>35.707000187465077</v>
      </c>
      <c r="AB19" s="450">
        <v>20.230571338108572</v>
      </c>
      <c r="AC19" s="408">
        <v>738.35199846540127</v>
      </c>
      <c r="AD19" s="450">
        <v>222.98999895368257</v>
      </c>
      <c r="AE19" s="450">
        <v>58.7428567068917</v>
      </c>
      <c r="AF19" s="450">
        <v>11.715714318411687</v>
      </c>
      <c r="AG19" s="450">
        <v>1.4087142603737945</v>
      </c>
      <c r="AH19" s="450">
        <v>187.32428414480987</v>
      </c>
      <c r="AI19" s="450">
        <v>66.01142992292128</v>
      </c>
      <c r="AO19" s="432">
        <v>9</v>
      </c>
      <c r="AP19" s="409">
        <v>199.62100219999999</v>
      </c>
      <c r="AQ19" s="409">
        <v>185.25</v>
      </c>
      <c r="AR19" s="425">
        <v>165.01</v>
      </c>
      <c r="AS19" s="145">
        <v>159.53</v>
      </c>
      <c r="AW19" s="432">
        <v>9</v>
      </c>
      <c r="AX19" s="409">
        <v>332.71</v>
      </c>
      <c r="AY19" s="409">
        <v>274.18798828125</v>
      </c>
      <c r="AZ19" s="425">
        <v>240.95</v>
      </c>
      <c r="BA19" s="145">
        <v>249.13</v>
      </c>
      <c r="BB19" s="432">
        <v>9</v>
      </c>
      <c r="BC19" s="412">
        <v>218.33100054931617</v>
      </c>
      <c r="BD19" s="410">
        <v>186.28200244903536</v>
      </c>
      <c r="BE19" s="428">
        <v>279.08800120000001</v>
      </c>
      <c r="BF19" s="145">
        <v>250.89</v>
      </c>
    </row>
    <row r="20" spans="1:58" ht="14.25" customHeight="1">
      <c r="A20" s="210"/>
      <c r="B20" s="743"/>
      <c r="C20" s="744"/>
      <c r="D20" s="743"/>
      <c r="E20" s="743"/>
      <c r="F20" s="212"/>
      <c r="G20" s="215"/>
      <c r="H20" s="215"/>
      <c r="I20" s="216"/>
      <c r="J20" s="212"/>
      <c r="K20" s="172"/>
      <c r="U20" s="392"/>
      <c r="V20" s="392">
        <v>12</v>
      </c>
      <c r="W20"/>
      <c r="X20" s="450">
        <v>105.2142846</v>
      </c>
      <c r="Y20" s="450">
        <v>260.1815709</v>
      </c>
      <c r="Z20" s="450">
        <v>165.7174268</v>
      </c>
      <c r="AA20" s="450">
        <v>31.82685661</v>
      </c>
      <c r="AB20" s="450">
        <v>9.8735712600000003</v>
      </c>
      <c r="AC20" s="408">
        <v>531.9642857</v>
      </c>
      <c r="AD20" s="450">
        <v>193.36714169999999</v>
      </c>
      <c r="AE20" s="450">
        <v>60.019999910000003</v>
      </c>
      <c r="AF20" s="450">
        <v>11.001428600000001</v>
      </c>
      <c r="AG20" s="450">
        <v>1.3644285709999999</v>
      </c>
      <c r="AH20" s="450">
        <v>215.06571310000001</v>
      </c>
      <c r="AI20" s="450">
        <v>62.787142070000002</v>
      </c>
      <c r="AO20" s="432">
        <v>10</v>
      </c>
      <c r="AP20" s="409">
        <v>199.62100219999999</v>
      </c>
      <c r="AQ20" s="409">
        <v>185.25</v>
      </c>
      <c r="AR20" s="425">
        <v>165.01</v>
      </c>
      <c r="AW20" s="432">
        <v>10</v>
      </c>
      <c r="AX20" s="409">
        <v>332.70800780000002</v>
      </c>
      <c r="AY20" s="409">
        <v>288.45</v>
      </c>
      <c r="AZ20" s="425">
        <v>279.86</v>
      </c>
      <c r="BB20" s="432">
        <v>10</v>
      </c>
      <c r="BC20" s="412">
        <v>215.62899492000003</v>
      </c>
      <c r="BD20" s="410">
        <v>223.25000000000003</v>
      </c>
      <c r="BE20" s="428">
        <v>283.7940006</v>
      </c>
    </row>
    <row r="21" spans="1:58" s="173" customFormat="1" ht="14.25" customHeight="1">
      <c r="A21" s="261"/>
      <c r="B21" s="743"/>
      <c r="C21" s="744"/>
      <c r="D21" s="743"/>
      <c r="E21" s="743"/>
      <c r="F21" s="212"/>
      <c r="G21" s="215"/>
      <c r="H21" s="215"/>
      <c r="I21" s="216"/>
      <c r="J21" s="212"/>
      <c r="K21" s="166"/>
      <c r="U21" s="392"/>
      <c r="V21" s="392"/>
      <c r="W21"/>
      <c r="X21" s="450">
        <v>85.84</v>
      </c>
      <c r="Y21" s="450">
        <v>163.47999999999999</v>
      </c>
      <c r="Z21" s="450">
        <v>81.83</v>
      </c>
      <c r="AA21" s="450">
        <v>24.225000000000001</v>
      </c>
      <c r="AB21" s="450">
        <v>10.32</v>
      </c>
      <c r="AC21" s="408">
        <v>277.75099999999998</v>
      </c>
      <c r="AD21" s="450">
        <v>132.26300000000001</v>
      </c>
      <c r="AE21" s="450">
        <v>35.963999999999999</v>
      </c>
      <c r="AF21" s="450">
        <v>10.43</v>
      </c>
      <c r="AG21" s="450">
        <v>1.35</v>
      </c>
      <c r="AH21" s="450">
        <v>145.36000000000001</v>
      </c>
      <c r="AI21" s="450">
        <v>49.43</v>
      </c>
      <c r="AO21" s="432">
        <v>11</v>
      </c>
      <c r="AP21" s="409">
        <v>218.65400695800699</v>
      </c>
      <c r="AQ21" s="409">
        <v>203.9</v>
      </c>
      <c r="AR21" s="425">
        <v>186.45</v>
      </c>
      <c r="AW21" s="432">
        <v>11</v>
      </c>
      <c r="AX21" s="409">
        <v>363.43499755859301</v>
      </c>
      <c r="AY21" s="409">
        <v>311.77999999999997</v>
      </c>
      <c r="AZ21" s="425">
        <v>308.83</v>
      </c>
      <c r="BB21" s="432">
        <v>11</v>
      </c>
      <c r="BC21" s="412">
        <v>222.04299736022926</v>
      </c>
      <c r="BD21" s="410">
        <v>237.42999999999998</v>
      </c>
      <c r="BE21" s="428">
        <v>286.24</v>
      </c>
    </row>
    <row r="22" spans="1:58" s="173" customFormat="1" ht="14.25" customHeight="1">
      <c r="A22" s="261"/>
      <c r="B22" s="743"/>
      <c r="C22" s="744"/>
      <c r="D22" s="743"/>
      <c r="E22" s="743"/>
      <c r="F22" s="212"/>
      <c r="G22" s="215"/>
      <c r="H22" s="215"/>
      <c r="I22" s="216"/>
      <c r="J22" s="212"/>
      <c r="K22" s="166"/>
      <c r="U22" s="392"/>
      <c r="V22" s="392"/>
      <c r="W22"/>
      <c r="X22" s="450">
        <v>60.343000000000004</v>
      </c>
      <c r="Y22" s="450">
        <v>101.372</v>
      </c>
      <c r="Z22" s="450">
        <v>38.957999999999998</v>
      </c>
      <c r="AA22" s="450">
        <v>17.963999999999999</v>
      </c>
      <c r="AB22" s="450">
        <v>11.87</v>
      </c>
      <c r="AC22" s="408">
        <v>251.89099999999999</v>
      </c>
      <c r="AD22" s="450">
        <v>209.01</v>
      </c>
      <c r="AE22" s="450">
        <v>24.754000000000001</v>
      </c>
      <c r="AF22" s="450">
        <v>9.0090000000000003</v>
      </c>
      <c r="AG22" s="450">
        <v>1.3260000000000001</v>
      </c>
      <c r="AH22" s="450">
        <v>124.146</v>
      </c>
      <c r="AI22" s="450">
        <v>54.344000000000001</v>
      </c>
      <c r="AO22" s="432">
        <v>12</v>
      </c>
      <c r="AP22" s="409">
        <v>218.65400695800699</v>
      </c>
      <c r="AQ22" s="409">
        <v>203.9</v>
      </c>
      <c r="AR22" s="425">
        <v>186.45</v>
      </c>
      <c r="AW22" s="432">
        <v>12</v>
      </c>
      <c r="AX22" s="409">
        <v>404.84201050000001</v>
      </c>
      <c r="AY22" s="409">
        <v>314.74099731445301</v>
      </c>
      <c r="AZ22" s="425">
        <v>308.83</v>
      </c>
      <c r="BB22" s="432">
        <v>12</v>
      </c>
      <c r="BC22" s="412">
        <v>222.46699903000001</v>
      </c>
      <c r="BD22" s="410">
        <v>259.42500019073447</v>
      </c>
      <c r="BE22" s="428">
        <v>285.0129948</v>
      </c>
    </row>
    <row r="23" spans="1:58" s="173" customFormat="1" ht="14.25" customHeight="1">
      <c r="A23" s="261"/>
      <c r="B23" s="743"/>
      <c r="C23" s="744"/>
      <c r="D23" s="743"/>
      <c r="E23" s="743"/>
      <c r="F23" s="212"/>
      <c r="G23" s="215"/>
      <c r="H23" s="215"/>
      <c r="I23" s="216"/>
      <c r="J23" s="212"/>
      <c r="K23" s="166"/>
      <c r="U23" s="392"/>
      <c r="V23" s="392"/>
      <c r="W23"/>
      <c r="X23" s="450">
        <v>45.5</v>
      </c>
      <c r="Y23" s="450">
        <v>86.66</v>
      </c>
      <c r="Z23" s="450">
        <v>30.167999999999999</v>
      </c>
      <c r="AA23" s="450">
        <v>15.83</v>
      </c>
      <c r="AB23" s="450">
        <v>10.039999999999999</v>
      </c>
      <c r="AC23" s="408">
        <v>183.58199999999999</v>
      </c>
      <c r="AD23" s="450">
        <v>95.99</v>
      </c>
      <c r="AE23" s="450">
        <v>26.423999999999999</v>
      </c>
      <c r="AF23" s="450">
        <v>9</v>
      </c>
      <c r="AG23" s="450">
        <v>1.319</v>
      </c>
      <c r="AH23" s="450">
        <v>97.190700000000007</v>
      </c>
      <c r="AI23" s="450">
        <v>41.814</v>
      </c>
      <c r="AO23" s="432">
        <v>13</v>
      </c>
      <c r="AP23" s="409">
        <v>220.94</v>
      </c>
      <c r="AQ23" s="409">
        <v>221.62</v>
      </c>
      <c r="AR23" s="425">
        <v>195.65</v>
      </c>
      <c r="AW23" s="432">
        <v>13</v>
      </c>
      <c r="AX23" s="409">
        <v>395.14</v>
      </c>
      <c r="AY23" s="409">
        <v>323.68</v>
      </c>
      <c r="AZ23" s="425">
        <v>308.83</v>
      </c>
      <c r="BB23" s="432">
        <v>13</v>
      </c>
      <c r="BC23" s="412">
        <v>220.64399999999998</v>
      </c>
      <c r="BD23" s="410">
        <v>263.17400000000004</v>
      </c>
      <c r="BE23" s="428">
        <v>279.9690008</v>
      </c>
    </row>
    <row r="24" spans="1:58" s="173" customFormat="1" ht="14.25" customHeight="1">
      <c r="A24" s="261"/>
      <c r="B24" s="743"/>
      <c r="C24" s="744"/>
      <c r="D24" s="743"/>
      <c r="E24" s="743"/>
      <c r="F24" s="212"/>
      <c r="G24" s="215"/>
      <c r="H24" s="215"/>
      <c r="I24" s="216"/>
      <c r="J24" s="212"/>
      <c r="K24" s="166"/>
      <c r="U24" s="392"/>
      <c r="V24" s="392">
        <v>16</v>
      </c>
      <c r="W24"/>
      <c r="X24" s="450">
        <v>43.256999999999998</v>
      </c>
      <c r="Y24" s="450">
        <v>82.16</v>
      </c>
      <c r="Z24" s="450">
        <v>40.76</v>
      </c>
      <c r="AA24" s="450">
        <v>15.3</v>
      </c>
      <c r="AB24" s="450">
        <v>9.1</v>
      </c>
      <c r="AC24" s="408">
        <v>155.88999999999999</v>
      </c>
      <c r="AD24" s="450">
        <v>89.72</v>
      </c>
      <c r="AE24" s="450">
        <v>20.83</v>
      </c>
      <c r="AF24" s="450">
        <v>9</v>
      </c>
      <c r="AG24" s="450">
        <v>1.3069999999999999</v>
      </c>
      <c r="AH24" s="450">
        <v>89.46</v>
      </c>
      <c r="AI24" s="450">
        <v>33.630000000000003</v>
      </c>
      <c r="AO24" s="432">
        <v>14</v>
      </c>
      <c r="AP24" s="409">
        <v>220.94</v>
      </c>
      <c r="AQ24" s="409">
        <v>221.62</v>
      </c>
      <c r="AR24" s="425">
        <v>195.65</v>
      </c>
      <c r="AW24" s="432">
        <v>14</v>
      </c>
      <c r="AX24" s="409">
        <v>376</v>
      </c>
      <c r="AY24" s="409">
        <v>323.68</v>
      </c>
      <c r="AZ24" s="425">
        <v>302.95999999999998</v>
      </c>
      <c r="BB24" s="432">
        <v>14</v>
      </c>
      <c r="BC24" s="412">
        <v>223.27600000000001</v>
      </c>
      <c r="BD24" s="410">
        <v>268.62</v>
      </c>
      <c r="BE24" s="428">
        <v>286.5410023</v>
      </c>
    </row>
    <row r="25" spans="1:58" s="173" customFormat="1" ht="14.25" customHeight="1">
      <c r="A25" s="261"/>
      <c r="B25" s="743"/>
      <c r="C25" s="744"/>
      <c r="D25" s="743"/>
      <c r="E25" s="743"/>
      <c r="F25" s="212"/>
      <c r="G25" s="215"/>
      <c r="H25" s="215"/>
      <c r="I25" s="216"/>
      <c r="J25" s="212"/>
      <c r="K25" s="166"/>
      <c r="U25" s="392"/>
      <c r="V25" s="392"/>
      <c r="W25"/>
      <c r="X25" s="450">
        <v>50.91</v>
      </c>
      <c r="Y25" s="450">
        <v>97.92</v>
      </c>
      <c r="Z25" s="450">
        <v>50.25</v>
      </c>
      <c r="AA25" s="450">
        <v>15.52</v>
      </c>
      <c r="AB25" s="450">
        <v>9.36</v>
      </c>
      <c r="AC25" s="408">
        <v>166.41</v>
      </c>
      <c r="AD25" s="450">
        <v>101.72</v>
      </c>
      <c r="AE25" s="450">
        <v>23.6</v>
      </c>
      <c r="AF25" s="450">
        <v>9.0057144165039045</v>
      </c>
      <c r="AG25" s="450">
        <v>1.42</v>
      </c>
      <c r="AH25" s="450">
        <v>99.16</v>
      </c>
      <c r="AI25" s="450">
        <v>32.46</v>
      </c>
      <c r="AO25" s="432">
        <v>15</v>
      </c>
      <c r="AP25" s="409">
        <v>221.99</v>
      </c>
      <c r="AQ25" s="409">
        <v>226.28</v>
      </c>
      <c r="AR25" s="425">
        <v>201.94</v>
      </c>
      <c r="AW25" s="432">
        <v>15</v>
      </c>
      <c r="AX25" s="409">
        <v>363.43</v>
      </c>
      <c r="AY25" s="409">
        <v>335.74</v>
      </c>
      <c r="AZ25" s="425">
        <v>311.77999999999997</v>
      </c>
      <c r="BB25" s="432">
        <v>15</v>
      </c>
      <c r="BC25" s="412">
        <v>222.00500000000002</v>
      </c>
      <c r="BD25" s="410">
        <v>278.94</v>
      </c>
      <c r="BE25" s="428">
        <v>288.78499979999998</v>
      </c>
    </row>
    <row r="26" spans="1:58" s="173" customFormat="1" ht="14.25" customHeight="1">
      <c r="A26" s="261"/>
      <c r="B26" s="743"/>
      <c r="C26" s="744"/>
      <c r="D26" s="743"/>
      <c r="E26" s="743"/>
      <c r="F26" s="231"/>
      <c r="G26" s="231"/>
      <c r="H26" s="231"/>
      <c r="I26" s="231"/>
      <c r="J26" s="256"/>
      <c r="K26" s="166"/>
      <c r="U26" s="392"/>
      <c r="V26" s="392"/>
      <c r="W26"/>
      <c r="X26" s="450">
        <v>60.1</v>
      </c>
      <c r="Y26" s="450">
        <v>118.21</v>
      </c>
      <c r="Z26" s="450">
        <v>88.1</v>
      </c>
      <c r="AA26" s="450">
        <v>15.59</v>
      </c>
      <c r="AB26" s="450">
        <v>8.8000000000000007</v>
      </c>
      <c r="AC26" s="408">
        <v>178.05</v>
      </c>
      <c r="AD26" s="450">
        <v>95.81</v>
      </c>
      <c r="AE26" s="450">
        <v>22.27</v>
      </c>
      <c r="AF26" s="450">
        <v>9.0057144165039045</v>
      </c>
      <c r="AG26" s="450">
        <v>1.2150000000000001</v>
      </c>
      <c r="AH26" s="450">
        <v>71.319999999999993</v>
      </c>
      <c r="AI26" s="450">
        <v>32.46</v>
      </c>
      <c r="AO26" s="432">
        <v>16</v>
      </c>
      <c r="AP26" s="409">
        <v>221.99</v>
      </c>
      <c r="AQ26" s="409">
        <v>226.28</v>
      </c>
      <c r="AR26" s="425">
        <v>201.94</v>
      </c>
      <c r="AW26" s="432">
        <v>16</v>
      </c>
      <c r="AX26" s="409">
        <v>347.95</v>
      </c>
      <c r="AY26" s="409">
        <v>329.68899540000001</v>
      </c>
      <c r="AZ26" s="425">
        <v>320.69</v>
      </c>
      <c r="BB26" s="432">
        <v>16</v>
      </c>
      <c r="BC26" s="412">
        <v>223.80200000000002</v>
      </c>
      <c r="BD26" s="410">
        <v>283.35699175000002</v>
      </c>
      <c r="BE26" s="428">
        <v>293.26400000000001</v>
      </c>
    </row>
    <row r="27" spans="1:58" s="173" customFormat="1" ht="14.25" customHeight="1">
      <c r="A27" s="261"/>
      <c r="B27" s="743"/>
      <c r="C27" s="744"/>
      <c r="D27" s="743"/>
      <c r="E27" s="743"/>
      <c r="F27" s="231"/>
      <c r="G27" s="231"/>
      <c r="H27" s="231"/>
      <c r="I27" s="231"/>
      <c r="J27" s="256"/>
      <c r="K27" s="166"/>
      <c r="U27" s="392"/>
      <c r="V27" s="392"/>
      <c r="W27"/>
      <c r="X27" s="450">
        <v>51.714286260000002</v>
      </c>
      <c r="Y27" s="450">
        <v>91.569599909999994</v>
      </c>
      <c r="Z27" s="450">
        <v>109.7940002</v>
      </c>
      <c r="AA27" s="450">
        <v>14.470856939999999</v>
      </c>
      <c r="AB27" s="450">
        <v>7.7015714649999998</v>
      </c>
      <c r="AC27" s="408">
        <v>158.61442779999999</v>
      </c>
      <c r="AD27" s="450">
        <v>86.274285449999994</v>
      </c>
      <c r="AE27" s="450">
        <v>20.1857139</v>
      </c>
      <c r="AF27" s="450">
        <v>9</v>
      </c>
      <c r="AG27" s="450">
        <v>1.3400000160000001</v>
      </c>
      <c r="AH27" s="450">
        <v>61.869286670000001</v>
      </c>
      <c r="AI27" s="450">
        <v>18.350000380000001</v>
      </c>
      <c r="AO27" s="432">
        <v>17</v>
      </c>
      <c r="AP27" s="409">
        <v>225.06</v>
      </c>
      <c r="AQ27" s="409">
        <v>228.07400000000001</v>
      </c>
      <c r="AR27" s="425">
        <v>201.94</v>
      </c>
      <c r="AW27" s="432">
        <v>17</v>
      </c>
      <c r="AX27" s="409">
        <v>338.77</v>
      </c>
      <c r="AY27" s="409">
        <v>326.68</v>
      </c>
      <c r="AZ27" s="425">
        <v>326.68</v>
      </c>
      <c r="BB27" s="432">
        <v>17</v>
      </c>
      <c r="BC27" s="412">
        <v>217.49399757385231</v>
      </c>
      <c r="BD27" s="410">
        <v>293.363</v>
      </c>
      <c r="BE27" s="428">
        <v>292.87300069999998</v>
      </c>
    </row>
    <row r="28" spans="1:58" s="173" customFormat="1" ht="14.25" customHeight="1">
      <c r="A28" s="261"/>
      <c r="B28" s="743"/>
      <c r="C28" s="744"/>
      <c r="D28" s="743"/>
      <c r="E28" s="743"/>
      <c r="F28" s="231"/>
      <c r="G28" s="231"/>
      <c r="H28" s="231"/>
      <c r="I28" s="231"/>
      <c r="J28" s="256"/>
      <c r="K28" s="166"/>
      <c r="U28" s="392"/>
      <c r="V28" s="392">
        <v>20</v>
      </c>
      <c r="W28"/>
      <c r="X28" s="450">
        <v>37.44</v>
      </c>
      <c r="Y28" s="450">
        <v>67.650000000000006</v>
      </c>
      <c r="Z28" s="450">
        <v>77.853999999999999</v>
      </c>
      <c r="AA28" s="450">
        <v>12.94</v>
      </c>
      <c r="AB28" s="450">
        <v>5.64</v>
      </c>
      <c r="AC28" s="408">
        <v>121.72</v>
      </c>
      <c r="AD28" s="450">
        <v>79.86</v>
      </c>
      <c r="AE28" s="450">
        <v>19.373000000000001</v>
      </c>
      <c r="AF28" s="450">
        <v>9</v>
      </c>
      <c r="AG28" s="450">
        <v>1.355</v>
      </c>
      <c r="AH28" s="450">
        <v>62.061</v>
      </c>
      <c r="AI28" s="450">
        <v>16.739999999999998</v>
      </c>
      <c r="AO28" s="432">
        <v>18</v>
      </c>
      <c r="AP28" s="409">
        <v>225.06</v>
      </c>
      <c r="AQ28" s="409">
        <v>228.07400000000001</v>
      </c>
      <c r="AR28" s="425">
        <v>207.59</v>
      </c>
      <c r="AW28" s="432">
        <v>18</v>
      </c>
      <c r="AX28" s="409">
        <v>326.67999267578102</v>
      </c>
      <c r="AY28" s="409">
        <v>323.68</v>
      </c>
      <c r="AZ28" s="425">
        <v>314.74</v>
      </c>
      <c r="BB28" s="432">
        <v>18</v>
      </c>
      <c r="BC28" s="412">
        <v>213.5109978485107</v>
      </c>
      <c r="BD28" s="410">
        <v>295.185</v>
      </c>
      <c r="BE28" s="428">
        <v>289.06400009999999</v>
      </c>
    </row>
    <row r="29" spans="1:58" s="173" customFormat="1" ht="12.75">
      <c r="A29" s="218"/>
      <c r="B29" s="231"/>
      <c r="C29" s="231"/>
      <c r="D29" s="231"/>
      <c r="E29" s="231"/>
      <c r="F29" s="231"/>
      <c r="G29" s="231"/>
      <c r="H29" s="231"/>
      <c r="I29" s="231"/>
      <c r="J29" s="256"/>
      <c r="K29" s="166"/>
      <c r="U29" s="392"/>
      <c r="V29" s="392"/>
      <c r="W29"/>
      <c r="X29" s="450">
        <v>27.871428353445829</v>
      </c>
      <c r="Y29" s="450">
        <v>56.340142386300158</v>
      </c>
      <c r="Z29" s="450">
        <v>46.279857635497997</v>
      </c>
      <c r="AA29" s="450">
        <v>12.185285568237273</v>
      </c>
      <c r="AB29" s="450">
        <v>4.946999958583282</v>
      </c>
      <c r="AC29" s="408">
        <v>97.352142333984176</v>
      </c>
      <c r="AD29" s="450">
        <v>59.180000305175732</v>
      </c>
      <c r="AE29" s="450">
        <v>15.218571390424414</v>
      </c>
      <c r="AF29" s="450">
        <v>9.0042858123779261</v>
      </c>
      <c r="AG29" s="450">
        <v>1.5431428466524355</v>
      </c>
      <c r="AH29" s="450">
        <v>58.464999607631093</v>
      </c>
      <c r="AI29" s="450">
        <v>15.350000108991299</v>
      </c>
      <c r="AO29" s="432">
        <v>19</v>
      </c>
      <c r="AP29" s="409">
        <v>225.9400024</v>
      </c>
      <c r="AQ29" s="409">
        <v>229.173</v>
      </c>
      <c r="AR29" s="425">
        <v>207.59</v>
      </c>
      <c r="AW29" s="432">
        <v>19</v>
      </c>
      <c r="AX29" s="409">
        <v>326.67999270000001</v>
      </c>
      <c r="AY29" s="409">
        <v>317.71099853515602</v>
      </c>
      <c r="AZ29" s="425">
        <v>308.83</v>
      </c>
      <c r="BB29" s="432">
        <v>19</v>
      </c>
      <c r="BC29" s="412">
        <v>210.8809986</v>
      </c>
      <c r="BD29" s="410">
        <v>294.39800000000002</v>
      </c>
      <c r="BE29" s="428">
        <v>283.7310013</v>
      </c>
    </row>
    <row r="30" spans="1:58" s="173" customFormat="1" ht="12.75">
      <c r="A30" s="218"/>
      <c r="B30" s="231"/>
      <c r="C30" s="231"/>
      <c r="D30" s="231"/>
      <c r="E30" s="231"/>
      <c r="F30" s="231"/>
      <c r="G30" s="231"/>
      <c r="H30" s="231"/>
      <c r="I30" s="231"/>
      <c r="J30" s="256"/>
      <c r="K30" s="166"/>
      <c r="U30" s="392"/>
      <c r="V30" s="392"/>
      <c r="W30"/>
      <c r="X30" s="450">
        <v>22.73</v>
      </c>
      <c r="Y30" s="450">
        <v>42.3</v>
      </c>
      <c r="Z30" s="450">
        <v>27.998000000000001</v>
      </c>
      <c r="AA30" s="450">
        <v>11.54</v>
      </c>
      <c r="AB30" s="450">
        <v>4.165</v>
      </c>
      <c r="AC30" s="408">
        <v>85.36</v>
      </c>
      <c r="AD30" s="450">
        <v>45.05</v>
      </c>
      <c r="AE30" s="450">
        <v>12.23</v>
      </c>
      <c r="AF30" s="450">
        <v>9</v>
      </c>
      <c r="AG30" s="450">
        <v>1.57</v>
      </c>
      <c r="AH30" s="450">
        <v>45.284999999999997</v>
      </c>
      <c r="AI30" s="450">
        <v>15.35</v>
      </c>
      <c r="AO30" s="432">
        <v>20</v>
      </c>
      <c r="AP30" s="409">
        <v>225.9400024</v>
      </c>
      <c r="AQ30" s="409">
        <v>229.173</v>
      </c>
      <c r="AR30" s="425">
        <v>205.7</v>
      </c>
      <c r="AW30" s="432">
        <v>20</v>
      </c>
      <c r="AX30" s="409">
        <v>323.7</v>
      </c>
      <c r="AY30" s="409">
        <v>320.69100950000001</v>
      </c>
      <c r="AZ30" s="425">
        <v>308.8</v>
      </c>
      <c r="BB30" s="432">
        <v>20</v>
      </c>
      <c r="BC30" s="412">
        <v>207.37700241088851</v>
      </c>
      <c r="BD30" s="410">
        <v>292.23500059000003</v>
      </c>
      <c r="BE30" s="428">
        <v>278.89999999999998</v>
      </c>
    </row>
    <row r="31" spans="1:58" s="173" customFormat="1" ht="12.75">
      <c r="A31" s="218"/>
      <c r="B31" s="231"/>
      <c r="C31" s="231"/>
      <c r="D31" s="231"/>
      <c r="E31" s="231"/>
      <c r="F31" s="231"/>
      <c r="G31" s="231"/>
      <c r="H31" s="231"/>
      <c r="I31" s="231"/>
      <c r="J31" s="256"/>
      <c r="K31" s="166"/>
      <c r="U31" s="393"/>
      <c r="V31" s="392"/>
      <c r="W31"/>
      <c r="X31" s="450">
        <v>19.685714449999999</v>
      </c>
      <c r="Y31" s="450">
        <v>42.036570959999999</v>
      </c>
      <c r="Z31" s="450">
        <v>20.883000240000001</v>
      </c>
      <c r="AA31" s="450">
        <v>10.125571389999999</v>
      </c>
      <c r="AB31" s="450">
        <v>2.893857138</v>
      </c>
      <c r="AC31" s="408">
        <v>79.191714700000006</v>
      </c>
      <c r="AD31" s="450">
        <v>42.964286260000002</v>
      </c>
      <c r="AE31" s="450">
        <v>11.14142854</v>
      </c>
      <c r="AF31" s="450">
        <v>9.0013386860000004</v>
      </c>
      <c r="AG31" s="450">
        <v>1.7202857389999999</v>
      </c>
      <c r="AH31" s="450">
        <v>39.832142419999997</v>
      </c>
      <c r="AI31" s="450">
        <v>11.67585727</v>
      </c>
      <c r="AO31" s="432">
        <v>21</v>
      </c>
      <c r="AP31" s="409">
        <v>225.9400024</v>
      </c>
      <c r="AQ31" s="409">
        <v>229.173</v>
      </c>
      <c r="AR31" s="425">
        <v>205.7</v>
      </c>
      <c r="AW31" s="432">
        <v>21</v>
      </c>
      <c r="AX31" s="409">
        <v>314.74099731445301</v>
      </c>
      <c r="AY31" s="409">
        <v>314.7409973</v>
      </c>
      <c r="AZ31" s="425">
        <v>311.77999999999997</v>
      </c>
      <c r="BB31" s="432">
        <v>21</v>
      </c>
      <c r="BC31" s="412">
        <v>203.7669992446898</v>
      </c>
      <c r="BD31" s="410">
        <v>289.28499365999994</v>
      </c>
      <c r="BE31" s="428">
        <v>274.65599980000002</v>
      </c>
    </row>
    <row r="32" spans="1:58" s="173" customFormat="1" ht="12.75">
      <c r="A32" s="218"/>
      <c r="B32" s="231"/>
      <c r="C32" s="231"/>
      <c r="D32" s="231"/>
      <c r="E32" s="231"/>
      <c r="F32" s="231"/>
      <c r="G32" s="231"/>
      <c r="H32" s="231"/>
      <c r="I32" s="231"/>
      <c r="J32" s="256"/>
      <c r="K32" s="166"/>
      <c r="U32" s="393"/>
      <c r="V32" s="392">
        <v>24</v>
      </c>
      <c r="W32"/>
      <c r="X32" s="450">
        <v>18.34285736</v>
      </c>
      <c r="Y32" s="450">
        <v>37.365667340000002</v>
      </c>
      <c r="Z32" s="450">
        <v>16.6200002</v>
      </c>
      <c r="AA32" s="450">
        <v>9.6549998689999992</v>
      </c>
      <c r="AB32" s="450">
        <v>4.0768571920000003</v>
      </c>
      <c r="AC32" s="408">
        <v>77.282856530000004</v>
      </c>
      <c r="AD32" s="450">
        <v>48.352857319999998</v>
      </c>
      <c r="AE32" s="450">
        <v>11.87857151</v>
      </c>
      <c r="AF32" s="450">
        <v>9</v>
      </c>
      <c r="AG32" s="450">
        <v>1.7888571529999999</v>
      </c>
      <c r="AH32" s="450">
        <v>37.416428699999997</v>
      </c>
      <c r="AI32" s="450">
        <v>11.18857152</v>
      </c>
      <c r="AO32" s="432">
        <v>22</v>
      </c>
      <c r="AP32" s="409">
        <v>224.12</v>
      </c>
      <c r="AQ32" s="409">
        <v>227.72900390625</v>
      </c>
      <c r="AR32" s="425">
        <v>204.65</v>
      </c>
      <c r="AW32" s="432">
        <v>22</v>
      </c>
      <c r="AX32" s="409">
        <v>300.04000000000002</v>
      </c>
      <c r="AY32" s="409">
        <v>308.829986572265</v>
      </c>
      <c r="AZ32" s="425">
        <v>314.74</v>
      </c>
      <c r="BB32" s="432">
        <v>22</v>
      </c>
      <c r="BC32" s="412">
        <v>200.18000106811502</v>
      </c>
      <c r="BD32" s="410">
        <v>287.342002868652</v>
      </c>
      <c r="BE32" s="428">
        <v>269.74</v>
      </c>
    </row>
    <row r="33" spans="1:57" s="173" customFormat="1" ht="12.75">
      <c r="A33" s="218"/>
      <c r="B33" s="231"/>
      <c r="C33" s="231"/>
      <c r="D33" s="231"/>
      <c r="E33" s="231"/>
      <c r="F33" s="231"/>
      <c r="G33" s="231"/>
      <c r="H33" s="231"/>
      <c r="I33" s="231"/>
      <c r="J33" s="256"/>
      <c r="K33" s="166"/>
      <c r="U33" s="393"/>
      <c r="V33" s="392"/>
      <c r="W33"/>
      <c r="X33" s="450">
        <v>18.350000000000001</v>
      </c>
      <c r="Y33" s="450">
        <v>33.43</v>
      </c>
      <c r="Z33" s="450">
        <v>13.565</v>
      </c>
      <c r="AA33" s="450">
        <v>9.0500000000000007</v>
      </c>
      <c r="AB33" s="450">
        <v>3.68</v>
      </c>
      <c r="AC33" s="408">
        <v>78.992999999999995</v>
      </c>
      <c r="AD33" s="450">
        <v>35.799999999999997</v>
      </c>
      <c r="AE33" s="450">
        <v>10.18</v>
      </c>
      <c r="AF33" s="450">
        <v>9</v>
      </c>
      <c r="AG33" s="450">
        <v>1.89</v>
      </c>
      <c r="AH33" s="450">
        <v>35.86</v>
      </c>
      <c r="AI33" s="450">
        <v>11.34</v>
      </c>
      <c r="AO33" s="432">
        <v>23</v>
      </c>
      <c r="AP33" s="409">
        <v>224.12</v>
      </c>
      <c r="AQ33" s="409">
        <v>227.72900390625</v>
      </c>
      <c r="AR33" s="425">
        <v>204.65</v>
      </c>
      <c r="AW33" s="432">
        <v>23</v>
      </c>
      <c r="AX33" s="409">
        <v>297.12701420000002</v>
      </c>
      <c r="AY33" s="409">
        <v>311.78100000000001</v>
      </c>
      <c r="AZ33" s="425">
        <v>308.83</v>
      </c>
      <c r="BB33" s="432">
        <v>23</v>
      </c>
      <c r="BC33" s="412">
        <v>196.66499901</v>
      </c>
      <c r="BD33" s="410">
        <v>285.25799999999998</v>
      </c>
      <c r="BE33" s="428">
        <v>265.4609997</v>
      </c>
    </row>
    <row r="34" spans="1:57" s="173" customFormat="1" ht="12.75">
      <c r="A34" s="218"/>
      <c r="B34" s="231"/>
      <c r="C34" s="231"/>
      <c r="D34" s="231"/>
      <c r="E34" s="231"/>
      <c r="F34" s="231"/>
      <c r="G34" s="231"/>
      <c r="H34" s="231"/>
      <c r="I34" s="231"/>
      <c r="J34" s="256"/>
      <c r="K34" s="166"/>
      <c r="U34" s="393"/>
      <c r="V34" s="392"/>
      <c r="W34"/>
      <c r="X34" s="450">
        <v>17.23</v>
      </c>
      <c r="Y34" s="450">
        <v>32.89</v>
      </c>
      <c r="Z34" s="450">
        <v>12.42</v>
      </c>
      <c r="AA34" s="450">
        <v>8.61</v>
      </c>
      <c r="AB34" s="450">
        <v>2.5219999999999998</v>
      </c>
      <c r="AC34" s="408">
        <v>93.44</v>
      </c>
      <c r="AD34" s="450">
        <v>34.47</v>
      </c>
      <c r="AE34" s="450">
        <v>9.86</v>
      </c>
      <c r="AF34" s="450">
        <v>8.9860000000000007</v>
      </c>
      <c r="AG34" s="450">
        <v>1.47</v>
      </c>
      <c r="AH34" s="450">
        <v>35.03</v>
      </c>
      <c r="AI34" s="450">
        <v>10.78</v>
      </c>
      <c r="AO34" s="432">
        <v>24</v>
      </c>
      <c r="AP34" s="409">
        <v>217.49299619999999</v>
      </c>
      <c r="AQ34" s="409">
        <v>223.85</v>
      </c>
      <c r="AR34" s="425">
        <v>200.38</v>
      </c>
      <c r="AW34" s="432">
        <v>24</v>
      </c>
      <c r="AX34" s="409">
        <v>297.12701420000002</v>
      </c>
      <c r="AY34" s="409">
        <v>311.77999999999997</v>
      </c>
      <c r="AZ34" s="425">
        <v>300.04000000000002</v>
      </c>
      <c r="BB34" s="432">
        <v>24</v>
      </c>
      <c r="BC34" s="412">
        <v>194.99600025000001</v>
      </c>
      <c r="BD34" s="410">
        <v>281.64</v>
      </c>
      <c r="BE34" s="428">
        <v>261.10000000000002</v>
      </c>
    </row>
    <row r="35" spans="1:57" s="173" customFormat="1" ht="12.75">
      <c r="A35" s="218"/>
      <c r="B35" s="231"/>
      <c r="C35" s="231"/>
      <c r="D35" s="231"/>
      <c r="E35" s="231"/>
      <c r="F35" s="231"/>
      <c r="G35" s="231"/>
      <c r="H35" s="231"/>
      <c r="I35" s="231"/>
      <c r="J35" s="256"/>
      <c r="K35" s="166"/>
      <c r="U35" s="393"/>
      <c r="V35" s="392"/>
      <c r="W35"/>
      <c r="X35" s="450">
        <v>15.81</v>
      </c>
      <c r="Y35" s="450">
        <v>29.11</v>
      </c>
      <c r="Z35" s="450">
        <v>10.92</v>
      </c>
      <c r="AA35" s="450">
        <v>8.08</v>
      </c>
      <c r="AB35" s="450">
        <v>2.29</v>
      </c>
      <c r="AC35" s="408">
        <v>75.959999999999994</v>
      </c>
      <c r="AD35" s="450">
        <v>32.409999999999997</v>
      </c>
      <c r="AE35" s="450">
        <v>9.5500000000000007</v>
      </c>
      <c r="AF35" s="450">
        <v>9.0100000930000004</v>
      </c>
      <c r="AG35" s="450">
        <v>1.6</v>
      </c>
      <c r="AH35" s="450">
        <v>34.11</v>
      </c>
      <c r="AI35" s="450">
        <v>9.3800000000000008</v>
      </c>
      <c r="AO35" s="432">
        <v>25</v>
      </c>
      <c r="AP35" s="409">
        <v>217.49299619999999</v>
      </c>
      <c r="AQ35" s="409">
        <v>223.85</v>
      </c>
      <c r="AR35" s="425">
        <v>200.38</v>
      </c>
      <c r="AW35" s="432">
        <v>25</v>
      </c>
      <c r="AX35" s="409">
        <v>294.225006103515</v>
      </c>
      <c r="AY35" s="409">
        <v>308.83</v>
      </c>
      <c r="AZ35" s="425">
        <v>282.72000000000003</v>
      </c>
      <c r="BB35" s="432">
        <v>25</v>
      </c>
      <c r="BC35" s="412">
        <v>193.36700119018531</v>
      </c>
      <c r="BD35" s="410">
        <v>276.89499999999998</v>
      </c>
      <c r="BE35" s="428">
        <v>256.25999990000003</v>
      </c>
    </row>
    <row r="36" spans="1:57" s="173" customFormat="1" ht="12.75">
      <c r="A36" s="218"/>
      <c r="B36" s="231"/>
      <c r="C36" s="231"/>
      <c r="D36" s="231"/>
      <c r="E36" s="231"/>
      <c r="F36" s="231"/>
      <c r="G36" s="231"/>
      <c r="H36" s="231"/>
      <c r="I36" s="231"/>
      <c r="J36" s="256"/>
      <c r="K36" s="166"/>
      <c r="U36" s="393"/>
      <c r="V36" s="392">
        <v>28</v>
      </c>
      <c r="W36"/>
      <c r="X36" s="450">
        <v>14.83</v>
      </c>
      <c r="Y36" s="450">
        <v>26.72</v>
      </c>
      <c r="Z36" s="450">
        <v>8.65</v>
      </c>
      <c r="AA36" s="450">
        <v>8.27</v>
      </c>
      <c r="AB36" s="450">
        <v>11.83</v>
      </c>
      <c r="AC36" s="408">
        <v>95.68</v>
      </c>
      <c r="AD36" s="450">
        <v>27.36</v>
      </c>
      <c r="AE36" s="450">
        <v>8.51</v>
      </c>
      <c r="AF36" s="450">
        <v>9.0014286040000009</v>
      </c>
      <c r="AG36" s="450">
        <v>0.97099999999999997</v>
      </c>
      <c r="AH36" s="450">
        <v>33.92</v>
      </c>
      <c r="AI36" s="450">
        <v>7.82</v>
      </c>
      <c r="AO36" s="432">
        <v>26</v>
      </c>
      <c r="AP36" s="409">
        <v>210.53</v>
      </c>
      <c r="AQ36" s="409">
        <v>216.86000060000001</v>
      </c>
      <c r="AR36" s="425">
        <v>193.55</v>
      </c>
      <c r="AW36" s="432">
        <v>26</v>
      </c>
      <c r="AX36" s="409">
        <v>294.23</v>
      </c>
      <c r="AY36" s="409">
        <v>288.4509888</v>
      </c>
      <c r="AZ36" s="425">
        <v>262.95</v>
      </c>
      <c r="BB36" s="432">
        <v>26</v>
      </c>
      <c r="BC36" s="412">
        <v>190.59600123596181</v>
      </c>
      <c r="BD36" s="410">
        <v>272.34099963</v>
      </c>
      <c r="BE36" s="428">
        <v>252.54899979999999</v>
      </c>
    </row>
    <row r="37" spans="1:57" s="173" customFormat="1" ht="12.75">
      <c r="A37" s="218"/>
      <c r="B37" s="231"/>
      <c r="C37" s="231"/>
      <c r="D37" s="231"/>
      <c r="E37" s="231"/>
      <c r="F37" s="231"/>
      <c r="G37" s="231"/>
      <c r="H37" s="231"/>
      <c r="I37" s="231"/>
      <c r="J37" s="256"/>
      <c r="K37" s="166"/>
      <c r="U37" s="393"/>
      <c r="V37" s="392"/>
      <c r="W37"/>
      <c r="X37" s="450">
        <v>14.57142844</v>
      </c>
      <c r="Y37" s="450">
        <v>25.072999639999999</v>
      </c>
      <c r="Z37" s="450">
        <v>6.3326666359999999</v>
      </c>
      <c r="AA37" s="450">
        <v>7.9144286429999999</v>
      </c>
      <c r="AB37" s="450">
        <v>3.6995714730000002</v>
      </c>
      <c r="AC37" s="408">
        <v>98.174714219999998</v>
      </c>
      <c r="AD37" s="450">
        <v>31.010000229999999</v>
      </c>
      <c r="AE37" s="450">
        <v>8.7557142799999994</v>
      </c>
      <c r="AF37" s="450">
        <v>8.9985715319999997</v>
      </c>
      <c r="AG37" s="450">
        <v>1.6887143</v>
      </c>
      <c r="AH37" s="450">
        <v>34.240000039999998</v>
      </c>
      <c r="AI37" s="450">
        <v>6.7918571060000001</v>
      </c>
      <c r="AO37" s="432">
        <v>27</v>
      </c>
      <c r="AP37" s="409">
        <v>210.53</v>
      </c>
      <c r="AQ37" s="409">
        <v>216.86000060000001</v>
      </c>
      <c r="AR37" s="425">
        <v>193.55</v>
      </c>
      <c r="AW37" s="432">
        <v>27</v>
      </c>
      <c r="AX37" s="409">
        <v>285.58</v>
      </c>
      <c r="AY37" s="409">
        <v>265.74700000000001</v>
      </c>
      <c r="AZ37" s="425">
        <v>254.63</v>
      </c>
      <c r="BB37" s="432">
        <v>27</v>
      </c>
      <c r="BC37" s="412">
        <v>187.24</v>
      </c>
      <c r="BD37" s="410">
        <v>268.09899999999999</v>
      </c>
      <c r="BE37" s="428">
        <v>248.26700020000001</v>
      </c>
    </row>
    <row r="38" spans="1:57" s="173" customFormat="1" ht="12.75">
      <c r="A38" s="218"/>
      <c r="B38" s="231"/>
      <c r="C38" s="231"/>
      <c r="D38" s="231"/>
      <c r="E38" s="231"/>
      <c r="F38" s="231"/>
      <c r="G38" s="231"/>
      <c r="H38" s="231"/>
      <c r="I38" s="231"/>
      <c r="J38" s="256"/>
      <c r="K38" s="166"/>
      <c r="U38" s="393"/>
      <c r="V38" s="392"/>
      <c r="W38"/>
      <c r="X38" s="450">
        <v>14.83</v>
      </c>
      <c r="Y38" s="450">
        <v>24.52</v>
      </c>
      <c r="Z38" s="450">
        <v>9.15</v>
      </c>
      <c r="AA38" s="450">
        <v>7.45</v>
      </c>
      <c r="AB38" s="450">
        <v>2.5</v>
      </c>
      <c r="AC38" s="408">
        <v>88.82</v>
      </c>
      <c r="AD38" s="450">
        <v>46.76</v>
      </c>
      <c r="AE38" s="450">
        <v>13.59</v>
      </c>
      <c r="AF38" s="450">
        <v>9.01</v>
      </c>
      <c r="AG38" s="450">
        <v>1.46</v>
      </c>
      <c r="AH38" s="450">
        <v>33.86</v>
      </c>
      <c r="AI38" s="450">
        <v>6.13</v>
      </c>
      <c r="AO38" s="432">
        <v>28</v>
      </c>
      <c r="AP38" s="409">
        <v>201.54</v>
      </c>
      <c r="AQ38" s="426">
        <v>209.0310059</v>
      </c>
      <c r="AR38" s="425">
        <v>186.01</v>
      </c>
      <c r="AW38" s="432">
        <v>28</v>
      </c>
      <c r="AX38" s="409">
        <v>271.36</v>
      </c>
      <c r="AY38" s="426">
        <v>251.875</v>
      </c>
      <c r="AZ38" s="425">
        <v>240.95</v>
      </c>
      <c r="BB38" s="432">
        <v>28</v>
      </c>
      <c r="BC38" s="412">
        <v>183.3</v>
      </c>
      <c r="BD38" s="410">
        <v>262.15200039500002</v>
      </c>
      <c r="BE38" s="428">
        <v>243.86400219999999</v>
      </c>
    </row>
    <row r="39" spans="1:57" s="173" customFormat="1" ht="12.75">
      <c r="A39" s="218"/>
      <c r="B39" s="231"/>
      <c r="C39" s="231"/>
      <c r="D39" s="231"/>
      <c r="E39" s="231"/>
      <c r="F39" s="231"/>
      <c r="G39" s="231"/>
      <c r="H39" s="231"/>
      <c r="I39" s="231"/>
      <c r="J39" s="256"/>
      <c r="K39" s="166"/>
      <c r="U39" s="393"/>
      <c r="V39" s="392"/>
      <c r="W39"/>
      <c r="X39" s="450">
        <v>14.21</v>
      </c>
      <c r="Y39" s="450">
        <v>24.25</v>
      </c>
      <c r="Z39" s="450">
        <v>6.6790000000000003</v>
      </c>
      <c r="AA39" s="450">
        <v>7.25</v>
      </c>
      <c r="AB39" s="450">
        <v>2.2799999999999998</v>
      </c>
      <c r="AC39" s="408">
        <v>74.238</v>
      </c>
      <c r="AD39" s="450">
        <v>28.186</v>
      </c>
      <c r="AE39" s="450">
        <v>8.69</v>
      </c>
      <c r="AF39" s="450">
        <v>9</v>
      </c>
      <c r="AG39" s="450">
        <v>1.657</v>
      </c>
      <c r="AH39" s="450">
        <v>34.549999999999997</v>
      </c>
      <c r="AI39" s="450">
        <v>6.1909999999999998</v>
      </c>
      <c r="AO39" s="432">
        <v>29</v>
      </c>
      <c r="AP39" s="409">
        <v>201.54</v>
      </c>
      <c r="AQ39" s="409">
        <v>209.0310059</v>
      </c>
      <c r="AR39" s="425">
        <v>186.01</v>
      </c>
      <c r="AW39" s="432">
        <v>29</v>
      </c>
      <c r="AX39" s="409">
        <v>257.39498900000001</v>
      </c>
      <c r="AY39" s="409">
        <v>243.67</v>
      </c>
      <c r="AZ39" s="425">
        <v>227.52</v>
      </c>
      <c r="BB39" s="432">
        <v>29</v>
      </c>
      <c r="BC39" s="412">
        <v>179.71700196999998</v>
      </c>
      <c r="BD39" s="410">
        <v>257.23599999999999</v>
      </c>
      <c r="BE39" s="428">
        <v>239.07999989999999</v>
      </c>
    </row>
    <row r="40" spans="1:57" s="173" customFormat="1" ht="12.75">
      <c r="A40" s="218"/>
      <c r="B40" s="231"/>
      <c r="C40" s="231"/>
      <c r="D40" s="231"/>
      <c r="E40" s="231"/>
      <c r="F40" s="231"/>
      <c r="G40" s="231"/>
      <c r="H40" s="231"/>
      <c r="I40" s="231"/>
      <c r="J40" s="256"/>
      <c r="K40" s="166"/>
      <c r="U40" s="393"/>
      <c r="V40" s="392">
        <v>32</v>
      </c>
      <c r="W40"/>
      <c r="X40" s="450">
        <v>13.75</v>
      </c>
      <c r="Y40" s="450">
        <v>23.87</v>
      </c>
      <c r="Z40" s="450">
        <v>7.0711000000000004</v>
      </c>
      <c r="AA40" s="450">
        <v>7.14</v>
      </c>
      <c r="AB40" s="450">
        <v>2.4049999999999998</v>
      </c>
      <c r="AC40" s="408">
        <v>74.95</v>
      </c>
      <c r="AD40" s="450">
        <v>37.49</v>
      </c>
      <c r="AE40" s="450">
        <v>9.43</v>
      </c>
      <c r="AF40" s="450">
        <v>9</v>
      </c>
      <c r="AG40" s="450">
        <v>1.96</v>
      </c>
      <c r="AH40" s="450">
        <v>35.44</v>
      </c>
      <c r="AI40" s="450">
        <v>7.2</v>
      </c>
      <c r="AO40" s="432">
        <v>30</v>
      </c>
      <c r="AP40" s="409">
        <v>193.161</v>
      </c>
      <c r="AQ40" s="409">
        <v>200.79299926757801</v>
      </c>
      <c r="AR40" s="425">
        <v>186.01</v>
      </c>
      <c r="AW40" s="432">
        <v>30</v>
      </c>
      <c r="AX40" s="409">
        <v>243.67</v>
      </c>
      <c r="AY40" s="409">
        <v>235.552001953125</v>
      </c>
      <c r="AZ40" s="425">
        <v>216.95</v>
      </c>
      <c r="BB40" s="432">
        <v>30</v>
      </c>
      <c r="BC40" s="412">
        <v>174.89</v>
      </c>
      <c r="BD40" s="410">
        <v>252.71100044250457</v>
      </c>
      <c r="BE40" s="428">
        <v>234.25399680000001</v>
      </c>
    </row>
    <row r="41" spans="1:57" s="173" customFormat="1" ht="12.75">
      <c r="A41" s="218"/>
      <c r="B41" s="231"/>
      <c r="C41" s="231"/>
      <c r="D41" s="231"/>
      <c r="E41" s="231"/>
      <c r="F41" s="231"/>
      <c r="G41" s="231"/>
      <c r="H41" s="231"/>
      <c r="I41" s="231"/>
      <c r="J41" s="256"/>
      <c r="K41" s="166"/>
      <c r="U41" s="393"/>
      <c r="V41" s="392"/>
      <c r="W41"/>
      <c r="X41" s="450">
        <v>11.95714269</v>
      </c>
      <c r="Y41" s="450">
        <v>25.065999600000001</v>
      </c>
      <c r="Z41" s="450">
        <v>5.4663999560000001</v>
      </c>
      <c r="AA41" s="450">
        <v>6.382142816</v>
      </c>
      <c r="AB41" s="450">
        <v>2.1164286140000002</v>
      </c>
      <c r="AC41" s="408">
        <v>73.207855219999999</v>
      </c>
      <c r="AD41" s="450">
        <v>25.639999929999998</v>
      </c>
      <c r="AE41" s="450">
        <v>7.5885714120000003</v>
      </c>
      <c r="AF41" s="450">
        <v>9.0014286040000009</v>
      </c>
      <c r="AG41" s="450">
        <v>1.7461428299999999</v>
      </c>
      <c r="AH41" s="450">
        <v>33.949999669999997</v>
      </c>
      <c r="AI41" s="450">
        <v>6.3285714559999997</v>
      </c>
      <c r="AO41" s="432">
        <v>31</v>
      </c>
      <c r="AP41" s="409">
        <v>193.161</v>
      </c>
      <c r="AQ41" s="409">
        <v>200.79299926757801</v>
      </c>
      <c r="AR41" s="425">
        <v>178.58</v>
      </c>
      <c r="AW41" s="432">
        <v>31</v>
      </c>
      <c r="AX41" s="409">
        <v>230.18899999999999</v>
      </c>
      <c r="AY41" s="409">
        <v>224.8650055</v>
      </c>
      <c r="AZ41" s="425">
        <v>216.95</v>
      </c>
      <c r="BB41" s="432">
        <v>31</v>
      </c>
      <c r="BC41" s="412">
        <v>169.00100000000003</v>
      </c>
      <c r="BD41" s="410">
        <v>248.01899674799998</v>
      </c>
      <c r="BE41" s="428">
        <v>229.68000129999999</v>
      </c>
    </row>
    <row r="42" spans="1:57" s="173" customFormat="1" ht="12.75">
      <c r="A42" s="218"/>
      <c r="B42" s="231"/>
      <c r="C42" s="231"/>
      <c r="D42" s="231"/>
      <c r="E42" s="231"/>
      <c r="F42" s="231"/>
      <c r="G42" s="231"/>
      <c r="H42" s="231"/>
      <c r="I42" s="231"/>
      <c r="J42" s="256"/>
      <c r="K42" s="166"/>
      <c r="U42" s="422"/>
      <c r="V42" s="392"/>
      <c r="W42"/>
      <c r="X42" s="450">
        <v>11.43</v>
      </c>
      <c r="Y42" s="450">
        <v>27.59</v>
      </c>
      <c r="Z42" s="450">
        <v>6.8719999999999999</v>
      </c>
      <c r="AA42" s="450">
        <v>6.18</v>
      </c>
      <c r="AB42" s="450">
        <v>1.52</v>
      </c>
      <c r="AC42" s="408">
        <v>84.45</v>
      </c>
      <c r="AD42" s="450">
        <v>22.95</v>
      </c>
      <c r="AE42" s="450">
        <v>7.36</v>
      </c>
      <c r="AF42" s="450">
        <v>9</v>
      </c>
      <c r="AG42" s="450">
        <v>1.405</v>
      </c>
      <c r="AH42" s="450">
        <v>32.43</v>
      </c>
      <c r="AI42" s="450">
        <v>5.54</v>
      </c>
      <c r="AO42" s="432">
        <v>32</v>
      </c>
      <c r="AP42" s="409">
        <v>184.09</v>
      </c>
      <c r="AQ42" s="409">
        <v>200.79299926757801</v>
      </c>
      <c r="AR42" s="425">
        <v>178.58</v>
      </c>
      <c r="AW42" s="432">
        <v>32</v>
      </c>
      <c r="AX42" s="409">
        <v>211.73</v>
      </c>
      <c r="AY42" s="409">
        <v>219.58</v>
      </c>
      <c r="AZ42" s="425">
        <v>201.39</v>
      </c>
      <c r="BB42" s="432">
        <v>32</v>
      </c>
      <c r="BC42" s="412">
        <v>163.14900000000003</v>
      </c>
      <c r="BD42" s="410">
        <v>243.71</v>
      </c>
      <c r="BE42" s="428">
        <v>224.73799990000001</v>
      </c>
    </row>
    <row r="43" spans="1:57" s="173" customFormat="1" ht="12.75">
      <c r="A43" s="218"/>
      <c r="B43" s="231"/>
      <c r="C43" s="231"/>
      <c r="D43" s="231"/>
      <c r="E43" s="231"/>
      <c r="F43" s="231"/>
      <c r="G43" s="231"/>
      <c r="H43" s="231"/>
      <c r="I43" s="231"/>
      <c r="J43" s="256"/>
      <c r="K43" s="166"/>
      <c r="U43" s="422"/>
      <c r="V43" s="392"/>
      <c r="W43"/>
      <c r="X43" s="450">
        <v>10.93</v>
      </c>
      <c r="Y43" s="450">
        <v>23.33</v>
      </c>
      <c r="Z43" s="450">
        <v>8.67</v>
      </c>
      <c r="AA43" s="450">
        <v>6.87</v>
      </c>
      <c r="AB43" s="450">
        <v>1.75</v>
      </c>
      <c r="AC43" s="408">
        <v>66.38</v>
      </c>
      <c r="AD43" s="450">
        <v>33.82</v>
      </c>
      <c r="AE43" s="450">
        <v>8.41</v>
      </c>
      <c r="AF43" s="450">
        <v>9.73</v>
      </c>
      <c r="AG43" s="450">
        <v>1.58</v>
      </c>
      <c r="AH43" s="450">
        <v>32.56</v>
      </c>
      <c r="AI43" s="450">
        <v>5.39</v>
      </c>
      <c r="AO43" s="432">
        <v>33</v>
      </c>
      <c r="AP43" s="409">
        <v>184.09</v>
      </c>
      <c r="AQ43" s="409">
        <v>191.74600219999999</v>
      </c>
      <c r="AR43" s="425">
        <v>169.01</v>
      </c>
      <c r="AW43" s="432">
        <v>33</v>
      </c>
      <c r="AX43" s="409">
        <v>196.28300476074199</v>
      </c>
      <c r="AY43" s="409">
        <v>219.58000179999999</v>
      </c>
      <c r="AZ43" s="425">
        <v>193.74</v>
      </c>
      <c r="BB43" s="432">
        <v>33</v>
      </c>
      <c r="BC43" s="412">
        <v>157.27300170999999</v>
      </c>
      <c r="BD43" s="410">
        <v>239.4640045127899</v>
      </c>
      <c r="BE43" s="428">
        <v>219.0029984</v>
      </c>
    </row>
    <row r="44" spans="1:57" s="173" customFormat="1" ht="12.75">
      <c r="A44" s="218"/>
      <c r="B44" s="231"/>
      <c r="C44" s="231"/>
      <c r="D44" s="231"/>
      <c r="E44" s="231"/>
      <c r="F44" s="231"/>
      <c r="G44" s="231"/>
      <c r="H44" s="231"/>
      <c r="I44" s="231"/>
      <c r="J44" s="256"/>
      <c r="K44" s="166"/>
      <c r="U44" s="422"/>
      <c r="V44" s="392">
        <v>36</v>
      </c>
      <c r="W44"/>
      <c r="X44" s="450">
        <v>12.042999999999999</v>
      </c>
      <c r="Y44" s="450">
        <v>23.27</v>
      </c>
      <c r="Z44" s="450">
        <v>4.5250000000000004</v>
      </c>
      <c r="AA44" s="450">
        <v>7.29</v>
      </c>
      <c r="AB44" s="450">
        <v>1.9330000000000001</v>
      </c>
      <c r="AC44" s="408">
        <v>68.36</v>
      </c>
      <c r="AD44" s="450">
        <v>34.42</v>
      </c>
      <c r="AE44" s="450">
        <v>8.1</v>
      </c>
      <c r="AF44" s="450">
        <v>10.001428604125973</v>
      </c>
      <c r="AG44" s="450">
        <v>1.65</v>
      </c>
      <c r="AH44" s="450">
        <v>34.997999999999998</v>
      </c>
      <c r="AI44" s="450">
        <v>7.78</v>
      </c>
      <c r="AO44" s="432">
        <v>34</v>
      </c>
      <c r="AP44" s="409">
        <v>173.09</v>
      </c>
      <c r="AQ44" s="409">
        <v>191.74600219999999</v>
      </c>
      <c r="AR44" s="425">
        <v>169.01</v>
      </c>
      <c r="AW44" s="432">
        <v>34</v>
      </c>
      <c r="AX44" s="409">
        <v>183.68</v>
      </c>
      <c r="AY44" s="409">
        <v>201.39</v>
      </c>
      <c r="AZ44" s="425">
        <v>181.19</v>
      </c>
      <c r="BB44" s="432">
        <v>34</v>
      </c>
      <c r="BC44" s="412">
        <v>150.78400000000002</v>
      </c>
      <c r="BD44" s="410">
        <v>234.72000000000003</v>
      </c>
      <c r="BE44" s="428">
        <v>214.38699819999999</v>
      </c>
    </row>
    <row r="45" spans="1:57" s="173" customFormat="1" ht="12.75">
      <c r="A45" s="218"/>
      <c r="B45" s="231"/>
      <c r="C45" s="231"/>
      <c r="D45" s="231"/>
      <c r="E45" s="231"/>
      <c r="F45" s="231"/>
      <c r="G45" s="231"/>
      <c r="H45" s="231"/>
      <c r="I45" s="231"/>
      <c r="J45" s="256"/>
      <c r="K45" s="166"/>
      <c r="U45" s="393"/>
      <c r="V45" s="392"/>
      <c r="W45"/>
      <c r="X45" s="450">
        <v>13.52857154</v>
      </c>
      <c r="Y45" s="450">
        <v>29.391285759999999</v>
      </c>
      <c r="Z45" s="450">
        <v>9.8840000969999995</v>
      </c>
      <c r="AA45" s="450">
        <v>6.6374286920000003</v>
      </c>
      <c r="AB45" s="450">
        <v>1.8661428689999999</v>
      </c>
      <c r="AC45" s="408">
        <v>78.939430239999993</v>
      </c>
      <c r="AD45" s="450">
        <v>46.51857158</v>
      </c>
      <c r="AE45" s="450">
        <v>10.15857145</v>
      </c>
      <c r="AF45" s="450">
        <v>10.002857208251942</v>
      </c>
      <c r="AG45" s="450">
        <v>1.9098571369999999</v>
      </c>
      <c r="AH45" s="450">
        <v>34.97357178</v>
      </c>
      <c r="AI45" s="450">
        <v>10.643142770000001</v>
      </c>
      <c r="AO45" s="432">
        <v>35</v>
      </c>
      <c r="AP45" s="427">
        <v>173.09100341796801</v>
      </c>
      <c r="AQ45" s="409">
        <v>183.40100097656199</v>
      </c>
      <c r="AR45" s="425">
        <v>158.09</v>
      </c>
      <c r="AW45" s="432">
        <v>35</v>
      </c>
      <c r="AX45" s="409">
        <v>181.19</v>
      </c>
      <c r="AY45" s="427">
        <v>193.74299621582</v>
      </c>
      <c r="AZ45" s="425">
        <v>171.33</v>
      </c>
      <c r="BB45" s="432">
        <v>35</v>
      </c>
      <c r="BC45" s="412">
        <v>146.97999999999999</v>
      </c>
      <c r="BD45" s="410">
        <v>230.6710003662109</v>
      </c>
      <c r="BE45" s="428">
        <v>208.9500017</v>
      </c>
    </row>
    <row r="46" spans="1:57" s="173" customFormat="1" ht="12.75">
      <c r="A46" s="218"/>
      <c r="B46" s="231"/>
      <c r="C46" s="231"/>
      <c r="D46" s="231"/>
      <c r="E46" s="231"/>
      <c r="F46" s="231"/>
      <c r="G46" s="231"/>
      <c r="H46" s="231"/>
      <c r="I46" s="231"/>
      <c r="J46" s="256"/>
      <c r="K46" s="166"/>
      <c r="U46" s="393"/>
      <c r="V46" s="392"/>
      <c r="W46"/>
      <c r="X46" s="450">
        <v>13.86</v>
      </c>
      <c r="Y46" s="450">
        <v>30.785</v>
      </c>
      <c r="Z46" s="450">
        <v>17.64</v>
      </c>
      <c r="AA46" s="450">
        <v>6.62</v>
      </c>
      <c r="AB46" s="450">
        <v>1.052</v>
      </c>
      <c r="AC46" s="408">
        <v>96.09</v>
      </c>
      <c r="AD46" s="450">
        <v>69.19</v>
      </c>
      <c r="AE46" s="450">
        <v>12.37</v>
      </c>
      <c r="AF46" s="450">
        <v>10.005714416503887</v>
      </c>
      <c r="AG46" s="450">
        <v>1.93</v>
      </c>
      <c r="AH46" s="450">
        <v>34.840000000000003</v>
      </c>
      <c r="AI46" s="450">
        <v>11.66</v>
      </c>
      <c r="AO46" s="432">
        <v>36</v>
      </c>
      <c r="AP46" s="427">
        <v>173.09100341796801</v>
      </c>
      <c r="AQ46" s="409">
        <v>183.40100097656199</v>
      </c>
      <c r="AR46" s="425">
        <v>158.09</v>
      </c>
      <c r="AW46" s="432">
        <v>36</v>
      </c>
      <c r="AX46" s="409">
        <v>171.33</v>
      </c>
      <c r="AY46" s="427">
        <v>166.452</v>
      </c>
      <c r="AZ46" s="425">
        <v>164.03</v>
      </c>
      <c r="BB46" s="432">
        <v>36</v>
      </c>
      <c r="BC46" s="412">
        <v>143.34800000000001</v>
      </c>
      <c r="BD46" s="410">
        <v>225.39499950408924</v>
      </c>
      <c r="BE46" s="428">
        <v>202.97300150000001</v>
      </c>
    </row>
    <row r="47" spans="1:57" s="173" customFormat="1" ht="12.75">
      <c r="A47" s="218"/>
      <c r="B47" s="231"/>
      <c r="C47" s="231"/>
      <c r="D47" s="231"/>
      <c r="E47" s="231"/>
      <c r="F47" s="231"/>
      <c r="G47" s="231"/>
      <c r="H47" s="231"/>
      <c r="I47" s="231"/>
      <c r="J47" s="256"/>
      <c r="K47" s="166"/>
      <c r="U47" s="393"/>
      <c r="V47" s="392"/>
      <c r="W47"/>
      <c r="X47" s="450">
        <v>14.18571418</v>
      </c>
      <c r="Y47" s="450">
        <v>30.662142620000001</v>
      </c>
      <c r="Z47" s="450">
        <v>13.24114282</v>
      </c>
      <c r="AA47" s="450">
        <v>6.9254285949999996</v>
      </c>
      <c r="AB47" s="450">
        <v>2.1361428839999999</v>
      </c>
      <c r="AC47" s="408">
        <v>84.515142170000004</v>
      </c>
      <c r="AD47" s="450">
        <v>56.14428547</v>
      </c>
      <c r="AE47" s="450">
        <v>11.487142970000001</v>
      </c>
      <c r="AF47" s="450">
        <v>10.430000032697402</v>
      </c>
      <c r="AG47" s="450">
        <v>1.7737142699999999</v>
      </c>
      <c r="AH47" s="450">
        <v>35.98928506</v>
      </c>
      <c r="AI47" s="450">
        <v>9.1042857850000001</v>
      </c>
      <c r="AO47" s="432">
        <v>37</v>
      </c>
      <c r="AP47" s="409">
        <v>162.19599909999999</v>
      </c>
      <c r="AQ47" s="409">
        <v>172.60800169999999</v>
      </c>
      <c r="AR47" s="425">
        <v>147.07</v>
      </c>
      <c r="AW47" s="432">
        <v>37</v>
      </c>
      <c r="AX47" s="409">
        <v>164.02999879999999</v>
      </c>
      <c r="AY47" s="427">
        <v>149.70199579999999</v>
      </c>
      <c r="AZ47" s="425">
        <v>147.35</v>
      </c>
      <c r="BB47" s="432">
        <v>37</v>
      </c>
      <c r="BC47" s="412">
        <v>140.58200252899999</v>
      </c>
      <c r="BD47" s="410">
        <v>220.07399951934806</v>
      </c>
      <c r="BE47" s="428">
        <v>196.9500008</v>
      </c>
    </row>
    <row r="48" spans="1:57" s="173" customFormat="1" ht="12.75">
      <c r="A48" s="218"/>
      <c r="B48" s="231"/>
      <c r="C48" s="231"/>
      <c r="D48" s="231"/>
      <c r="E48" s="231"/>
      <c r="F48" s="231"/>
      <c r="G48" s="231"/>
      <c r="H48" s="231"/>
      <c r="I48" s="231"/>
      <c r="J48" s="256"/>
      <c r="K48" s="166"/>
      <c r="U48" s="393"/>
      <c r="V48" s="392">
        <v>40</v>
      </c>
      <c r="W48"/>
      <c r="X48" s="450">
        <v>15.34</v>
      </c>
      <c r="Y48" s="450">
        <v>36.380000000000003</v>
      </c>
      <c r="Z48" s="450">
        <v>20.43</v>
      </c>
      <c r="AA48" s="450">
        <v>7.16</v>
      </c>
      <c r="AB48" s="450">
        <v>3.28</v>
      </c>
      <c r="AC48" s="408">
        <v>86.83</v>
      </c>
      <c r="AD48" s="450">
        <v>51.57</v>
      </c>
      <c r="AE48" s="450">
        <v>10.36</v>
      </c>
      <c r="AF48" s="450">
        <v>11</v>
      </c>
      <c r="AG48" s="450">
        <v>1.33</v>
      </c>
      <c r="AH48" s="450">
        <v>50.04</v>
      </c>
      <c r="AI48" s="450">
        <v>10.39</v>
      </c>
      <c r="AO48" s="432">
        <v>38</v>
      </c>
      <c r="AP48" s="409">
        <v>162.19599909999999</v>
      </c>
      <c r="AQ48" s="409">
        <v>172.60800169999999</v>
      </c>
      <c r="AR48" s="425">
        <v>147.07</v>
      </c>
      <c r="AW48" s="432">
        <v>38</v>
      </c>
      <c r="AX48" s="409">
        <v>161.62</v>
      </c>
      <c r="AY48" s="427">
        <v>135.7250061</v>
      </c>
      <c r="AZ48" s="425">
        <v>131.15</v>
      </c>
      <c r="BB48" s="432">
        <v>38</v>
      </c>
      <c r="BC48" s="412">
        <v>134.738</v>
      </c>
      <c r="BD48" s="410">
        <v>215.42199704999999</v>
      </c>
      <c r="BE48" s="428">
        <v>190.7840042</v>
      </c>
    </row>
    <row r="49" spans="1:57" s="173" customFormat="1" ht="12.75">
      <c r="A49" s="218"/>
      <c r="B49" s="231"/>
      <c r="C49" s="231"/>
      <c r="D49" s="231"/>
      <c r="E49" s="231"/>
      <c r="F49" s="231"/>
      <c r="G49" s="231"/>
      <c r="H49" s="231"/>
      <c r="I49" s="231"/>
      <c r="J49" s="256"/>
      <c r="K49" s="166"/>
      <c r="U49" s="392"/>
      <c r="V49" s="392"/>
      <c r="W49"/>
      <c r="X49" s="450">
        <v>18.08571448</v>
      </c>
      <c r="Y49" s="450">
        <v>34.163285940000002</v>
      </c>
      <c r="Z49" s="450">
        <v>19.903143069999999</v>
      </c>
      <c r="AA49" s="450">
        <v>7.0011427739999998</v>
      </c>
      <c r="AB49" s="450">
        <v>2.2765714610000001</v>
      </c>
      <c r="AC49" s="408">
        <v>81.298714770000004</v>
      </c>
      <c r="AD49" s="450">
        <v>48.17428589</v>
      </c>
      <c r="AE49" s="450">
        <v>15.737142560000001</v>
      </c>
      <c r="AF49" s="450">
        <v>11.00857162</v>
      </c>
      <c r="AG49" s="450">
        <v>1.9857142990000001</v>
      </c>
      <c r="AH49" s="450">
        <v>39.686428069999998</v>
      </c>
      <c r="AI49" s="450">
        <v>8.1814286369999998</v>
      </c>
      <c r="AO49" s="432">
        <v>39</v>
      </c>
      <c r="AP49" s="409">
        <v>153.6340027</v>
      </c>
      <c r="AQ49" s="409">
        <v>172.60800170898401</v>
      </c>
      <c r="AR49" s="425">
        <v>139.11000000000001</v>
      </c>
      <c r="AW49" s="432">
        <v>39</v>
      </c>
      <c r="AX49" s="409">
        <v>145.00399780000001</v>
      </c>
      <c r="AY49" s="427">
        <v>126.6</v>
      </c>
      <c r="AZ49" s="425">
        <v>119.86</v>
      </c>
      <c r="BB49" s="432">
        <v>39</v>
      </c>
      <c r="BC49" s="412">
        <v>131.20699792900001</v>
      </c>
      <c r="BD49" s="410">
        <v>210.14099999999999</v>
      </c>
      <c r="BE49" s="428">
        <v>184.4409995</v>
      </c>
    </row>
    <row r="50" spans="1:57" s="173" customFormat="1" ht="12.75">
      <c r="A50" s="218"/>
      <c r="B50" s="231"/>
      <c r="C50" s="231"/>
      <c r="D50" s="231"/>
      <c r="E50" s="231"/>
      <c r="F50" s="231"/>
      <c r="G50" s="231"/>
      <c r="H50" s="231"/>
      <c r="I50" s="231"/>
      <c r="J50" s="256"/>
      <c r="K50" s="166"/>
      <c r="U50" s="392"/>
      <c r="V50" s="392"/>
      <c r="W50"/>
      <c r="X50" s="450">
        <v>18.91</v>
      </c>
      <c r="Y50" s="450">
        <v>40.36</v>
      </c>
      <c r="Z50" s="450">
        <v>14.79</v>
      </c>
      <c r="AA50" s="450">
        <v>7.86</v>
      </c>
      <c r="AB50" s="450">
        <v>2.39</v>
      </c>
      <c r="AC50" s="408">
        <v>97.4</v>
      </c>
      <c r="AD50" s="450">
        <v>49.42</v>
      </c>
      <c r="AE50" s="450">
        <v>10.9</v>
      </c>
      <c r="AF50" s="450">
        <v>11</v>
      </c>
      <c r="AG50" s="450">
        <v>1.57</v>
      </c>
      <c r="AH50" s="450">
        <v>37.29</v>
      </c>
      <c r="AI50" s="450">
        <v>8.73</v>
      </c>
      <c r="AO50" s="432">
        <v>40</v>
      </c>
      <c r="AP50" s="409">
        <v>153.6340027</v>
      </c>
      <c r="AQ50" s="409">
        <v>160.46600000000001</v>
      </c>
      <c r="AR50" s="425">
        <v>139.11000000000001</v>
      </c>
      <c r="AW50" s="432">
        <v>40</v>
      </c>
      <c r="AX50" s="409">
        <v>128.87</v>
      </c>
      <c r="AY50" s="409">
        <v>119.86</v>
      </c>
      <c r="AZ50" s="425">
        <v>119.86</v>
      </c>
      <c r="BB50" s="432">
        <v>40</v>
      </c>
      <c r="BC50" s="412">
        <v>128.13</v>
      </c>
      <c r="BD50" s="410">
        <v>206.839</v>
      </c>
      <c r="BE50" s="428">
        <v>177.93399909999999</v>
      </c>
    </row>
    <row r="51" spans="1:57" s="173" customFormat="1" ht="12.75">
      <c r="A51" s="218"/>
      <c r="B51" s="231"/>
      <c r="C51" s="231"/>
      <c r="D51" s="231"/>
      <c r="E51" s="231"/>
      <c r="F51" s="231"/>
      <c r="G51" s="231"/>
      <c r="H51" s="231"/>
      <c r="I51" s="231"/>
      <c r="J51" s="256"/>
      <c r="K51" s="166"/>
      <c r="U51" s="392"/>
      <c r="V51" s="392"/>
      <c r="W51"/>
      <c r="X51" s="450">
        <v>18.942856924874402</v>
      </c>
      <c r="Y51" s="450">
        <v>45.664857046944704</v>
      </c>
      <c r="Z51" s="450">
        <v>13.250000136239143</v>
      </c>
      <c r="AA51" s="450">
        <v>7.7904285703386531</v>
      </c>
      <c r="AB51" s="450">
        <v>2.0807142598288357</v>
      </c>
      <c r="AC51" s="408">
        <v>89.837426321847062</v>
      </c>
      <c r="AD51" s="450">
        <v>52.804285866873556</v>
      </c>
      <c r="AE51" s="450">
        <v>9.0100000926426418</v>
      </c>
      <c r="AF51" s="450">
        <v>11</v>
      </c>
      <c r="AG51" s="450">
        <v>1.8558571338653529</v>
      </c>
      <c r="AH51" s="450">
        <v>38.216427939278695</v>
      </c>
      <c r="AI51" s="450">
        <v>10.265714509146521</v>
      </c>
      <c r="AO51" s="432">
        <v>41</v>
      </c>
      <c r="AP51" s="409">
        <v>144.54400630000001</v>
      </c>
      <c r="AQ51" s="409">
        <v>148.89699999999999</v>
      </c>
      <c r="AR51" s="425">
        <v>139.11000000000001</v>
      </c>
      <c r="AW51" s="432">
        <v>41</v>
      </c>
      <c r="AX51" s="409">
        <v>113.2139969</v>
      </c>
      <c r="AY51" s="409">
        <v>108.82899999999999</v>
      </c>
      <c r="AZ51" s="425">
        <v>113.21</v>
      </c>
      <c r="BB51" s="432">
        <v>41</v>
      </c>
      <c r="BC51" s="412">
        <v>123.19800044700001</v>
      </c>
      <c r="BD51" s="410">
        <v>201.45299999999997</v>
      </c>
      <c r="BE51" s="428">
        <v>171.6890023</v>
      </c>
    </row>
    <row r="52" spans="1:57" s="173" customFormat="1" ht="12.75">
      <c r="A52" s="218"/>
      <c r="B52" s="231"/>
      <c r="C52" s="231"/>
      <c r="D52" s="231"/>
      <c r="E52" s="231"/>
      <c r="F52" s="231"/>
      <c r="G52" s="231"/>
      <c r="H52" s="231"/>
      <c r="I52" s="231"/>
      <c r="J52" s="256"/>
      <c r="K52" s="166"/>
      <c r="U52" s="392"/>
      <c r="V52" s="392">
        <v>44</v>
      </c>
      <c r="W52"/>
      <c r="X52" s="450">
        <v>15.77</v>
      </c>
      <c r="Y52" s="450">
        <v>39.85</v>
      </c>
      <c r="Z52" s="450">
        <v>16.07</v>
      </c>
      <c r="AA52" s="450">
        <v>7.52</v>
      </c>
      <c r="AB52" s="450">
        <v>2.48</v>
      </c>
      <c r="AC52" s="408">
        <v>80.75</v>
      </c>
      <c r="AD52" s="450">
        <v>47.38</v>
      </c>
      <c r="AE52" s="450">
        <v>11.62</v>
      </c>
      <c r="AF52" s="450">
        <v>10</v>
      </c>
      <c r="AG52" s="450">
        <v>1.298</v>
      </c>
      <c r="AH52" s="450">
        <v>34.799999999999997</v>
      </c>
      <c r="AI52" s="450">
        <v>9.2100000000000009</v>
      </c>
      <c r="AO52" s="432">
        <v>42</v>
      </c>
      <c r="AP52" s="409">
        <v>144.54400630000001</v>
      </c>
      <c r="AQ52" s="409">
        <v>148.89699999999999</v>
      </c>
      <c r="AR52" s="425">
        <v>128.35</v>
      </c>
      <c r="AW52" s="432">
        <v>42</v>
      </c>
      <c r="AX52" s="409">
        <v>117.64</v>
      </c>
      <c r="AY52" s="409">
        <v>98.04</v>
      </c>
      <c r="AZ52" s="425">
        <v>100.18</v>
      </c>
      <c r="BB52" s="432">
        <v>42</v>
      </c>
      <c r="BC52" s="412">
        <v>118.85000000000001</v>
      </c>
      <c r="BD52" s="410">
        <v>196.38000000000002</v>
      </c>
      <c r="BE52" s="428">
        <v>165.69499870000001</v>
      </c>
    </row>
    <row r="53" spans="1:57" s="173" customFormat="1" ht="12.75">
      <c r="A53" s="218"/>
      <c r="B53" s="231"/>
      <c r="C53" s="231"/>
      <c r="D53" s="231"/>
      <c r="E53" s="231"/>
      <c r="F53" s="231"/>
      <c r="G53" s="231"/>
      <c r="H53" s="231"/>
      <c r="I53" s="231"/>
      <c r="J53" s="256"/>
      <c r="K53" s="166"/>
      <c r="U53" s="392"/>
      <c r="V53" s="392"/>
      <c r="W53"/>
      <c r="X53" s="450">
        <v>23.728571479999999</v>
      </c>
      <c r="Y53" s="450">
        <v>61.090667089999997</v>
      </c>
      <c r="Z53" s="450">
        <v>38.42033386</v>
      </c>
      <c r="AA53" s="450">
        <v>8.9832856999999997</v>
      </c>
      <c r="AB53" s="450">
        <v>4.4537142860000003</v>
      </c>
      <c r="AC53" s="408">
        <v>83.839285709999999</v>
      </c>
      <c r="AD53" s="450">
        <v>47.64285769</v>
      </c>
      <c r="AE53" s="450">
        <v>13.18000003</v>
      </c>
      <c r="AF53" s="450">
        <v>10.001428600000001</v>
      </c>
      <c r="AG53" s="450">
        <v>1.2431428769999999</v>
      </c>
      <c r="AH53" s="450">
        <v>37.059285850000002</v>
      </c>
      <c r="AI53" s="450">
        <v>9.9271429609999995</v>
      </c>
      <c r="AO53" s="432">
        <v>43</v>
      </c>
      <c r="AP53" s="409">
        <v>133.50900268554599</v>
      </c>
      <c r="AQ53" s="409">
        <v>140.44499999999999</v>
      </c>
      <c r="AR53" s="425">
        <v>128.35</v>
      </c>
      <c r="AW53" s="432">
        <v>43</v>
      </c>
      <c r="AX53" s="409">
        <v>115.420997619628</v>
      </c>
      <c r="AY53" s="409">
        <v>102.325</v>
      </c>
      <c r="AZ53" s="425">
        <v>89.58</v>
      </c>
      <c r="BB53" s="432">
        <v>43</v>
      </c>
      <c r="BC53" s="412">
        <v>112.50799894332873</v>
      </c>
      <c r="BD53" s="410">
        <v>192.565</v>
      </c>
      <c r="BE53" s="428">
        <v>160.3979965</v>
      </c>
    </row>
    <row r="54" spans="1:57" s="173" customFormat="1" ht="12.75">
      <c r="A54" s="218"/>
      <c r="B54" s="231"/>
      <c r="C54" s="231"/>
      <c r="D54" s="231"/>
      <c r="E54" s="231"/>
      <c r="F54" s="231"/>
      <c r="G54" s="231"/>
      <c r="H54" s="231"/>
      <c r="I54" s="231"/>
      <c r="J54" s="256"/>
      <c r="K54" s="166"/>
      <c r="U54" s="392"/>
      <c r="V54" s="392"/>
      <c r="W54"/>
      <c r="X54" s="450">
        <v>30.528571810041125</v>
      </c>
      <c r="Y54" s="450">
        <v>77.433666865030759</v>
      </c>
      <c r="Z54" s="450">
        <v>23.011333147684685</v>
      </c>
      <c r="AA54" s="450">
        <v>10.47</v>
      </c>
      <c r="AB54" s="450">
        <v>8.2200000000000006</v>
      </c>
      <c r="AC54" s="408">
        <v>80.249285016741013</v>
      </c>
      <c r="AD54" s="450">
        <v>64.83</v>
      </c>
      <c r="AE54" s="450">
        <v>12.43</v>
      </c>
      <c r="AF54" s="450">
        <v>10.001428604125973</v>
      </c>
      <c r="AG54" s="450">
        <v>1.5007142850330841</v>
      </c>
      <c r="AH54" s="450">
        <v>36.905714307512518</v>
      </c>
      <c r="AI54" s="450">
        <v>10.785714285714255</v>
      </c>
      <c r="AO54" s="432">
        <v>44</v>
      </c>
      <c r="AP54" s="409">
        <v>133.50900268554599</v>
      </c>
      <c r="AQ54" s="409">
        <v>140.44499999999999</v>
      </c>
      <c r="AR54" s="173">
        <v>121.2</v>
      </c>
      <c r="AW54" s="432">
        <v>44</v>
      </c>
      <c r="AX54" s="409">
        <v>100.18</v>
      </c>
      <c r="AY54" s="409">
        <v>91.68</v>
      </c>
      <c r="AZ54" s="425">
        <v>75.16</v>
      </c>
      <c r="BB54" s="432">
        <v>44</v>
      </c>
      <c r="BC54" s="412">
        <v>108.26299999999999</v>
      </c>
      <c r="BD54" s="410">
        <v>187.09000000000003</v>
      </c>
      <c r="BE54" s="428">
        <v>154.79199919999999</v>
      </c>
    </row>
    <row r="55" spans="1:57" s="173" customFormat="1" ht="12.75">
      <c r="A55" s="218"/>
      <c r="B55" s="231"/>
      <c r="C55" s="231"/>
      <c r="D55" s="231"/>
      <c r="E55" s="231"/>
      <c r="F55" s="231"/>
      <c r="G55" s="231"/>
      <c r="H55" s="231"/>
      <c r="I55" s="231"/>
      <c r="J55" s="256"/>
      <c r="K55" s="166"/>
      <c r="U55" s="392"/>
      <c r="V55" s="392"/>
      <c r="W55"/>
      <c r="X55" s="450">
        <v>19.285699999999999</v>
      </c>
      <c r="Y55" s="450">
        <v>47.748571668352348</v>
      </c>
      <c r="Z55" s="450">
        <v>14.493142809186628</v>
      </c>
      <c r="AA55" s="450">
        <v>7.8201428140912697</v>
      </c>
      <c r="AB55" s="450">
        <v>2.3963000000000001</v>
      </c>
      <c r="AC55" s="408">
        <v>74.034999999999997</v>
      </c>
      <c r="AD55" s="450">
        <v>60.726999999999997</v>
      </c>
      <c r="AE55" s="450">
        <v>9.5739999999999998</v>
      </c>
      <c r="AF55" s="450">
        <v>10.001428604125966</v>
      </c>
      <c r="AG55" s="450">
        <v>1.2811428649084857</v>
      </c>
      <c r="AH55" s="450">
        <v>38.396000000000001</v>
      </c>
      <c r="AI55" s="450">
        <v>21.811399999999999</v>
      </c>
      <c r="AO55" s="432">
        <v>45</v>
      </c>
      <c r="AP55" s="409">
        <v>133.50900268554599</v>
      </c>
      <c r="AQ55" s="409">
        <v>134.84</v>
      </c>
      <c r="AR55" s="425">
        <v>121.2</v>
      </c>
      <c r="AW55" s="432">
        <v>45</v>
      </c>
      <c r="AX55" s="409">
        <v>83.341003420000007</v>
      </c>
      <c r="AY55" s="409">
        <v>79.23</v>
      </c>
      <c r="AZ55" s="425">
        <v>61.21</v>
      </c>
      <c r="BB55" s="432">
        <v>45</v>
      </c>
      <c r="BC55" s="412">
        <v>102.77400085399999</v>
      </c>
      <c r="BD55" s="410">
        <v>183.072</v>
      </c>
      <c r="BE55" s="428">
        <v>149.715</v>
      </c>
    </row>
    <row r="56" spans="1:57" s="173" customFormat="1" ht="12.75">
      <c r="A56" s="218"/>
      <c r="B56" s="231"/>
      <c r="C56" s="231"/>
      <c r="D56" s="231"/>
      <c r="E56" s="231"/>
      <c r="F56" s="231"/>
      <c r="G56" s="231"/>
      <c r="H56" s="231"/>
      <c r="I56" s="231"/>
      <c r="J56" s="256"/>
      <c r="K56" s="166"/>
      <c r="U56" s="392"/>
      <c r="V56" s="392">
        <v>48</v>
      </c>
      <c r="W56"/>
      <c r="X56" s="450">
        <v>18.57</v>
      </c>
      <c r="Y56" s="450">
        <v>56.05</v>
      </c>
      <c r="Z56" s="450">
        <v>23.31</v>
      </c>
      <c r="AA56" s="450">
        <v>7.5830000000000002</v>
      </c>
      <c r="AB56" s="450">
        <v>2.44</v>
      </c>
      <c r="AC56" s="408">
        <v>82.129000000000005</v>
      </c>
      <c r="AD56" s="450">
        <v>61.54</v>
      </c>
      <c r="AE56" s="450">
        <v>8.7200000000000006</v>
      </c>
      <c r="AF56" s="450">
        <v>9.7940000000000005</v>
      </c>
      <c r="AG56" s="450">
        <v>1.64</v>
      </c>
      <c r="AH56" s="450">
        <v>40.08</v>
      </c>
      <c r="AI56" s="450">
        <v>26.073</v>
      </c>
      <c r="AO56" s="432">
        <v>46</v>
      </c>
      <c r="AP56" s="409">
        <v>124.56</v>
      </c>
      <c r="AQ56" s="409">
        <v>134.84</v>
      </c>
      <c r="AR56" s="425">
        <v>112.14</v>
      </c>
      <c r="AW56" s="432">
        <v>46</v>
      </c>
      <c r="AX56" s="409">
        <v>73.136001586914006</v>
      </c>
      <c r="AY56" s="409">
        <v>81.28</v>
      </c>
      <c r="AZ56" s="425">
        <v>43.99</v>
      </c>
      <c r="BB56" s="432">
        <v>46</v>
      </c>
      <c r="BC56" s="412">
        <v>99.224143177270747</v>
      </c>
      <c r="BD56" s="410">
        <v>179.65</v>
      </c>
      <c r="BE56" s="428">
        <v>144.1180004</v>
      </c>
    </row>
    <row r="57" spans="1:57" s="173" customFormat="1" ht="12.75">
      <c r="A57" s="218"/>
      <c r="B57" s="231"/>
      <c r="C57" s="231"/>
      <c r="D57" s="231"/>
      <c r="E57" s="231"/>
      <c r="F57" s="231"/>
      <c r="G57" s="231"/>
      <c r="H57" s="231"/>
      <c r="I57" s="231"/>
      <c r="J57" s="256"/>
      <c r="K57" s="166"/>
      <c r="U57" s="392"/>
      <c r="V57" s="392"/>
      <c r="W57"/>
      <c r="X57" s="450">
        <v>31.86</v>
      </c>
      <c r="Y57" s="450">
        <v>78.91</v>
      </c>
      <c r="Z57" s="450">
        <v>47.94</v>
      </c>
      <c r="AA57" s="450">
        <v>10.81</v>
      </c>
      <c r="AB57" s="450">
        <v>4.71</v>
      </c>
      <c r="AC57" s="408">
        <v>105.09</v>
      </c>
      <c r="AD57" s="450">
        <v>83.95</v>
      </c>
      <c r="AE57" s="450">
        <v>18.13</v>
      </c>
      <c r="AF57" s="450">
        <v>10</v>
      </c>
      <c r="AG57" s="450">
        <v>1.615</v>
      </c>
      <c r="AH57" s="450">
        <v>50.85</v>
      </c>
      <c r="AI57" s="450">
        <v>25.96</v>
      </c>
      <c r="AO57" s="432">
        <v>47</v>
      </c>
      <c r="AP57" s="409">
        <v>124.56</v>
      </c>
      <c r="AQ57" s="409">
        <v>134.84</v>
      </c>
      <c r="AR57" s="425">
        <v>112.14</v>
      </c>
      <c r="AW57" s="432">
        <v>47</v>
      </c>
      <c r="AX57" s="409">
        <v>49.643001556396399</v>
      </c>
      <c r="AY57" s="409">
        <v>79.23</v>
      </c>
      <c r="AZ57" s="425">
        <v>25.78</v>
      </c>
      <c r="BB57" s="432">
        <v>47</v>
      </c>
      <c r="BC57" s="412">
        <v>98.391001403331657</v>
      </c>
      <c r="BD57" s="410">
        <v>174.434</v>
      </c>
      <c r="BE57" s="428">
        <v>138.82499809999999</v>
      </c>
    </row>
    <row r="58" spans="1:57" s="173" customFormat="1" ht="12.75">
      <c r="A58" s="218"/>
      <c r="B58" s="231"/>
      <c r="C58" s="231"/>
      <c r="D58" s="231"/>
      <c r="E58" s="231"/>
      <c r="F58" s="231"/>
      <c r="G58" s="231"/>
      <c r="H58" s="231"/>
      <c r="I58" s="231"/>
      <c r="J58" s="256"/>
      <c r="K58" s="166"/>
      <c r="U58" s="392"/>
      <c r="V58" s="392"/>
      <c r="W58"/>
      <c r="X58" s="450">
        <v>45.715000000000003</v>
      </c>
      <c r="Y58" s="450">
        <v>120.64</v>
      </c>
      <c r="Z58" s="450">
        <v>31.65</v>
      </c>
      <c r="AA58" s="450">
        <v>19.32</v>
      </c>
      <c r="AB58" s="450">
        <v>12.4</v>
      </c>
      <c r="AC58" s="408">
        <v>111.883</v>
      </c>
      <c r="AD58" s="450">
        <v>89.3</v>
      </c>
      <c r="AE58" s="450">
        <v>21.54</v>
      </c>
      <c r="AF58" s="450">
        <v>10</v>
      </c>
      <c r="AG58" s="450">
        <v>1.31</v>
      </c>
      <c r="AH58" s="450">
        <v>85.53</v>
      </c>
      <c r="AI58" s="450">
        <v>28.62</v>
      </c>
      <c r="AO58" s="432">
        <v>48</v>
      </c>
      <c r="AP58" s="409">
        <v>117.827</v>
      </c>
      <c r="AQ58" s="409">
        <v>134.15</v>
      </c>
      <c r="AR58" s="425">
        <v>101.14</v>
      </c>
      <c r="AW58" s="432">
        <v>48</v>
      </c>
      <c r="AX58" s="409">
        <v>45.865000000000002</v>
      </c>
      <c r="AY58" s="409">
        <v>79.23</v>
      </c>
      <c r="AZ58" s="425">
        <v>29.34</v>
      </c>
      <c r="BB58" s="432">
        <v>48</v>
      </c>
      <c r="BC58" s="412">
        <v>87.924999999999983</v>
      </c>
      <c r="BD58" s="410">
        <v>169.50000000000003</v>
      </c>
      <c r="BE58" s="428">
        <v>133.112999</v>
      </c>
    </row>
    <row r="59" spans="1:57" s="173" customFormat="1" ht="13.5">
      <c r="A59" s="218"/>
      <c r="B59" s="231"/>
      <c r="C59" s="231"/>
      <c r="D59" s="231"/>
      <c r="E59" s="231"/>
      <c r="F59" s="231"/>
      <c r="G59" s="231"/>
      <c r="H59" s="231"/>
      <c r="I59" s="231"/>
      <c r="J59" s="256"/>
      <c r="K59" s="166"/>
      <c r="U59" s="392"/>
      <c r="V59" s="392">
        <v>51</v>
      </c>
      <c r="W59"/>
      <c r="X59" s="450">
        <v>36.909999999999997</v>
      </c>
      <c r="Y59" s="450">
        <v>78.84</v>
      </c>
      <c r="Z59" s="450">
        <v>19.73</v>
      </c>
      <c r="AA59" s="450">
        <v>13.65</v>
      </c>
      <c r="AB59" s="450">
        <v>8.74</v>
      </c>
      <c r="AC59" s="408">
        <v>101.2</v>
      </c>
      <c r="AD59" s="450">
        <v>99.78</v>
      </c>
      <c r="AE59" s="450">
        <v>27.96</v>
      </c>
      <c r="AF59" s="450">
        <v>10</v>
      </c>
      <c r="AG59" s="450">
        <v>1.1399999999999999</v>
      </c>
      <c r="AH59" s="450">
        <v>116.12</v>
      </c>
      <c r="AI59" s="450">
        <v>54.8</v>
      </c>
      <c r="AO59" s="432">
        <v>49</v>
      </c>
      <c r="AP59" s="409">
        <v>117.827</v>
      </c>
      <c r="AQ59" s="409">
        <v>134.15</v>
      </c>
      <c r="AR59" s="425">
        <v>101.14</v>
      </c>
      <c r="AW59" s="432">
        <v>49</v>
      </c>
      <c r="AX59" s="433">
        <v>51.566714695521732</v>
      </c>
      <c r="AY59" s="409">
        <v>81.28</v>
      </c>
      <c r="AZ59" s="425">
        <v>34.76</v>
      </c>
      <c r="BB59" s="432">
        <v>49</v>
      </c>
      <c r="BC59" s="412">
        <v>85.033142868961448</v>
      </c>
      <c r="BD59" s="410">
        <v>164.72300000000001</v>
      </c>
      <c r="BE59" s="428">
        <v>128.37000269999999</v>
      </c>
    </row>
    <row r="60" spans="1:57" s="173" customFormat="1" ht="13.5" thickBot="1">
      <c r="A60" s="218"/>
      <c r="B60" s="231"/>
      <c r="C60" s="231"/>
      <c r="D60" s="231"/>
      <c r="E60" s="231"/>
      <c r="F60" s="231"/>
      <c r="G60" s="231"/>
      <c r="H60" s="231"/>
      <c r="I60" s="231"/>
      <c r="J60" s="256"/>
      <c r="K60" s="166"/>
      <c r="U60" s="392"/>
      <c r="V60" s="392"/>
      <c r="W60"/>
      <c r="X60" s="450">
        <v>68.171428680419893</v>
      </c>
      <c r="Y60" s="450">
        <v>173.24642835344551</v>
      </c>
      <c r="Z60" s="450">
        <v>46.748427799769779</v>
      </c>
      <c r="AA60" s="450">
        <v>20.258571216038241</v>
      </c>
      <c r="AB60" s="450">
        <v>16.477428436279258</v>
      </c>
      <c r="AC60" s="408">
        <v>183.30985913957815</v>
      </c>
      <c r="AD60" s="450">
        <v>150.62857273646728</v>
      </c>
      <c r="AE60" s="450">
        <v>44.407142639160142</v>
      </c>
      <c r="AF60" s="450">
        <v>10</v>
      </c>
      <c r="AG60" s="450">
        <v>1.2935714210782672</v>
      </c>
      <c r="AH60" s="450">
        <v>146.74785723004999</v>
      </c>
      <c r="AI60" s="450">
        <v>50.432856423514181</v>
      </c>
      <c r="AO60" s="432">
        <v>50</v>
      </c>
      <c r="AP60" s="409">
        <v>111.587</v>
      </c>
      <c r="AQ60" s="409">
        <v>128.977</v>
      </c>
      <c r="AR60" s="425">
        <v>96.75</v>
      </c>
      <c r="AW60" s="432">
        <v>50</v>
      </c>
      <c r="AX60" s="409">
        <v>69.12</v>
      </c>
      <c r="AY60" s="409">
        <v>69.123000000000005</v>
      </c>
      <c r="AZ60" s="425">
        <v>32.950000000000003</v>
      </c>
      <c r="BB60" s="432">
        <v>50</v>
      </c>
      <c r="BC60" s="412">
        <v>78.216999999999999</v>
      </c>
      <c r="BD60" s="410">
        <v>160.208</v>
      </c>
      <c r="BE60" s="428">
        <v>122.7149982</v>
      </c>
    </row>
    <row r="61" spans="1:57" s="173" customFormat="1" ht="12.75">
      <c r="A61" s="218"/>
      <c r="B61" s="231"/>
      <c r="C61" s="231"/>
      <c r="D61" s="231"/>
      <c r="E61" s="231"/>
      <c r="F61" s="231"/>
      <c r="G61" s="231"/>
      <c r="H61" s="231"/>
      <c r="I61" s="231"/>
      <c r="J61" s="256"/>
      <c r="K61" s="166"/>
      <c r="U61" s="421">
        <v>2015</v>
      </c>
      <c r="V61" s="401">
        <v>1</v>
      </c>
      <c r="W61">
        <v>1</v>
      </c>
      <c r="X61" s="450">
        <v>68.54285648890901</v>
      </c>
      <c r="Y61" s="450">
        <v>128.19599696568042</v>
      </c>
      <c r="Z61" s="450">
        <v>45.029000418526742</v>
      </c>
      <c r="AA61" s="450">
        <v>22.87971414838513</v>
      </c>
      <c r="AB61" s="450">
        <v>19.893999917166528</v>
      </c>
      <c r="AC61" s="408">
        <v>330.59428187778974</v>
      </c>
      <c r="AD61" s="450">
        <v>194.22142791748016</v>
      </c>
      <c r="AE61" s="450">
        <v>47.308570316859615</v>
      </c>
      <c r="AF61" s="450">
        <v>10.010000092642628</v>
      </c>
      <c r="AG61" s="450">
        <v>1.0784285579408874</v>
      </c>
      <c r="AH61" s="450">
        <v>183.91999816894503</v>
      </c>
      <c r="AI61" s="450">
        <v>92.277143205914939</v>
      </c>
      <c r="AO61" s="432">
        <v>51</v>
      </c>
      <c r="AP61" s="409">
        <v>111.587</v>
      </c>
      <c r="AQ61" s="409">
        <v>128.977</v>
      </c>
      <c r="AR61" s="425">
        <v>96.75</v>
      </c>
      <c r="AW61" s="432">
        <v>51</v>
      </c>
      <c r="AX61" s="409">
        <v>63.18</v>
      </c>
      <c r="AY61" s="409">
        <v>63.18</v>
      </c>
      <c r="AZ61" s="425">
        <v>25.78</v>
      </c>
      <c r="BB61" s="432">
        <v>51</v>
      </c>
      <c r="BC61" s="412">
        <v>74.797000000476842</v>
      </c>
      <c r="BD61" s="410">
        <v>157.54600000000002</v>
      </c>
      <c r="BE61" s="428">
        <v>120.156003</v>
      </c>
    </row>
    <row r="62" spans="1:57" s="173" customFormat="1" ht="12.75">
      <c r="A62" s="218"/>
      <c r="B62" s="231"/>
      <c r="C62" s="231"/>
      <c r="D62" s="231"/>
      <c r="E62" s="231"/>
      <c r="F62" s="231"/>
      <c r="G62" s="231"/>
      <c r="H62" s="231"/>
      <c r="I62" s="231"/>
      <c r="J62" s="256"/>
      <c r="K62" s="166"/>
      <c r="U62" s="392"/>
      <c r="V62" s="392"/>
      <c r="W62">
        <v>2</v>
      </c>
      <c r="X62" s="450">
        <v>49.685714176722875</v>
      </c>
      <c r="Y62" s="450">
        <v>96.163429260253665</v>
      </c>
      <c r="Z62" s="450">
        <v>43.363000052315797</v>
      </c>
      <c r="AA62" s="450">
        <v>14.161143030439073</v>
      </c>
      <c r="AB62" s="450">
        <v>11.166571480887255</v>
      </c>
      <c r="AC62" s="408">
        <v>214.08728681291797</v>
      </c>
      <c r="AD62" s="450">
        <v>138.71857234409842</v>
      </c>
      <c r="AE62" s="450">
        <v>33.982857295444987</v>
      </c>
      <c r="AF62" s="450">
        <v>9.4300000326974018</v>
      </c>
      <c r="AG62" s="450">
        <v>1.124142876693178</v>
      </c>
      <c r="AH62" s="450">
        <v>270.27856881277859</v>
      </c>
      <c r="AI62" s="450">
        <v>92.534285409109799</v>
      </c>
      <c r="AO62" s="432">
        <v>52</v>
      </c>
      <c r="AP62" s="409">
        <v>120.986000061035</v>
      </c>
      <c r="AQ62" s="409">
        <v>138.54</v>
      </c>
      <c r="AR62" s="425">
        <v>96.75</v>
      </c>
      <c r="AW62" s="432">
        <v>52</v>
      </c>
      <c r="AX62" s="409">
        <v>61.214000701904297</v>
      </c>
      <c r="AY62" s="409">
        <v>83.69</v>
      </c>
      <c r="AZ62" s="425">
        <v>22.26</v>
      </c>
      <c r="BB62" s="432">
        <v>52</v>
      </c>
      <c r="BC62" s="412">
        <v>74.148001715540829</v>
      </c>
      <c r="BD62" s="410">
        <v>154.74090000000001</v>
      </c>
      <c r="BE62" s="428">
        <v>116.128997</v>
      </c>
    </row>
    <row r="63" spans="1:57" s="173" customFormat="1" ht="12.75">
      <c r="A63" s="218"/>
      <c r="B63" s="231"/>
      <c r="C63" s="231"/>
      <c r="D63" s="231"/>
      <c r="E63" s="231"/>
      <c r="F63" s="231"/>
      <c r="G63" s="231"/>
      <c r="H63" s="231"/>
      <c r="I63" s="231"/>
      <c r="J63" s="256"/>
      <c r="K63" s="166"/>
      <c r="U63" s="392"/>
      <c r="V63" s="392"/>
      <c r="W63">
        <v>3</v>
      </c>
      <c r="X63" s="450">
        <v>63.18571363176612</v>
      </c>
      <c r="Y63" s="450">
        <v>170.70128413609078</v>
      </c>
      <c r="Z63" s="450">
        <v>71.775428771972571</v>
      </c>
      <c r="AA63" s="450">
        <v>13.84971414293557</v>
      </c>
      <c r="AB63" s="450">
        <v>9.8989998953682861</v>
      </c>
      <c r="AC63" s="408">
        <v>181.50271388462556</v>
      </c>
      <c r="AD63" s="450">
        <v>156.31142970493829</v>
      </c>
      <c r="AE63" s="450">
        <v>26.197142464773954</v>
      </c>
      <c r="AF63" s="450">
        <v>9</v>
      </c>
      <c r="AG63" s="450">
        <v>1.2850000006811924</v>
      </c>
      <c r="AH63" s="450">
        <v>324.18071855817436</v>
      </c>
      <c r="AI63" s="450">
        <v>77.014000483921535</v>
      </c>
      <c r="AO63" s="432">
        <v>53</v>
      </c>
      <c r="AP63" s="409"/>
      <c r="AQ63" s="409"/>
      <c r="AR63" s="425"/>
      <c r="AW63" s="432">
        <v>53</v>
      </c>
      <c r="BB63" s="432">
        <v>53</v>
      </c>
      <c r="BC63" s="412"/>
      <c r="BD63" s="410"/>
      <c r="BE63" s="428"/>
    </row>
    <row r="64" spans="1:57" s="173" customFormat="1" ht="12.75">
      <c r="A64" s="218"/>
      <c r="B64" s="231"/>
      <c r="C64" s="231"/>
      <c r="D64" s="231"/>
      <c r="E64" s="231"/>
      <c r="F64" s="231"/>
      <c r="G64" s="231"/>
      <c r="H64" s="231"/>
      <c r="I64" s="231"/>
      <c r="J64" s="256"/>
      <c r="K64" s="166"/>
      <c r="U64" s="392"/>
      <c r="V64" s="392">
        <v>4</v>
      </c>
      <c r="W64">
        <v>4</v>
      </c>
      <c r="X64" s="450">
        <v>92.357142857142819</v>
      </c>
      <c r="Y64" s="450">
        <v>159.75871276855426</v>
      </c>
      <c r="Z64" s="450">
        <v>123.43885803222614</v>
      </c>
      <c r="AA64" s="450">
        <v>23.090571539742559</v>
      </c>
      <c r="AB64" s="450">
        <v>17.496428762163383</v>
      </c>
      <c r="AC64" s="408">
        <v>321.27714320591474</v>
      </c>
      <c r="AD64" s="450">
        <v>188.44857134137786</v>
      </c>
      <c r="AE64" s="450">
        <v>42.578571592058424</v>
      </c>
      <c r="AF64" s="450">
        <v>9.0057144165039045</v>
      </c>
      <c r="AG64" s="450">
        <v>2.8518571853637655</v>
      </c>
      <c r="AH64" s="450">
        <v>226.1550009591233</v>
      </c>
      <c r="AI64" s="450">
        <v>82.329572405133788</v>
      </c>
      <c r="AP64" s="410"/>
      <c r="AQ64" s="410"/>
      <c r="AR64" s="428"/>
    </row>
    <row r="65" spans="1:44" s="173" customFormat="1" ht="12.75">
      <c r="A65" s="218"/>
      <c r="B65" s="231"/>
      <c r="C65" s="231"/>
      <c r="D65" s="231"/>
      <c r="E65" s="231"/>
      <c r="F65" s="231"/>
      <c r="G65" s="231"/>
      <c r="H65" s="231"/>
      <c r="I65" s="231"/>
      <c r="J65" s="256"/>
      <c r="K65" s="166"/>
      <c r="U65" s="392"/>
      <c r="V65" s="392"/>
      <c r="W65">
        <v>5</v>
      </c>
      <c r="X65" s="450">
        <v>89.485714503696826</v>
      </c>
      <c r="Y65" s="450">
        <v>175.85857282366015</v>
      </c>
      <c r="Z65" s="450">
        <v>98.794857025146186</v>
      </c>
      <c r="AA65" s="450">
        <v>20.899142946515727</v>
      </c>
      <c r="AB65" s="450">
        <v>18.429857390267454</v>
      </c>
      <c r="AC65" s="408">
        <v>327.06042698451427</v>
      </c>
      <c r="AD65" s="450">
        <v>191.91857365199442</v>
      </c>
      <c r="AE65" s="450">
        <v>47.517142159598151</v>
      </c>
      <c r="AF65" s="450">
        <v>9</v>
      </c>
      <c r="AG65" s="450">
        <v>6.0409999234335663</v>
      </c>
      <c r="AH65" s="450">
        <v>175.73643166678244</v>
      </c>
      <c r="AI65" s="450">
        <v>61.832857404436346</v>
      </c>
      <c r="AP65" s="429"/>
      <c r="AQ65" s="429"/>
      <c r="AR65" s="428"/>
    </row>
    <row r="66" spans="1:44" s="173" customFormat="1" ht="12.75">
      <c r="A66" s="218"/>
      <c r="B66" s="231"/>
      <c r="C66" s="231"/>
      <c r="D66" s="231"/>
      <c r="E66" s="231"/>
      <c r="F66" s="231"/>
      <c r="G66" s="231"/>
      <c r="H66" s="231"/>
      <c r="I66" s="231"/>
      <c r="J66" s="256"/>
      <c r="K66" s="166"/>
      <c r="U66" s="392"/>
      <c r="V66" s="392"/>
      <c r="W66">
        <v>6</v>
      </c>
      <c r="X66" s="450">
        <v>70.542857033865786</v>
      </c>
      <c r="Y66" s="450">
        <v>165.36414119175461</v>
      </c>
      <c r="Z66" s="450">
        <v>47.4197137015206</v>
      </c>
      <c r="AA66" s="450">
        <v>21.769857134137798</v>
      </c>
      <c r="AB66" s="450">
        <v>15.948999949863927</v>
      </c>
      <c r="AC66" s="408">
        <v>382.54914855956986</v>
      </c>
      <c r="AD66" s="450">
        <v>206.39285714285671</v>
      </c>
      <c r="AE66" s="450">
        <v>21.769857134137798</v>
      </c>
      <c r="AF66" s="450">
        <v>9</v>
      </c>
      <c r="AG66" s="450">
        <v>8.9162856510707265</v>
      </c>
      <c r="AH66" s="450">
        <v>124.30357033865756</v>
      </c>
      <c r="AI66" s="450">
        <v>71.741429465157537</v>
      </c>
      <c r="AP66" s="429"/>
      <c r="AQ66" s="429"/>
      <c r="AR66" s="425"/>
    </row>
    <row r="67" spans="1:44" s="173" customFormat="1" ht="12.75">
      <c r="A67" s="218"/>
      <c r="B67" s="231"/>
      <c r="C67" s="231"/>
      <c r="D67" s="231"/>
      <c r="E67" s="231"/>
      <c r="F67" s="231"/>
      <c r="G67" s="231"/>
      <c r="H67" s="231"/>
      <c r="I67" s="231"/>
      <c r="J67" s="256"/>
      <c r="K67" s="166"/>
      <c r="U67" s="392"/>
      <c r="V67" s="392"/>
      <c r="W67">
        <v>7</v>
      </c>
      <c r="X67" s="450">
        <v>74.442858014787944</v>
      </c>
      <c r="Y67" s="450">
        <v>115.832716805594</v>
      </c>
      <c r="Z67" s="450">
        <v>39.554857526506659</v>
      </c>
      <c r="AA67" s="450">
        <v>25.199285234723742</v>
      </c>
      <c r="AB67" s="450">
        <v>17.346428462437171</v>
      </c>
      <c r="AC67" s="408">
        <v>439.76600428989923</v>
      </c>
      <c r="AD67" s="450">
        <v>188.98428562709228</v>
      </c>
      <c r="AE67" s="450">
        <v>48.435713631766134</v>
      </c>
      <c r="AF67" s="450">
        <v>9.0028572082519513</v>
      </c>
      <c r="AG67" s="450">
        <v>14.150571210043733</v>
      </c>
      <c r="AH67" s="450">
        <v>311.82357134137811</v>
      </c>
      <c r="AI67" s="450">
        <v>78.088570186070001</v>
      </c>
      <c r="AP67" s="424"/>
      <c r="AQ67" s="424"/>
      <c r="AR67" s="424"/>
    </row>
    <row r="68" spans="1:44" s="173" customFormat="1" ht="12.75">
      <c r="A68" s="218"/>
      <c r="B68" s="231"/>
      <c r="C68" s="231"/>
      <c r="D68" s="231"/>
      <c r="E68" s="231"/>
      <c r="F68" s="231"/>
      <c r="G68" s="231"/>
      <c r="H68" s="231"/>
      <c r="I68" s="231"/>
      <c r="J68" s="256"/>
      <c r="K68" s="166"/>
      <c r="U68" s="392"/>
      <c r="V68" s="392">
        <v>8</v>
      </c>
      <c r="W68">
        <v>8</v>
      </c>
      <c r="X68" s="450">
        <v>57.657142639160107</v>
      </c>
      <c r="Y68" s="450">
        <v>105.39785766601526</v>
      </c>
      <c r="Z68" s="450">
        <v>40.561000006539437</v>
      </c>
      <c r="AA68" s="450">
        <v>20.075571877615744</v>
      </c>
      <c r="AB68" s="450">
        <v>12.653857094900914</v>
      </c>
      <c r="AC68" s="408">
        <v>288.93457249232642</v>
      </c>
      <c r="AD68" s="450">
        <v>201.38999720982085</v>
      </c>
      <c r="AE68" s="450">
        <v>43.595714569091747</v>
      </c>
      <c r="AF68" s="450">
        <v>9</v>
      </c>
      <c r="AG68" s="450">
        <v>4.65714287757873</v>
      </c>
      <c r="AH68" s="450">
        <v>283.68928527831974</v>
      </c>
      <c r="AI68" s="450">
        <v>88.551427568708121</v>
      </c>
      <c r="AP68" s="410"/>
      <c r="AQ68" s="409"/>
      <c r="AR68" s="425"/>
    </row>
    <row r="69" spans="1:44" s="173" customFormat="1" ht="12.75">
      <c r="A69" s="218"/>
      <c r="B69" s="231"/>
      <c r="C69" s="231"/>
      <c r="D69" s="231"/>
      <c r="E69" s="231"/>
      <c r="F69" s="231"/>
      <c r="G69" s="231"/>
      <c r="H69" s="231"/>
      <c r="I69" s="231"/>
      <c r="J69" s="256"/>
      <c r="K69" s="166"/>
      <c r="U69" s="392"/>
      <c r="V69" s="392"/>
      <c r="W69">
        <v>9</v>
      </c>
      <c r="X69" s="450">
        <v>88.771428789410876</v>
      </c>
      <c r="Y69" s="450">
        <v>162.89514378138898</v>
      </c>
      <c r="Z69" s="450">
        <v>99.332141876220447</v>
      </c>
      <c r="AA69" s="450">
        <v>19.496999740600501</v>
      </c>
      <c r="AB69" s="450">
        <v>15.7849998474121</v>
      </c>
      <c r="AC69" s="408">
        <v>411.09385899134998</v>
      </c>
      <c r="AD69" s="450">
        <v>179.96000671386699</v>
      </c>
      <c r="AE69" s="450">
        <v>37.669998168945298</v>
      </c>
      <c r="AF69" s="450">
        <v>9.0014286041259748</v>
      </c>
      <c r="AG69" s="450">
        <v>3.743571417672289</v>
      </c>
      <c r="AH69" s="450">
        <v>317.80857631138355</v>
      </c>
      <c r="AI69" s="450">
        <v>91.184855869838046</v>
      </c>
      <c r="AP69" s="409"/>
      <c r="AQ69" s="409"/>
      <c r="AR69" s="425"/>
    </row>
    <row r="70" spans="1:44" s="173" customFormat="1" ht="12.75">
      <c r="A70" s="218"/>
      <c r="B70" s="231"/>
      <c r="C70" s="231"/>
      <c r="D70" s="231"/>
      <c r="E70" s="231"/>
      <c r="F70" s="231"/>
      <c r="G70" s="231"/>
      <c r="H70" s="231"/>
      <c r="I70" s="231"/>
      <c r="J70" s="256"/>
      <c r="K70" s="166"/>
      <c r="U70" s="392"/>
      <c r="V70" s="392"/>
      <c r="W70">
        <v>10</v>
      </c>
      <c r="X70" s="450">
        <v>82.44</v>
      </c>
      <c r="Y70" s="450">
        <v>131.47999999999999</v>
      </c>
      <c r="Z70" s="450">
        <v>63.86</v>
      </c>
      <c r="AA70" s="450">
        <v>23.33</v>
      </c>
      <c r="AB70" s="450">
        <v>16.84</v>
      </c>
      <c r="AC70" s="408">
        <v>435.11</v>
      </c>
      <c r="AD70" s="450">
        <v>175.54</v>
      </c>
      <c r="AE70" s="450">
        <v>52.55</v>
      </c>
      <c r="AF70" s="450">
        <v>15.41</v>
      </c>
      <c r="AG70" s="450">
        <v>22.31</v>
      </c>
      <c r="AH70" s="450">
        <v>307.52</v>
      </c>
      <c r="AI70" s="450">
        <v>98.38</v>
      </c>
      <c r="AP70" s="409"/>
      <c r="AQ70" s="409"/>
      <c r="AR70" s="425"/>
    </row>
    <row r="71" spans="1:44" s="173" customFormat="1" ht="12.75">
      <c r="A71" s="218"/>
      <c r="B71" s="231"/>
      <c r="C71" s="231"/>
      <c r="D71" s="231"/>
      <c r="E71" s="231"/>
      <c r="F71" s="231"/>
      <c r="G71" s="231"/>
      <c r="H71" s="231"/>
      <c r="I71" s="231"/>
      <c r="J71" s="256"/>
      <c r="K71" s="166"/>
      <c r="U71" s="392"/>
      <c r="V71" s="392"/>
      <c r="W71">
        <v>11</v>
      </c>
      <c r="X71" s="450">
        <v>79.385999999999996</v>
      </c>
      <c r="Y71" s="450">
        <v>168.71</v>
      </c>
      <c r="Z71" s="450">
        <v>149.82</v>
      </c>
      <c r="AA71" s="450">
        <v>21.65</v>
      </c>
      <c r="AB71" s="450">
        <v>17.920000000000002</v>
      </c>
      <c r="AC71" s="408">
        <v>268.85000000000002</v>
      </c>
      <c r="AD71" s="450">
        <v>139.57</v>
      </c>
      <c r="AE71" s="450">
        <v>35.479999999999997</v>
      </c>
      <c r="AF71" s="450">
        <v>11.194000000000001</v>
      </c>
      <c r="AG71" s="450">
        <v>11.012</v>
      </c>
      <c r="AH71" s="450">
        <v>267.10000000000002</v>
      </c>
      <c r="AI71" s="450">
        <v>73.144999999999996</v>
      </c>
      <c r="AP71" s="409"/>
      <c r="AQ71" s="409"/>
      <c r="AR71" s="425"/>
    </row>
    <row r="72" spans="1:44" s="173" customFormat="1" ht="12.75">
      <c r="A72" s="218"/>
      <c r="B72" s="231"/>
      <c r="C72" s="231"/>
      <c r="D72" s="231"/>
      <c r="E72" s="231"/>
      <c r="F72" s="231"/>
      <c r="G72" s="231"/>
      <c r="H72" s="231"/>
      <c r="I72" s="231"/>
      <c r="J72" s="256"/>
      <c r="K72" s="166"/>
      <c r="U72" s="392"/>
      <c r="V72" s="392">
        <v>12</v>
      </c>
      <c r="W72">
        <v>12</v>
      </c>
      <c r="X72" s="450">
        <v>79.385000000000005</v>
      </c>
      <c r="Y72" s="450">
        <v>283.36357334681884</v>
      </c>
      <c r="Z72" s="450">
        <v>237.20571463448616</v>
      </c>
      <c r="AA72" s="450">
        <v>27.377714429582827</v>
      </c>
      <c r="AB72" s="450">
        <v>22.34300013950887</v>
      </c>
      <c r="AC72" s="408">
        <v>380.93800136021173</v>
      </c>
      <c r="AD72" s="450">
        <v>144.48428562709242</v>
      </c>
      <c r="AE72" s="450">
        <v>34.888571330479174</v>
      </c>
      <c r="AF72" s="450">
        <v>21.529999869210325</v>
      </c>
      <c r="AG72" s="450">
        <v>11.088000297546349</v>
      </c>
      <c r="AH72" s="450">
        <v>256.24499947684097</v>
      </c>
      <c r="AI72" s="450">
        <v>60.913855961390873</v>
      </c>
      <c r="AP72" s="409"/>
      <c r="AQ72" s="409"/>
      <c r="AR72" s="425"/>
    </row>
    <row r="73" spans="1:44" s="173" customFormat="1" ht="12.75">
      <c r="A73" s="218"/>
      <c r="B73" s="231"/>
      <c r="C73" s="231"/>
      <c r="D73" s="231"/>
      <c r="E73" s="231"/>
      <c r="F73" s="231"/>
      <c r="G73" s="231"/>
      <c r="H73" s="231"/>
      <c r="I73" s="231"/>
      <c r="J73" s="256"/>
      <c r="K73" s="166"/>
      <c r="U73" s="392"/>
      <c r="V73" s="392"/>
      <c r="W73">
        <v>13</v>
      </c>
      <c r="X73" s="450">
        <v>106.27142769949758</v>
      </c>
      <c r="Y73" s="450">
        <v>166.3</v>
      </c>
      <c r="Z73" s="450">
        <v>146.00399999999999</v>
      </c>
      <c r="AA73" s="450">
        <v>18.302499999999998</v>
      </c>
      <c r="AB73" s="450">
        <v>13.263</v>
      </c>
      <c r="AC73" s="408">
        <v>284.01</v>
      </c>
      <c r="AD73" s="450">
        <v>128.37</v>
      </c>
      <c r="AE73" s="450">
        <v>35.216999999999999</v>
      </c>
      <c r="AF73" s="450">
        <v>13.0228</v>
      </c>
      <c r="AG73" s="450">
        <v>5.0830000000000002</v>
      </c>
      <c r="AH73" s="450">
        <v>172.56</v>
      </c>
      <c r="AI73" s="450">
        <v>49.094000000000001</v>
      </c>
      <c r="AP73" s="409"/>
      <c r="AQ73" s="409"/>
      <c r="AR73" s="425"/>
    </row>
    <row r="74" spans="1:44" s="173" customFormat="1" ht="12.75">
      <c r="A74" s="218"/>
      <c r="B74" s="231"/>
      <c r="C74" s="231"/>
      <c r="D74" s="231"/>
      <c r="E74" s="231"/>
      <c r="F74" s="231"/>
      <c r="G74" s="231"/>
      <c r="H74" s="231"/>
      <c r="I74" s="231"/>
      <c r="J74" s="256"/>
      <c r="K74" s="166"/>
      <c r="U74" s="392"/>
      <c r="V74" s="392"/>
      <c r="W74">
        <v>14</v>
      </c>
      <c r="X74" s="450">
        <v>81.84</v>
      </c>
      <c r="Y74" s="450">
        <v>135.46</v>
      </c>
      <c r="Z74" s="450">
        <v>119.48</v>
      </c>
      <c r="AA74" s="450">
        <v>17.7</v>
      </c>
      <c r="AB74" s="450">
        <v>7.28</v>
      </c>
      <c r="AC74" s="408">
        <v>319.68499755859301</v>
      </c>
      <c r="AD74" s="450">
        <v>172.46</v>
      </c>
      <c r="AE74" s="450">
        <v>34</v>
      </c>
      <c r="AF74" s="450">
        <v>10.01</v>
      </c>
      <c r="AG74" s="450">
        <v>2.54</v>
      </c>
      <c r="AH74" s="450">
        <v>207.4</v>
      </c>
      <c r="AI74" s="450">
        <v>81.2</v>
      </c>
      <c r="AP74" s="409"/>
      <c r="AQ74" s="409"/>
      <c r="AR74" s="425"/>
    </row>
    <row r="75" spans="1:44" s="173" customFormat="1" ht="12.75">
      <c r="A75" s="218"/>
      <c r="B75" s="231"/>
      <c r="C75" s="231"/>
      <c r="D75" s="231"/>
      <c r="E75" s="231"/>
      <c r="F75" s="231"/>
      <c r="G75" s="231"/>
      <c r="H75" s="231"/>
      <c r="I75" s="231"/>
      <c r="J75" s="256"/>
      <c r="K75" s="166"/>
      <c r="U75" s="392"/>
      <c r="V75" s="392"/>
      <c r="W75">
        <v>15</v>
      </c>
      <c r="X75" s="450">
        <v>64.599999999999994</v>
      </c>
      <c r="Y75" s="450">
        <v>144.72999999999999</v>
      </c>
      <c r="Z75" s="450">
        <v>117.33</v>
      </c>
      <c r="AA75" s="450">
        <v>17.95</v>
      </c>
      <c r="AB75" s="450">
        <v>10.97</v>
      </c>
      <c r="AC75" s="408">
        <v>334.82</v>
      </c>
      <c r="AD75" s="450">
        <v>134.32</v>
      </c>
      <c r="AE75" s="450">
        <v>34.4</v>
      </c>
      <c r="AF75" s="450">
        <v>10</v>
      </c>
      <c r="AG75" s="450">
        <v>2.68</v>
      </c>
      <c r="AH75" s="450">
        <v>268.58999999999997</v>
      </c>
      <c r="AI75" s="450">
        <v>99.91</v>
      </c>
      <c r="AP75" s="409"/>
      <c r="AQ75" s="409"/>
      <c r="AR75" s="425"/>
    </row>
    <row r="76" spans="1:44" s="173" customFormat="1" ht="12.75">
      <c r="A76" s="218"/>
      <c r="B76" s="231"/>
      <c r="C76" s="231"/>
      <c r="D76" s="231"/>
      <c r="E76" s="231"/>
      <c r="F76" s="231"/>
      <c r="G76" s="231"/>
      <c r="H76" s="231"/>
      <c r="I76" s="231"/>
      <c r="J76" s="256"/>
      <c r="K76" s="166"/>
      <c r="U76" s="392"/>
      <c r="V76" s="392">
        <v>16</v>
      </c>
      <c r="W76">
        <v>16</v>
      </c>
      <c r="X76" s="450">
        <v>78.33</v>
      </c>
      <c r="Y76" s="450">
        <v>119.2355706</v>
      </c>
      <c r="Z76" s="450">
        <v>96.842713489999994</v>
      </c>
      <c r="AA76" s="450">
        <v>15.54999978</v>
      </c>
      <c r="AB76" s="450">
        <v>7.3847143309999996</v>
      </c>
      <c r="AC76" s="408">
        <v>242.2711443</v>
      </c>
      <c r="AD76" s="450">
        <v>123.28142769999999</v>
      </c>
      <c r="AE76" s="450">
        <v>31.61571421</v>
      </c>
      <c r="AF76" s="450">
        <v>10.00857149</v>
      </c>
      <c r="AG76" s="450">
        <v>1.739714282</v>
      </c>
      <c r="AH76" s="450">
        <v>219.1407122</v>
      </c>
      <c r="AI76" s="450">
        <v>73.782856530000004</v>
      </c>
      <c r="AP76" s="409"/>
      <c r="AQ76" s="409"/>
      <c r="AR76" s="425"/>
    </row>
    <row r="77" spans="1:44" s="173" customFormat="1" ht="12.75">
      <c r="A77" s="218"/>
      <c r="B77" s="231"/>
      <c r="C77" s="231"/>
      <c r="D77" s="231"/>
      <c r="E77" s="231"/>
      <c r="F77" s="231"/>
      <c r="G77" s="231"/>
      <c r="H77" s="231"/>
      <c r="I77" s="231"/>
      <c r="J77" s="256"/>
      <c r="K77" s="166"/>
      <c r="U77" s="392"/>
      <c r="V77" s="392"/>
      <c r="W77">
        <v>17</v>
      </c>
      <c r="X77" s="450">
        <v>60.25714275</v>
      </c>
      <c r="Y77" s="450">
        <v>87.61</v>
      </c>
      <c r="Z77" s="450">
        <v>50</v>
      </c>
      <c r="AA77" s="450">
        <v>14.797000000000001</v>
      </c>
      <c r="AB77" s="450">
        <v>9.26</v>
      </c>
      <c r="AC77" s="408">
        <v>224.91</v>
      </c>
      <c r="AD77" s="450">
        <v>109.76</v>
      </c>
      <c r="AE77" s="450">
        <v>26.86</v>
      </c>
      <c r="AF77" s="450">
        <v>10</v>
      </c>
      <c r="AG77" s="450">
        <v>1.53</v>
      </c>
      <c r="AH77" s="450">
        <v>165.05</v>
      </c>
      <c r="AI77" s="450">
        <v>46.43</v>
      </c>
      <c r="AP77" s="409"/>
      <c r="AQ77" s="409"/>
      <c r="AR77" s="425"/>
    </row>
    <row r="78" spans="1:44" s="173" customFormat="1" ht="12.75">
      <c r="A78" s="218"/>
      <c r="B78" s="231"/>
      <c r="C78" s="231"/>
      <c r="D78" s="231"/>
      <c r="E78" s="231"/>
      <c r="F78" s="231"/>
      <c r="G78" s="231"/>
      <c r="H78" s="231"/>
      <c r="I78" s="231"/>
      <c r="J78" s="256"/>
      <c r="K78" s="166"/>
      <c r="U78" s="392"/>
      <c r="V78" s="392"/>
      <c r="W78">
        <v>18</v>
      </c>
      <c r="X78" s="450">
        <v>42.69</v>
      </c>
      <c r="Y78" s="450">
        <v>85.12</v>
      </c>
      <c r="Z78" s="450">
        <v>49.42</v>
      </c>
      <c r="AA78" s="450">
        <v>14.55</v>
      </c>
      <c r="AB78" s="450">
        <v>8</v>
      </c>
      <c r="AC78" s="408">
        <v>165.54</v>
      </c>
      <c r="AD78" s="450">
        <v>94.2</v>
      </c>
      <c r="AE78" s="450">
        <v>21.22</v>
      </c>
      <c r="AF78" s="450">
        <v>10.039999999999999</v>
      </c>
      <c r="AG78" s="450">
        <v>1.1060000000000001</v>
      </c>
      <c r="AH78" s="450">
        <v>119.089</v>
      </c>
      <c r="AI78" s="450">
        <v>40.600999999999999</v>
      </c>
      <c r="AP78" s="409"/>
      <c r="AQ78" s="409"/>
      <c r="AR78" s="425"/>
    </row>
    <row r="79" spans="1:44" s="173" customFormat="1" ht="12.75">
      <c r="A79" s="218"/>
      <c r="B79" s="231"/>
      <c r="C79" s="231"/>
      <c r="D79" s="231"/>
      <c r="E79" s="231"/>
      <c r="F79" s="231"/>
      <c r="G79" s="231"/>
      <c r="H79" s="231"/>
      <c r="I79" s="231"/>
      <c r="J79" s="256"/>
      <c r="K79" s="166"/>
      <c r="U79" s="392"/>
      <c r="V79" s="392"/>
      <c r="W79">
        <v>19</v>
      </c>
      <c r="X79" s="450">
        <v>28.51</v>
      </c>
      <c r="Y79" s="450">
        <v>72.61</v>
      </c>
      <c r="Z79" s="450">
        <v>35.74</v>
      </c>
      <c r="AA79" s="450">
        <v>13.66</v>
      </c>
      <c r="AB79" s="450">
        <v>6.6</v>
      </c>
      <c r="AC79" s="408">
        <v>146.38</v>
      </c>
      <c r="AD79" s="450">
        <v>94.697000000000003</v>
      </c>
      <c r="AE79" s="450">
        <v>19.11</v>
      </c>
      <c r="AF79" s="450">
        <v>9.94</v>
      </c>
      <c r="AG79" s="450">
        <v>1.4219999999999999</v>
      </c>
      <c r="AH79" s="450">
        <v>92.77</v>
      </c>
      <c r="AI79" s="450">
        <v>44.54</v>
      </c>
      <c r="AP79" s="409"/>
      <c r="AQ79" s="409"/>
      <c r="AR79" s="425"/>
    </row>
    <row r="80" spans="1:44" s="173" customFormat="1" ht="12.75">
      <c r="A80" s="218"/>
      <c r="B80" s="231"/>
      <c r="C80" s="231"/>
      <c r="D80" s="231"/>
      <c r="E80" s="231"/>
      <c r="F80" s="231"/>
      <c r="G80" s="231"/>
      <c r="H80" s="231"/>
      <c r="I80" s="231"/>
      <c r="J80" s="256"/>
      <c r="K80" s="166"/>
      <c r="U80" s="392"/>
      <c r="V80" s="392">
        <v>20</v>
      </c>
      <c r="W80">
        <v>20</v>
      </c>
      <c r="X80" s="450">
        <v>35.168999810000003</v>
      </c>
      <c r="Y80" s="450">
        <v>131.49528609999999</v>
      </c>
      <c r="Z80" s="450">
        <v>63.049000329999998</v>
      </c>
      <c r="AA80" s="450">
        <v>13.311428619999999</v>
      </c>
      <c r="AB80" s="450">
        <v>5.4271428930000001</v>
      </c>
      <c r="AC80" s="408">
        <v>134.76942879999999</v>
      </c>
      <c r="AD80" s="450">
        <v>86.832857399999995</v>
      </c>
      <c r="AE80" s="450">
        <v>19.79285703</v>
      </c>
      <c r="AF80" s="450">
        <v>10.00285721</v>
      </c>
      <c r="AG80" s="450">
        <v>1.410000001</v>
      </c>
      <c r="AH80" s="450">
        <v>83.964998519999995</v>
      </c>
      <c r="AI80" s="450">
        <v>26.044285909999999</v>
      </c>
      <c r="AP80" s="409"/>
      <c r="AQ80" s="409"/>
      <c r="AR80" s="425"/>
    </row>
    <row r="81" spans="1:44" s="173" customFormat="1" ht="12.75">
      <c r="A81" s="218"/>
      <c r="B81" s="231"/>
      <c r="C81" s="231"/>
      <c r="D81" s="231"/>
      <c r="E81" s="231"/>
      <c r="F81" s="231"/>
      <c r="G81" s="231"/>
      <c r="H81" s="231"/>
      <c r="I81" s="231"/>
      <c r="J81" s="256"/>
      <c r="K81" s="166"/>
      <c r="U81" s="392"/>
      <c r="V81" s="392"/>
      <c r="W81">
        <v>21</v>
      </c>
      <c r="X81" s="450">
        <v>29.271428790000002</v>
      </c>
      <c r="Y81" s="450">
        <v>75.344715120000004</v>
      </c>
      <c r="Z81" s="450">
        <v>58.513571599999999</v>
      </c>
      <c r="AA81" s="450">
        <v>11.43428557</v>
      </c>
      <c r="AB81" s="450">
        <v>3.7200000289999999</v>
      </c>
      <c r="AC81" s="408">
        <v>114.5781435</v>
      </c>
      <c r="AD81" s="450">
        <v>68.318569729999993</v>
      </c>
      <c r="AE81" s="450">
        <v>14.84571416</v>
      </c>
      <c r="AF81" s="450">
        <v>10.00857162</v>
      </c>
      <c r="AG81" s="450">
        <v>1.4790000059999999</v>
      </c>
      <c r="AH81" s="450">
        <v>65.562856949999997</v>
      </c>
      <c r="AI81" s="450">
        <v>21.073571609999998</v>
      </c>
      <c r="AP81" s="409"/>
      <c r="AQ81" s="409"/>
      <c r="AR81" s="425"/>
    </row>
    <row r="82" spans="1:44" s="173" customFormat="1" ht="12.75">
      <c r="A82" s="218"/>
      <c r="B82" s="231"/>
      <c r="C82" s="231"/>
      <c r="D82" s="231"/>
      <c r="E82" s="231"/>
      <c r="F82" s="231"/>
      <c r="G82" s="231"/>
      <c r="H82" s="231"/>
      <c r="I82" s="231"/>
      <c r="J82" s="256"/>
      <c r="K82" s="166"/>
      <c r="U82" s="392"/>
      <c r="V82" s="392"/>
      <c r="W82">
        <v>22</v>
      </c>
      <c r="X82" s="450">
        <v>26.585714339999999</v>
      </c>
      <c r="Y82" s="450">
        <v>59.612285610000001</v>
      </c>
      <c r="Z82" s="450">
        <v>62.080428529999999</v>
      </c>
      <c r="AA82" s="450">
        <v>11.052285875592885</v>
      </c>
      <c r="AB82" s="450">
        <v>3.3728571278708288</v>
      </c>
      <c r="AC82" s="408">
        <v>115.02742876325301</v>
      </c>
      <c r="AD82" s="450">
        <v>61.075714111328075</v>
      </c>
      <c r="AE82" s="450">
        <v>12.268571444920086</v>
      </c>
      <c r="AF82" s="450">
        <v>10.010000092642615</v>
      </c>
      <c r="AG82" s="450">
        <v>1.7637142960000001</v>
      </c>
      <c r="AH82" s="450">
        <v>57.502857210000002</v>
      </c>
      <c r="AI82" s="450">
        <v>20.06771415</v>
      </c>
      <c r="AP82" s="409"/>
      <c r="AQ82" s="409"/>
      <c r="AR82" s="425"/>
    </row>
    <row r="83" spans="1:44" s="173" customFormat="1" ht="12.75">
      <c r="A83" s="218"/>
      <c r="B83" s="231"/>
      <c r="C83" s="231"/>
      <c r="D83" s="231"/>
      <c r="E83" s="231"/>
      <c r="F83" s="231"/>
      <c r="G83" s="231"/>
      <c r="H83" s="231"/>
      <c r="I83" s="231"/>
      <c r="J83" s="256"/>
      <c r="K83" s="166"/>
      <c r="U83" s="392"/>
      <c r="V83" s="392"/>
      <c r="W83">
        <v>23</v>
      </c>
      <c r="X83" s="450">
        <v>21.46</v>
      </c>
      <c r="Y83" s="450">
        <v>45.06</v>
      </c>
      <c r="Z83" s="450">
        <v>30.1</v>
      </c>
      <c r="AA83" s="450">
        <v>10.09</v>
      </c>
      <c r="AB83" s="450">
        <v>2.0499999999999998</v>
      </c>
      <c r="AC83" s="408">
        <v>101.04</v>
      </c>
      <c r="AD83" s="450">
        <v>47.76</v>
      </c>
      <c r="AE83" s="450">
        <v>10.95</v>
      </c>
      <c r="AF83" s="450">
        <v>10</v>
      </c>
      <c r="AG83" s="450">
        <v>1.65</v>
      </c>
      <c r="AH83" s="450">
        <v>51.89</v>
      </c>
      <c r="AI83" s="450">
        <v>15.036</v>
      </c>
      <c r="AP83" s="409"/>
      <c r="AQ83" s="409"/>
      <c r="AR83" s="425"/>
    </row>
    <row r="84" spans="1:44" s="173" customFormat="1" ht="40.5" customHeight="1">
      <c r="A84" s="218"/>
      <c r="B84" s="231"/>
      <c r="C84" s="231"/>
      <c r="D84" s="231"/>
      <c r="E84" s="231"/>
      <c r="F84" s="231"/>
      <c r="G84" s="231"/>
      <c r="H84" s="231"/>
      <c r="I84" s="231"/>
      <c r="J84" s="256"/>
      <c r="K84" s="166"/>
      <c r="U84" s="392"/>
      <c r="V84" s="392">
        <v>24</v>
      </c>
      <c r="W84">
        <v>24</v>
      </c>
      <c r="X84" s="450">
        <v>18.829999999999998</v>
      </c>
      <c r="Y84" s="450">
        <v>39.22</v>
      </c>
      <c r="Z84" s="450">
        <v>22.76</v>
      </c>
      <c r="AA84" s="450">
        <v>9.61</v>
      </c>
      <c r="AB84" s="450">
        <v>2.5099999999999998</v>
      </c>
      <c r="AC84" s="408">
        <v>92.81</v>
      </c>
      <c r="AD84" s="450">
        <v>46.73</v>
      </c>
      <c r="AE84" s="450">
        <v>10.98</v>
      </c>
      <c r="AF84" s="450">
        <v>10</v>
      </c>
      <c r="AG84" s="450">
        <v>1.65</v>
      </c>
      <c r="AH84" s="450">
        <v>47.66</v>
      </c>
      <c r="AI84" s="450">
        <v>13.44</v>
      </c>
      <c r="AP84" s="409"/>
      <c r="AQ84" s="409"/>
      <c r="AR84" s="425"/>
    </row>
    <row r="85" spans="1:44" s="173" customFormat="1" ht="12.75">
      <c r="A85" s="218"/>
      <c r="B85" s="231"/>
      <c r="C85" s="231"/>
      <c r="D85" s="231"/>
      <c r="E85" s="231"/>
      <c r="F85" s="231"/>
      <c r="G85" s="231"/>
      <c r="H85" s="231"/>
      <c r="I85" s="231"/>
      <c r="J85" s="256"/>
      <c r="K85" s="166"/>
      <c r="U85" s="392"/>
      <c r="V85" s="392"/>
      <c r="W85">
        <v>25</v>
      </c>
      <c r="X85" s="450">
        <v>17.614000000000001</v>
      </c>
      <c r="Y85" s="450">
        <v>35.65</v>
      </c>
      <c r="Z85" s="450">
        <v>16.28</v>
      </c>
      <c r="AA85" s="450">
        <v>9.0299999999999994</v>
      </c>
      <c r="AB85" s="450">
        <v>2.41</v>
      </c>
      <c r="AC85" s="408">
        <v>84.18</v>
      </c>
      <c r="AD85" s="450">
        <v>47.56</v>
      </c>
      <c r="AE85" s="450">
        <v>10.367000000000001</v>
      </c>
      <c r="AF85" s="450">
        <v>10</v>
      </c>
      <c r="AG85" s="450">
        <v>1.89</v>
      </c>
      <c r="AH85" s="450">
        <v>43.03</v>
      </c>
      <c r="AI85" s="450">
        <v>11.38</v>
      </c>
      <c r="AP85" s="409"/>
      <c r="AQ85" s="409"/>
      <c r="AR85" s="425"/>
    </row>
    <row r="86" spans="1:44" s="173" customFormat="1" ht="12.75">
      <c r="A86" s="218"/>
      <c r="B86" s="231"/>
      <c r="C86" s="231"/>
      <c r="D86" s="231"/>
      <c r="E86" s="231"/>
      <c r="F86" s="231"/>
      <c r="G86" s="231"/>
      <c r="H86" s="231"/>
      <c r="I86" s="231"/>
      <c r="J86" s="256"/>
      <c r="K86" s="166"/>
      <c r="U86" s="392"/>
      <c r="V86" s="392"/>
      <c r="W86">
        <v>26</v>
      </c>
      <c r="X86" s="450">
        <v>16.271428790000002</v>
      </c>
      <c r="Y86" s="450">
        <v>32.878427780000003</v>
      </c>
      <c r="Z86" s="450">
        <v>13.60685703</v>
      </c>
      <c r="AA86" s="450">
        <v>8.5145713260000004</v>
      </c>
      <c r="AB86" s="450">
        <v>2.8185714480000001</v>
      </c>
      <c r="AC86" s="408">
        <v>73.514571599999996</v>
      </c>
      <c r="AD86" s="450">
        <v>39.89285769</v>
      </c>
      <c r="AE86" s="450">
        <v>8.9742856710000005</v>
      </c>
      <c r="AF86" s="450">
        <v>10.001428600000001</v>
      </c>
      <c r="AG86" s="450">
        <v>1.6758571520000001</v>
      </c>
      <c r="AH86" s="450">
        <v>39.17514311</v>
      </c>
      <c r="AI86" s="450">
        <v>10</v>
      </c>
      <c r="AP86" s="409"/>
      <c r="AQ86" s="409"/>
      <c r="AR86" s="425"/>
    </row>
    <row r="87" spans="1:44" s="173" customFormat="1" ht="12.75">
      <c r="A87" s="218"/>
      <c r="B87" s="231"/>
      <c r="C87" s="231"/>
      <c r="D87" s="231"/>
      <c r="E87" s="231"/>
      <c r="F87" s="231"/>
      <c r="G87" s="231"/>
      <c r="H87" s="231"/>
      <c r="I87" s="231"/>
      <c r="J87" s="256"/>
      <c r="K87" s="166"/>
      <c r="U87" s="392"/>
      <c r="V87" s="392"/>
      <c r="W87">
        <v>27</v>
      </c>
      <c r="X87" s="450">
        <v>16.23</v>
      </c>
      <c r="Y87" s="450">
        <v>31.86</v>
      </c>
      <c r="Z87" s="450">
        <v>11.76</v>
      </c>
      <c r="AA87" s="450">
        <v>8.7200000000000006</v>
      </c>
      <c r="AB87" s="450">
        <v>2.5099999999999998</v>
      </c>
      <c r="AC87" s="408">
        <v>78.14</v>
      </c>
      <c r="AD87" s="450">
        <v>35.340000000000003</v>
      </c>
      <c r="AE87" s="450">
        <v>9.23</v>
      </c>
      <c r="AF87" s="450">
        <v>10</v>
      </c>
      <c r="AG87" s="450">
        <v>1.29</v>
      </c>
      <c r="AH87" s="450">
        <v>42.66</v>
      </c>
      <c r="AI87" s="450">
        <v>9.59</v>
      </c>
      <c r="AP87" s="409"/>
      <c r="AQ87" s="409"/>
      <c r="AR87" s="425"/>
    </row>
    <row r="88" spans="1:44" s="173" customFormat="1" ht="12.75">
      <c r="A88" s="218"/>
      <c r="B88" s="231"/>
      <c r="C88" s="231"/>
      <c r="D88" s="231"/>
      <c r="E88" s="231"/>
      <c r="F88" s="231"/>
      <c r="G88" s="231"/>
      <c r="H88" s="231"/>
      <c r="I88" s="231"/>
      <c r="J88" s="256"/>
      <c r="K88" s="166"/>
      <c r="U88" s="392"/>
      <c r="V88" s="392">
        <v>28</v>
      </c>
      <c r="W88">
        <v>28</v>
      </c>
      <c r="X88" s="450">
        <v>15.585714339999999</v>
      </c>
      <c r="Y88" s="450">
        <v>28.237714220000001</v>
      </c>
      <c r="Z88" s="450">
        <v>11.887571469999999</v>
      </c>
      <c r="AA88" s="450">
        <v>8.3142856869999999</v>
      </c>
      <c r="AB88" s="450">
        <v>1.9500000310000001</v>
      </c>
      <c r="AC88" s="408">
        <v>94.135857720000004</v>
      </c>
      <c r="AD88" s="450">
        <v>30.624285830000002</v>
      </c>
      <c r="AE88" s="450">
        <v>8.2042856900000007</v>
      </c>
      <c r="AF88" s="450">
        <v>10.004285810000001</v>
      </c>
      <c r="AG88" s="450">
        <v>1.798428621</v>
      </c>
      <c r="AH88" s="450">
        <v>38.501427790000001</v>
      </c>
      <c r="AI88" s="450">
        <v>8.4171430039999997</v>
      </c>
      <c r="AP88" s="409"/>
      <c r="AQ88" s="409"/>
      <c r="AR88" s="430"/>
    </row>
    <row r="89" spans="1:44" s="173" customFormat="1" ht="12.75">
      <c r="A89" s="218"/>
      <c r="B89" s="231"/>
      <c r="C89" s="231"/>
      <c r="D89" s="231"/>
      <c r="E89" s="231"/>
      <c r="F89" s="231"/>
      <c r="G89" s="231"/>
      <c r="H89" s="231"/>
      <c r="I89" s="231"/>
      <c r="J89" s="256"/>
      <c r="K89" s="166"/>
      <c r="U89" s="392"/>
      <c r="V89" s="392"/>
      <c r="W89">
        <v>29</v>
      </c>
      <c r="X89" s="450">
        <v>14.93</v>
      </c>
      <c r="Y89" s="450">
        <v>26.65</v>
      </c>
      <c r="Z89" s="450">
        <v>10.27</v>
      </c>
      <c r="AA89" s="450">
        <v>8.1028571810041097</v>
      </c>
      <c r="AB89" s="450">
        <v>1.9357143130000001</v>
      </c>
      <c r="AC89" s="408">
        <v>90.32</v>
      </c>
      <c r="AD89" s="450">
        <v>30.7200001307896</v>
      </c>
      <c r="AE89" s="450">
        <v>7.5200000490461001</v>
      </c>
      <c r="AF89" s="450">
        <v>10</v>
      </c>
      <c r="AG89" s="450">
        <v>1.4</v>
      </c>
      <c r="AH89" s="450">
        <v>35.53</v>
      </c>
      <c r="AI89" s="450">
        <v>8.27</v>
      </c>
      <c r="AP89" s="409"/>
      <c r="AQ89" s="409"/>
      <c r="AR89" s="425"/>
    </row>
    <row r="90" spans="1:44" s="173" customFormat="1" ht="12.75">
      <c r="A90" s="218"/>
      <c r="B90" s="231"/>
      <c r="C90" s="231"/>
      <c r="D90" s="231"/>
      <c r="E90" s="231"/>
      <c r="F90" s="231"/>
      <c r="G90" s="231"/>
      <c r="H90" s="231"/>
      <c r="I90" s="231"/>
      <c r="J90" s="256"/>
      <c r="K90" s="166"/>
      <c r="U90" s="392"/>
      <c r="V90" s="392"/>
      <c r="W90">
        <v>30</v>
      </c>
      <c r="X90" s="450">
        <v>13.502856935773542</v>
      </c>
      <c r="Y90" s="450">
        <v>26.615142549787187</v>
      </c>
      <c r="Z90" s="450">
        <v>8.3531428745814704</v>
      </c>
      <c r="AA90" s="450">
        <v>6.9451428140912697</v>
      </c>
      <c r="AB90" s="450">
        <v>1.1404285771506149</v>
      </c>
      <c r="AC90" s="408">
        <v>79.859856741768922</v>
      </c>
      <c r="AD90" s="450">
        <v>26.590000152587869</v>
      </c>
      <c r="AE90" s="450">
        <v>7.6185714857918834</v>
      </c>
      <c r="AF90" s="450">
        <v>10</v>
      </c>
      <c r="AG90" s="450">
        <v>2.1097143036978538</v>
      </c>
      <c r="AH90" s="450">
        <v>34.39142826625276</v>
      </c>
      <c r="AI90" s="450">
        <v>6.896428448813297</v>
      </c>
      <c r="AP90" s="409"/>
      <c r="AQ90" s="409"/>
      <c r="AR90" s="425"/>
    </row>
    <row r="91" spans="1:44" s="173" customFormat="1" ht="12.75">
      <c r="A91" s="218"/>
      <c r="B91" s="231"/>
      <c r="C91" s="231"/>
      <c r="D91" s="231"/>
      <c r="E91" s="231"/>
      <c r="F91" s="231"/>
      <c r="G91" s="231"/>
      <c r="H91" s="231"/>
      <c r="I91" s="231"/>
      <c r="J91" s="256"/>
      <c r="K91" s="166"/>
      <c r="U91" s="392"/>
      <c r="V91" s="392"/>
      <c r="W91">
        <v>31</v>
      </c>
      <c r="X91" s="450">
        <v>13.61371449</v>
      </c>
      <c r="Y91" s="450">
        <v>28.730000090000001</v>
      </c>
      <c r="Z91" s="450">
        <v>7.3187142100000004</v>
      </c>
      <c r="AA91" s="450">
        <v>7.4785713469999999</v>
      </c>
      <c r="AB91" s="450">
        <v>0.64999997600000003</v>
      </c>
      <c r="AC91" s="408">
        <v>62.572570800000001</v>
      </c>
      <c r="AD91" s="450">
        <v>23.922857010000001</v>
      </c>
      <c r="AE91" s="450">
        <v>7.2285714150000002</v>
      </c>
      <c r="AF91" s="450">
        <v>10.00857149</v>
      </c>
      <c r="AG91" s="450">
        <v>1.8491428750000001</v>
      </c>
      <c r="AH91" s="450">
        <v>35.190714149999998</v>
      </c>
      <c r="AI91" s="450">
        <v>5.7529999869999999</v>
      </c>
      <c r="AP91" s="409"/>
      <c r="AQ91" s="409"/>
      <c r="AR91" s="425"/>
    </row>
    <row r="92" spans="1:44" s="173" customFormat="1" ht="12.75">
      <c r="A92" s="218"/>
      <c r="B92" s="231"/>
      <c r="C92" s="231"/>
      <c r="D92" s="231"/>
      <c r="E92" s="231"/>
      <c r="F92" s="231"/>
      <c r="G92" s="231"/>
      <c r="H92" s="231"/>
      <c r="I92" s="231"/>
      <c r="J92" s="256"/>
      <c r="K92" s="166"/>
      <c r="U92" s="392"/>
      <c r="V92" s="392">
        <v>32</v>
      </c>
      <c r="W92">
        <v>32</v>
      </c>
      <c r="X92" s="450">
        <v>13.74</v>
      </c>
      <c r="Y92" s="450">
        <v>30.58</v>
      </c>
      <c r="Z92" s="450">
        <v>6.6262857573372926</v>
      </c>
      <c r="AA92" s="450">
        <v>7.71</v>
      </c>
      <c r="AB92" s="450">
        <v>1.59</v>
      </c>
      <c r="AC92" s="408">
        <v>66.010000000000005</v>
      </c>
      <c r="AD92" s="450">
        <v>29.69</v>
      </c>
      <c r="AE92" s="450">
        <v>8.18</v>
      </c>
      <c r="AF92" s="450">
        <v>10.01</v>
      </c>
      <c r="AG92" s="450">
        <v>2.0099999999999998</v>
      </c>
      <c r="AH92" s="450">
        <v>39.28</v>
      </c>
      <c r="AI92" s="450">
        <v>7.41</v>
      </c>
      <c r="AP92" s="409"/>
      <c r="AQ92" s="409"/>
      <c r="AR92" s="425"/>
    </row>
    <row r="93" spans="1:44" s="173" customFormat="1" ht="12.75">
      <c r="A93" s="218"/>
      <c r="B93" s="231"/>
      <c r="C93" s="231"/>
      <c r="D93" s="231"/>
      <c r="E93" s="231"/>
      <c r="F93" s="231"/>
      <c r="G93" s="231"/>
      <c r="H93" s="231"/>
      <c r="I93" s="231"/>
      <c r="J93" s="256"/>
      <c r="K93" s="166"/>
      <c r="U93" s="392"/>
      <c r="V93" s="392"/>
      <c r="W93">
        <v>33</v>
      </c>
      <c r="X93" s="450">
        <v>12.47</v>
      </c>
      <c r="Y93" s="450">
        <v>30.24</v>
      </c>
      <c r="Z93" s="450">
        <v>6.4</v>
      </c>
      <c r="AA93" s="450">
        <v>7.59</v>
      </c>
      <c r="AB93" s="450">
        <v>2.27</v>
      </c>
      <c r="AC93" s="408">
        <v>60.96</v>
      </c>
      <c r="AD93" s="450">
        <v>27.66</v>
      </c>
      <c r="AE93" s="450">
        <v>8.11</v>
      </c>
      <c r="AF93" s="450">
        <v>10.16</v>
      </c>
      <c r="AG93" s="450">
        <v>1.81</v>
      </c>
      <c r="AH93" s="450">
        <v>43.2</v>
      </c>
      <c r="AI93" s="450">
        <v>9.2959999999999994</v>
      </c>
      <c r="AP93" s="409"/>
      <c r="AQ93" s="409"/>
      <c r="AR93" s="425"/>
    </row>
    <row r="94" spans="1:44" s="173" customFormat="1" ht="12.75">
      <c r="A94" s="218"/>
      <c r="B94" s="231"/>
      <c r="C94" s="231"/>
      <c r="D94" s="231"/>
      <c r="E94" s="231"/>
      <c r="F94" s="231"/>
      <c r="G94" s="231"/>
      <c r="H94" s="231"/>
      <c r="I94" s="231"/>
      <c r="J94" s="256"/>
      <c r="K94" s="166"/>
      <c r="U94" s="392"/>
      <c r="V94" s="392"/>
      <c r="W94">
        <v>34</v>
      </c>
      <c r="X94" s="450">
        <v>12.67</v>
      </c>
      <c r="Y94" s="450">
        <v>31.73</v>
      </c>
      <c r="Z94" s="450">
        <v>5.44</v>
      </c>
      <c r="AA94" s="450">
        <v>7.13</v>
      </c>
      <c r="AB94" s="450">
        <v>1.92</v>
      </c>
      <c r="AC94" s="408">
        <v>64.84</v>
      </c>
      <c r="AD94" s="450">
        <v>23.8</v>
      </c>
      <c r="AE94" s="450">
        <v>7.3</v>
      </c>
      <c r="AF94" s="450">
        <v>10.01</v>
      </c>
      <c r="AG94" s="450">
        <v>2.09</v>
      </c>
      <c r="AH94" s="450">
        <v>41.6</v>
      </c>
      <c r="AI94" s="450">
        <v>9.6</v>
      </c>
      <c r="AP94" s="409"/>
      <c r="AQ94" s="409"/>
      <c r="AR94" s="425"/>
    </row>
    <row r="95" spans="1:44" s="173" customFormat="1" ht="12.75">
      <c r="A95" s="218"/>
      <c r="B95" s="231"/>
      <c r="C95" s="231"/>
      <c r="D95" s="231"/>
      <c r="E95" s="231"/>
      <c r="F95" s="231"/>
      <c r="G95" s="231"/>
      <c r="H95" s="231"/>
      <c r="I95" s="231"/>
      <c r="J95" s="256"/>
      <c r="K95" s="166"/>
      <c r="U95" s="392"/>
      <c r="V95" s="392"/>
      <c r="W95">
        <v>35</v>
      </c>
      <c r="X95" s="450">
        <v>11.766666730244934</v>
      </c>
      <c r="Y95" s="450">
        <v>29.105667114257798</v>
      </c>
      <c r="Z95" s="450">
        <v>5.0230000813802063</v>
      </c>
      <c r="AA95" s="450">
        <v>6.9800000190734801</v>
      </c>
      <c r="AB95" s="450">
        <v>1.9199999570846498</v>
      </c>
      <c r="AC95" s="408">
        <v>59.800332387288364</v>
      </c>
      <c r="AD95" s="450">
        <v>23.433333079020169</v>
      </c>
      <c r="AE95" s="450">
        <v>6.9866666793823207</v>
      </c>
      <c r="AF95" s="450">
        <v>10.01</v>
      </c>
      <c r="AG95" s="450">
        <v>2.0118571349552661</v>
      </c>
      <c r="AH95" s="450">
        <v>34.785000119890448</v>
      </c>
      <c r="AI95" s="450">
        <v>7.3328572000775987</v>
      </c>
      <c r="AP95" s="409"/>
      <c r="AQ95" s="426"/>
      <c r="AR95" s="425"/>
    </row>
    <row r="96" spans="1:44" s="173" customFormat="1" ht="12.75">
      <c r="A96" s="218"/>
      <c r="B96" s="231"/>
      <c r="C96" s="231"/>
      <c r="D96" s="231"/>
      <c r="E96" s="231"/>
      <c r="F96" s="231"/>
      <c r="G96" s="231"/>
      <c r="H96" s="231"/>
      <c r="I96" s="231"/>
      <c r="J96" s="256"/>
      <c r="K96" s="166"/>
      <c r="U96" s="392"/>
      <c r="V96" s="392">
        <v>36</v>
      </c>
      <c r="W96">
        <v>36</v>
      </c>
      <c r="X96" s="450">
        <v>13.800000190734799</v>
      </c>
      <c r="Y96" s="450">
        <v>30.579000473022401</v>
      </c>
      <c r="Z96" s="450">
        <v>6.1409997940063397</v>
      </c>
      <c r="AA96" s="450">
        <v>7</v>
      </c>
      <c r="AB96" s="450">
        <v>2.1640000343322701</v>
      </c>
      <c r="AC96" s="408">
        <v>64.350997924804602</v>
      </c>
      <c r="AD96" s="450">
        <v>23</v>
      </c>
      <c r="AE96" s="450">
        <v>6.67000007629394</v>
      </c>
      <c r="AF96" s="450">
        <v>10.5</v>
      </c>
      <c r="AG96" s="450">
        <v>1.20000004768371</v>
      </c>
      <c r="AH96" s="450">
        <v>32.310001373291001</v>
      </c>
      <c r="AI96" s="450">
        <v>6.97300004959106</v>
      </c>
      <c r="AP96" s="409"/>
      <c r="AQ96" s="426"/>
      <c r="AR96" s="425"/>
    </row>
    <row r="97" spans="1:44" s="173" customFormat="1" ht="12.75">
      <c r="A97" s="218"/>
      <c r="B97" s="231"/>
      <c r="C97" s="231"/>
      <c r="D97" s="231"/>
      <c r="E97" s="231"/>
      <c r="F97" s="231"/>
      <c r="G97" s="231"/>
      <c r="H97" s="231"/>
      <c r="I97" s="231"/>
      <c r="J97" s="256"/>
      <c r="K97" s="166"/>
      <c r="U97" s="392"/>
      <c r="V97" s="392"/>
      <c r="W97">
        <v>37</v>
      </c>
      <c r="X97" s="450">
        <v>14.228571483067071</v>
      </c>
      <c r="Y97" s="450">
        <v>32.723000390189</v>
      </c>
      <c r="Z97" s="450">
        <v>4.9454285760000003</v>
      </c>
      <c r="AA97" s="450">
        <v>7.2014284819999999</v>
      </c>
      <c r="AB97" s="450">
        <v>1.3999999759999999</v>
      </c>
      <c r="AC97" s="408">
        <v>63.919498443603501</v>
      </c>
      <c r="AD97" s="450">
        <v>28.721428190000001</v>
      </c>
      <c r="AE97" s="450">
        <v>6.6328571180000004</v>
      </c>
      <c r="AF97" s="450">
        <v>9.9283333333333346</v>
      </c>
      <c r="AG97" s="450">
        <v>1.8319999831063358</v>
      </c>
      <c r="AH97" s="450">
        <v>35.785714830000003</v>
      </c>
      <c r="AI97" s="450">
        <v>7.0742856775011305</v>
      </c>
      <c r="AP97" s="409"/>
      <c r="AQ97" s="409"/>
      <c r="AR97" s="425"/>
    </row>
    <row r="98" spans="1:44" s="173" customFormat="1" ht="12.75">
      <c r="A98" s="218"/>
      <c r="B98" s="231"/>
      <c r="C98" s="231"/>
      <c r="D98" s="231"/>
      <c r="E98" s="231"/>
      <c r="F98" s="231"/>
      <c r="G98" s="231"/>
      <c r="H98" s="231"/>
      <c r="I98" s="231"/>
      <c r="J98" s="256"/>
      <c r="K98" s="166"/>
      <c r="U98" s="392"/>
      <c r="V98" s="392"/>
      <c r="W98">
        <v>38</v>
      </c>
      <c r="X98" s="450">
        <v>15.157142909999999</v>
      </c>
      <c r="Y98" s="450">
        <v>38.73833338</v>
      </c>
      <c r="Z98" s="450">
        <v>4.7753333250000001</v>
      </c>
      <c r="AA98" s="450">
        <v>7.0799999920000003</v>
      </c>
      <c r="AB98" s="450">
        <v>0.80900001499999996</v>
      </c>
      <c r="AC98" s="408">
        <v>72.23585783</v>
      </c>
      <c r="AD98" s="450">
        <v>38.034285949999997</v>
      </c>
      <c r="AE98" s="450">
        <v>6.5185714450000001</v>
      </c>
      <c r="AF98" s="450">
        <v>10.001428600000001</v>
      </c>
      <c r="AG98" s="450">
        <v>1.9189999959999999</v>
      </c>
      <c r="AH98" s="450">
        <v>42.055714739999999</v>
      </c>
      <c r="AI98" s="450">
        <v>7.3512855940000001</v>
      </c>
      <c r="AP98" s="409"/>
      <c r="AQ98" s="409"/>
      <c r="AR98" s="425"/>
    </row>
    <row r="99" spans="1:44" s="173" customFormat="1" ht="12.75">
      <c r="A99" s="218"/>
      <c r="B99" s="231"/>
      <c r="C99" s="231"/>
      <c r="D99" s="231"/>
      <c r="E99" s="231"/>
      <c r="F99" s="231"/>
      <c r="G99" s="231"/>
      <c r="H99" s="231"/>
      <c r="I99" s="231"/>
      <c r="J99" s="256"/>
      <c r="K99" s="166"/>
      <c r="U99" s="392"/>
      <c r="V99" s="392">
        <v>39</v>
      </c>
      <c r="W99">
        <v>39</v>
      </c>
      <c r="X99" s="450">
        <v>14.257142884390658</v>
      </c>
      <c r="Y99" s="450">
        <v>34.80900083269389</v>
      </c>
      <c r="Z99" s="450">
        <v>4.1092857973916139</v>
      </c>
      <c r="AA99" s="450">
        <v>6.8248571668352369</v>
      </c>
      <c r="AB99" s="450">
        <v>0.84642858164651058</v>
      </c>
      <c r="AC99" s="408">
        <v>72.897999999999996</v>
      </c>
      <c r="AD99" s="450">
        <v>36.480000087193012</v>
      </c>
      <c r="AE99" s="450">
        <v>7.5385714258466416</v>
      </c>
      <c r="AF99" s="450">
        <v>9.9984999999999999</v>
      </c>
      <c r="AG99" s="450">
        <v>1.9850000000000001</v>
      </c>
      <c r="AH99" s="450">
        <v>39.878572191510841</v>
      </c>
      <c r="AI99" s="450">
        <v>12.0242857251848</v>
      </c>
      <c r="AP99" s="409"/>
      <c r="AQ99" s="409"/>
      <c r="AR99" s="425"/>
    </row>
    <row r="100" spans="1:44" s="173" customFormat="1" ht="12.75">
      <c r="A100" s="218"/>
      <c r="B100" s="231"/>
      <c r="C100" s="231"/>
      <c r="D100" s="231"/>
      <c r="E100" s="231"/>
      <c r="F100" s="231"/>
      <c r="G100" s="231"/>
      <c r="H100" s="231"/>
      <c r="I100" s="231"/>
      <c r="J100" s="256"/>
      <c r="K100" s="166"/>
      <c r="U100" s="392"/>
      <c r="V100" s="392"/>
      <c r="W100">
        <v>40</v>
      </c>
      <c r="X100" s="450">
        <v>15.11</v>
      </c>
      <c r="Y100" s="450">
        <v>35.9</v>
      </c>
      <c r="Z100" s="450">
        <v>4.0540000000000003</v>
      </c>
      <c r="AA100" s="450">
        <v>6.77</v>
      </c>
      <c r="AB100" s="450">
        <v>1.57</v>
      </c>
      <c r="AC100" s="408">
        <v>74.19</v>
      </c>
      <c r="AD100" s="450">
        <v>37.44</v>
      </c>
      <c r="AE100" s="450">
        <v>7.56</v>
      </c>
      <c r="AF100" s="450">
        <v>10.006</v>
      </c>
      <c r="AG100" s="450">
        <v>1.8959999999999999</v>
      </c>
      <c r="AH100" s="450">
        <v>35.11</v>
      </c>
      <c r="AI100" s="450">
        <v>12.5</v>
      </c>
      <c r="AP100" s="409"/>
      <c r="AQ100" s="409"/>
      <c r="AR100" s="425"/>
    </row>
    <row r="101" spans="1:44" s="173" customFormat="1" ht="12.75">
      <c r="A101" s="218"/>
      <c r="B101" s="231"/>
      <c r="C101" s="231"/>
      <c r="D101" s="231"/>
      <c r="E101" s="231"/>
      <c r="F101" s="231"/>
      <c r="G101" s="231"/>
      <c r="H101" s="231"/>
      <c r="I101" s="231"/>
      <c r="J101" s="256"/>
      <c r="K101" s="166"/>
      <c r="U101" s="392"/>
      <c r="V101" s="392"/>
      <c r="W101">
        <v>41</v>
      </c>
      <c r="X101" s="450">
        <v>16.670000000000002</v>
      </c>
      <c r="Y101" s="450">
        <v>46.35</v>
      </c>
      <c r="Z101" s="450">
        <v>5.84</v>
      </c>
      <c r="AA101" s="450">
        <v>6.75</v>
      </c>
      <c r="AB101" s="450">
        <v>1.41</v>
      </c>
      <c r="AC101" s="408">
        <v>61.765000000000001</v>
      </c>
      <c r="AD101" s="450">
        <v>26.27</v>
      </c>
      <c r="AE101" s="450">
        <v>6.15</v>
      </c>
      <c r="AF101" s="450">
        <v>10.003</v>
      </c>
      <c r="AG101" s="450">
        <v>1.45</v>
      </c>
      <c r="AH101" s="450">
        <v>33.85</v>
      </c>
      <c r="AI101" s="450">
        <v>11.69</v>
      </c>
      <c r="AP101" s="427"/>
      <c r="AQ101" s="409"/>
      <c r="AR101" s="425"/>
    </row>
    <row r="102" spans="1:44" s="182" customFormat="1" ht="12" customHeight="1">
      <c r="A102" s="218"/>
      <c r="B102" s="231"/>
      <c r="C102" s="231"/>
      <c r="D102" s="231"/>
      <c r="E102" s="231"/>
      <c r="F102" s="231"/>
      <c r="G102" s="231"/>
      <c r="H102" s="231"/>
      <c r="I102" s="231"/>
      <c r="J102" s="236"/>
      <c r="K102" s="181"/>
      <c r="U102" s="392"/>
      <c r="V102" s="392"/>
      <c r="W102">
        <v>42</v>
      </c>
      <c r="X102" s="450">
        <v>15.74</v>
      </c>
      <c r="Y102" s="450">
        <v>46.9</v>
      </c>
      <c r="Z102" s="450">
        <v>6.71</v>
      </c>
      <c r="AA102" s="450">
        <v>6.8819999999999997</v>
      </c>
      <c r="AB102" s="450">
        <v>1.8280000000000001</v>
      </c>
      <c r="AC102" s="408">
        <v>59.17</v>
      </c>
      <c r="AD102" s="450">
        <v>29.35</v>
      </c>
      <c r="AE102" s="450">
        <v>7.25</v>
      </c>
      <c r="AF102" s="450">
        <v>10</v>
      </c>
      <c r="AG102" s="450">
        <v>1.2998000000000001</v>
      </c>
      <c r="AH102" s="450">
        <v>35.061999999999998</v>
      </c>
      <c r="AI102" s="450">
        <v>8.66</v>
      </c>
      <c r="AP102" s="427"/>
      <c r="AQ102" s="409"/>
      <c r="AR102" s="425"/>
    </row>
    <row r="103" spans="1:44" s="180" customFormat="1" ht="14.1" customHeight="1">
      <c r="A103" s="218"/>
      <c r="B103" s="231"/>
      <c r="C103" s="231"/>
      <c r="D103" s="231"/>
      <c r="E103" s="231"/>
      <c r="F103" s="231"/>
      <c r="G103" s="231"/>
      <c r="H103" s="231"/>
      <c r="I103" s="231"/>
      <c r="J103" s="234"/>
      <c r="K103" s="185"/>
      <c r="U103" s="392"/>
      <c r="V103" s="392">
        <v>43</v>
      </c>
      <c r="W103">
        <v>43</v>
      </c>
      <c r="X103" s="450">
        <v>19.09</v>
      </c>
      <c r="Y103" s="450">
        <v>61.18</v>
      </c>
      <c r="Z103" s="450">
        <v>17.54</v>
      </c>
      <c r="AA103" s="450">
        <v>8.36</v>
      </c>
      <c r="AB103" s="450">
        <v>3.86</v>
      </c>
      <c r="AC103" s="408">
        <v>72.53</v>
      </c>
      <c r="AD103" s="450">
        <v>47.29</v>
      </c>
      <c r="AE103" s="450">
        <v>8.82</v>
      </c>
      <c r="AF103" s="450">
        <v>10.01</v>
      </c>
      <c r="AG103" s="450">
        <v>1.1467000000000001</v>
      </c>
      <c r="AH103" s="450">
        <v>41.86</v>
      </c>
      <c r="AI103" s="450">
        <v>9.673</v>
      </c>
      <c r="AP103" s="427"/>
      <c r="AQ103" s="409"/>
      <c r="AR103" s="425"/>
    </row>
    <row r="104" spans="1:44" s="146" customFormat="1" ht="12" customHeight="1">
      <c r="A104" s="218"/>
      <c r="B104" s="231"/>
      <c r="C104" s="231"/>
      <c r="D104" s="231"/>
      <c r="E104" s="231"/>
      <c r="F104" s="231"/>
      <c r="G104" s="231"/>
      <c r="H104" s="231"/>
      <c r="I104" s="231"/>
      <c r="J104" s="256"/>
      <c r="K104" s="166"/>
      <c r="U104" s="392"/>
      <c r="V104" s="392"/>
      <c r="W104">
        <v>44</v>
      </c>
      <c r="X104" s="450">
        <v>18.899999999999999</v>
      </c>
      <c r="Y104" s="450">
        <v>47.64</v>
      </c>
      <c r="Z104" s="450">
        <v>11.26</v>
      </c>
      <c r="AA104" s="450">
        <v>7.36</v>
      </c>
      <c r="AB104" s="450">
        <v>3.34</v>
      </c>
      <c r="AC104" s="408">
        <v>69.37</v>
      </c>
      <c r="AD104" s="450">
        <v>37.5</v>
      </c>
      <c r="AE104" s="450">
        <v>9.32</v>
      </c>
      <c r="AF104" s="450">
        <v>10</v>
      </c>
      <c r="AG104" s="450">
        <v>1.0329999999999999</v>
      </c>
      <c r="AH104" s="450">
        <v>40.99</v>
      </c>
      <c r="AI104" s="450">
        <v>11.93</v>
      </c>
      <c r="AP104" s="409"/>
      <c r="AQ104" s="409"/>
      <c r="AR104" s="425"/>
    </row>
    <row r="105" spans="1:44" s="146" customFormat="1" ht="12" customHeight="1">
      <c r="A105" s="218"/>
      <c r="B105" s="231"/>
      <c r="C105" s="231"/>
      <c r="D105" s="231"/>
      <c r="E105" s="231"/>
      <c r="F105" s="231"/>
      <c r="G105" s="231"/>
      <c r="H105" s="231"/>
      <c r="I105" s="231"/>
      <c r="J105" s="256"/>
      <c r="K105" s="166"/>
      <c r="U105" s="392"/>
      <c r="V105" s="392"/>
      <c r="W105">
        <v>45</v>
      </c>
      <c r="X105" s="450">
        <v>25.86</v>
      </c>
      <c r="Y105" s="450">
        <v>57.13</v>
      </c>
      <c r="Z105" s="450">
        <v>16.84</v>
      </c>
      <c r="AA105" s="450">
        <v>7.94</v>
      </c>
      <c r="AB105" s="450">
        <v>4.54</v>
      </c>
      <c r="AC105" s="408">
        <v>81.2</v>
      </c>
      <c r="AD105" s="450">
        <v>105.06</v>
      </c>
      <c r="AE105" s="450">
        <v>17.329999999999998</v>
      </c>
      <c r="AF105" s="450">
        <v>10.01</v>
      </c>
      <c r="AG105" s="450">
        <v>1.56</v>
      </c>
      <c r="AH105" s="450">
        <v>54.37</v>
      </c>
      <c r="AI105" s="450">
        <v>16.29</v>
      </c>
      <c r="AP105" s="409"/>
      <c r="AQ105" s="409"/>
      <c r="AR105" s="425"/>
    </row>
    <row r="106" spans="1:44" s="146" customFormat="1" ht="12" customHeight="1">
      <c r="A106" s="218"/>
      <c r="B106" s="231"/>
      <c r="C106" s="231"/>
      <c r="D106" s="231"/>
      <c r="E106" s="231"/>
      <c r="F106" s="231"/>
      <c r="G106" s="231"/>
      <c r="H106" s="231"/>
      <c r="I106" s="231"/>
      <c r="J106" s="256"/>
      <c r="K106" s="166"/>
      <c r="U106" s="392"/>
      <c r="V106" s="392"/>
      <c r="W106">
        <v>46</v>
      </c>
      <c r="X106" s="450">
        <v>26.7</v>
      </c>
      <c r="Y106" s="450">
        <v>72.62</v>
      </c>
      <c r="Z106" s="450">
        <v>24.07</v>
      </c>
      <c r="AA106" s="450">
        <v>9.76</v>
      </c>
      <c r="AB106" s="450">
        <v>6.16</v>
      </c>
      <c r="AC106" s="408">
        <v>117.17</v>
      </c>
      <c r="AD106" s="450">
        <v>102.46</v>
      </c>
      <c r="AE106" s="450">
        <v>13.6</v>
      </c>
      <c r="AF106" s="450">
        <v>10.007</v>
      </c>
      <c r="AG106" s="450">
        <v>1.7775000000000001</v>
      </c>
      <c r="AH106" s="450">
        <v>68.680000000000007</v>
      </c>
      <c r="AI106" s="450">
        <v>16.026</v>
      </c>
      <c r="AP106" s="409"/>
      <c r="AQ106" s="409"/>
      <c r="AR106" s="425"/>
    </row>
    <row r="107" spans="1:44" s="190" customFormat="1" ht="12" customHeight="1">
      <c r="A107" s="218"/>
      <c r="B107" s="231"/>
      <c r="C107" s="231"/>
      <c r="D107" s="231"/>
      <c r="E107" s="231"/>
      <c r="F107" s="231"/>
      <c r="G107" s="231"/>
      <c r="H107" s="231"/>
      <c r="I107" s="231"/>
      <c r="J107" s="257"/>
      <c r="U107" s="392"/>
      <c r="V107" s="392"/>
      <c r="W107">
        <v>47</v>
      </c>
      <c r="X107" s="450">
        <v>25.93</v>
      </c>
      <c r="Y107" s="450">
        <v>62.65</v>
      </c>
      <c r="Z107" s="450">
        <v>50.4</v>
      </c>
      <c r="AA107" s="450">
        <v>8.19</v>
      </c>
      <c r="AB107" s="450">
        <v>4.76</v>
      </c>
      <c r="AC107" s="408">
        <v>90.89</v>
      </c>
      <c r="AD107" s="450">
        <v>51.21</v>
      </c>
      <c r="AE107" s="450">
        <v>12.141999999999999</v>
      </c>
      <c r="AF107" s="450">
        <v>10.01</v>
      </c>
      <c r="AG107" s="450">
        <v>1.9159999999999999</v>
      </c>
      <c r="AH107" s="450">
        <v>45.02</v>
      </c>
      <c r="AI107" s="450">
        <v>14.11</v>
      </c>
      <c r="AP107" s="409"/>
      <c r="AQ107" s="409"/>
      <c r="AR107" s="425"/>
    </row>
    <row r="108" spans="1:44" s="146" customFormat="1" ht="12" customHeight="1">
      <c r="A108" s="218"/>
      <c r="B108" s="231"/>
      <c r="C108" s="231"/>
      <c r="D108" s="231"/>
      <c r="E108" s="231"/>
      <c r="F108" s="231"/>
      <c r="G108" s="231"/>
      <c r="H108" s="231"/>
      <c r="I108" s="231"/>
      <c r="J108" s="256"/>
      <c r="K108" s="166"/>
      <c r="U108" s="392"/>
      <c r="V108" s="392">
        <v>48</v>
      </c>
      <c r="W108">
        <v>48</v>
      </c>
      <c r="X108" s="450">
        <v>35.64</v>
      </c>
      <c r="Y108" s="450">
        <v>83.52</v>
      </c>
      <c r="Z108" s="450">
        <v>55.63</v>
      </c>
      <c r="AA108" s="450">
        <v>9.2100000000000009</v>
      </c>
      <c r="AB108" s="450">
        <v>5.88</v>
      </c>
      <c r="AC108" s="408">
        <v>77.62</v>
      </c>
      <c r="AD108" s="450">
        <v>70.7</v>
      </c>
      <c r="AE108" s="450">
        <v>10.96</v>
      </c>
      <c r="AF108" s="450">
        <v>10</v>
      </c>
      <c r="AG108" s="450">
        <v>1.0449999999999999</v>
      </c>
      <c r="AH108" s="450">
        <v>54.12</v>
      </c>
      <c r="AI108" s="450">
        <v>16.25</v>
      </c>
      <c r="AP108" s="409"/>
      <c r="AQ108" s="409"/>
      <c r="AR108" s="425"/>
    </row>
    <row r="109" spans="1:44" s="146" customFormat="1" ht="12" customHeight="1">
      <c r="A109" s="218"/>
      <c r="B109" s="231"/>
      <c r="C109" s="231"/>
      <c r="D109" s="231"/>
      <c r="E109" s="231"/>
      <c r="F109" s="231"/>
      <c r="G109" s="231"/>
      <c r="H109" s="231"/>
      <c r="I109" s="231"/>
      <c r="J109" s="259"/>
      <c r="K109" s="150"/>
      <c r="U109" s="392"/>
      <c r="V109" s="392"/>
      <c r="W109">
        <v>49</v>
      </c>
      <c r="X109" s="450">
        <v>30.428599999999999</v>
      </c>
      <c r="Y109" s="450">
        <v>80.849999999999994</v>
      </c>
      <c r="Z109" s="450">
        <v>24.84</v>
      </c>
      <c r="AA109" s="450">
        <v>7.82</v>
      </c>
      <c r="AB109" s="450">
        <v>4.407</v>
      </c>
      <c r="AC109" s="408">
        <v>76.048000000000002</v>
      </c>
      <c r="AD109" s="450">
        <v>83.28</v>
      </c>
      <c r="AE109" s="450">
        <v>18.809999999999999</v>
      </c>
      <c r="AF109" s="450">
        <v>9.7970000000000006</v>
      </c>
      <c r="AG109" s="450">
        <v>0.55000000000000004</v>
      </c>
      <c r="AH109" s="450">
        <v>68.64</v>
      </c>
      <c r="AI109" s="450">
        <v>18.876000000000001</v>
      </c>
      <c r="AP109" s="409"/>
      <c r="AQ109" s="409"/>
      <c r="AR109" s="425"/>
    </row>
    <row r="110" spans="1:44" s="146" customFormat="1" ht="12" customHeight="1">
      <c r="A110" s="218"/>
      <c r="B110" s="231"/>
      <c r="C110" s="231"/>
      <c r="D110" s="231"/>
      <c r="E110" s="231"/>
      <c r="F110" s="231"/>
      <c r="G110" s="231"/>
      <c r="H110" s="231"/>
      <c r="I110" s="231"/>
      <c r="J110" s="208"/>
      <c r="U110" s="392"/>
      <c r="V110" s="392"/>
      <c r="W110">
        <v>50</v>
      </c>
      <c r="X110" s="450">
        <v>22.7</v>
      </c>
      <c r="Y110" s="450">
        <v>63.198999999999998</v>
      </c>
      <c r="Z110" s="450">
        <v>17.25</v>
      </c>
      <c r="AA110" s="450">
        <v>8.0939999999999994</v>
      </c>
      <c r="AB110" s="450">
        <v>4.99</v>
      </c>
      <c r="AC110" s="408">
        <v>74.156999999999996</v>
      </c>
      <c r="AD110" s="450">
        <v>68.84</v>
      </c>
      <c r="AE110" s="450">
        <v>17.55</v>
      </c>
      <c r="AF110" s="450">
        <v>10.211399999999999</v>
      </c>
      <c r="AG110" s="450">
        <v>1.0795999999999999</v>
      </c>
      <c r="AH110" s="450">
        <v>70.275999999999996</v>
      </c>
      <c r="AI110" s="450">
        <v>21.06</v>
      </c>
      <c r="AP110" s="409"/>
      <c r="AQ110" s="409"/>
      <c r="AR110" s="425"/>
    </row>
    <row r="111" spans="1:44" s="146" customFormat="1" ht="12" customHeight="1">
      <c r="A111" s="218"/>
      <c r="B111" s="231"/>
      <c r="C111" s="231"/>
      <c r="D111" s="231"/>
      <c r="E111" s="231"/>
      <c r="F111" s="231"/>
      <c r="G111" s="231"/>
      <c r="H111" s="231"/>
      <c r="I111" s="231"/>
      <c r="J111" s="208"/>
      <c r="U111" s="392"/>
      <c r="V111" s="392">
        <v>51</v>
      </c>
      <c r="W111">
        <v>51</v>
      </c>
      <c r="X111" s="450">
        <v>46.13</v>
      </c>
      <c r="Y111" s="450">
        <v>87.03</v>
      </c>
      <c r="Z111" s="450">
        <v>16.510000000000002</v>
      </c>
      <c r="AA111" s="450">
        <v>14.24</v>
      </c>
      <c r="AB111" s="450">
        <v>12.81</v>
      </c>
      <c r="AC111" s="408">
        <v>174.00200000000001</v>
      </c>
      <c r="AD111" s="450">
        <v>147.96</v>
      </c>
      <c r="AE111" s="450">
        <v>28.163</v>
      </c>
      <c r="AF111" s="450">
        <v>10</v>
      </c>
      <c r="AG111" s="450">
        <v>0.79949999999999999</v>
      </c>
      <c r="AH111" s="450">
        <v>224.41200000000001</v>
      </c>
      <c r="AI111" s="450">
        <v>46.25</v>
      </c>
      <c r="AP111" s="409"/>
      <c r="AQ111" s="409"/>
      <c r="AR111" s="425"/>
    </row>
    <row r="112" spans="1:44" s="146" customFormat="1" ht="12" customHeight="1">
      <c r="A112" s="218"/>
      <c r="B112" s="231"/>
      <c r="C112" s="231"/>
      <c r="D112" s="231"/>
      <c r="E112" s="231"/>
      <c r="F112" s="231"/>
      <c r="G112" s="231"/>
      <c r="H112" s="231"/>
      <c r="I112" s="231"/>
      <c r="J112" s="208"/>
      <c r="U112" s="392"/>
      <c r="V112" s="392"/>
      <c r="W112">
        <v>52</v>
      </c>
      <c r="X112" s="450">
        <v>63.850999999999999</v>
      </c>
      <c r="Y112" s="450">
        <v>110.661</v>
      </c>
      <c r="Z112" s="450">
        <v>18.1387</v>
      </c>
      <c r="AA112" s="450">
        <v>15.1157</v>
      </c>
      <c r="AB112" s="450">
        <v>15.846</v>
      </c>
      <c r="AC112" s="408">
        <v>338.70569999999998</v>
      </c>
      <c r="AD112" s="450">
        <v>198.84569999999999</v>
      </c>
      <c r="AE112" s="450">
        <v>41.433</v>
      </c>
      <c r="AF112" s="450">
        <v>10.01</v>
      </c>
      <c r="AG112" s="450">
        <v>1.25685</v>
      </c>
      <c r="AH112" s="450">
        <v>214.35</v>
      </c>
      <c r="AI112" s="450">
        <v>76.91</v>
      </c>
      <c r="AP112" s="409"/>
      <c r="AQ112" s="409"/>
      <c r="AR112" s="425"/>
    </row>
    <row r="113" spans="1:44" s="146" customFormat="1" ht="12" customHeight="1">
      <c r="A113" s="218"/>
      <c r="B113" s="231"/>
      <c r="C113" s="231"/>
      <c r="D113" s="231"/>
      <c r="E113" s="231"/>
      <c r="F113" s="231"/>
      <c r="G113" s="231"/>
      <c r="H113" s="231"/>
      <c r="I113" s="231"/>
      <c r="J113" s="208"/>
      <c r="U113" s="392">
        <v>2016</v>
      </c>
      <c r="V113" s="420">
        <v>1</v>
      </c>
      <c r="W113">
        <v>1</v>
      </c>
      <c r="X113" s="450">
        <v>40.61</v>
      </c>
      <c r="Y113" s="450">
        <v>96.75</v>
      </c>
      <c r="Z113" s="450">
        <v>16.37</v>
      </c>
      <c r="AA113" s="450">
        <v>12.12</v>
      </c>
      <c r="AB113" s="450">
        <v>8.33</v>
      </c>
      <c r="AC113" s="408">
        <v>165.03200000000001</v>
      </c>
      <c r="AD113" s="450">
        <v>95.83</v>
      </c>
      <c r="AE113" s="450">
        <v>18.5</v>
      </c>
      <c r="AF113" s="450">
        <v>10.01</v>
      </c>
      <c r="AG113" s="450">
        <v>1.23</v>
      </c>
      <c r="AH113" s="450">
        <v>109.19</v>
      </c>
      <c r="AI113" s="450">
        <v>37.270000000000003</v>
      </c>
      <c r="AP113" s="409"/>
      <c r="AQ113" s="409"/>
      <c r="AR113" s="425"/>
    </row>
    <row r="114" spans="1:44" s="146" customFormat="1" ht="12" customHeight="1">
      <c r="A114" s="218"/>
      <c r="B114" s="231"/>
      <c r="C114" s="231"/>
      <c r="D114" s="231"/>
      <c r="E114" s="231"/>
      <c r="F114" s="231"/>
      <c r="G114" s="231"/>
      <c r="H114" s="231"/>
      <c r="I114" s="231"/>
      <c r="J114" s="208"/>
      <c r="U114" s="392"/>
      <c r="V114" s="420"/>
      <c r="W114">
        <v>2</v>
      </c>
      <c r="X114" s="450">
        <v>29.82</v>
      </c>
      <c r="Y114" s="450">
        <v>76.510000000000005</v>
      </c>
      <c r="Z114" s="450">
        <v>15.9</v>
      </c>
      <c r="AA114" s="450">
        <v>10.45</v>
      </c>
      <c r="AB114" s="450">
        <v>5.38</v>
      </c>
      <c r="AC114" s="408">
        <v>137.04</v>
      </c>
      <c r="AD114" s="450">
        <v>78.260000000000005</v>
      </c>
      <c r="AE114" s="450">
        <v>13.1</v>
      </c>
      <c r="AF114" s="450">
        <v>10</v>
      </c>
      <c r="AG114" s="450">
        <v>1.18</v>
      </c>
      <c r="AH114" s="450">
        <v>177.91</v>
      </c>
      <c r="AI114" s="450">
        <v>53.34</v>
      </c>
      <c r="AP114" s="409"/>
      <c r="AQ114" s="409"/>
      <c r="AR114" s="425"/>
    </row>
    <row r="115" spans="1:44" s="146" customFormat="1" ht="12" customHeight="1">
      <c r="A115" s="218"/>
      <c r="B115" s="231"/>
      <c r="C115" s="231"/>
      <c r="D115" s="231"/>
      <c r="E115" s="231"/>
      <c r="F115" s="231"/>
      <c r="G115" s="231"/>
      <c r="H115" s="231"/>
      <c r="I115" s="231"/>
      <c r="J115" s="208"/>
      <c r="U115" s="392"/>
      <c r="V115" s="420"/>
      <c r="W115">
        <v>3</v>
      </c>
      <c r="X115" s="450">
        <v>27.06</v>
      </c>
      <c r="Y115" s="450">
        <v>80.096000000000004</v>
      </c>
      <c r="Z115" s="450">
        <v>29.21</v>
      </c>
      <c r="AA115" s="450">
        <v>10.396000000000001</v>
      </c>
      <c r="AB115" s="450">
        <v>5.29</v>
      </c>
      <c r="AC115" s="408">
        <v>102.45</v>
      </c>
      <c r="AD115" s="450">
        <v>101.264</v>
      </c>
      <c r="AE115" s="450">
        <v>15.26</v>
      </c>
      <c r="AF115" s="450">
        <v>10.01</v>
      </c>
      <c r="AG115" s="450">
        <v>1.2529999999999999</v>
      </c>
      <c r="AH115" s="450">
        <v>248.28</v>
      </c>
      <c r="AI115" s="450">
        <v>76.69</v>
      </c>
      <c r="AP115" s="409"/>
      <c r="AQ115" s="409"/>
      <c r="AR115" s="425"/>
    </row>
    <row r="116" spans="1:44" s="190" customFormat="1" ht="12" customHeight="1">
      <c r="A116" s="218"/>
      <c r="B116" s="231"/>
      <c r="C116" s="231"/>
      <c r="D116" s="231"/>
      <c r="E116" s="231"/>
      <c r="F116" s="231"/>
      <c r="G116" s="231"/>
      <c r="H116" s="231"/>
      <c r="I116" s="231"/>
      <c r="J116" s="257"/>
      <c r="U116" s="392"/>
      <c r="V116" s="420">
        <v>4</v>
      </c>
      <c r="W116">
        <v>4</v>
      </c>
      <c r="X116" s="450">
        <v>27.93</v>
      </c>
      <c r="Y116" s="450">
        <v>77.09</v>
      </c>
      <c r="Z116" s="450">
        <v>20.7</v>
      </c>
      <c r="AA116" s="450">
        <v>10.32</v>
      </c>
      <c r="AB116" s="450">
        <v>6.0640000000000001</v>
      </c>
      <c r="AC116" s="408">
        <v>93.71</v>
      </c>
      <c r="AD116" s="450">
        <v>79.73</v>
      </c>
      <c r="AE116" s="450">
        <v>12.66</v>
      </c>
      <c r="AF116" s="450">
        <v>10.01</v>
      </c>
      <c r="AG116" s="450">
        <v>1.22</v>
      </c>
      <c r="AH116" s="450">
        <v>142.55000000000001</v>
      </c>
      <c r="AI116" s="450">
        <v>40.92</v>
      </c>
      <c r="AP116" s="431"/>
      <c r="AQ116" s="409"/>
      <c r="AR116" s="425"/>
    </row>
    <row r="117" spans="1:44" s="146" customFormat="1" ht="12" customHeight="1">
      <c r="A117" s="218"/>
      <c r="B117" s="231"/>
      <c r="C117" s="231"/>
      <c r="D117" s="231"/>
      <c r="E117" s="231"/>
      <c r="F117" s="231"/>
      <c r="G117" s="231"/>
      <c r="H117" s="231"/>
      <c r="I117" s="231"/>
      <c r="J117" s="208"/>
      <c r="U117" s="392"/>
      <c r="V117" s="420"/>
      <c r="W117">
        <v>5</v>
      </c>
      <c r="X117" s="450">
        <v>49.585999999999999</v>
      </c>
      <c r="Y117" s="450">
        <v>140.12</v>
      </c>
      <c r="Z117" s="450">
        <v>74.02</v>
      </c>
      <c r="AA117" s="450">
        <v>14.34</v>
      </c>
      <c r="AB117" s="450">
        <v>9.59</v>
      </c>
      <c r="AC117" s="408">
        <v>142.55000000000001</v>
      </c>
      <c r="AD117" s="450">
        <v>128.66</v>
      </c>
      <c r="AE117" s="450">
        <v>24.24</v>
      </c>
      <c r="AF117" s="450">
        <v>10.01</v>
      </c>
      <c r="AG117" s="450">
        <v>1.17</v>
      </c>
      <c r="AH117" s="450">
        <v>251.59399999999999</v>
      </c>
      <c r="AI117" s="450">
        <v>58.97</v>
      </c>
      <c r="AP117" s="409"/>
      <c r="AQ117" s="409"/>
      <c r="AR117" s="425"/>
    </row>
    <row r="118" spans="1:44" s="190" customFormat="1" ht="12" customHeight="1">
      <c r="A118" s="218"/>
      <c r="B118" s="231"/>
      <c r="C118" s="231"/>
      <c r="D118" s="231"/>
      <c r="E118" s="231"/>
      <c r="F118" s="231"/>
      <c r="G118" s="231"/>
      <c r="H118" s="231"/>
      <c r="I118" s="231"/>
      <c r="J118" s="255"/>
      <c r="K118" s="187"/>
      <c r="U118" s="145"/>
      <c r="V118" s="420"/>
      <c r="W118">
        <v>6</v>
      </c>
      <c r="X118" s="450">
        <v>57</v>
      </c>
      <c r="Y118" s="450">
        <v>144.66999999999999</v>
      </c>
      <c r="Z118" s="450">
        <v>78.08</v>
      </c>
      <c r="AA118" s="450">
        <v>14.98</v>
      </c>
      <c r="AB118" s="450">
        <v>12.82</v>
      </c>
      <c r="AC118" s="408">
        <v>223.15</v>
      </c>
      <c r="AD118" s="450">
        <v>174.87</v>
      </c>
      <c r="AE118" s="450">
        <v>35.18</v>
      </c>
      <c r="AF118" s="450">
        <v>9.01</v>
      </c>
      <c r="AG118" s="450">
        <v>0.82</v>
      </c>
      <c r="AH118" s="450">
        <v>388.05428210000002</v>
      </c>
      <c r="AI118" s="450">
        <v>80.41</v>
      </c>
      <c r="AP118" s="409"/>
      <c r="AQ118" s="409"/>
      <c r="AR118" s="425"/>
    </row>
    <row r="119" spans="1:44" s="146" customFormat="1" ht="12" customHeight="1">
      <c r="A119" s="218"/>
      <c r="B119" s="231"/>
      <c r="C119" s="231"/>
      <c r="D119" s="231"/>
      <c r="E119" s="231"/>
      <c r="F119" s="231"/>
      <c r="G119" s="231"/>
      <c r="H119" s="231"/>
      <c r="I119" s="231"/>
      <c r="J119" s="260"/>
      <c r="K119" s="192"/>
      <c r="U119" s="145"/>
      <c r="V119" s="420"/>
      <c r="W119">
        <v>7</v>
      </c>
      <c r="X119" s="450">
        <v>52.31</v>
      </c>
      <c r="Y119" s="450">
        <v>117.32</v>
      </c>
      <c r="Z119" s="450">
        <v>41.34</v>
      </c>
      <c r="AA119" s="450">
        <v>15.86</v>
      </c>
      <c r="AB119" s="450">
        <v>12.43</v>
      </c>
      <c r="AC119" s="408">
        <v>223.86</v>
      </c>
      <c r="AD119" s="450">
        <v>126.56</v>
      </c>
      <c r="AE119" s="450">
        <v>25.04</v>
      </c>
      <c r="AF119" s="450">
        <v>9.01</v>
      </c>
      <c r="AG119" s="450">
        <v>1.59</v>
      </c>
      <c r="AH119" s="450">
        <v>283.21000240000001</v>
      </c>
      <c r="AI119" s="450">
        <v>53.36</v>
      </c>
      <c r="AP119" s="409"/>
      <c r="AQ119" s="409"/>
      <c r="AR119" s="425"/>
    </row>
    <row r="120" spans="1:44" ht="12" customHeight="1">
      <c r="A120" s="218"/>
      <c r="B120" s="231"/>
      <c r="C120" s="231"/>
      <c r="D120" s="231"/>
      <c r="E120" s="231"/>
      <c r="F120" s="231"/>
      <c r="G120" s="231"/>
      <c r="H120" s="231"/>
      <c r="I120" s="231"/>
      <c r="V120" s="420">
        <v>8</v>
      </c>
      <c r="W120">
        <v>8</v>
      </c>
      <c r="X120" s="450">
        <v>57.96</v>
      </c>
      <c r="Y120" s="450">
        <v>140.31</v>
      </c>
      <c r="Z120" s="450">
        <v>96.52</v>
      </c>
      <c r="AA120" s="450">
        <v>22.12</v>
      </c>
      <c r="AB120" s="450">
        <v>19.3</v>
      </c>
      <c r="AC120" s="408">
        <v>297.45999999999998</v>
      </c>
      <c r="AD120" s="450">
        <v>188.83</v>
      </c>
      <c r="AE120" s="450">
        <v>26.72</v>
      </c>
      <c r="AF120" s="450">
        <v>18.309999999999999</v>
      </c>
      <c r="AG120" s="450">
        <v>14.62</v>
      </c>
      <c r="AH120" s="450">
        <v>414.29357470000002</v>
      </c>
      <c r="AI120" s="450">
        <v>65.55</v>
      </c>
    </row>
    <row r="121" spans="1:44" ht="12" customHeight="1">
      <c r="A121" s="218"/>
      <c r="B121" s="231"/>
      <c r="C121" s="231"/>
      <c r="D121" s="231"/>
      <c r="E121" s="231"/>
      <c r="F121" s="231"/>
      <c r="G121" s="231"/>
      <c r="H121" s="231"/>
      <c r="I121" s="231"/>
      <c r="V121" s="420"/>
      <c r="W121">
        <v>9</v>
      </c>
      <c r="X121" s="450">
        <v>100.51885660000001</v>
      </c>
      <c r="Y121" s="450">
        <v>268.94750210000001</v>
      </c>
      <c r="Z121" s="450">
        <v>150.104332</v>
      </c>
      <c r="AA121" s="450">
        <v>31.986428669999999</v>
      </c>
      <c r="AB121" s="450">
        <v>19.514333090000001</v>
      </c>
      <c r="AC121" s="408">
        <v>326.48699649999998</v>
      </c>
      <c r="AD121" s="450">
        <v>170.33500290000001</v>
      </c>
      <c r="AE121" s="450">
        <v>30.940000529999999</v>
      </c>
      <c r="AF121" s="450">
        <v>16.54985727582655</v>
      </c>
      <c r="AG121" s="450">
        <v>7.4597144130000004</v>
      </c>
      <c r="AH121" s="450">
        <v>382.60643219999997</v>
      </c>
      <c r="AI121" s="450">
        <v>72.96314185</v>
      </c>
    </row>
    <row r="122" spans="1:44" ht="12" customHeight="1">
      <c r="A122" s="218"/>
      <c r="B122" s="231"/>
      <c r="C122" s="231"/>
      <c r="D122" s="231"/>
      <c r="E122" s="231"/>
      <c r="F122" s="231"/>
      <c r="G122" s="231"/>
      <c r="H122" s="231"/>
      <c r="I122" s="231"/>
      <c r="V122" s="420"/>
      <c r="W122">
        <v>10</v>
      </c>
      <c r="X122" s="450">
        <v>75.15657152448378</v>
      </c>
      <c r="Y122" s="450">
        <v>243.71150207519463</v>
      </c>
      <c r="Z122" s="450">
        <v>181.79733530680286</v>
      </c>
      <c r="AA122" s="450">
        <v>21.817856924874398</v>
      </c>
      <c r="AB122" s="450">
        <v>20.1870002746582</v>
      </c>
      <c r="AC122" s="408">
        <v>281.91442869999997</v>
      </c>
      <c r="AD122" s="450">
        <v>164.05856977190246</v>
      </c>
      <c r="AE122" s="450">
        <v>30.751428604125927</v>
      </c>
      <c r="AF122" s="450">
        <v>9.5257144655499921</v>
      </c>
      <c r="AG122" s="450">
        <v>2.1815714495522598</v>
      </c>
      <c r="AH122" s="450">
        <v>245.78571646554084</v>
      </c>
      <c r="AI122" s="450">
        <v>47.002858298165428</v>
      </c>
    </row>
    <row r="123" spans="1:44" ht="12" customHeight="1">
      <c r="A123" s="218"/>
      <c r="B123" s="231"/>
      <c r="C123" s="231"/>
      <c r="D123" s="231"/>
      <c r="E123" s="231"/>
      <c r="F123" s="231"/>
      <c r="G123" s="231"/>
      <c r="H123" s="231"/>
      <c r="I123" s="231"/>
      <c r="V123" s="420"/>
      <c r="W123">
        <v>11</v>
      </c>
      <c r="X123" s="450">
        <v>52.24</v>
      </c>
      <c r="Y123" s="450">
        <v>154.21</v>
      </c>
      <c r="Z123" s="450">
        <v>79.12</v>
      </c>
      <c r="AA123" s="450">
        <v>21.645000185285259</v>
      </c>
      <c r="AB123" s="450">
        <v>18.452999932425314</v>
      </c>
      <c r="AC123" s="408">
        <v>302.97000000000003</v>
      </c>
      <c r="AD123" s="450">
        <v>146.11571393694155</v>
      </c>
      <c r="AE123" s="450">
        <v>26.230000359671411</v>
      </c>
      <c r="AF123" s="450">
        <v>10.001428604125973</v>
      </c>
      <c r="AG123" s="450">
        <v>1.7041428429739771</v>
      </c>
      <c r="AH123" s="450">
        <v>239.62</v>
      </c>
      <c r="AI123" s="450">
        <v>42.29</v>
      </c>
    </row>
    <row r="124" spans="1:44" ht="12" customHeight="1">
      <c r="A124" s="210"/>
      <c r="B124" s="210"/>
      <c r="C124" s="210"/>
      <c r="D124" s="210"/>
      <c r="E124" s="210"/>
      <c r="F124" s="210"/>
      <c r="G124" s="210"/>
      <c r="H124" s="210"/>
      <c r="I124" s="210"/>
      <c r="V124" s="145">
        <v>12</v>
      </c>
      <c r="W124" s="145">
        <v>12</v>
      </c>
      <c r="X124" s="450">
        <v>44.628571101597331</v>
      </c>
      <c r="Y124" s="450">
        <v>116.62271445138057</v>
      </c>
      <c r="Z124" s="450">
        <v>41.373285293579045</v>
      </c>
      <c r="AA124" s="450">
        <v>15.247000013078916</v>
      </c>
      <c r="AB124" s="450">
        <v>12.7100000381469</v>
      </c>
      <c r="AC124" s="408">
        <v>179.33771623883899</v>
      </c>
      <c r="AD124" s="450">
        <v>114.18428584507485</v>
      </c>
      <c r="AE124" s="450">
        <v>18.61999988555905</v>
      </c>
      <c r="AF124" s="450">
        <v>9.9999999999999964</v>
      </c>
      <c r="AG124" s="450">
        <v>1.2444285835538544</v>
      </c>
      <c r="AH124" s="450">
        <v>150.27357046944684</v>
      </c>
      <c r="AI124" s="450">
        <v>24.915714263915959</v>
      </c>
    </row>
    <row r="125" spans="1:44" ht="22.5" customHeight="1">
      <c r="A125" s="951"/>
      <c r="B125" s="951"/>
      <c r="C125" s="951"/>
      <c r="D125" s="951"/>
      <c r="E125" s="951"/>
      <c r="F125" s="951"/>
      <c r="G125" s="951"/>
      <c r="H125" s="951"/>
      <c r="I125" s="951"/>
      <c r="W125" s="145">
        <v>13</v>
      </c>
      <c r="X125" s="450">
        <v>42.599998474121001</v>
      </c>
      <c r="Y125" s="450">
        <v>120.78800201416</v>
      </c>
      <c r="Z125" s="450">
        <v>93.665000915527301</v>
      </c>
      <c r="AA125" s="450">
        <v>17.322999954223601</v>
      </c>
      <c r="AB125" s="450">
        <v>15.171999931335399</v>
      </c>
      <c r="AC125" s="408">
        <v>130.67500305175699</v>
      </c>
      <c r="AD125" s="450">
        <v>89.040000915527301</v>
      </c>
      <c r="AE125" s="450">
        <v>15.310000419616699</v>
      </c>
      <c r="AF125" s="450">
        <v>10</v>
      </c>
      <c r="AG125" s="450">
        <v>1.0199999809265099</v>
      </c>
      <c r="AH125" s="450">
        <v>116.33999633789</v>
      </c>
      <c r="AI125" s="450">
        <v>24.159999847412099</v>
      </c>
    </row>
    <row r="126" spans="1:44" ht="12" customHeight="1">
      <c r="A126" s="218"/>
      <c r="B126" s="231"/>
      <c r="C126" s="231"/>
      <c r="D126" s="231"/>
      <c r="E126" s="231"/>
      <c r="F126" s="231"/>
      <c r="G126" s="231"/>
      <c r="H126" s="231"/>
      <c r="I126" s="231"/>
      <c r="W126" s="145">
        <v>14</v>
      </c>
      <c r="X126" s="450">
        <v>49.743000030517535</v>
      </c>
      <c r="Y126" s="450">
        <v>125.66285814557708</v>
      </c>
      <c r="Z126" s="450">
        <v>131.74585723876913</v>
      </c>
      <c r="AA126" s="450">
        <v>14.828142711094401</v>
      </c>
      <c r="AB126" s="450">
        <v>13.217000007629398</v>
      </c>
      <c r="AC126" s="408">
        <v>121.81457192557171</v>
      </c>
      <c r="AD126" s="450">
        <v>78.037142072405103</v>
      </c>
      <c r="AE126" s="450">
        <v>14.082857131957956</v>
      </c>
      <c r="AF126" s="450">
        <v>10.001428604125973</v>
      </c>
      <c r="AG126" s="450">
        <v>1.3691428899764975</v>
      </c>
      <c r="AH126" s="450">
        <v>126.18428475516127</v>
      </c>
      <c r="AI126" s="450">
        <v>22.646999904087572</v>
      </c>
    </row>
    <row r="127" spans="1:44" ht="12" customHeight="1">
      <c r="A127" s="218"/>
      <c r="B127" s="231"/>
      <c r="C127" s="231"/>
      <c r="D127" s="231"/>
      <c r="E127" s="231"/>
      <c r="F127" s="231"/>
      <c r="G127" s="231"/>
      <c r="H127" s="231"/>
      <c r="I127" s="231"/>
      <c r="W127" s="145">
        <v>15</v>
      </c>
      <c r="X127" s="450">
        <v>54.414285387311615</v>
      </c>
      <c r="Y127" s="450">
        <v>127.68985639299636</v>
      </c>
      <c r="Z127" s="450">
        <v>71.706143515450577</v>
      </c>
      <c r="AA127" s="450">
        <v>15.017142977033298</v>
      </c>
      <c r="AB127" s="450">
        <v>11.291000366210898</v>
      </c>
      <c r="AC127" s="408">
        <v>184.69442967006074</v>
      </c>
      <c r="AD127" s="450">
        <v>74.048570905412902</v>
      </c>
      <c r="AE127" s="450">
        <v>17.312857082911869</v>
      </c>
      <c r="AF127" s="450">
        <v>10.005714416503881</v>
      </c>
      <c r="AG127" s="450">
        <v>1.6558571543012313</v>
      </c>
      <c r="AH127" s="450">
        <v>140.54571315220355</v>
      </c>
      <c r="AI127" s="450">
        <v>22.742571422031897</v>
      </c>
    </row>
    <row r="128" spans="1:44" ht="25.5" customHeight="1">
      <c r="A128" s="218"/>
      <c r="B128" s="948"/>
      <c r="C128" s="948"/>
      <c r="D128" s="741"/>
      <c r="E128" s="741"/>
      <c r="F128" s="742"/>
      <c r="G128" s="231"/>
      <c r="H128" s="231"/>
      <c r="I128" s="231"/>
      <c r="V128" s="145">
        <v>16</v>
      </c>
      <c r="W128" s="145">
        <v>16</v>
      </c>
      <c r="X128" s="450">
        <v>47.73</v>
      </c>
      <c r="Y128" s="450">
        <v>97.4</v>
      </c>
      <c r="Z128" s="450">
        <v>53.49</v>
      </c>
      <c r="AA128" s="450">
        <v>13.98</v>
      </c>
      <c r="AB128" s="450">
        <v>11.63</v>
      </c>
      <c r="AC128" s="408">
        <v>164.52</v>
      </c>
      <c r="AD128" s="450">
        <v>81.069999999999993</v>
      </c>
      <c r="AE128" s="450">
        <v>21.07</v>
      </c>
      <c r="AF128" s="450">
        <v>10.01</v>
      </c>
      <c r="AG128" s="450">
        <v>1.27</v>
      </c>
      <c r="AH128" s="450">
        <v>141.29</v>
      </c>
      <c r="AI128" s="450">
        <v>23.21</v>
      </c>
    </row>
    <row r="129" spans="1:35" ht="15" customHeight="1">
      <c r="A129" s="218"/>
      <c r="B129" s="743"/>
      <c r="C129" s="744"/>
      <c r="D129" s="743"/>
      <c r="E129" s="743"/>
      <c r="F129" s="745"/>
      <c r="G129" s="231"/>
      <c r="H129" s="231"/>
      <c r="I129" s="231"/>
      <c r="W129" s="145">
        <v>17</v>
      </c>
      <c r="X129" s="450">
        <v>42.142857687813873</v>
      </c>
      <c r="Y129" s="450">
        <v>85.487143380301248</v>
      </c>
      <c r="Z129" s="450">
        <v>51.424428122384178</v>
      </c>
      <c r="AA129" s="450">
        <v>12.944285669999999</v>
      </c>
      <c r="AB129" s="450">
        <v>10.010000228881799</v>
      </c>
      <c r="AC129" s="408">
        <v>152.88357325962556</v>
      </c>
      <c r="AD129" s="450">
        <v>64.311428070000005</v>
      </c>
      <c r="AE129" s="450">
        <v>16.638571469999999</v>
      </c>
      <c r="AF129" s="450">
        <v>10.004285812377887</v>
      </c>
      <c r="AG129" s="450">
        <v>1.7342857122421229</v>
      </c>
      <c r="AH129" s="450">
        <v>105.73500061035119</v>
      </c>
      <c r="AI129" s="450">
        <v>19.724285806928286</v>
      </c>
    </row>
    <row r="130" spans="1:35" ht="15" customHeight="1">
      <c r="A130" s="218"/>
      <c r="B130" s="743"/>
      <c r="C130" s="744"/>
      <c r="D130" s="743"/>
      <c r="E130" s="743"/>
      <c r="F130" s="745"/>
      <c r="G130" s="231"/>
      <c r="H130" s="231"/>
      <c r="I130" s="231"/>
      <c r="W130" s="145">
        <v>18</v>
      </c>
      <c r="X130" s="450">
        <v>27.452428545270582</v>
      </c>
      <c r="Y130" s="450">
        <v>62.369998931884716</v>
      </c>
      <c r="Z130" s="450">
        <v>34.353571755545424</v>
      </c>
      <c r="AA130" s="450">
        <v>10.727142742701899</v>
      </c>
      <c r="AB130" s="450">
        <v>6.3112858363560251</v>
      </c>
      <c r="AC130" s="408">
        <v>98.225285121372636</v>
      </c>
      <c r="AD130" s="450">
        <v>46.242857796805197</v>
      </c>
      <c r="AE130" s="450">
        <v>10.637142998831566</v>
      </c>
      <c r="AF130" s="450">
        <v>10.007143020629858</v>
      </c>
      <c r="AG130" s="450">
        <v>1.4345714194433998</v>
      </c>
      <c r="AH130" s="450">
        <v>72.620000566754968</v>
      </c>
      <c r="AI130" s="450">
        <v>14.075714383806471</v>
      </c>
    </row>
    <row r="131" spans="1:35" ht="15" customHeight="1">
      <c r="A131" s="218"/>
      <c r="B131" s="743"/>
      <c r="C131" s="744"/>
      <c r="D131" s="743"/>
      <c r="E131" s="743"/>
      <c r="F131" s="745"/>
      <c r="G131" s="231"/>
      <c r="H131" s="231"/>
      <c r="I131" s="231"/>
      <c r="W131" s="145">
        <v>19</v>
      </c>
      <c r="X131" s="450">
        <v>21.857142584664455</v>
      </c>
      <c r="Y131" s="450">
        <v>58.684285300118525</v>
      </c>
      <c r="Z131" s="450">
        <v>29.207143238612552</v>
      </c>
      <c r="AA131" s="450">
        <v>9.4342857088361427</v>
      </c>
      <c r="AB131" s="450">
        <v>7.4910001754760689</v>
      </c>
      <c r="AC131" s="408">
        <v>86.615142822265582</v>
      </c>
      <c r="AD131" s="450">
        <v>41.954286302838973</v>
      </c>
      <c r="AE131" s="450">
        <v>9.4342857088361427</v>
      </c>
      <c r="AF131" s="450">
        <v>10.004285812377914</v>
      </c>
      <c r="AG131" s="450">
        <v>1.3051428794860784</v>
      </c>
      <c r="AH131" s="450">
        <v>60.497857775006928</v>
      </c>
      <c r="AI131" s="450">
        <v>12.797142846243686</v>
      </c>
    </row>
    <row r="132" spans="1:35" ht="15" customHeight="1">
      <c r="A132" s="218"/>
      <c r="B132" s="743"/>
      <c r="C132" s="744"/>
      <c r="D132" s="743"/>
      <c r="E132" s="743"/>
      <c r="F132" s="745"/>
      <c r="G132" s="231"/>
      <c r="H132" s="231"/>
      <c r="I132" s="231"/>
      <c r="V132" s="145">
        <v>20</v>
      </c>
      <c r="W132" s="145">
        <v>20</v>
      </c>
      <c r="X132" s="450">
        <v>19.5</v>
      </c>
      <c r="Y132" s="450">
        <v>54</v>
      </c>
      <c r="Z132" s="450">
        <v>22.1</v>
      </c>
      <c r="AA132" s="450">
        <v>9.1999999999999993</v>
      </c>
      <c r="AB132" s="450">
        <v>6.8</v>
      </c>
      <c r="AC132" s="408">
        <v>78.2</v>
      </c>
      <c r="AD132" s="450">
        <v>39.6</v>
      </c>
      <c r="AE132" s="450">
        <v>8.6</v>
      </c>
      <c r="AF132" s="450">
        <v>10</v>
      </c>
      <c r="AG132" s="450">
        <v>1.6</v>
      </c>
      <c r="AH132" s="450">
        <v>56.6</v>
      </c>
      <c r="AI132" s="450">
        <v>12.9</v>
      </c>
    </row>
    <row r="133" spans="1:35" ht="15" customHeight="1">
      <c r="A133" s="218"/>
      <c r="B133" s="743"/>
      <c r="C133" s="744"/>
      <c r="D133" s="743"/>
      <c r="E133" s="743"/>
      <c r="F133" s="745"/>
      <c r="G133" s="231"/>
      <c r="H133" s="231"/>
      <c r="I133" s="231"/>
      <c r="W133" s="145">
        <v>21</v>
      </c>
      <c r="X133" s="450">
        <v>19.485713958740185</v>
      </c>
      <c r="Y133" s="450">
        <v>50.756999969482365</v>
      </c>
      <c r="Z133" s="450">
        <v>17.473428726196214</v>
      </c>
      <c r="AA133" s="450">
        <v>9.0128573008945967</v>
      </c>
      <c r="AB133" s="450">
        <v>5.4099998474121005</v>
      </c>
      <c r="AC133" s="408">
        <v>73.744141714913454</v>
      </c>
      <c r="AD133" s="450">
        <v>44.79285812377924</v>
      </c>
      <c r="AE133" s="450">
        <v>10.11999988555907</v>
      </c>
      <c r="AF133" s="450">
        <v>10.011428560529414</v>
      </c>
      <c r="AG133" s="450">
        <v>1.2349999972752113</v>
      </c>
      <c r="AH133" s="450">
        <v>52.17071369716097</v>
      </c>
      <c r="AI133" s="450">
        <v>11.968571390424414</v>
      </c>
    </row>
    <row r="134" spans="1:35" ht="15" customHeight="1">
      <c r="A134" s="218"/>
      <c r="B134" s="743"/>
      <c r="C134" s="744"/>
      <c r="D134" s="743"/>
      <c r="E134" s="743"/>
      <c r="F134" s="745"/>
      <c r="G134" s="231"/>
      <c r="H134" s="231"/>
      <c r="I134" s="231"/>
      <c r="W134" s="145">
        <v>22</v>
      </c>
      <c r="X134" s="450">
        <v>16.329999999999998</v>
      </c>
      <c r="Y134" s="450">
        <v>46.59</v>
      </c>
      <c r="Z134" s="450">
        <v>17.04</v>
      </c>
      <c r="AA134" s="450">
        <v>7.95</v>
      </c>
      <c r="AB134" s="450">
        <v>3.82</v>
      </c>
      <c r="AC134" s="408">
        <v>66.739999999999995</v>
      </c>
      <c r="AD134" s="450">
        <v>34.01</v>
      </c>
      <c r="AE134" s="450">
        <v>8.15</v>
      </c>
      <c r="AF134" s="450">
        <v>10.02</v>
      </c>
      <c r="AG134" s="450">
        <v>1.52</v>
      </c>
      <c r="AH134" s="450">
        <v>46.88</v>
      </c>
      <c r="AI134" s="450">
        <v>9.89</v>
      </c>
    </row>
    <row r="135" spans="1:35" ht="15" customHeight="1">
      <c r="A135" s="218"/>
      <c r="B135" s="743"/>
      <c r="C135" s="744"/>
      <c r="D135" s="743"/>
      <c r="E135" s="743"/>
      <c r="F135" s="745"/>
      <c r="G135" s="231"/>
      <c r="H135" s="231"/>
      <c r="I135" s="231"/>
      <c r="W135" s="145">
        <v>23</v>
      </c>
      <c r="X135" s="450">
        <v>15.18</v>
      </c>
      <c r="Y135" s="450">
        <v>40.29</v>
      </c>
      <c r="Z135" s="450">
        <v>22.12</v>
      </c>
      <c r="AA135" s="450">
        <v>7.6</v>
      </c>
      <c r="AB135" s="450">
        <v>3.22</v>
      </c>
      <c r="AC135" s="408">
        <v>59.4</v>
      </c>
      <c r="AD135" s="450">
        <v>28.71</v>
      </c>
      <c r="AE135" s="450">
        <v>7.74</v>
      </c>
      <c r="AF135" s="450">
        <v>10</v>
      </c>
      <c r="AG135" s="450">
        <v>1.55</v>
      </c>
      <c r="AH135" s="450">
        <v>43.39</v>
      </c>
      <c r="AI135" s="450">
        <v>8.57</v>
      </c>
    </row>
    <row r="136" spans="1:35" ht="15" customHeight="1">
      <c r="A136" s="218"/>
      <c r="B136" s="743"/>
      <c r="C136" s="744"/>
      <c r="D136" s="743"/>
      <c r="E136" s="743"/>
      <c r="F136" s="745"/>
      <c r="G136" s="231"/>
      <c r="H136" s="231"/>
      <c r="I136" s="231"/>
      <c r="V136" s="145">
        <v>24</v>
      </c>
      <c r="W136" s="145">
        <v>24</v>
      </c>
      <c r="X136" s="450">
        <v>15.1</v>
      </c>
      <c r="Y136" s="450">
        <v>35.630000000000003</v>
      </c>
      <c r="Z136" s="450">
        <v>13.87</v>
      </c>
      <c r="AA136" s="450">
        <v>9.57</v>
      </c>
      <c r="AB136" s="450">
        <v>3.42</v>
      </c>
      <c r="AC136" s="408">
        <v>54.3</v>
      </c>
      <c r="AD136" s="450">
        <v>30.83</v>
      </c>
      <c r="AE136" s="450">
        <v>7.53</v>
      </c>
      <c r="AF136" s="450">
        <v>10</v>
      </c>
      <c r="AG136" s="450">
        <v>1.6</v>
      </c>
      <c r="AH136" s="450">
        <v>40.28</v>
      </c>
      <c r="AI136" s="450">
        <v>9.6</v>
      </c>
    </row>
    <row r="137" spans="1:35" ht="15" customHeight="1">
      <c r="A137" s="218"/>
      <c r="B137" s="743"/>
      <c r="C137" s="744"/>
      <c r="D137" s="743"/>
      <c r="E137" s="743"/>
      <c r="F137" s="745"/>
      <c r="G137" s="231"/>
      <c r="H137" s="231"/>
      <c r="I137" s="231"/>
      <c r="W137" s="145">
        <v>25</v>
      </c>
      <c r="X137" s="450">
        <v>18.016999930000001</v>
      </c>
      <c r="Y137" s="450">
        <v>34.608428410000002</v>
      </c>
      <c r="Z137" s="450">
        <v>10.78285721</v>
      </c>
      <c r="AA137" s="450">
        <v>9.0548571179999993</v>
      </c>
      <c r="AB137" s="450">
        <v>3.2130000590000001</v>
      </c>
      <c r="AC137" s="408">
        <v>56.674428669999998</v>
      </c>
      <c r="AD137" s="450">
        <v>25.690000260000001</v>
      </c>
      <c r="AE137" s="450">
        <v>6.9342856409999998</v>
      </c>
      <c r="AF137" s="450">
        <v>10.00571442</v>
      </c>
      <c r="AG137" s="450">
        <v>1.254714302</v>
      </c>
      <c r="AH137" s="450">
        <v>37.560714179999998</v>
      </c>
      <c r="AI137" s="450">
        <v>7.91285726</v>
      </c>
    </row>
    <row r="138" spans="1:35" ht="15" customHeight="1">
      <c r="A138" s="218"/>
      <c r="B138" s="743"/>
      <c r="C138" s="744"/>
      <c r="D138" s="743"/>
      <c r="E138" s="743"/>
      <c r="F138" s="745"/>
      <c r="G138" s="231"/>
      <c r="H138" s="231"/>
      <c r="I138" s="231"/>
      <c r="W138" s="145">
        <v>26</v>
      </c>
      <c r="X138" s="450">
        <v>16.489714209999999</v>
      </c>
      <c r="Y138" s="450">
        <v>34.074285510000003</v>
      </c>
      <c r="Z138" s="450">
        <v>9.5958572120000003</v>
      </c>
      <c r="AA138" s="450">
        <v>8.8612857550000008</v>
      </c>
      <c r="AB138" s="450">
        <v>3.5</v>
      </c>
      <c r="AC138" s="408">
        <v>68.087428501674069</v>
      </c>
      <c r="AD138" s="450">
        <v>30.317143300000001</v>
      </c>
      <c r="AE138" s="450">
        <v>8.8971428190000008</v>
      </c>
      <c r="AF138" s="450">
        <v>10</v>
      </c>
      <c r="AG138" s="450">
        <v>1.4324285809999999</v>
      </c>
      <c r="AH138" s="450">
        <v>37.759999409999999</v>
      </c>
      <c r="AI138" s="450">
        <v>8.911428656</v>
      </c>
    </row>
    <row r="139" spans="1:35" ht="15" customHeight="1">
      <c r="A139" s="218"/>
      <c r="B139" s="743"/>
      <c r="C139" s="744"/>
      <c r="D139" s="743"/>
      <c r="E139" s="743"/>
      <c r="F139" s="745"/>
      <c r="G139" s="231"/>
      <c r="H139" s="231"/>
      <c r="I139" s="231"/>
      <c r="W139" s="145">
        <v>27</v>
      </c>
      <c r="X139" s="450">
        <v>16.199999810000001</v>
      </c>
      <c r="Y139" s="450">
        <v>29.599571770000001</v>
      </c>
      <c r="Z139" s="450">
        <v>7.8892858370000001</v>
      </c>
      <c r="AA139" s="450">
        <v>8.3185714990000008</v>
      </c>
      <c r="AB139" s="450">
        <v>4.0900001530000001</v>
      </c>
      <c r="AC139" s="408">
        <v>60.110428400000004</v>
      </c>
      <c r="AD139" s="450">
        <v>28.581429350000001</v>
      </c>
      <c r="AE139" s="450">
        <v>7.9442856649999998</v>
      </c>
      <c r="AF139" s="450">
        <v>10.001428600000001</v>
      </c>
      <c r="AG139" s="450">
        <v>1.455999987</v>
      </c>
      <c r="AH139" s="450">
        <v>35.967143470000003</v>
      </c>
      <c r="AI139" s="450">
        <v>7.2057142259999996</v>
      </c>
    </row>
    <row r="140" spans="1:35" ht="15" customHeight="1">
      <c r="A140" s="218"/>
      <c r="B140" s="743"/>
      <c r="C140" s="744"/>
      <c r="D140" s="743"/>
      <c r="E140" s="743"/>
      <c r="F140" s="745"/>
      <c r="G140" s="231"/>
      <c r="H140" s="231"/>
      <c r="I140" s="231"/>
      <c r="V140" s="145">
        <v>28</v>
      </c>
      <c r="W140" s="145">
        <v>28</v>
      </c>
      <c r="X140" s="450">
        <v>12.016285760000001</v>
      </c>
      <c r="Y140" s="450">
        <v>29.3955713</v>
      </c>
      <c r="Z140" s="450">
        <v>7.2334286140000001</v>
      </c>
      <c r="AA140" s="450">
        <v>7.789714268</v>
      </c>
      <c r="AB140" s="450">
        <v>3.119999886</v>
      </c>
      <c r="AC140" s="408">
        <v>60.986856189999997</v>
      </c>
      <c r="AD140" s="450">
        <v>27.099999836512943</v>
      </c>
      <c r="AE140" s="450">
        <v>7.4514284819999999</v>
      </c>
      <c r="AF140" s="450">
        <v>10.0128573</v>
      </c>
      <c r="AG140" s="450">
        <v>1.5508571609999999</v>
      </c>
      <c r="AH140" s="450">
        <v>47.66357095</v>
      </c>
      <c r="AI140" s="450">
        <v>9.9999998639999994</v>
      </c>
    </row>
    <row r="141" spans="1:35" ht="15" customHeight="1">
      <c r="A141" s="218"/>
      <c r="B141" s="743"/>
      <c r="C141" s="744"/>
      <c r="D141" s="743"/>
      <c r="E141" s="743"/>
      <c r="F141" s="745"/>
      <c r="G141" s="231"/>
      <c r="H141" s="231"/>
      <c r="I141" s="231"/>
      <c r="W141" s="145">
        <v>29</v>
      </c>
      <c r="X141" s="450">
        <v>10.423571450000001</v>
      </c>
      <c r="Y141" s="450">
        <v>32.468857079999999</v>
      </c>
      <c r="Z141" s="450">
        <v>6.729428564</v>
      </c>
      <c r="AA141" s="450">
        <v>7.1615714349999999</v>
      </c>
      <c r="AB141" s="450">
        <v>3.4249999519999998</v>
      </c>
      <c r="AC141" s="408">
        <v>56.540714260000001</v>
      </c>
      <c r="AD141" s="450">
        <v>23.477142610000001</v>
      </c>
      <c r="AE141" s="450">
        <v>6.2828570089999998</v>
      </c>
      <c r="AF141" s="450">
        <v>10.001428600000001</v>
      </c>
      <c r="AG141" s="450">
        <v>2.1035714489999999</v>
      </c>
      <c r="AH141" s="450">
        <v>44.25</v>
      </c>
      <c r="AI141" s="450">
        <v>6.7128572460000004</v>
      </c>
    </row>
    <row r="142" spans="1:35" ht="15" customHeight="1">
      <c r="A142" s="218"/>
      <c r="B142" s="743"/>
      <c r="C142" s="744"/>
      <c r="D142" s="743"/>
      <c r="E142" s="743"/>
      <c r="F142" s="745"/>
      <c r="G142" s="231"/>
      <c r="H142" s="231"/>
      <c r="I142" s="231"/>
      <c r="W142" s="145">
        <v>30</v>
      </c>
      <c r="X142" s="450">
        <v>10.043285640000001</v>
      </c>
      <c r="Y142" s="450">
        <v>32.112285890000003</v>
      </c>
      <c r="Z142" s="450">
        <v>5.6338571819999999</v>
      </c>
      <c r="AA142" s="450">
        <v>6.6714285440000003</v>
      </c>
      <c r="AB142" s="450">
        <v>2.8789999489999998</v>
      </c>
      <c r="AC142" s="408">
        <v>65.491856709999993</v>
      </c>
      <c r="AD142" s="450">
        <v>21.095714300000001</v>
      </c>
      <c r="AE142" s="450">
        <v>5.8057142669999999</v>
      </c>
      <c r="AF142" s="450">
        <v>10.01142883</v>
      </c>
      <c r="AG142" s="450">
        <v>1.8491428750000001</v>
      </c>
      <c r="AH142" s="450">
        <v>42.498571668352326</v>
      </c>
      <c r="AI142" s="450">
        <v>6.0797142300000004</v>
      </c>
    </row>
    <row r="143" spans="1:35" ht="15" customHeight="1">
      <c r="A143" s="218"/>
      <c r="B143" s="743"/>
      <c r="C143" s="744"/>
      <c r="D143" s="743"/>
      <c r="E143" s="743"/>
      <c r="F143" s="745"/>
      <c r="G143" s="231"/>
      <c r="H143" s="231"/>
      <c r="I143" s="231"/>
      <c r="W143" s="145">
        <v>31</v>
      </c>
      <c r="X143" s="450">
        <v>10.086428642272944</v>
      </c>
      <c r="Y143" s="450">
        <v>29.132714407784558</v>
      </c>
      <c r="Z143" s="450">
        <v>5.181999887738904</v>
      </c>
      <c r="AA143" s="450">
        <v>6.2387143543788328</v>
      </c>
      <c r="AB143" s="450">
        <v>2.9382856232779297</v>
      </c>
      <c r="AC143" s="408">
        <v>65.491856711251344</v>
      </c>
      <c r="AD143" s="450">
        <v>20.037142889840243</v>
      </c>
      <c r="AE143" s="450">
        <v>5.4814286231994549</v>
      </c>
      <c r="AF143" s="450">
        <v>10.011428833007772</v>
      </c>
      <c r="AG143" s="450">
        <v>1.8019999946866672</v>
      </c>
      <c r="AH143" s="450">
        <v>39.98428617204933</v>
      </c>
      <c r="AI143" s="450">
        <v>4.9059999329703157</v>
      </c>
    </row>
    <row r="144" spans="1:35" ht="15" customHeight="1">
      <c r="A144" s="218"/>
      <c r="B144" s="743"/>
      <c r="C144" s="744"/>
      <c r="D144" s="743"/>
      <c r="E144" s="743"/>
      <c r="F144" s="745"/>
      <c r="G144" s="231"/>
      <c r="H144" s="231"/>
      <c r="I144" s="231"/>
      <c r="V144" s="145">
        <v>32</v>
      </c>
      <c r="W144" s="145">
        <v>32</v>
      </c>
      <c r="X144" s="450">
        <v>12.08228561</v>
      </c>
      <c r="Y144" s="450">
        <v>34.150143489999998</v>
      </c>
      <c r="Z144" s="450">
        <v>4.8032856669999999</v>
      </c>
      <c r="AA144" s="450">
        <v>6.1697142459999998</v>
      </c>
      <c r="AB144" s="450">
        <v>3.2030000689999998</v>
      </c>
      <c r="AC144" s="408">
        <v>49.942714418571427</v>
      </c>
      <c r="AD144" s="450">
        <v>23.275714059999999</v>
      </c>
      <c r="AE144" s="450">
        <v>5.8257142479999997</v>
      </c>
      <c r="AF144" s="450">
        <v>10.004285810000001</v>
      </c>
      <c r="AG144" s="450">
        <v>1.2214285650000001</v>
      </c>
      <c r="AH144" s="450">
        <v>36.654999320000002</v>
      </c>
      <c r="AI144" s="450">
        <v>4.0242800000000001</v>
      </c>
    </row>
    <row r="145" spans="1:35" ht="15" customHeight="1">
      <c r="A145" s="218"/>
      <c r="B145" s="743"/>
      <c r="C145" s="744"/>
      <c r="D145" s="743"/>
      <c r="E145" s="743"/>
      <c r="F145" s="745"/>
      <c r="G145" s="231"/>
      <c r="H145" s="231"/>
      <c r="I145" s="231"/>
      <c r="W145" s="145">
        <v>33</v>
      </c>
      <c r="X145" s="450">
        <v>11.874000004359614</v>
      </c>
      <c r="Y145" s="450">
        <v>35.225571223667643</v>
      </c>
      <c r="Z145" s="450">
        <v>4.3821428843906904</v>
      </c>
      <c r="AA145" s="450">
        <v>6.3728570940000004</v>
      </c>
      <c r="AB145" s="450">
        <v>2.841857144</v>
      </c>
      <c r="AC145" s="408">
        <v>57.183571406773112</v>
      </c>
      <c r="AD145" s="450">
        <v>22.619999750000002</v>
      </c>
      <c r="AE145" s="450">
        <v>5.5228571210000004</v>
      </c>
      <c r="AF145" s="450">
        <v>10</v>
      </c>
      <c r="AG145" s="450">
        <v>1.3032857349940685</v>
      </c>
      <c r="AH145" s="450">
        <v>35.152857099999999</v>
      </c>
      <c r="AI145" s="450">
        <v>4.354285752</v>
      </c>
    </row>
    <row r="146" spans="1:35" ht="15" customHeight="1">
      <c r="A146" s="218"/>
      <c r="B146" s="743"/>
      <c r="C146" s="744"/>
      <c r="D146" s="743"/>
      <c r="E146" s="743"/>
      <c r="F146" s="745"/>
      <c r="G146" s="231"/>
      <c r="H146" s="231"/>
      <c r="I146" s="231"/>
      <c r="W146" s="145">
        <v>34</v>
      </c>
      <c r="X146" s="450">
        <v>10.842857090000001</v>
      </c>
      <c r="Y146" s="450">
        <v>35.168570930000001</v>
      </c>
      <c r="Z146" s="450">
        <v>13.837000059999999</v>
      </c>
      <c r="AA146" s="450">
        <v>6.1195714130000001</v>
      </c>
      <c r="AB146" s="450">
        <v>3.058000088</v>
      </c>
      <c r="AC146" s="408">
        <v>49.366142269999997</v>
      </c>
      <c r="AD146" s="450">
        <v>25.04757145</v>
      </c>
      <c r="AE146" s="450">
        <v>5.8727143149999996</v>
      </c>
      <c r="AF146" s="450">
        <v>10.00857162</v>
      </c>
      <c r="AG146" s="450">
        <v>1.2842857160000001</v>
      </c>
      <c r="AH146" s="450">
        <v>34.115715029999997</v>
      </c>
      <c r="AI146" s="450">
        <v>4.3511429509999999</v>
      </c>
    </row>
    <row r="147" spans="1:35" ht="15" customHeight="1">
      <c r="A147" s="138"/>
      <c r="B147" s="743"/>
      <c r="C147" s="744"/>
      <c r="D147" s="743"/>
      <c r="E147" s="743"/>
      <c r="F147" s="745"/>
      <c r="G147" s="253"/>
      <c r="H147" s="236"/>
      <c r="I147" s="236"/>
      <c r="W147" s="145">
        <v>35</v>
      </c>
      <c r="X147" s="450">
        <v>10.48142842</v>
      </c>
      <c r="Y147" s="450">
        <v>37.824428560000001</v>
      </c>
      <c r="Z147" s="450">
        <v>3.922857182</v>
      </c>
      <c r="AA147" s="450">
        <v>5.9814286230000002</v>
      </c>
      <c r="AB147" s="450">
        <v>1.506999969</v>
      </c>
      <c r="AC147" s="408">
        <v>56.934856959999998</v>
      </c>
      <c r="AD147" s="450">
        <v>21.374285830000002</v>
      </c>
      <c r="AE147" s="450">
        <v>4.9342857090000001</v>
      </c>
      <c r="AF147" s="450">
        <v>10.28714289</v>
      </c>
      <c r="AG147" s="450">
        <v>1.5979999810000001</v>
      </c>
      <c r="AH147" s="450">
        <v>30.92</v>
      </c>
      <c r="AI147" s="450">
        <v>5.3042856629999999</v>
      </c>
    </row>
    <row r="148" spans="1:35" ht="15" customHeight="1">
      <c r="A148" s="254"/>
      <c r="B148" s="743"/>
      <c r="C148" s="744"/>
      <c r="D148" s="743"/>
      <c r="E148" s="743"/>
      <c r="F148" s="745"/>
      <c r="G148" s="208"/>
      <c r="H148" s="256"/>
      <c r="I148" s="256"/>
      <c r="V148" s="145">
        <v>36</v>
      </c>
      <c r="W148" s="145">
        <v>36</v>
      </c>
      <c r="X148" s="450">
        <v>11.85</v>
      </c>
      <c r="Y148" s="450">
        <v>39.78</v>
      </c>
      <c r="Z148" s="450">
        <v>4.9800000000000004</v>
      </c>
      <c r="AA148" s="450">
        <v>6.03</v>
      </c>
      <c r="AB148" s="450">
        <v>2.8</v>
      </c>
      <c r="AC148" s="408">
        <v>48.51</v>
      </c>
      <c r="AD148" s="450">
        <v>22.661428449999999</v>
      </c>
      <c r="AE148" s="450">
        <v>4.9800000000000004</v>
      </c>
      <c r="AF148" s="450">
        <v>11.01</v>
      </c>
      <c r="AG148" s="450">
        <v>1.63</v>
      </c>
      <c r="AH148" s="450">
        <v>30.922143120000001</v>
      </c>
      <c r="AI148" s="450">
        <v>7.46</v>
      </c>
    </row>
    <row r="149" spans="1:35" ht="15" customHeight="1">
      <c r="A149" s="208"/>
      <c r="B149" s="743"/>
      <c r="C149" s="744"/>
      <c r="D149" s="743"/>
      <c r="E149" s="743"/>
      <c r="F149" s="745"/>
      <c r="G149" s="255"/>
      <c r="H149" s="256"/>
      <c r="I149" s="256"/>
      <c r="W149" s="145">
        <v>37</v>
      </c>
      <c r="X149" s="450">
        <v>12.08</v>
      </c>
      <c r="Y149" s="450">
        <v>44.25</v>
      </c>
      <c r="Z149" s="450">
        <v>4.92</v>
      </c>
      <c r="AA149" s="450">
        <v>6.03</v>
      </c>
      <c r="AB149" s="450">
        <v>2.37</v>
      </c>
      <c r="AC149" s="408">
        <v>43.99</v>
      </c>
      <c r="AD149" s="450">
        <v>19.149999999999999</v>
      </c>
      <c r="AE149" s="450">
        <v>5.31</v>
      </c>
      <c r="AF149" s="450">
        <v>11</v>
      </c>
      <c r="AG149" s="450">
        <v>1.59</v>
      </c>
      <c r="AH149" s="450">
        <v>29.33</v>
      </c>
      <c r="AI149" s="450">
        <v>7.79</v>
      </c>
    </row>
    <row r="150" spans="1:35" ht="15" customHeight="1">
      <c r="A150" s="208"/>
      <c r="B150" s="743"/>
      <c r="C150" s="744"/>
      <c r="D150" s="743"/>
      <c r="E150" s="743"/>
      <c r="F150" s="745"/>
      <c r="G150" s="208"/>
      <c r="H150" s="256"/>
      <c r="I150" s="256"/>
      <c r="W150" s="145">
        <v>38</v>
      </c>
      <c r="X150" s="450">
        <v>11.88371427</v>
      </c>
      <c r="Y150" s="450">
        <v>41.311858039999997</v>
      </c>
      <c r="Z150" s="450">
        <v>4.6447142870000002</v>
      </c>
      <c r="AA150" s="450">
        <v>6.5951428410000004</v>
      </c>
      <c r="AB150" s="450">
        <v>3.0060000420000001</v>
      </c>
      <c r="AC150" s="408">
        <v>47.220570700000003</v>
      </c>
      <c r="AD150" s="450">
        <v>22.304285589999999</v>
      </c>
      <c r="AE150" s="450">
        <v>5.581428528</v>
      </c>
      <c r="AF150" s="450">
        <v>10.85142858</v>
      </c>
      <c r="AG150" s="450">
        <v>1.5402856890000001</v>
      </c>
      <c r="AH150" s="450">
        <v>34.179286410000003</v>
      </c>
      <c r="AI150" s="450">
        <v>8.5442856379999998</v>
      </c>
    </row>
    <row r="151" spans="1:35" ht="15" customHeight="1">
      <c r="A151" s="257"/>
      <c r="B151" s="743"/>
      <c r="C151" s="744"/>
      <c r="D151" s="743"/>
      <c r="E151" s="743"/>
      <c r="F151" s="745"/>
      <c r="G151" s="257"/>
      <c r="H151" s="257"/>
      <c r="I151" s="257"/>
      <c r="V151" s="145">
        <v>39</v>
      </c>
      <c r="W151" s="145">
        <v>39</v>
      </c>
      <c r="X151" s="450">
        <v>13.06</v>
      </c>
      <c r="Y151" s="450">
        <v>41.13</v>
      </c>
      <c r="Z151" s="450">
        <v>4.2699999999999996</v>
      </c>
      <c r="AA151" s="450">
        <v>6.84</v>
      </c>
      <c r="AB151" s="450">
        <v>3.32</v>
      </c>
      <c r="AC151" s="408">
        <v>63.05</v>
      </c>
      <c r="AD151" s="450">
        <v>48.7</v>
      </c>
      <c r="AE151" s="450">
        <v>7.81</v>
      </c>
      <c r="AF151" s="450">
        <v>11.15</v>
      </c>
      <c r="AG151" s="450">
        <v>1.32</v>
      </c>
      <c r="AH151" s="450">
        <v>38.82</v>
      </c>
      <c r="AI151" s="450">
        <v>6.81</v>
      </c>
    </row>
    <row r="152" spans="1:35" ht="15" customHeight="1">
      <c r="A152" s="258"/>
      <c r="B152" s="743"/>
      <c r="C152" s="744"/>
      <c r="D152" s="743"/>
      <c r="E152" s="743"/>
      <c r="F152" s="745"/>
      <c r="G152" s="208"/>
      <c r="H152" s="256"/>
      <c r="I152" s="256"/>
      <c r="W152" s="145">
        <v>40</v>
      </c>
      <c r="X152" s="450">
        <v>15.95</v>
      </c>
      <c r="Y152" s="450">
        <v>46.47</v>
      </c>
      <c r="Z152" s="450">
        <v>5.36</v>
      </c>
      <c r="AA152" s="450">
        <v>7.69</v>
      </c>
      <c r="AB152" s="450">
        <v>3.16</v>
      </c>
      <c r="AC152" s="408">
        <v>61.54</v>
      </c>
      <c r="AD152" s="450">
        <v>37.93</v>
      </c>
      <c r="AE152" s="450">
        <v>7.92</v>
      </c>
      <c r="AF152" s="450">
        <v>11.01</v>
      </c>
      <c r="AG152" s="450">
        <v>1.38</v>
      </c>
      <c r="AH152" s="450">
        <v>43.88</v>
      </c>
      <c r="AI152" s="450">
        <v>6.28</v>
      </c>
    </row>
    <row r="153" spans="1:35" ht="8.85" customHeight="1">
      <c r="A153" s="208"/>
      <c r="B153" s="208"/>
      <c r="C153" s="208"/>
      <c r="D153" s="208"/>
      <c r="E153" s="208"/>
      <c r="F153" s="208"/>
      <c r="G153" s="208"/>
      <c r="H153" s="259"/>
      <c r="I153" s="259"/>
      <c r="W153" s="145">
        <v>41</v>
      </c>
      <c r="X153" s="450">
        <v>15.85</v>
      </c>
      <c r="Y153" s="450">
        <v>37.270000000000003</v>
      </c>
      <c r="Z153" s="450">
        <v>6.97</v>
      </c>
      <c r="AA153" s="450">
        <v>7.1</v>
      </c>
      <c r="AB153" s="450">
        <v>2.9</v>
      </c>
      <c r="AC153" s="408">
        <v>58.12</v>
      </c>
      <c r="AD153" s="450">
        <v>48.92</v>
      </c>
      <c r="AE153" s="450">
        <v>8.59</v>
      </c>
      <c r="AF153" s="450">
        <v>11</v>
      </c>
      <c r="AG153" s="450">
        <v>1.32</v>
      </c>
      <c r="AH153" s="450">
        <v>45.63</v>
      </c>
      <c r="AI153" s="450">
        <v>9.93</v>
      </c>
    </row>
    <row r="154" spans="1:35" ht="8.85" customHeight="1">
      <c r="A154" s="210"/>
      <c r="B154" s="210"/>
      <c r="C154" s="210"/>
      <c r="D154" s="210"/>
      <c r="E154" s="210"/>
      <c r="F154" s="210"/>
      <c r="G154" s="210"/>
      <c r="H154" s="210"/>
      <c r="I154" s="210"/>
      <c r="W154" s="145">
        <v>42</v>
      </c>
      <c r="X154" s="450">
        <v>15.55</v>
      </c>
      <c r="Y154" s="450">
        <v>48.57</v>
      </c>
      <c r="Z154" s="450">
        <v>11.1</v>
      </c>
      <c r="AA154" s="450">
        <v>6.76</v>
      </c>
      <c r="AB154" s="450">
        <v>2.87</v>
      </c>
      <c r="AC154" s="408">
        <v>58.89</v>
      </c>
      <c r="AD154" s="450">
        <v>55.62</v>
      </c>
      <c r="AE154" s="450">
        <v>9.51</v>
      </c>
      <c r="AF154" s="450">
        <v>11.01</v>
      </c>
      <c r="AG154" s="450">
        <v>1.22</v>
      </c>
      <c r="AH154" s="450">
        <v>52.62</v>
      </c>
      <c r="AI154" s="450">
        <v>9.68</v>
      </c>
    </row>
    <row r="155" spans="1:35" ht="8.85" customHeight="1">
      <c r="A155" s="210"/>
      <c r="B155" s="210"/>
      <c r="C155" s="210"/>
      <c r="D155" s="210"/>
      <c r="E155" s="210"/>
      <c r="F155" s="210"/>
      <c r="G155" s="210"/>
      <c r="H155" s="210"/>
      <c r="I155" s="210"/>
      <c r="V155" s="145">
        <v>43</v>
      </c>
      <c r="W155" s="145">
        <v>43</v>
      </c>
      <c r="X155" s="450">
        <v>13.17</v>
      </c>
      <c r="Y155" s="450">
        <v>35.32</v>
      </c>
      <c r="Z155" s="450">
        <v>6.01</v>
      </c>
      <c r="AA155" s="450">
        <v>6.53</v>
      </c>
      <c r="AB155" s="450">
        <v>2.37</v>
      </c>
      <c r="AC155" s="408">
        <v>69.2</v>
      </c>
      <c r="AD155" s="450">
        <v>54.58</v>
      </c>
      <c r="AE155" s="450">
        <v>8.23</v>
      </c>
      <c r="AF155" s="450">
        <v>11.01</v>
      </c>
      <c r="AG155" s="450">
        <v>1.35</v>
      </c>
      <c r="AH155" s="450">
        <v>50.71</v>
      </c>
      <c r="AI155" s="450">
        <v>10.33</v>
      </c>
    </row>
    <row r="156" spans="1:35" ht="8.85" customHeight="1">
      <c r="A156" s="210"/>
      <c r="B156" s="210"/>
      <c r="C156" s="210"/>
      <c r="D156" s="210"/>
      <c r="E156" s="210"/>
      <c r="F156" s="210"/>
      <c r="G156" s="210"/>
      <c r="H156" s="210"/>
      <c r="I156" s="210"/>
      <c r="W156" s="145">
        <v>44</v>
      </c>
      <c r="X156" s="450">
        <v>13.18</v>
      </c>
      <c r="Y156" s="450">
        <v>36.83</v>
      </c>
      <c r="Z156" s="450">
        <v>4.57</v>
      </c>
      <c r="AA156" s="450">
        <v>7.58</v>
      </c>
      <c r="AB156" s="450">
        <v>4.8899999999999997</v>
      </c>
      <c r="AC156" s="408">
        <v>51.59</v>
      </c>
      <c r="AD156" s="450">
        <v>57.65</v>
      </c>
      <c r="AE156" s="450">
        <v>7.72</v>
      </c>
      <c r="AF156" s="450">
        <v>11.01</v>
      </c>
      <c r="AG156" s="450">
        <v>1.47</v>
      </c>
      <c r="AH156" s="450">
        <v>48.41</v>
      </c>
      <c r="AI156" s="450">
        <v>11.29</v>
      </c>
    </row>
    <row r="157" spans="1:35" ht="8.85" customHeight="1">
      <c r="A157" s="210"/>
      <c r="B157" s="210"/>
      <c r="C157" s="210"/>
      <c r="D157" s="210"/>
      <c r="E157" s="210"/>
      <c r="F157" s="210"/>
      <c r="G157" s="210"/>
      <c r="H157" s="210"/>
      <c r="I157" s="210"/>
      <c r="W157" s="145">
        <v>45</v>
      </c>
      <c r="X157" s="450">
        <v>13.49</v>
      </c>
      <c r="Y157" s="450">
        <v>39.520000000000003</v>
      </c>
      <c r="Z157" s="450">
        <v>4.83</v>
      </c>
      <c r="AA157" s="450">
        <v>6.95</v>
      </c>
      <c r="AB157" s="450">
        <v>1.61</v>
      </c>
      <c r="AC157" s="408">
        <v>72.92</v>
      </c>
      <c r="AD157" s="450">
        <v>67.069999999999993</v>
      </c>
      <c r="AE157" s="450">
        <v>6.9</v>
      </c>
      <c r="AF157" s="450">
        <v>11</v>
      </c>
      <c r="AG157" s="450">
        <v>1.42</v>
      </c>
      <c r="AH157" s="450">
        <v>47.24</v>
      </c>
      <c r="AI157" s="450">
        <v>9</v>
      </c>
    </row>
    <row r="158" spans="1:35" ht="8.85" customHeight="1">
      <c r="A158" s="210"/>
      <c r="B158" s="210"/>
      <c r="C158" s="210"/>
      <c r="D158" s="210"/>
      <c r="E158" s="210"/>
      <c r="F158" s="210"/>
      <c r="G158" s="210"/>
      <c r="H158" s="210"/>
      <c r="I158" s="210"/>
      <c r="W158" s="145">
        <v>46</v>
      </c>
      <c r="X158" s="450">
        <v>15.4</v>
      </c>
      <c r="Y158" s="450">
        <v>53.38</v>
      </c>
      <c r="Z158" s="450">
        <v>3.73</v>
      </c>
      <c r="AA158" s="450">
        <v>6.86</v>
      </c>
      <c r="AB158" s="450">
        <v>1.64</v>
      </c>
      <c r="AC158" s="408">
        <v>58.4</v>
      </c>
      <c r="AD158" s="450">
        <v>34.979999999999997</v>
      </c>
      <c r="AE158" s="450">
        <v>5.07</v>
      </c>
      <c r="AF158" s="450">
        <v>11.01</v>
      </c>
      <c r="AG158" s="450">
        <v>1.38</v>
      </c>
      <c r="AH158" s="450">
        <v>40.61</v>
      </c>
      <c r="AI158" s="450">
        <v>8.81</v>
      </c>
    </row>
    <row r="159" spans="1:35" ht="8.85" customHeight="1">
      <c r="A159" s="210"/>
      <c r="B159" s="210"/>
      <c r="C159" s="210"/>
      <c r="D159" s="210"/>
      <c r="E159" s="210"/>
      <c r="F159" s="210"/>
      <c r="G159" s="210"/>
      <c r="H159" s="210"/>
      <c r="I159" s="210"/>
      <c r="W159" s="145">
        <v>47</v>
      </c>
      <c r="X159" s="450">
        <v>16.41</v>
      </c>
      <c r="Y159" s="450">
        <v>61.85</v>
      </c>
      <c r="Z159" s="450">
        <v>2.52</v>
      </c>
      <c r="AA159" s="450">
        <v>6.99</v>
      </c>
      <c r="AB159" s="450">
        <v>1.51</v>
      </c>
      <c r="AC159" s="408">
        <v>52.55</v>
      </c>
      <c r="AD159" s="450">
        <v>29.08</v>
      </c>
      <c r="AE159" s="450">
        <v>4.2699999999999996</v>
      </c>
      <c r="AF159" s="450">
        <v>11</v>
      </c>
      <c r="AG159" s="450">
        <v>1.63</v>
      </c>
      <c r="AH159" s="450">
        <v>41.63</v>
      </c>
      <c r="AI159" s="450">
        <v>9.35</v>
      </c>
    </row>
    <row r="160" spans="1:35" ht="8.85" customHeight="1">
      <c r="A160" s="210"/>
      <c r="B160" s="210"/>
      <c r="C160" s="210"/>
      <c r="D160" s="210"/>
      <c r="E160" s="210"/>
      <c r="F160" s="210"/>
      <c r="G160" s="210"/>
      <c r="H160" s="210"/>
      <c r="I160" s="210"/>
      <c r="V160" s="145">
        <v>48</v>
      </c>
      <c r="W160" s="145">
        <v>48</v>
      </c>
      <c r="X160" s="450">
        <v>16.329999999999998</v>
      </c>
      <c r="Y160" s="450">
        <v>65.33</v>
      </c>
      <c r="Z160" s="450">
        <v>3.57</v>
      </c>
      <c r="AA160" s="450">
        <v>7.11</v>
      </c>
      <c r="AB160" s="450">
        <v>1.47</v>
      </c>
      <c r="AC160" s="408">
        <v>53.43</v>
      </c>
      <c r="AD160" s="450">
        <v>88.06</v>
      </c>
      <c r="AE160" s="450">
        <v>7.88</v>
      </c>
      <c r="AF160" s="450">
        <v>10.86</v>
      </c>
      <c r="AG160" s="450">
        <v>1.6</v>
      </c>
      <c r="AH160" s="450">
        <v>41.01</v>
      </c>
      <c r="AI160" s="450">
        <v>14.19</v>
      </c>
    </row>
    <row r="161" spans="1:35" ht="8.85" customHeight="1">
      <c r="A161" s="210"/>
      <c r="B161" s="210"/>
      <c r="C161" s="210"/>
      <c r="D161" s="210"/>
      <c r="E161" s="210"/>
      <c r="F161" s="210"/>
      <c r="G161" s="210"/>
      <c r="H161" s="210"/>
      <c r="I161" s="210"/>
      <c r="W161" s="145">
        <v>49</v>
      </c>
      <c r="X161" s="450">
        <v>20.239999999999998</v>
      </c>
      <c r="Y161" s="450">
        <v>66.680000000000007</v>
      </c>
      <c r="Z161" s="450">
        <v>6.1</v>
      </c>
      <c r="AA161" s="450">
        <v>8.43</v>
      </c>
      <c r="AB161" s="450">
        <v>2.2400000000000002</v>
      </c>
      <c r="AC161" s="408">
        <v>61.07</v>
      </c>
      <c r="AD161" s="450">
        <v>106.59</v>
      </c>
      <c r="AE161" s="450">
        <v>16.09</v>
      </c>
      <c r="AF161" s="450">
        <v>10.5</v>
      </c>
      <c r="AG161" s="450">
        <v>1.1200000000000001</v>
      </c>
      <c r="AH161" s="450">
        <v>83.6</v>
      </c>
      <c r="AI161" s="450">
        <v>22.62</v>
      </c>
    </row>
    <row r="162" spans="1:35" ht="8.85" customHeight="1">
      <c r="A162" s="210"/>
      <c r="B162" s="210"/>
      <c r="C162" s="210"/>
      <c r="D162" s="210"/>
      <c r="E162" s="210"/>
      <c r="F162" s="210"/>
      <c r="G162" s="210"/>
      <c r="H162" s="210"/>
      <c r="I162" s="210"/>
      <c r="W162" s="145">
        <v>50</v>
      </c>
      <c r="X162" s="450">
        <v>19.809999999999999</v>
      </c>
      <c r="Y162" s="450">
        <v>61.31</v>
      </c>
      <c r="Z162" s="450">
        <v>6.69</v>
      </c>
      <c r="AA162" s="450">
        <v>8.32</v>
      </c>
      <c r="AB162" s="450">
        <v>2.19</v>
      </c>
      <c r="AC162" s="408">
        <v>78.02</v>
      </c>
      <c r="AD162" s="450">
        <v>104.79</v>
      </c>
      <c r="AE162" s="450">
        <v>18.649999999999999</v>
      </c>
      <c r="AF162" s="450">
        <v>10.51</v>
      </c>
      <c r="AG162" s="450">
        <v>1.1399999999999999</v>
      </c>
      <c r="AH162" s="450">
        <v>66.8</v>
      </c>
      <c r="AI162" s="450">
        <v>22.62</v>
      </c>
    </row>
    <row r="163" spans="1:35" ht="8.85" customHeight="1">
      <c r="A163" s="210"/>
      <c r="B163" s="210"/>
      <c r="C163" s="210"/>
      <c r="D163" s="210"/>
      <c r="E163" s="210"/>
      <c r="F163" s="210"/>
      <c r="G163" s="210"/>
      <c r="H163" s="210"/>
      <c r="I163" s="210"/>
      <c r="W163" s="145">
        <v>51</v>
      </c>
      <c r="X163" s="450">
        <v>21.91</v>
      </c>
      <c r="Y163" s="450">
        <v>70.790000000000006</v>
      </c>
      <c r="Z163" s="450">
        <v>13.15</v>
      </c>
      <c r="AA163" s="450">
        <v>9.08</v>
      </c>
      <c r="AB163" s="450">
        <v>3.71</v>
      </c>
      <c r="AC163" s="408">
        <v>67.64</v>
      </c>
      <c r="AD163" s="450">
        <v>69.61</v>
      </c>
      <c r="AE163" s="450">
        <v>11.22</v>
      </c>
      <c r="AF163" s="450">
        <v>10.5</v>
      </c>
      <c r="AG163" s="450">
        <v>1.37</v>
      </c>
      <c r="AH163" s="450">
        <v>55.42</v>
      </c>
      <c r="AI163" s="450">
        <v>17.489999999999998</v>
      </c>
    </row>
    <row r="164" spans="1:35" ht="8.85" customHeight="1">
      <c r="A164" s="210"/>
      <c r="B164" s="210"/>
      <c r="C164" s="210"/>
      <c r="D164" s="210"/>
      <c r="E164" s="210"/>
      <c r="F164" s="210"/>
      <c r="G164" s="210"/>
      <c r="H164" s="210"/>
      <c r="I164" s="210"/>
      <c r="V164" s="145">
        <v>52</v>
      </c>
      <c r="W164" s="145">
        <v>52</v>
      </c>
      <c r="X164" s="450">
        <v>22</v>
      </c>
      <c r="Y164" s="450">
        <v>77.430000000000007</v>
      </c>
      <c r="Z164" s="450">
        <v>17.760000000000002</v>
      </c>
      <c r="AA164" s="450">
        <v>8.42</v>
      </c>
      <c r="AB164" s="450">
        <v>3.57</v>
      </c>
      <c r="AC164" s="408">
        <v>56.19</v>
      </c>
      <c r="AD164" s="450">
        <v>58.45</v>
      </c>
      <c r="AE164" s="450">
        <v>8.01</v>
      </c>
      <c r="AF164" s="450">
        <v>10.51</v>
      </c>
      <c r="AG164" s="450">
        <v>1.53</v>
      </c>
      <c r="AH164" s="450">
        <v>59.55</v>
      </c>
      <c r="AI164" s="450">
        <v>18.61</v>
      </c>
    </row>
    <row r="165" spans="1:35" ht="8.85" customHeight="1">
      <c r="A165" s="210"/>
      <c r="B165" s="210"/>
      <c r="C165" s="210"/>
      <c r="D165" s="210"/>
      <c r="E165" s="210"/>
      <c r="F165" s="210"/>
      <c r="G165" s="210"/>
      <c r="H165" s="210"/>
      <c r="I165" s="210"/>
      <c r="U165" s="392">
        <v>2017</v>
      </c>
      <c r="V165" s="420">
        <v>1</v>
      </c>
      <c r="W165">
        <v>1</v>
      </c>
      <c r="X165" s="450">
        <v>41.55</v>
      </c>
      <c r="Y165" s="450">
        <v>103.58</v>
      </c>
      <c r="Z165" s="450">
        <v>29.67</v>
      </c>
      <c r="AA165" s="450">
        <v>13.85</v>
      </c>
      <c r="AB165" s="450">
        <v>11.3</v>
      </c>
      <c r="AC165" s="408">
        <v>104.02</v>
      </c>
      <c r="AD165" s="450">
        <v>148.43</v>
      </c>
      <c r="AE165" s="450">
        <v>24.1</v>
      </c>
      <c r="AF165" s="450">
        <v>10.220000000000001</v>
      </c>
      <c r="AG165" s="450">
        <v>3.28</v>
      </c>
      <c r="AH165" s="450">
        <v>89.46</v>
      </c>
      <c r="AI165" s="450">
        <v>25.43</v>
      </c>
    </row>
    <row r="166" spans="1:35" ht="8.85" customHeight="1">
      <c r="A166" s="210"/>
      <c r="B166" s="210"/>
      <c r="C166" s="210"/>
      <c r="D166" s="210"/>
      <c r="E166" s="210"/>
      <c r="F166" s="210"/>
      <c r="G166" s="210"/>
      <c r="H166" s="210"/>
      <c r="I166" s="210"/>
      <c r="U166" s="392"/>
      <c r="V166" s="420"/>
      <c r="W166">
        <v>2</v>
      </c>
      <c r="X166" s="450">
        <v>39.6</v>
      </c>
      <c r="Y166" s="450">
        <v>105.01</v>
      </c>
      <c r="Z166" s="450">
        <v>51.2</v>
      </c>
      <c r="AA166" s="450">
        <v>14.96</v>
      </c>
      <c r="AB166" s="450">
        <v>15.4</v>
      </c>
      <c r="AC166" s="408">
        <v>143.97</v>
      </c>
      <c r="AD166" s="450">
        <v>175.88</v>
      </c>
      <c r="AE166" s="450">
        <v>33.74</v>
      </c>
      <c r="AF166" s="450">
        <v>10.17</v>
      </c>
      <c r="AG166" s="450">
        <v>6.45</v>
      </c>
      <c r="AH166" s="450">
        <v>178.14</v>
      </c>
      <c r="AI166" s="450">
        <v>55.67</v>
      </c>
    </row>
    <row r="167" spans="1:35" ht="8.85" customHeight="1">
      <c r="A167" s="210"/>
      <c r="B167" s="210"/>
      <c r="C167" s="210"/>
      <c r="D167" s="210"/>
      <c r="E167" s="210"/>
      <c r="F167" s="210"/>
      <c r="G167" s="210"/>
      <c r="H167" s="210"/>
      <c r="I167" s="210"/>
      <c r="U167" s="392"/>
      <c r="V167" s="420"/>
      <c r="W167">
        <v>3</v>
      </c>
      <c r="X167" s="450">
        <v>73.650000000000006</v>
      </c>
      <c r="Y167" s="450">
        <v>137.41</v>
      </c>
      <c r="Z167" s="450">
        <v>43.26</v>
      </c>
      <c r="AA167" s="450">
        <v>28.98</v>
      </c>
      <c r="AB167" s="450">
        <v>21.94</v>
      </c>
      <c r="AC167" s="408">
        <v>355.12</v>
      </c>
      <c r="AD167" s="450">
        <v>177.57</v>
      </c>
      <c r="AE167" s="450">
        <v>35.49</v>
      </c>
      <c r="AF167" s="450">
        <v>10</v>
      </c>
      <c r="AG167" s="450">
        <v>9.0500000000000007</v>
      </c>
      <c r="AH167" s="450">
        <v>174.94</v>
      </c>
      <c r="AI167" s="450">
        <v>58.31</v>
      </c>
    </row>
    <row r="168" spans="1:35" ht="8.85" customHeight="1">
      <c r="A168" s="210"/>
      <c r="B168" s="210"/>
      <c r="C168" s="210"/>
      <c r="D168" s="210"/>
      <c r="E168" s="210"/>
      <c r="F168" s="210"/>
      <c r="G168" s="210"/>
      <c r="H168" s="210"/>
      <c r="I168" s="210"/>
      <c r="U168" s="392"/>
      <c r="V168" s="420">
        <v>4</v>
      </c>
      <c r="W168">
        <v>4</v>
      </c>
      <c r="X168" s="450">
        <v>65.03</v>
      </c>
      <c r="Y168" s="450">
        <v>127.83</v>
      </c>
      <c r="Z168" s="450">
        <v>32.72</v>
      </c>
      <c r="AA168" s="450">
        <v>30.46</v>
      </c>
      <c r="AB168" s="450">
        <v>23.91</v>
      </c>
      <c r="AC168" s="408">
        <v>519.4</v>
      </c>
      <c r="AD168" s="450">
        <v>205.76</v>
      </c>
      <c r="AE168" s="450">
        <v>48.48</v>
      </c>
      <c r="AF168" s="450">
        <v>10</v>
      </c>
      <c r="AG168" s="450">
        <v>2.4300000000000002</v>
      </c>
      <c r="AH168" s="450">
        <v>141.31</v>
      </c>
      <c r="AI168" s="450">
        <v>47.49</v>
      </c>
    </row>
    <row r="169" spans="1:35" ht="8.85" customHeight="1">
      <c r="A169" s="210"/>
      <c r="B169" s="210"/>
      <c r="C169" s="210"/>
      <c r="D169" s="210"/>
      <c r="E169" s="210"/>
      <c r="F169" s="210"/>
      <c r="G169" s="210"/>
      <c r="H169" s="210"/>
      <c r="I169" s="210"/>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0"/>
      <c r="B170" s="210"/>
      <c r="C170" s="210"/>
      <c r="D170" s="210"/>
      <c r="E170" s="210"/>
      <c r="F170" s="210"/>
      <c r="G170" s="210"/>
      <c r="H170" s="210"/>
      <c r="I170" s="210"/>
      <c r="W170">
        <v>6</v>
      </c>
      <c r="X170" s="145">
        <v>61.87</v>
      </c>
      <c r="Y170" s="145">
        <v>123.44</v>
      </c>
      <c r="Z170" s="145">
        <v>72.52</v>
      </c>
      <c r="AA170" s="145">
        <v>25.42</v>
      </c>
      <c r="AB170" s="145">
        <v>21.42</v>
      </c>
      <c r="AC170" s="145">
        <v>200.58</v>
      </c>
      <c r="AD170" s="145">
        <v>108.48</v>
      </c>
      <c r="AE170" s="145">
        <v>22.99</v>
      </c>
      <c r="AF170" s="145">
        <v>10.57</v>
      </c>
      <c r="AG170" s="145">
        <v>3.01</v>
      </c>
      <c r="AH170" s="145">
        <v>85.48</v>
      </c>
      <c r="AI170" s="145">
        <v>8.9600000000000009</v>
      </c>
    </row>
    <row r="171" spans="1:35" ht="8.85" customHeight="1">
      <c r="A171" s="210"/>
      <c r="B171" s="210"/>
      <c r="C171" s="210"/>
      <c r="D171" s="210"/>
      <c r="E171" s="210"/>
      <c r="F171" s="210"/>
      <c r="G171" s="210"/>
      <c r="H171" s="210"/>
      <c r="I171" s="210"/>
      <c r="W171">
        <v>7</v>
      </c>
      <c r="X171" s="145">
        <v>77.569999999999993</v>
      </c>
      <c r="Y171" s="145">
        <v>145.02000000000001</v>
      </c>
      <c r="Z171" s="145">
        <v>59.16</v>
      </c>
      <c r="AA171" s="145">
        <v>35.43</v>
      </c>
      <c r="AB171" s="145">
        <v>25.12</v>
      </c>
      <c r="AC171" s="145">
        <v>393.69</v>
      </c>
      <c r="AD171" s="145">
        <v>144.62</v>
      </c>
      <c r="AE171" s="145">
        <v>39.44</v>
      </c>
      <c r="AF171" s="145">
        <v>10</v>
      </c>
      <c r="AG171" s="145">
        <v>2.88</v>
      </c>
      <c r="AH171" s="145">
        <v>100.57</v>
      </c>
      <c r="AI171" s="145">
        <v>9.42</v>
      </c>
    </row>
    <row r="172" spans="1:35" ht="8.85" customHeight="1">
      <c r="A172" s="210"/>
      <c r="B172" s="210"/>
      <c r="C172" s="210"/>
      <c r="D172" s="210"/>
      <c r="E172" s="210"/>
      <c r="F172" s="210"/>
      <c r="G172" s="210"/>
      <c r="H172" s="210"/>
      <c r="I172" s="210"/>
      <c r="V172" s="145">
        <v>8</v>
      </c>
      <c r="W172">
        <v>8</v>
      </c>
      <c r="X172" s="145">
        <v>86.94</v>
      </c>
      <c r="Y172" s="145">
        <v>175.03</v>
      </c>
      <c r="Z172" s="145">
        <v>24.36</v>
      </c>
      <c r="AA172" s="145">
        <v>30.45</v>
      </c>
      <c r="AB172" s="145">
        <v>23.33</v>
      </c>
      <c r="AC172" s="145">
        <v>345.37</v>
      </c>
      <c r="AD172" s="145">
        <v>140.63</v>
      </c>
      <c r="AE172" s="145">
        <v>30.47</v>
      </c>
      <c r="AF172" s="145">
        <v>9.58</v>
      </c>
      <c r="AG172" s="145">
        <v>2.0699999999999998</v>
      </c>
      <c r="AH172" s="145">
        <v>163.72999999999999</v>
      </c>
      <c r="AI172" s="145">
        <v>20.22</v>
      </c>
    </row>
    <row r="173" spans="1:35" ht="8.85" customHeight="1">
      <c r="A173" s="210"/>
      <c r="B173" s="210"/>
      <c r="C173" s="210"/>
      <c r="D173" s="210"/>
      <c r="E173" s="210"/>
      <c r="F173" s="210"/>
      <c r="G173" s="210"/>
      <c r="H173" s="210"/>
      <c r="I173" s="210"/>
      <c r="W173">
        <v>9</v>
      </c>
      <c r="X173" s="145">
        <v>85.13</v>
      </c>
      <c r="Y173" s="145">
        <v>206.14</v>
      </c>
      <c r="Z173" s="145">
        <v>39.07</v>
      </c>
      <c r="AA173" s="145">
        <v>37.72</v>
      </c>
      <c r="AB173" s="145">
        <v>24.83</v>
      </c>
      <c r="AC173" s="145">
        <v>567.22</v>
      </c>
      <c r="AD173" s="145">
        <v>245.85</v>
      </c>
      <c r="AE173" s="145">
        <v>67.56</v>
      </c>
      <c r="AF173" s="145">
        <v>9.01</v>
      </c>
      <c r="AG173" s="145">
        <v>7.33</v>
      </c>
      <c r="AH173" s="145">
        <v>285.31</v>
      </c>
      <c r="AI173" s="145">
        <v>20.22</v>
      </c>
    </row>
    <row r="174" spans="1:35" ht="8.85" customHeight="1">
      <c r="A174" s="210"/>
      <c r="B174" s="210"/>
      <c r="C174" s="210"/>
      <c r="D174" s="210"/>
      <c r="E174" s="210"/>
      <c r="F174" s="210"/>
      <c r="G174" s="210"/>
      <c r="H174" s="210"/>
      <c r="I174" s="210"/>
    </row>
    <row r="175" spans="1:35" ht="8.85" customHeight="1">
      <c r="A175" s="210"/>
      <c r="B175" s="210"/>
      <c r="C175" s="210"/>
      <c r="D175" s="210"/>
      <c r="E175" s="210"/>
      <c r="F175" s="210"/>
      <c r="G175" s="210"/>
      <c r="H175" s="210"/>
      <c r="I175" s="210"/>
    </row>
    <row r="176" spans="1:35" ht="8.85" customHeight="1">
      <c r="A176" s="210"/>
      <c r="B176" s="210"/>
      <c r="C176" s="210"/>
      <c r="D176" s="210"/>
      <c r="E176" s="210"/>
      <c r="F176" s="210"/>
      <c r="G176" s="210"/>
      <c r="H176" s="210"/>
      <c r="I176" s="210"/>
    </row>
    <row r="177" spans="1:35" ht="8.85" customHeight="1">
      <c r="A177" s="210"/>
      <c r="B177" s="210"/>
      <c r="C177" s="210"/>
      <c r="D177" s="210"/>
      <c r="E177" s="210"/>
      <c r="F177" s="210"/>
      <c r="G177" s="210"/>
      <c r="H177" s="210"/>
      <c r="I177" s="210"/>
    </row>
    <row r="178" spans="1:35" ht="8.85" customHeight="1">
      <c r="A178" s="210"/>
      <c r="B178" s="210"/>
      <c r="C178" s="210"/>
      <c r="D178" s="210"/>
      <c r="E178" s="210"/>
      <c r="F178" s="210"/>
      <c r="G178" s="210"/>
      <c r="H178" s="210"/>
      <c r="I178" s="210"/>
    </row>
    <row r="179" spans="1:35" ht="8.85" customHeight="1">
      <c r="A179" s="210"/>
      <c r="B179" s="210"/>
      <c r="C179" s="210"/>
      <c r="D179" s="210"/>
      <c r="E179" s="210"/>
      <c r="F179" s="210"/>
      <c r="G179" s="210"/>
      <c r="H179" s="210"/>
      <c r="I179" s="210"/>
    </row>
    <row r="180" spans="1:35" ht="8.85" customHeight="1">
      <c r="A180" s="210"/>
      <c r="B180" s="210"/>
      <c r="C180" s="210"/>
      <c r="D180" s="210"/>
      <c r="E180" s="210"/>
      <c r="F180" s="210"/>
      <c r="G180" s="210"/>
      <c r="H180" s="210"/>
      <c r="I180" s="210"/>
    </row>
    <row r="181" spans="1:35" ht="8.85" customHeight="1">
      <c r="A181" s="210"/>
      <c r="B181" s="210"/>
      <c r="C181" s="210"/>
      <c r="D181" s="210"/>
      <c r="E181" s="210"/>
      <c r="F181" s="210"/>
      <c r="G181" s="210"/>
      <c r="H181" s="210"/>
      <c r="I181" s="210"/>
    </row>
    <row r="182" spans="1:35" ht="8.85" customHeight="1">
      <c r="A182" s="210"/>
      <c r="B182" s="210"/>
      <c r="C182" s="210"/>
      <c r="D182" s="210"/>
      <c r="E182" s="210"/>
      <c r="F182" s="210"/>
      <c r="G182" s="210"/>
      <c r="H182" s="210"/>
      <c r="I182" s="210"/>
      <c r="U182" s="393"/>
      <c r="V182" s="392"/>
      <c r="W182"/>
      <c r="X182" s="398"/>
      <c r="Y182" s="398"/>
      <c r="Z182" s="398"/>
      <c r="AA182" s="398"/>
      <c r="AB182" s="398"/>
      <c r="AC182" s="398"/>
      <c r="AD182" s="398"/>
      <c r="AE182" s="398"/>
      <c r="AF182" s="398"/>
      <c r="AG182" s="398"/>
      <c r="AH182" s="398"/>
      <c r="AI182" s="398"/>
    </row>
    <row r="183" spans="1:35" ht="8.85" customHeight="1">
      <c r="A183" s="210"/>
      <c r="B183" s="210"/>
      <c r="C183" s="210"/>
      <c r="D183" s="210"/>
      <c r="E183" s="210"/>
      <c r="F183" s="210"/>
      <c r="G183" s="210"/>
      <c r="H183" s="210"/>
      <c r="I183" s="210"/>
      <c r="U183" s="393"/>
      <c r="V183" s="392"/>
      <c r="W183"/>
      <c r="X183" s="398"/>
      <c r="Y183" s="398"/>
      <c r="Z183" s="398"/>
      <c r="AA183" s="398"/>
      <c r="AB183" s="398"/>
      <c r="AC183" s="398"/>
      <c r="AD183" s="398"/>
      <c r="AE183" s="398"/>
      <c r="AF183" s="398"/>
      <c r="AG183" s="398"/>
      <c r="AH183" s="398"/>
      <c r="AI183" s="398"/>
    </row>
    <row r="184" spans="1:35" ht="8.85" customHeight="1">
      <c r="A184" s="210"/>
      <c r="B184" s="210"/>
      <c r="C184" s="210"/>
      <c r="D184" s="210"/>
      <c r="E184" s="210"/>
      <c r="F184" s="210"/>
      <c r="G184" s="210"/>
      <c r="H184" s="210"/>
      <c r="I184" s="210"/>
      <c r="U184" s="393"/>
      <c r="V184" s="392"/>
      <c r="W184"/>
      <c r="X184" s="398"/>
      <c r="Y184" s="398"/>
      <c r="Z184" s="398"/>
      <c r="AA184" s="398"/>
      <c r="AB184" s="398"/>
      <c r="AC184" s="398"/>
      <c r="AD184" s="398"/>
      <c r="AE184" s="398"/>
      <c r="AF184" s="398"/>
      <c r="AG184" s="398"/>
      <c r="AH184" s="398"/>
      <c r="AI184" s="398"/>
    </row>
    <row r="185" spans="1:35" ht="8.85" customHeight="1">
      <c r="A185" s="210"/>
      <c r="B185" s="210"/>
      <c r="C185" s="210"/>
      <c r="D185" s="210"/>
      <c r="E185" s="210"/>
      <c r="F185" s="210"/>
      <c r="G185" s="210"/>
      <c r="H185" s="210"/>
      <c r="I185" s="210"/>
      <c r="U185" s="393"/>
      <c r="V185" s="392"/>
      <c r="W185"/>
      <c r="X185" s="398"/>
      <c r="Y185" s="398"/>
      <c r="Z185" s="398"/>
      <c r="AA185" s="398"/>
      <c r="AB185" s="398"/>
      <c r="AC185" s="398"/>
      <c r="AD185" s="398"/>
      <c r="AE185" s="398"/>
      <c r="AF185" s="398"/>
      <c r="AG185" s="398"/>
      <c r="AH185" s="398"/>
      <c r="AI185" s="398"/>
    </row>
    <row r="186" spans="1:35" ht="8.85" customHeight="1">
      <c r="A186" s="210"/>
      <c r="B186" s="210"/>
      <c r="C186" s="210"/>
      <c r="D186" s="210"/>
      <c r="E186" s="210"/>
      <c r="F186" s="210"/>
      <c r="G186" s="210"/>
      <c r="H186" s="210"/>
      <c r="I186" s="210"/>
      <c r="U186" s="393"/>
      <c r="V186" s="392"/>
      <c r="W186"/>
      <c r="X186" s="398"/>
      <c r="Y186" s="398"/>
      <c r="Z186" s="398"/>
      <c r="AA186" s="398"/>
      <c r="AB186" s="398"/>
      <c r="AC186" s="398"/>
      <c r="AD186" s="398"/>
      <c r="AE186" s="398"/>
      <c r="AF186" s="398"/>
      <c r="AG186" s="398"/>
      <c r="AH186" s="398"/>
      <c r="AI186" s="398"/>
    </row>
    <row r="187" spans="1:35" ht="8.85" customHeight="1">
      <c r="A187" s="210"/>
      <c r="B187" s="210"/>
      <c r="C187" s="210"/>
      <c r="D187" s="210"/>
      <c r="E187" s="210"/>
      <c r="F187" s="210"/>
      <c r="G187" s="210"/>
      <c r="H187" s="210"/>
      <c r="I187" s="210"/>
      <c r="U187" s="393"/>
      <c r="V187" s="392"/>
      <c r="W187"/>
      <c r="X187" s="398"/>
      <c r="Y187" s="398"/>
      <c r="Z187" s="398"/>
      <c r="AA187" s="398"/>
      <c r="AB187" s="398"/>
      <c r="AC187" s="398"/>
      <c r="AD187" s="398"/>
      <c r="AE187" s="398"/>
      <c r="AF187" s="398"/>
      <c r="AG187" s="398"/>
      <c r="AH187" s="398"/>
      <c r="AI187" s="398"/>
    </row>
    <row r="188" spans="1:35" ht="8.85" customHeight="1">
      <c r="A188" s="210"/>
      <c r="B188" s="210"/>
      <c r="C188" s="210"/>
      <c r="D188" s="210"/>
      <c r="E188" s="210"/>
      <c r="F188" s="210"/>
      <c r="G188" s="210"/>
      <c r="H188" s="210"/>
      <c r="I188" s="210"/>
      <c r="U188" s="393"/>
      <c r="V188" s="392"/>
      <c r="W188"/>
      <c r="X188" s="398"/>
      <c r="Y188" s="398"/>
      <c r="Z188" s="398"/>
      <c r="AA188" s="398"/>
      <c r="AB188" s="398"/>
      <c r="AC188" s="398"/>
      <c r="AD188" s="398"/>
      <c r="AE188" s="398"/>
      <c r="AF188" s="398"/>
      <c r="AG188" s="398"/>
      <c r="AH188" s="398"/>
      <c r="AI188" s="398"/>
    </row>
    <row r="189" spans="1:35" ht="8.85" customHeight="1">
      <c r="A189" s="210"/>
      <c r="B189" s="210"/>
      <c r="C189" s="210"/>
      <c r="D189" s="210"/>
      <c r="E189" s="210"/>
      <c r="F189" s="210"/>
      <c r="G189" s="210"/>
      <c r="H189" s="210"/>
      <c r="I189" s="210"/>
      <c r="U189" s="393"/>
      <c r="V189" s="392"/>
      <c r="W189"/>
      <c r="X189" s="398"/>
      <c r="Y189" s="398"/>
      <c r="Z189" s="398"/>
      <c r="AA189" s="398"/>
      <c r="AB189" s="398"/>
      <c r="AC189" s="398"/>
      <c r="AD189" s="398"/>
      <c r="AE189" s="398"/>
      <c r="AF189" s="398"/>
      <c r="AG189" s="398"/>
      <c r="AH189" s="398"/>
      <c r="AI189" s="398"/>
    </row>
    <row r="190" spans="1:35" ht="8.85" customHeight="1">
      <c r="A190" s="210"/>
      <c r="B190" s="210"/>
      <c r="C190" s="210"/>
      <c r="D190" s="210"/>
      <c r="E190" s="210"/>
      <c r="F190" s="210"/>
      <c r="G190" s="210"/>
      <c r="H190" s="210"/>
      <c r="I190" s="210"/>
      <c r="U190" s="393"/>
      <c r="V190" s="392"/>
      <c r="W190"/>
      <c r="X190" s="398"/>
      <c r="Y190" s="398"/>
      <c r="Z190" s="398"/>
      <c r="AA190" s="398"/>
      <c r="AB190" s="398"/>
      <c r="AC190" s="398"/>
      <c r="AD190" s="398"/>
      <c r="AE190" s="398"/>
      <c r="AF190" s="398"/>
      <c r="AG190" s="398"/>
      <c r="AH190" s="398"/>
      <c r="AI190" s="398"/>
    </row>
    <row r="191" spans="1:35" ht="8.85" customHeight="1">
      <c r="A191" s="210"/>
      <c r="B191" s="210"/>
      <c r="C191" s="210"/>
      <c r="D191" s="210"/>
      <c r="E191" s="210"/>
      <c r="F191" s="210"/>
      <c r="G191" s="210"/>
      <c r="H191" s="210"/>
      <c r="I191" s="210"/>
      <c r="U191" s="393"/>
      <c r="V191" s="392"/>
      <c r="W191"/>
      <c r="X191" s="398"/>
      <c r="Y191" s="398"/>
      <c r="Z191" s="398"/>
      <c r="AA191" s="398"/>
      <c r="AB191" s="398"/>
      <c r="AC191" s="398"/>
      <c r="AD191" s="398"/>
      <c r="AE191" s="398"/>
      <c r="AF191" s="398"/>
      <c r="AG191" s="398"/>
      <c r="AH191" s="398"/>
      <c r="AI191" s="398"/>
    </row>
    <row r="192" spans="1:35" ht="8.85" customHeight="1">
      <c r="A192" s="210"/>
      <c r="B192" s="210"/>
      <c r="C192" s="210"/>
      <c r="D192" s="210"/>
      <c r="E192" s="210"/>
      <c r="F192" s="210"/>
      <c r="G192" s="210"/>
      <c r="H192" s="210"/>
      <c r="I192" s="210"/>
      <c r="U192" s="393"/>
      <c r="V192" s="392"/>
      <c r="W192"/>
      <c r="X192" s="398"/>
      <c r="Y192" s="398"/>
      <c r="Z192" s="398"/>
      <c r="AA192" s="398"/>
      <c r="AB192" s="398"/>
      <c r="AC192" s="398"/>
      <c r="AD192" s="398"/>
      <c r="AE192" s="398"/>
      <c r="AF192" s="398"/>
      <c r="AG192" s="398"/>
      <c r="AH192" s="398"/>
      <c r="AI192" s="398"/>
    </row>
    <row r="193" spans="1:35" ht="8.85" customHeight="1">
      <c r="A193" s="210"/>
      <c r="B193" s="210"/>
      <c r="C193" s="210"/>
      <c r="D193" s="210"/>
      <c r="E193" s="210"/>
      <c r="F193" s="210"/>
      <c r="G193" s="210"/>
      <c r="H193" s="210"/>
      <c r="I193" s="210"/>
      <c r="U193" s="393"/>
      <c r="V193" s="392"/>
      <c r="W193"/>
      <c r="X193" s="398"/>
      <c r="Y193" s="398"/>
      <c r="Z193" s="398"/>
      <c r="AA193" s="398"/>
      <c r="AB193" s="398"/>
      <c r="AC193" s="398"/>
      <c r="AD193" s="398"/>
      <c r="AE193" s="398"/>
      <c r="AF193" s="398"/>
      <c r="AG193" s="398"/>
      <c r="AH193" s="398"/>
      <c r="AI193" s="398"/>
    </row>
    <row r="194" spans="1:35" ht="8.85" customHeight="1">
      <c r="A194" s="210"/>
      <c r="B194" s="210"/>
      <c r="C194" s="210"/>
      <c r="D194" s="210"/>
      <c r="E194" s="210"/>
      <c r="F194" s="210"/>
      <c r="G194" s="210"/>
      <c r="H194" s="210"/>
      <c r="I194" s="210"/>
      <c r="U194" s="393"/>
      <c r="V194" s="392"/>
      <c r="W194"/>
      <c r="X194" s="398"/>
      <c r="Y194" s="398"/>
      <c r="Z194" s="398"/>
      <c r="AA194" s="398"/>
      <c r="AB194" s="398"/>
      <c r="AC194" s="398"/>
      <c r="AD194" s="398"/>
      <c r="AE194" s="398"/>
      <c r="AF194" s="398"/>
      <c r="AG194" s="398"/>
      <c r="AH194" s="398"/>
      <c r="AI194" s="398"/>
    </row>
    <row r="195" spans="1:35" ht="8.85" customHeight="1">
      <c r="A195" s="210"/>
      <c r="B195" s="210"/>
      <c r="C195" s="210"/>
      <c r="D195" s="210"/>
      <c r="E195" s="210"/>
      <c r="F195" s="210"/>
      <c r="G195" s="210"/>
      <c r="H195" s="210"/>
      <c r="I195" s="210"/>
      <c r="U195" s="393"/>
      <c r="V195" s="392"/>
      <c r="W195"/>
      <c r="X195" s="398"/>
      <c r="Y195" s="398"/>
      <c r="Z195" s="398"/>
      <c r="AA195" s="398"/>
      <c r="AB195" s="398"/>
      <c r="AC195" s="398"/>
      <c r="AD195" s="398"/>
      <c r="AE195" s="398"/>
      <c r="AF195" s="398"/>
      <c r="AG195" s="398"/>
      <c r="AH195" s="398"/>
      <c r="AI195" s="398"/>
    </row>
    <row r="196" spans="1:35" ht="8.85" customHeight="1">
      <c r="A196" s="210"/>
      <c r="B196" s="210"/>
      <c r="C196" s="210"/>
      <c r="D196" s="210"/>
      <c r="E196" s="210"/>
      <c r="F196" s="210"/>
      <c r="G196" s="210"/>
      <c r="H196" s="210"/>
      <c r="I196" s="210"/>
      <c r="U196" s="393"/>
      <c r="V196" s="392"/>
      <c r="W196"/>
      <c r="X196" s="398"/>
      <c r="Y196" s="398"/>
      <c r="Z196" s="398"/>
      <c r="AA196" s="398"/>
      <c r="AB196" s="398"/>
      <c r="AC196" s="398"/>
      <c r="AD196" s="398"/>
      <c r="AE196" s="398"/>
      <c r="AF196" s="398"/>
      <c r="AG196" s="398"/>
      <c r="AH196" s="398"/>
      <c r="AI196" s="398"/>
    </row>
    <row r="197" spans="1:35" ht="8.85" customHeight="1">
      <c r="A197" s="210"/>
      <c r="B197" s="210"/>
      <c r="C197" s="210"/>
      <c r="D197" s="210"/>
      <c r="E197" s="210"/>
      <c r="F197" s="210"/>
      <c r="G197" s="210"/>
      <c r="H197" s="210"/>
      <c r="I197" s="210"/>
      <c r="U197" s="393"/>
      <c r="V197" s="392"/>
      <c r="W197"/>
      <c r="X197" s="398"/>
      <c r="Y197" s="398"/>
      <c r="Z197" s="398"/>
      <c r="AA197" s="398"/>
      <c r="AB197" s="398"/>
      <c r="AC197" s="398"/>
      <c r="AD197" s="398"/>
      <c r="AE197" s="398"/>
      <c r="AF197" s="398"/>
      <c r="AG197" s="398"/>
      <c r="AH197" s="398"/>
      <c r="AI197" s="398"/>
    </row>
    <row r="198" spans="1:35" ht="8.85" customHeight="1">
      <c r="A198" s="210"/>
      <c r="B198" s="210"/>
      <c r="C198" s="210"/>
      <c r="D198" s="210"/>
      <c r="E198" s="210"/>
      <c r="F198" s="210"/>
      <c r="G198" s="210"/>
      <c r="H198" s="210"/>
      <c r="I198" s="210"/>
      <c r="U198" s="393"/>
      <c r="V198" s="392"/>
      <c r="W198"/>
      <c r="X198" s="398"/>
      <c r="Y198" s="398"/>
      <c r="Z198" s="398"/>
      <c r="AA198" s="398"/>
      <c r="AB198" s="398"/>
      <c r="AC198" s="398"/>
      <c r="AD198" s="398"/>
      <c r="AE198" s="398"/>
      <c r="AF198" s="398"/>
      <c r="AG198" s="398"/>
      <c r="AH198" s="398"/>
      <c r="AI198" s="398"/>
    </row>
    <row r="199" spans="1:35" ht="8.85" customHeight="1">
      <c r="A199" s="210"/>
      <c r="B199" s="210"/>
      <c r="C199" s="210"/>
      <c r="D199" s="210"/>
      <c r="E199" s="210"/>
      <c r="F199" s="210"/>
      <c r="G199" s="210"/>
      <c r="H199" s="210"/>
      <c r="I199" s="210"/>
      <c r="U199" s="393"/>
      <c r="V199" s="392"/>
      <c r="W199"/>
      <c r="X199" s="398"/>
      <c r="Y199" s="398"/>
      <c r="Z199" s="398"/>
      <c r="AA199" s="398"/>
      <c r="AB199" s="398"/>
      <c r="AC199" s="398"/>
      <c r="AD199" s="398"/>
      <c r="AE199" s="398"/>
      <c r="AF199" s="398"/>
      <c r="AG199" s="398"/>
      <c r="AH199" s="398"/>
      <c r="AI199" s="398"/>
    </row>
    <row r="200" spans="1:35" ht="8.85" customHeight="1">
      <c r="A200" s="210"/>
      <c r="B200" s="210"/>
      <c r="C200" s="210"/>
      <c r="D200" s="210"/>
      <c r="E200" s="210"/>
      <c r="F200" s="210"/>
      <c r="G200" s="210"/>
      <c r="H200" s="210"/>
      <c r="I200" s="210"/>
      <c r="U200" s="393"/>
      <c r="V200" s="392"/>
      <c r="W200"/>
      <c r="X200" s="398"/>
      <c r="Y200" s="398"/>
      <c r="Z200" s="398"/>
      <c r="AA200" s="398"/>
      <c r="AB200" s="398"/>
      <c r="AC200" s="398"/>
      <c r="AD200" s="398"/>
      <c r="AE200" s="398"/>
      <c r="AF200" s="398"/>
      <c r="AG200" s="398"/>
      <c r="AH200" s="398"/>
      <c r="AI200" s="398"/>
    </row>
    <row r="201" spans="1:35" ht="8.85" customHeight="1">
      <c r="A201" s="210"/>
      <c r="B201" s="210"/>
      <c r="C201" s="210"/>
      <c r="D201" s="210"/>
      <c r="E201" s="210"/>
      <c r="F201" s="210"/>
      <c r="G201" s="210"/>
      <c r="H201" s="210"/>
      <c r="I201" s="210"/>
      <c r="U201" s="393"/>
      <c r="V201" s="392"/>
      <c r="W201"/>
      <c r="X201" s="398"/>
      <c r="Y201" s="398"/>
      <c r="Z201" s="398"/>
      <c r="AA201" s="398"/>
      <c r="AB201" s="398"/>
      <c r="AC201" s="398"/>
      <c r="AD201" s="398"/>
      <c r="AE201" s="398"/>
      <c r="AF201" s="398"/>
      <c r="AG201" s="398"/>
      <c r="AH201" s="398"/>
      <c r="AI201" s="398"/>
    </row>
    <row r="202" spans="1:35" ht="8.85" customHeight="1">
      <c r="A202" s="210"/>
      <c r="B202" s="210"/>
      <c r="C202" s="210"/>
      <c r="D202" s="210"/>
      <c r="E202" s="210"/>
      <c r="F202" s="210"/>
      <c r="G202" s="210"/>
      <c r="H202" s="210"/>
      <c r="I202" s="210"/>
      <c r="U202" s="393"/>
      <c r="V202" s="392"/>
      <c r="W202"/>
      <c r="X202" s="398"/>
      <c r="Y202" s="398"/>
      <c r="Z202" s="398"/>
      <c r="AA202" s="398"/>
      <c r="AB202" s="398"/>
      <c r="AC202" s="398"/>
      <c r="AD202" s="398"/>
      <c r="AE202" s="398"/>
      <c r="AF202" s="398"/>
      <c r="AG202" s="398"/>
      <c r="AH202" s="398"/>
      <c r="AI202" s="398"/>
    </row>
    <row r="203" spans="1:35" ht="8.85" customHeight="1">
      <c r="A203" s="210"/>
      <c r="B203" s="210"/>
      <c r="C203" s="210"/>
      <c r="D203" s="210"/>
      <c r="E203" s="210"/>
      <c r="F203" s="210"/>
      <c r="G203" s="210"/>
      <c r="H203" s="210"/>
      <c r="I203" s="210"/>
      <c r="U203" s="393"/>
      <c r="V203" s="392"/>
      <c r="W203"/>
      <c r="X203" s="398"/>
      <c r="Y203" s="398"/>
      <c r="Z203" s="398"/>
      <c r="AA203" s="398"/>
      <c r="AB203" s="398"/>
      <c r="AC203" s="398"/>
      <c r="AD203" s="398"/>
      <c r="AE203" s="398"/>
      <c r="AF203" s="398"/>
      <c r="AG203" s="398"/>
      <c r="AH203" s="398"/>
      <c r="AI203" s="398"/>
    </row>
    <row r="204" spans="1:35" ht="8.85" customHeight="1">
      <c r="A204" s="210"/>
      <c r="B204" s="210"/>
      <c r="C204" s="210"/>
      <c r="D204" s="210"/>
      <c r="E204" s="210"/>
      <c r="F204" s="210"/>
      <c r="G204" s="210"/>
      <c r="H204" s="210"/>
      <c r="I204" s="210"/>
      <c r="U204" s="393"/>
      <c r="V204" s="392"/>
      <c r="W204"/>
      <c r="X204" s="398"/>
      <c r="Y204" s="398"/>
      <c r="Z204" s="398"/>
      <c r="AA204" s="398"/>
      <c r="AB204" s="398"/>
      <c r="AC204" s="398"/>
      <c r="AD204" s="398"/>
      <c r="AE204" s="398"/>
      <c r="AF204" s="398"/>
      <c r="AG204" s="398"/>
      <c r="AH204" s="398"/>
      <c r="AI204" s="398"/>
    </row>
    <row r="205" spans="1:35" ht="8.85" customHeight="1">
      <c r="A205" s="210"/>
      <c r="B205" s="210"/>
      <c r="C205" s="210"/>
      <c r="D205" s="210"/>
      <c r="E205" s="210"/>
      <c r="F205" s="210"/>
      <c r="G205" s="210"/>
      <c r="H205" s="210"/>
      <c r="I205" s="210"/>
      <c r="U205" s="393"/>
      <c r="V205" s="392"/>
      <c r="W205"/>
      <c r="X205" s="398"/>
      <c r="Y205" s="398"/>
      <c r="Z205" s="398"/>
      <c r="AA205" s="398"/>
      <c r="AB205" s="398"/>
      <c r="AC205" s="398"/>
      <c r="AD205" s="398"/>
      <c r="AE205" s="398"/>
      <c r="AF205" s="398"/>
      <c r="AG205" s="398"/>
      <c r="AH205" s="398"/>
      <c r="AI205" s="398"/>
    </row>
    <row r="206" spans="1:35" ht="8.85" customHeight="1">
      <c r="A206" s="210"/>
      <c r="B206" s="210"/>
      <c r="C206" s="210"/>
      <c r="D206" s="210"/>
      <c r="E206" s="210"/>
      <c r="F206" s="210"/>
      <c r="G206" s="210"/>
      <c r="H206" s="210"/>
      <c r="I206" s="210"/>
      <c r="U206" s="393"/>
      <c r="V206" s="392"/>
      <c r="W206"/>
      <c r="X206" s="398"/>
      <c r="Y206" s="398"/>
      <c r="Z206" s="398"/>
      <c r="AA206" s="398"/>
      <c r="AB206" s="398"/>
      <c r="AC206" s="398"/>
      <c r="AD206" s="398"/>
      <c r="AE206" s="398"/>
      <c r="AF206" s="398"/>
      <c r="AG206" s="398"/>
      <c r="AH206" s="398"/>
      <c r="AI206" s="398"/>
    </row>
    <row r="207" spans="1:35" ht="8.85" customHeight="1">
      <c r="A207" s="210"/>
      <c r="B207" s="210"/>
      <c r="C207" s="210"/>
      <c r="D207" s="210"/>
      <c r="E207" s="210"/>
      <c r="F207" s="210"/>
      <c r="G207" s="210"/>
      <c r="H207" s="210"/>
      <c r="I207" s="210"/>
      <c r="U207" s="393"/>
      <c r="V207" s="392"/>
      <c r="W207"/>
      <c r="X207" s="398"/>
      <c r="Y207" s="398"/>
      <c r="Z207" s="398"/>
      <c r="AA207" s="398"/>
      <c r="AB207" s="398"/>
      <c r="AC207" s="398"/>
      <c r="AD207" s="398"/>
      <c r="AE207" s="398"/>
      <c r="AF207" s="398"/>
      <c r="AG207" s="398"/>
      <c r="AH207" s="398"/>
      <c r="AI207" s="398"/>
    </row>
    <row r="208" spans="1:35" ht="8.85" customHeight="1">
      <c r="A208" s="210"/>
      <c r="B208" s="210"/>
      <c r="C208" s="210"/>
      <c r="D208" s="210"/>
      <c r="E208" s="210"/>
      <c r="F208" s="210"/>
      <c r="G208" s="210"/>
      <c r="H208" s="210"/>
      <c r="I208" s="210"/>
      <c r="U208" s="393"/>
      <c r="V208" s="392"/>
      <c r="W208"/>
      <c r="X208" s="398"/>
      <c r="Y208" s="398"/>
      <c r="Z208" s="398"/>
      <c r="AA208" s="398"/>
      <c r="AB208" s="398"/>
      <c r="AC208" s="398"/>
      <c r="AD208" s="398"/>
      <c r="AE208" s="398"/>
      <c r="AF208" s="398"/>
      <c r="AG208" s="398"/>
      <c r="AH208" s="398"/>
      <c r="AI208" s="398"/>
    </row>
    <row r="209" spans="1:35" ht="8.85" customHeight="1">
      <c r="A209" s="210"/>
      <c r="B209" s="210"/>
      <c r="C209" s="210"/>
      <c r="D209" s="210"/>
      <c r="E209" s="210"/>
      <c r="F209" s="210"/>
      <c r="G209" s="210"/>
      <c r="H209" s="210"/>
      <c r="I209" s="210"/>
      <c r="U209" s="393"/>
      <c r="V209" s="392"/>
      <c r="W209"/>
      <c r="X209" s="398"/>
      <c r="Y209" s="398"/>
      <c r="Z209" s="398"/>
      <c r="AA209" s="398"/>
      <c r="AB209" s="398"/>
      <c r="AC209" s="398"/>
      <c r="AD209" s="398"/>
      <c r="AE209" s="398"/>
      <c r="AF209" s="398"/>
      <c r="AG209" s="398"/>
      <c r="AH209" s="398"/>
      <c r="AI209" s="398"/>
    </row>
    <row r="210" spans="1:35" ht="8.85" customHeight="1">
      <c r="A210" s="210"/>
      <c r="B210" s="210"/>
      <c r="C210" s="210"/>
      <c r="D210" s="210"/>
      <c r="E210" s="210"/>
      <c r="F210" s="210"/>
      <c r="G210" s="210"/>
      <c r="H210" s="210"/>
      <c r="I210" s="210"/>
      <c r="U210" s="393"/>
      <c r="V210" s="392"/>
      <c r="W210"/>
      <c r="X210" s="398"/>
      <c r="Y210" s="398"/>
      <c r="Z210" s="398"/>
      <c r="AA210" s="398"/>
      <c r="AB210" s="398"/>
      <c r="AC210" s="398"/>
      <c r="AD210" s="398"/>
      <c r="AE210" s="398"/>
      <c r="AF210" s="398"/>
      <c r="AG210" s="398"/>
      <c r="AH210" s="398"/>
      <c r="AI210" s="398"/>
    </row>
    <row r="211" spans="1:35" ht="8.85" customHeight="1">
      <c r="A211" s="210"/>
      <c r="B211" s="210"/>
      <c r="C211" s="210"/>
      <c r="D211" s="210"/>
      <c r="E211" s="210"/>
      <c r="F211" s="210"/>
      <c r="G211" s="210"/>
      <c r="H211" s="210"/>
      <c r="I211" s="210"/>
      <c r="U211" s="393"/>
      <c r="V211" s="392"/>
      <c r="W211"/>
      <c r="X211" s="398"/>
      <c r="Y211" s="398"/>
      <c r="Z211" s="398"/>
      <c r="AA211" s="398"/>
      <c r="AB211" s="398"/>
      <c r="AC211" s="398"/>
      <c r="AD211" s="398"/>
      <c r="AE211" s="398"/>
      <c r="AF211" s="398"/>
      <c r="AG211" s="398"/>
      <c r="AH211" s="398"/>
      <c r="AI211" s="398"/>
    </row>
    <row r="212" spans="1:35" ht="8.85" customHeight="1">
      <c r="A212" s="210"/>
      <c r="B212" s="210"/>
      <c r="C212" s="210"/>
      <c r="D212" s="210"/>
      <c r="E212" s="210"/>
      <c r="F212" s="210"/>
      <c r="G212" s="210"/>
      <c r="H212" s="210"/>
      <c r="I212" s="210"/>
      <c r="U212" s="393"/>
      <c r="V212" s="392"/>
      <c r="W212"/>
      <c r="X212" s="398"/>
      <c r="Y212" s="398"/>
      <c r="Z212" s="398"/>
      <c r="AA212" s="398"/>
      <c r="AB212" s="398"/>
      <c r="AC212" s="398"/>
      <c r="AD212" s="398"/>
      <c r="AE212" s="398"/>
      <c r="AF212" s="398"/>
      <c r="AG212" s="398"/>
      <c r="AH212" s="398"/>
      <c r="AI212" s="398"/>
    </row>
    <row r="213" spans="1:35" ht="8.85" customHeight="1">
      <c r="A213" s="210"/>
      <c r="B213" s="210"/>
      <c r="C213" s="210"/>
      <c r="D213" s="210"/>
      <c r="E213" s="210"/>
      <c r="F213" s="210"/>
      <c r="G213" s="210"/>
      <c r="H213" s="210"/>
      <c r="I213" s="210"/>
      <c r="U213" s="393"/>
      <c r="V213" s="392"/>
      <c r="W213"/>
      <c r="X213" s="398"/>
      <c r="Y213" s="398"/>
      <c r="Z213" s="398"/>
      <c r="AA213" s="398"/>
      <c r="AB213" s="398"/>
      <c r="AC213" s="398"/>
      <c r="AD213" s="398"/>
      <c r="AE213" s="398"/>
      <c r="AF213" s="398"/>
      <c r="AG213" s="398"/>
      <c r="AH213" s="398"/>
      <c r="AI213" s="398"/>
    </row>
    <row r="214" spans="1:35" ht="8.85" customHeight="1">
      <c r="A214" s="210"/>
      <c r="B214" s="210"/>
      <c r="C214" s="210"/>
      <c r="D214" s="210"/>
      <c r="E214" s="210"/>
      <c r="F214" s="210"/>
      <c r="G214" s="210"/>
      <c r="H214" s="210"/>
      <c r="I214" s="210"/>
      <c r="U214" s="393"/>
      <c r="V214" s="392"/>
      <c r="W214"/>
      <c r="X214" s="398"/>
      <c r="Y214" s="398"/>
      <c r="Z214" s="398"/>
      <c r="AA214" s="398"/>
      <c r="AB214" s="398"/>
      <c r="AC214" s="398"/>
      <c r="AD214" s="398"/>
      <c r="AE214" s="398"/>
      <c r="AF214" s="398"/>
      <c r="AG214" s="398"/>
      <c r="AH214" s="398"/>
      <c r="AI214" s="398"/>
    </row>
    <row r="215" spans="1:35" ht="8.85" customHeight="1">
      <c r="A215" s="210"/>
      <c r="B215" s="210"/>
      <c r="C215" s="210"/>
      <c r="D215" s="210"/>
      <c r="E215" s="210"/>
      <c r="F215" s="210"/>
      <c r="G215" s="210"/>
      <c r="H215" s="210"/>
      <c r="I215" s="210"/>
      <c r="U215" s="393"/>
      <c r="V215" s="392"/>
      <c r="W215"/>
      <c r="X215" s="398"/>
      <c r="Y215" s="398"/>
      <c r="Z215" s="398"/>
      <c r="AA215" s="398"/>
      <c r="AB215" s="398"/>
      <c r="AC215" s="398"/>
      <c r="AD215" s="398"/>
      <c r="AE215" s="398"/>
      <c r="AF215" s="398"/>
      <c r="AG215" s="398"/>
      <c r="AH215" s="398"/>
      <c r="AI215" s="398"/>
    </row>
    <row r="216" spans="1:35" ht="8.85" customHeight="1">
      <c r="A216" s="210"/>
      <c r="B216" s="210"/>
      <c r="C216" s="210"/>
      <c r="D216" s="210"/>
      <c r="E216" s="210"/>
      <c r="F216" s="210"/>
      <c r="G216" s="210"/>
      <c r="H216" s="210"/>
      <c r="I216" s="210"/>
      <c r="U216" s="393"/>
      <c r="V216" s="392"/>
      <c r="W216"/>
      <c r="X216" s="398"/>
      <c r="Y216" s="398"/>
      <c r="Z216" s="398"/>
      <c r="AA216" s="398"/>
      <c r="AB216" s="398"/>
      <c r="AC216" s="398"/>
      <c r="AD216" s="398"/>
      <c r="AE216" s="398"/>
      <c r="AF216" s="398"/>
      <c r="AG216" s="398"/>
      <c r="AH216" s="398"/>
      <c r="AI216" s="398"/>
    </row>
    <row r="217" spans="1:35" ht="8.85" customHeight="1">
      <c r="A217" s="210"/>
      <c r="B217" s="210"/>
      <c r="C217" s="210"/>
      <c r="D217" s="210"/>
      <c r="E217" s="210"/>
      <c r="F217" s="210"/>
      <c r="G217" s="210"/>
      <c r="H217" s="210"/>
      <c r="I217" s="210"/>
      <c r="U217" s="393"/>
      <c r="V217" s="392"/>
      <c r="W217"/>
      <c r="X217" s="398"/>
      <c r="Y217" s="398"/>
      <c r="Z217" s="398"/>
      <c r="AA217" s="398"/>
      <c r="AB217" s="398"/>
      <c r="AC217" s="398"/>
      <c r="AD217" s="398"/>
      <c r="AE217" s="398"/>
      <c r="AF217" s="398"/>
      <c r="AG217" s="398"/>
      <c r="AH217" s="398"/>
      <c r="AI217" s="398"/>
    </row>
    <row r="218" spans="1:35" ht="8.85" customHeight="1">
      <c r="A218" s="210"/>
      <c r="B218" s="210"/>
      <c r="C218" s="210"/>
      <c r="D218" s="210"/>
      <c r="E218" s="210"/>
      <c r="F218" s="210"/>
      <c r="G218" s="210"/>
      <c r="H218" s="210"/>
      <c r="I218" s="210"/>
      <c r="U218" s="393"/>
      <c r="V218" s="392"/>
      <c r="W218"/>
      <c r="X218" s="398"/>
      <c r="Y218" s="398"/>
      <c r="Z218" s="398"/>
      <c r="AA218" s="398"/>
      <c r="AB218" s="398"/>
      <c r="AC218" s="398"/>
      <c r="AD218" s="398"/>
      <c r="AE218" s="398"/>
      <c r="AF218" s="398"/>
      <c r="AG218" s="398"/>
      <c r="AH218" s="398"/>
      <c r="AI218" s="398"/>
    </row>
    <row r="219" spans="1:35" ht="8.85" customHeight="1">
      <c r="A219" s="210"/>
      <c r="B219" s="210"/>
      <c r="C219" s="210"/>
      <c r="D219" s="210"/>
      <c r="E219" s="210"/>
      <c r="F219" s="210"/>
      <c r="G219" s="210"/>
      <c r="H219" s="210"/>
      <c r="I219" s="210"/>
      <c r="U219" s="393"/>
      <c r="V219" s="392"/>
      <c r="W219"/>
      <c r="X219" s="398"/>
      <c r="Y219" s="398"/>
      <c r="Z219" s="398"/>
      <c r="AA219" s="398"/>
      <c r="AB219" s="398"/>
      <c r="AC219" s="398"/>
      <c r="AD219" s="398"/>
      <c r="AE219" s="398"/>
      <c r="AF219" s="398"/>
      <c r="AG219" s="398"/>
      <c r="AH219" s="398"/>
      <c r="AI219" s="398"/>
    </row>
    <row r="220" spans="1:35" ht="8.85" customHeight="1">
      <c r="A220" s="210"/>
      <c r="B220" s="210"/>
      <c r="C220" s="210"/>
      <c r="D220" s="210"/>
      <c r="E220" s="210"/>
      <c r="F220" s="210"/>
      <c r="G220" s="210"/>
      <c r="H220" s="210"/>
      <c r="I220" s="210"/>
      <c r="U220" s="393"/>
      <c r="V220" s="392"/>
      <c r="W220"/>
      <c r="X220" s="398"/>
      <c r="Y220" s="398"/>
      <c r="Z220" s="398"/>
      <c r="AA220" s="398"/>
      <c r="AB220" s="398"/>
      <c r="AC220" s="398"/>
      <c r="AD220" s="398"/>
      <c r="AE220" s="398"/>
      <c r="AF220" s="398"/>
      <c r="AG220" s="398"/>
      <c r="AH220" s="398"/>
      <c r="AI220" s="398"/>
    </row>
    <row r="221" spans="1:35" ht="8.85" customHeight="1">
      <c r="A221" s="210"/>
      <c r="B221" s="210"/>
      <c r="C221" s="210"/>
      <c r="D221" s="210"/>
      <c r="E221" s="210"/>
      <c r="F221" s="210"/>
      <c r="G221" s="210"/>
      <c r="H221" s="210"/>
      <c r="I221" s="210"/>
      <c r="U221" s="393"/>
      <c r="V221" s="392"/>
      <c r="W221"/>
      <c r="X221" s="398"/>
      <c r="Y221" s="398"/>
      <c r="Z221" s="398"/>
      <c r="AA221" s="398"/>
      <c r="AB221" s="398"/>
      <c r="AC221" s="398"/>
      <c r="AD221" s="398"/>
      <c r="AE221" s="398"/>
      <c r="AF221" s="398"/>
      <c r="AG221" s="398"/>
      <c r="AH221" s="398"/>
      <c r="AI221" s="398"/>
    </row>
    <row r="222" spans="1:35" ht="8.85" customHeight="1">
      <c r="A222" s="210"/>
      <c r="B222" s="210"/>
      <c r="C222" s="210"/>
      <c r="D222" s="210"/>
      <c r="E222" s="210"/>
      <c r="F222" s="210"/>
      <c r="G222" s="210"/>
      <c r="H222" s="210"/>
      <c r="I222" s="210"/>
      <c r="U222" s="393"/>
      <c r="V222" s="392"/>
      <c r="W222"/>
      <c r="X222" s="398"/>
      <c r="Y222" s="398"/>
      <c r="Z222" s="398"/>
      <c r="AA222" s="398"/>
      <c r="AB222" s="398"/>
      <c r="AC222" s="398"/>
      <c r="AD222" s="398"/>
      <c r="AE222" s="398"/>
      <c r="AF222" s="398"/>
      <c r="AG222" s="398"/>
      <c r="AH222" s="398"/>
      <c r="AI222" s="398"/>
    </row>
    <row r="223" spans="1:35" ht="8.85" customHeight="1">
      <c r="A223" s="210"/>
      <c r="B223" s="210"/>
      <c r="C223" s="210"/>
      <c r="D223" s="210"/>
      <c r="E223" s="210"/>
      <c r="F223" s="210"/>
      <c r="G223" s="210"/>
      <c r="H223" s="210"/>
      <c r="I223" s="210"/>
      <c r="U223" s="393"/>
      <c r="V223" s="392"/>
      <c r="W223"/>
      <c r="X223" s="398"/>
      <c r="Y223" s="398"/>
      <c r="Z223" s="398"/>
      <c r="AA223" s="398"/>
      <c r="AB223" s="398"/>
      <c r="AC223" s="398"/>
      <c r="AD223" s="398"/>
      <c r="AE223" s="398"/>
      <c r="AF223" s="398"/>
      <c r="AG223" s="398"/>
      <c r="AH223" s="398"/>
      <c r="AI223" s="398"/>
    </row>
    <row r="224" spans="1:35" ht="8.85" customHeight="1">
      <c r="A224" s="210"/>
      <c r="B224" s="210"/>
      <c r="C224" s="210"/>
      <c r="D224" s="210"/>
      <c r="E224" s="210"/>
      <c r="F224" s="210"/>
      <c r="G224" s="210"/>
      <c r="H224" s="210"/>
      <c r="I224" s="210"/>
      <c r="U224" s="393"/>
      <c r="V224" s="392"/>
      <c r="W224"/>
      <c r="X224" s="398"/>
      <c r="Y224" s="398"/>
      <c r="Z224" s="398"/>
      <c r="AA224" s="398"/>
      <c r="AB224" s="398"/>
      <c r="AC224" s="398"/>
      <c r="AD224" s="398"/>
      <c r="AE224" s="398"/>
      <c r="AF224" s="398"/>
      <c r="AG224" s="398"/>
      <c r="AH224" s="398"/>
      <c r="AI224" s="398"/>
    </row>
    <row r="225" spans="1:35" ht="8.85" customHeight="1">
      <c r="A225" s="210"/>
      <c r="B225" s="210"/>
      <c r="C225" s="210"/>
      <c r="D225" s="210"/>
      <c r="E225" s="210"/>
      <c r="F225" s="210"/>
      <c r="G225" s="210"/>
      <c r="H225" s="210"/>
      <c r="I225" s="210"/>
      <c r="U225" s="393"/>
      <c r="V225" s="392"/>
      <c r="W225"/>
      <c r="X225" s="398"/>
      <c r="Y225" s="398"/>
      <c r="Z225" s="398"/>
      <c r="AA225" s="398"/>
      <c r="AB225" s="398"/>
      <c r="AC225" s="398"/>
      <c r="AD225" s="398"/>
      <c r="AE225" s="398"/>
      <c r="AF225" s="398"/>
      <c r="AG225" s="398"/>
      <c r="AH225" s="398"/>
      <c r="AI225" s="398"/>
    </row>
    <row r="226" spans="1:35" ht="8.85" customHeight="1">
      <c r="A226" s="210"/>
      <c r="B226" s="210"/>
      <c r="C226" s="210"/>
      <c r="D226" s="210"/>
      <c r="E226" s="210"/>
      <c r="F226" s="210"/>
      <c r="G226" s="210"/>
      <c r="H226" s="210"/>
      <c r="I226" s="210"/>
      <c r="U226" s="393"/>
      <c r="V226" s="392"/>
      <c r="W226"/>
      <c r="X226" s="398"/>
      <c r="Y226" s="398"/>
      <c r="Z226" s="398"/>
      <c r="AA226" s="398"/>
      <c r="AB226" s="398"/>
      <c r="AC226" s="398"/>
      <c r="AD226" s="398"/>
      <c r="AE226" s="398"/>
      <c r="AF226" s="398"/>
      <c r="AG226" s="398"/>
      <c r="AH226" s="398"/>
      <c r="AI226" s="398"/>
    </row>
    <row r="227" spans="1:35" ht="8.85" customHeight="1">
      <c r="A227" s="210"/>
      <c r="B227" s="210"/>
      <c r="C227" s="210"/>
      <c r="D227" s="210"/>
      <c r="E227" s="210"/>
      <c r="F227" s="210"/>
      <c r="G227" s="210"/>
      <c r="H227" s="210"/>
      <c r="I227" s="210"/>
      <c r="U227" s="393"/>
      <c r="V227" s="392"/>
      <c r="W227"/>
      <c r="X227" s="398"/>
      <c r="Y227" s="398"/>
      <c r="Z227" s="398"/>
      <c r="AA227" s="398"/>
      <c r="AB227" s="398"/>
      <c r="AC227" s="398"/>
      <c r="AD227" s="398"/>
      <c r="AE227" s="398"/>
      <c r="AF227" s="398"/>
      <c r="AG227" s="398"/>
      <c r="AH227" s="398"/>
      <c r="AI227" s="398"/>
    </row>
    <row r="228" spans="1:35" ht="8.85" customHeight="1">
      <c r="A228" s="210"/>
      <c r="B228" s="210"/>
      <c r="C228" s="210"/>
      <c r="D228" s="210"/>
      <c r="E228" s="210"/>
      <c r="F228" s="210"/>
      <c r="G228" s="210"/>
      <c r="H228" s="210"/>
      <c r="I228" s="210"/>
      <c r="U228" s="393"/>
      <c r="V228" s="392"/>
      <c r="W228"/>
      <c r="X228" s="398"/>
      <c r="Y228" s="398"/>
      <c r="Z228" s="398"/>
      <c r="AA228" s="398"/>
      <c r="AB228" s="398"/>
      <c r="AC228" s="398"/>
      <c r="AD228" s="398"/>
      <c r="AE228" s="398"/>
      <c r="AF228" s="398"/>
      <c r="AG228" s="398"/>
      <c r="AH228" s="398"/>
      <c r="AI228" s="398"/>
    </row>
    <row r="229" spans="1:35" ht="8.85" customHeight="1">
      <c r="A229" s="210"/>
      <c r="B229" s="210"/>
      <c r="C229" s="210"/>
      <c r="D229" s="210"/>
      <c r="E229" s="210"/>
      <c r="F229" s="210"/>
      <c r="G229" s="210"/>
      <c r="H229" s="210"/>
      <c r="I229" s="210"/>
      <c r="U229" s="393"/>
      <c r="V229" s="392"/>
      <c r="W229"/>
      <c r="X229" s="398"/>
      <c r="Y229" s="398"/>
      <c r="Z229" s="398"/>
      <c r="AA229" s="398"/>
      <c r="AB229" s="398"/>
      <c r="AC229" s="398"/>
      <c r="AD229" s="398"/>
      <c r="AE229" s="398"/>
      <c r="AF229" s="398"/>
      <c r="AG229" s="398"/>
      <c r="AH229" s="398"/>
      <c r="AI229" s="398"/>
    </row>
    <row r="230" spans="1:35" ht="8.85" customHeight="1">
      <c r="A230" s="210"/>
      <c r="B230" s="210"/>
      <c r="C230" s="210"/>
      <c r="D230" s="210"/>
      <c r="E230" s="210"/>
      <c r="F230" s="210"/>
      <c r="G230" s="210"/>
      <c r="H230" s="210"/>
      <c r="I230" s="210"/>
      <c r="U230" s="393"/>
      <c r="V230" s="392"/>
      <c r="W230"/>
      <c r="X230" s="398"/>
      <c r="Y230" s="398"/>
      <c r="Z230" s="398"/>
      <c r="AA230" s="398"/>
      <c r="AB230" s="398"/>
      <c r="AC230" s="398"/>
      <c r="AD230" s="398"/>
      <c r="AE230" s="398"/>
      <c r="AF230" s="398"/>
      <c r="AG230" s="398"/>
      <c r="AH230" s="398"/>
      <c r="AI230" s="398"/>
    </row>
    <row r="231" spans="1:35" ht="8.85" customHeight="1">
      <c r="A231" s="210"/>
      <c r="B231" s="210"/>
      <c r="C231" s="210"/>
      <c r="D231" s="210"/>
      <c r="E231" s="210"/>
      <c r="F231" s="210"/>
      <c r="G231" s="210"/>
      <c r="H231" s="210"/>
      <c r="I231" s="210"/>
      <c r="U231" s="393"/>
      <c r="V231" s="392"/>
      <c r="W231"/>
      <c r="X231" s="398"/>
      <c r="Y231" s="398"/>
      <c r="Z231" s="398"/>
      <c r="AA231" s="398"/>
      <c r="AB231" s="398"/>
      <c r="AC231" s="398"/>
      <c r="AD231" s="398"/>
      <c r="AE231" s="398"/>
      <c r="AF231" s="398"/>
      <c r="AG231" s="398"/>
      <c r="AH231" s="398"/>
      <c r="AI231" s="398"/>
    </row>
    <row r="232" spans="1:35" ht="8.85" customHeight="1">
      <c r="A232" s="210"/>
      <c r="B232" s="210"/>
      <c r="C232" s="210"/>
      <c r="D232" s="210"/>
      <c r="E232" s="210"/>
      <c r="F232" s="210"/>
      <c r="G232" s="210"/>
      <c r="H232" s="210"/>
      <c r="I232" s="210"/>
      <c r="U232" s="393"/>
      <c r="V232" s="392"/>
      <c r="W232"/>
      <c r="X232" s="398"/>
      <c r="Y232" s="398"/>
      <c r="Z232" s="398"/>
      <c r="AA232" s="398"/>
      <c r="AB232" s="398"/>
      <c r="AC232" s="398"/>
      <c r="AD232" s="398"/>
      <c r="AE232" s="398"/>
      <c r="AF232" s="398"/>
      <c r="AG232" s="398"/>
      <c r="AH232" s="398"/>
      <c r="AI232" s="398"/>
    </row>
    <row r="233" spans="1:35" ht="8.85" customHeight="1">
      <c r="A233" s="210"/>
      <c r="B233" s="210"/>
      <c r="C233" s="210"/>
      <c r="D233" s="210"/>
      <c r="E233" s="210"/>
      <c r="F233" s="210"/>
      <c r="G233" s="210"/>
      <c r="H233" s="210"/>
      <c r="I233" s="210"/>
      <c r="U233" s="393"/>
      <c r="V233" s="392"/>
      <c r="W233"/>
      <c r="X233" s="398"/>
      <c r="Y233" s="398"/>
      <c r="Z233" s="398"/>
      <c r="AA233" s="398"/>
      <c r="AB233" s="398"/>
      <c r="AC233" s="398"/>
      <c r="AD233" s="398"/>
      <c r="AE233" s="398"/>
      <c r="AF233" s="398"/>
      <c r="AG233" s="398"/>
      <c r="AH233" s="398"/>
      <c r="AI233" s="398"/>
    </row>
    <row r="234" spans="1:35" ht="8.85" customHeight="1">
      <c r="A234" s="210"/>
      <c r="B234" s="210"/>
      <c r="C234" s="210"/>
      <c r="D234" s="210"/>
      <c r="E234" s="210"/>
      <c r="F234" s="210"/>
      <c r="G234" s="210"/>
      <c r="H234" s="210"/>
      <c r="I234" s="210"/>
      <c r="U234" s="393"/>
      <c r="V234" s="392"/>
      <c r="W234"/>
      <c r="X234" s="398"/>
      <c r="Y234" s="398"/>
      <c r="Z234" s="398"/>
      <c r="AA234" s="398"/>
      <c r="AB234" s="398"/>
      <c r="AC234" s="398"/>
      <c r="AD234" s="398"/>
      <c r="AE234" s="398"/>
      <c r="AF234" s="398"/>
      <c r="AG234" s="398"/>
      <c r="AH234" s="398"/>
      <c r="AI234" s="398"/>
    </row>
    <row r="235" spans="1:35" ht="8.85" customHeight="1">
      <c r="A235" s="210"/>
      <c r="B235" s="210"/>
      <c r="C235" s="210"/>
      <c r="D235" s="210"/>
      <c r="E235" s="210"/>
      <c r="F235" s="210"/>
      <c r="G235" s="210"/>
      <c r="H235" s="210"/>
      <c r="I235" s="210"/>
      <c r="U235" s="393"/>
      <c r="V235" s="392"/>
      <c r="W235"/>
      <c r="X235" s="398"/>
      <c r="Y235" s="398"/>
      <c r="Z235" s="398"/>
      <c r="AA235" s="398"/>
      <c r="AB235" s="398"/>
      <c r="AC235" s="398"/>
      <c r="AD235" s="398"/>
      <c r="AE235" s="398"/>
      <c r="AF235" s="398"/>
      <c r="AG235" s="398"/>
      <c r="AH235" s="398"/>
      <c r="AI235" s="398"/>
    </row>
    <row r="236" spans="1:35" ht="8.85" customHeight="1">
      <c r="A236" s="210"/>
      <c r="B236" s="210"/>
      <c r="C236" s="210"/>
      <c r="D236" s="210"/>
      <c r="E236" s="210"/>
      <c r="F236" s="210"/>
      <c r="G236" s="210"/>
      <c r="H236" s="210"/>
      <c r="I236" s="210"/>
      <c r="U236" s="393"/>
      <c r="V236" s="392"/>
      <c r="W236"/>
      <c r="X236" s="398"/>
      <c r="Y236" s="398"/>
      <c r="Z236" s="398"/>
      <c r="AA236" s="398"/>
      <c r="AB236" s="398"/>
      <c r="AC236" s="398"/>
      <c r="AD236" s="398"/>
      <c r="AE236" s="398"/>
      <c r="AF236" s="398"/>
      <c r="AG236" s="398"/>
      <c r="AH236" s="398"/>
      <c r="AI236" s="398"/>
    </row>
    <row r="237" spans="1:35" ht="8.85" customHeight="1">
      <c r="A237" s="210"/>
      <c r="B237" s="210"/>
      <c r="C237" s="210"/>
      <c r="D237" s="210"/>
      <c r="E237" s="210"/>
      <c r="F237" s="210"/>
      <c r="G237" s="210"/>
      <c r="H237" s="210"/>
      <c r="I237" s="210"/>
      <c r="U237" s="393"/>
      <c r="V237" s="392"/>
      <c r="W237"/>
      <c r="X237" s="398"/>
      <c r="Y237" s="398"/>
      <c r="Z237" s="398"/>
      <c r="AA237" s="398"/>
      <c r="AB237" s="398"/>
      <c r="AC237" s="398"/>
      <c r="AD237" s="398"/>
      <c r="AE237" s="398"/>
      <c r="AF237" s="398"/>
      <c r="AG237" s="398"/>
      <c r="AH237" s="398"/>
      <c r="AI237" s="398"/>
    </row>
    <row r="238" spans="1:35" ht="8.85" customHeight="1">
      <c r="A238" s="210"/>
      <c r="B238" s="210"/>
      <c r="C238" s="210"/>
      <c r="D238" s="210"/>
      <c r="E238" s="210"/>
      <c r="F238" s="210"/>
      <c r="G238" s="210"/>
      <c r="H238" s="210"/>
      <c r="I238" s="210"/>
      <c r="U238" s="393"/>
      <c r="V238" s="392"/>
      <c r="W238"/>
      <c r="X238" s="398"/>
      <c r="Y238" s="398"/>
      <c r="Z238" s="398"/>
      <c r="AA238" s="398"/>
      <c r="AB238" s="398"/>
      <c r="AC238" s="398"/>
      <c r="AD238" s="398"/>
      <c r="AE238" s="398"/>
      <c r="AF238" s="398"/>
      <c r="AG238" s="398"/>
      <c r="AH238" s="398"/>
      <c r="AI238" s="398"/>
    </row>
    <row r="239" spans="1:35" ht="8.85" customHeight="1">
      <c r="A239" s="210"/>
      <c r="B239" s="210"/>
      <c r="C239" s="210"/>
      <c r="D239" s="210"/>
      <c r="E239" s="210"/>
      <c r="F239" s="210"/>
      <c r="G239" s="210"/>
      <c r="H239" s="210"/>
      <c r="I239" s="210"/>
      <c r="U239" s="393"/>
      <c r="V239" s="392"/>
      <c r="W239"/>
      <c r="X239" s="398"/>
      <c r="Y239" s="398"/>
      <c r="Z239" s="398"/>
      <c r="AA239" s="398"/>
      <c r="AB239" s="398"/>
      <c r="AC239" s="398"/>
      <c r="AD239" s="398"/>
      <c r="AE239" s="398"/>
      <c r="AF239" s="398"/>
      <c r="AG239" s="398"/>
      <c r="AH239" s="398"/>
      <c r="AI239" s="398"/>
    </row>
    <row r="240" spans="1:35" ht="8.85" customHeight="1">
      <c r="A240" s="210"/>
      <c r="B240" s="210"/>
      <c r="C240" s="210"/>
      <c r="D240" s="210"/>
      <c r="E240" s="210"/>
      <c r="F240" s="210"/>
      <c r="G240" s="210"/>
      <c r="H240" s="210"/>
      <c r="I240" s="210"/>
      <c r="U240" s="393"/>
      <c r="V240" s="392"/>
      <c r="W240"/>
      <c r="X240" s="398"/>
      <c r="Y240" s="398"/>
      <c r="Z240" s="398"/>
      <c r="AA240" s="398"/>
      <c r="AB240" s="398"/>
      <c r="AC240" s="398"/>
      <c r="AD240" s="398"/>
      <c r="AE240" s="398"/>
      <c r="AF240" s="398"/>
      <c r="AG240" s="398"/>
      <c r="AH240" s="398"/>
      <c r="AI240" s="398"/>
    </row>
    <row r="241" spans="1:35" ht="8.85" customHeight="1">
      <c r="A241" s="210"/>
      <c r="B241" s="210"/>
      <c r="C241" s="210"/>
      <c r="D241" s="210"/>
      <c r="E241" s="210"/>
      <c r="F241" s="210"/>
      <c r="G241" s="210"/>
      <c r="H241" s="210"/>
      <c r="I241" s="210"/>
      <c r="U241" s="393"/>
      <c r="V241" s="392"/>
      <c r="W241"/>
      <c r="X241" s="398"/>
      <c r="Y241" s="398"/>
      <c r="Z241" s="398"/>
      <c r="AA241" s="398"/>
      <c r="AB241" s="398"/>
      <c r="AC241" s="398"/>
      <c r="AD241" s="398"/>
      <c r="AE241" s="398"/>
      <c r="AF241" s="398"/>
      <c r="AG241" s="398"/>
      <c r="AH241" s="398"/>
      <c r="AI241" s="398"/>
    </row>
    <row r="242" spans="1:35" ht="8.85" customHeight="1">
      <c r="A242" s="210"/>
      <c r="B242" s="210"/>
      <c r="C242" s="210"/>
      <c r="D242" s="210"/>
      <c r="E242" s="210"/>
      <c r="F242" s="210"/>
      <c r="G242" s="210"/>
      <c r="H242" s="210"/>
      <c r="I242" s="210"/>
      <c r="U242" s="393"/>
      <c r="V242" s="392"/>
      <c r="W242"/>
      <c r="X242" s="398"/>
      <c r="Y242" s="398"/>
      <c r="Z242" s="398"/>
      <c r="AA242" s="398"/>
      <c r="AB242" s="398"/>
      <c r="AC242" s="398"/>
      <c r="AD242" s="398"/>
      <c r="AE242" s="398"/>
      <c r="AF242" s="398"/>
      <c r="AG242" s="398"/>
      <c r="AH242" s="398"/>
      <c r="AI242" s="398"/>
    </row>
    <row r="243" spans="1:35" ht="8.85" customHeight="1">
      <c r="A243" s="210"/>
      <c r="B243" s="210"/>
      <c r="C243" s="210"/>
      <c r="D243" s="210"/>
      <c r="E243" s="210"/>
      <c r="F243" s="210"/>
      <c r="G243" s="210"/>
      <c r="H243" s="210"/>
      <c r="I243" s="210"/>
      <c r="U243" s="393"/>
      <c r="V243" s="392"/>
      <c r="W243"/>
      <c r="X243" s="398"/>
      <c r="Y243" s="398"/>
      <c r="Z243" s="398"/>
      <c r="AA243" s="398"/>
      <c r="AB243" s="398"/>
      <c r="AC243" s="398"/>
      <c r="AD243" s="398"/>
      <c r="AE243" s="398"/>
      <c r="AF243" s="398"/>
      <c r="AG243" s="398"/>
      <c r="AH243" s="398"/>
      <c r="AI243" s="398"/>
    </row>
    <row r="244" spans="1:35" ht="8.85" customHeight="1">
      <c r="A244" s="210"/>
      <c r="B244" s="210"/>
      <c r="C244" s="210"/>
      <c r="D244" s="210"/>
      <c r="E244" s="210"/>
      <c r="F244" s="210"/>
      <c r="G244" s="210"/>
      <c r="H244" s="210"/>
      <c r="I244" s="210"/>
      <c r="U244" s="393"/>
      <c r="V244" s="392"/>
      <c r="W244"/>
      <c r="X244" s="398"/>
      <c r="Y244" s="398"/>
      <c r="Z244" s="398"/>
      <c r="AA244" s="398"/>
      <c r="AB244" s="398"/>
      <c r="AC244" s="398"/>
      <c r="AD244" s="398"/>
      <c r="AE244" s="398"/>
      <c r="AF244" s="398"/>
      <c r="AG244" s="398"/>
      <c r="AH244" s="398"/>
      <c r="AI244" s="398"/>
    </row>
    <row r="245" spans="1:35" ht="8.85" customHeight="1">
      <c r="A245" s="210"/>
      <c r="B245" s="210"/>
      <c r="C245" s="210"/>
      <c r="D245" s="210"/>
      <c r="E245" s="210"/>
      <c r="F245" s="210"/>
      <c r="G245" s="210"/>
      <c r="H245" s="210"/>
      <c r="I245" s="210"/>
      <c r="U245" s="393"/>
      <c r="V245" s="392"/>
      <c r="W245"/>
      <c r="X245" s="398"/>
      <c r="Y245" s="398"/>
      <c r="Z245" s="398"/>
      <c r="AA245" s="398"/>
      <c r="AB245" s="398"/>
      <c r="AC245" s="398"/>
      <c r="AD245" s="398"/>
      <c r="AE245" s="398"/>
      <c r="AF245" s="398"/>
      <c r="AG245" s="398"/>
      <c r="AH245" s="398"/>
      <c r="AI245" s="398"/>
    </row>
    <row r="246" spans="1:35" ht="8.85" customHeight="1">
      <c r="A246" s="210"/>
      <c r="B246" s="210"/>
      <c r="C246" s="210"/>
      <c r="D246" s="210"/>
      <c r="E246" s="210"/>
      <c r="F246" s="210"/>
      <c r="G246" s="210"/>
      <c r="H246" s="210"/>
      <c r="I246" s="210"/>
      <c r="U246" s="393"/>
      <c r="V246" s="392"/>
      <c r="W246"/>
      <c r="X246" s="398"/>
      <c r="Y246" s="398"/>
      <c r="Z246" s="398"/>
      <c r="AA246" s="398"/>
      <c r="AB246" s="398"/>
      <c r="AC246" s="398"/>
      <c r="AD246" s="398"/>
      <c r="AE246" s="398"/>
      <c r="AF246" s="398"/>
      <c r="AG246" s="398"/>
      <c r="AH246" s="398"/>
      <c r="AI246" s="398"/>
    </row>
    <row r="247" spans="1:35" ht="8.85" customHeight="1">
      <c r="A247" s="210"/>
      <c r="B247" s="210"/>
      <c r="C247" s="210"/>
      <c r="D247" s="210"/>
      <c r="E247" s="210"/>
      <c r="F247" s="210"/>
      <c r="G247" s="210"/>
      <c r="H247" s="210"/>
      <c r="I247" s="210"/>
      <c r="U247" s="393"/>
      <c r="V247" s="392"/>
      <c r="W247"/>
      <c r="X247" s="398"/>
      <c r="Y247" s="398"/>
      <c r="Z247" s="398"/>
      <c r="AA247" s="398"/>
      <c r="AB247" s="398"/>
      <c r="AC247" s="398"/>
      <c r="AD247" s="398"/>
      <c r="AE247" s="398"/>
      <c r="AF247" s="398"/>
      <c r="AG247" s="398"/>
      <c r="AH247" s="398"/>
      <c r="AI247" s="398"/>
    </row>
    <row r="248" spans="1:35" ht="8.85" customHeight="1">
      <c r="A248" s="210"/>
      <c r="B248" s="210"/>
      <c r="C248" s="210"/>
      <c r="D248" s="210"/>
      <c r="E248" s="210"/>
      <c r="F248" s="210"/>
      <c r="G248" s="210"/>
      <c r="H248" s="210"/>
      <c r="I248" s="210"/>
      <c r="U248" s="393"/>
      <c r="V248" s="392"/>
      <c r="W248"/>
      <c r="X248" s="398"/>
      <c r="Y248" s="398"/>
      <c r="Z248" s="398"/>
      <c r="AA248" s="398"/>
      <c r="AB248" s="398"/>
      <c r="AC248" s="398"/>
      <c r="AD248" s="398"/>
      <c r="AE248" s="398"/>
      <c r="AF248" s="398"/>
      <c r="AG248" s="398"/>
      <c r="AH248" s="398"/>
      <c r="AI248" s="398"/>
    </row>
    <row r="249" spans="1:35" ht="8.85" customHeight="1">
      <c r="A249" s="210"/>
      <c r="B249" s="210"/>
      <c r="C249" s="210"/>
      <c r="D249" s="210"/>
      <c r="E249" s="210"/>
      <c r="F249" s="210"/>
      <c r="G249" s="210"/>
      <c r="H249" s="210"/>
      <c r="I249" s="210"/>
      <c r="U249" s="393"/>
      <c r="V249" s="392"/>
      <c r="W249"/>
      <c r="X249" s="398"/>
      <c r="Y249" s="398"/>
      <c r="Z249" s="398"/>
      <c r="AA249" s="398"/>
      <c r="AB249" s="398"/>
      <c r="AC249" s="398"/>
      <c r="AD249" s="398"/>
      <c r="AE249" s="398"/>
      <c r="AF249" s="398"/>
      <c r="AG249" s="398"/>
      <c r="AH249" s="398"/>
      <c r="AI249" s="398"/>
    </row>
    <row r="250" spans="1:35" ht="8.85" customHeight="1">
      <c r="A250" s="210"/>
      <c r="B250" s="210"/>
      <c r="C250" s="210"/>
      <c r="D250" s="210"/>
      <c r="E250" s="210"/>
      <c r="F250" s="210"/>
      <c r="G250" s="210"/>
      <c r="H250" s="210"/>
      <c r="I250" s="210"/>
      <c r="U250" s="393"/>
      <c r="V250" s="392"/>
      <c r="W250"/>
      <c r="X250" s="398"/>
      <c r="Y250" s="398"/>
      <c r="Z250" s="398"/>
      <c r="AA250" s="398"/>
      <c r="AB250" s="398"/>
      <c r="AC250" s="398"/>
      <c r="AD250" s="398"/>
      <c r="AE250" s="398"/>
      <c r="AF250" s="398"/>
      <c r="AG250" s="398"/>
      <c r="AH250" s="398"/>
      <c r="AI250" s="398"/>
    </row>
    <row r="251" spans="1:35" ht="8.85" customHeight="1">
      <c r="A251" s="210"/>
      <c r="B251" s="210"/>
      <c r="C251" s="210"/>
      <c r="D251" s="210"/>
      <c r="E251" s="210"/>
      <c r="F251" s="210"/>
      <c r="G251" s="210"/>
      <c r="H251" s="210"/>
      <c r="I251" s="210"/>
      <c r="U251" s="393"/>
      <c r="V251" s="392"/>
      <c r="W251"/>
      <c r="X251" s="398"/>
      <c r="Y251" s="398"/>
      <c r="Z251" s="398"/>
      <c r="AA251" s="398"/>
      <c r="AB251" s="398"/>
      <c r="AC251" s="398"/>
      <c r="AD251" s="398"/>
      <c r="AE251" s="398"/>
      <c r="AF251" s="398"/>
      <c r="AG251" s="398"/>
      <c r="AH251" s="398"/>
      <c r="AI251" s="398"/>
    </row>
    <row r="252" spans="1:35" ht="8.85" customHeight="1">
      <c r="A252" s="210"/>
      <c r="B252" s="210"/>
      <c r="C252" s="210"/>
      <c r="D252" s="210"/>
      <c r="E252" s="210"/>
      <c r="F252" s="210"/>
      <c r="G252" s="210"/>
      <c r="H252" s="210"/>
      <c r="I252" s="210"/>
      <c r="U252" s="393"/>
      <c r="V252" s="392"/>
      <c r="W252"/>
      <c r="X252" s="398"/>
      <c r="Y252" s="398"/>
      <c r="Z252" s="398"/>
      <c r="AA252" s="398"/>
      <c r="AB252" s="398"/>
      <c r="AC252" s="398"/>
      <c r="AD252" s="398"/>
      <c r="AE252" s="398"/>
      <c r="AF252" s="398"/>
      <c r="AG252" s="398"/>
      <c r="AH252" s="398"/>
      <c r="AI252" s="398"/>
    </row>
    <row r="253" spans="1:35" ht="8.85" customHeight="1">
      <c r="A253" s="210"/>
      <c r="B253" s="210"/>
      <c r="C253" s="210"/>
      <c r="D253" s="210"/>
      <c r="E253" s="210"/>
      <c r="F253" s="210"/>
      <c r="G253" s="210"/>
      <c r="H253" s="210"/>
      <c r="I253" s="210"/>
      <c r="U253" s="393"/>
      <c r="V253" s="392"/>
      <c r="W253"/>
      <c r="X253" s="398"/>
      <c r="Y253" s="398"/>
      <c r="Z253" s="398"/>
      <c r="AA253" s="398"/>
      <c r="AB253" s="398"/>
      <c r="AC253" s="398"/>
      <c r="AD253" s="398"/>
      <c r="AE253" s="398"/>
      <c r="AF253" s="398"/>
      <c r="AG253" s="398"/>
      <c r="AH253" s="398"/>
      <c r="AI253" s="398"/>
    </row>
    <row r="254" spans="1:35" ht="8.85" customHeight="1">
      <c r="A254" s="210"/>
      <c r="B254" s="210"/>
      <c r="C254" s="210"/>
      <c r="D254" s="210"/>
      <c r="E254" s="210"/>
      <c r="F254" s="210"/>
      <c r="G254" s="210"/>
      <c r="H254" s="210"/>
      <c r="I254" s="210"/>
      <c r="U254" s="393"/>
      <c r="V254" s="392"/>
      <c r="W254"/>
      <c r="X254" s="398"/>
      <c r="Y254" s="398"/>
      <c r="Z254" s="398"/>
      <c r="AA254" s="398"/>
      <c r="AB254" s="398"/>
      <c r="AC254" s="398"/>
      <c r="AD254" s="398"/>
      <c r="AE254" s="398"/>
      <c r="AF254" s="398"/>
      <c r="AG254" s="398"/>
      <c r="AH254" s="398"/>
      <c r="AI254" s="398"/>
    </row>
    <row r="255" spans="1:35" ht="8.85" customHeight="1">
      <c r="A255" s="210"/>
      <c r="B255" s="210"/>
      <c r="C255" s="210"/>
      <c r="D255" s="210"/>
      <c r="E255" s="210"/>
      <c r="F255" s="210"/>
      <c r="G255" s="210"/>
      <c r="H255" s="210"/>
      <c r="I255" s="210"/>
      <c r="U255" s="393"/>
      <c r="V255" s="392"/>
      <c r="W255"/>
      <c r="X255" s="398"/>
      <c r="Y255" s="398"/>
      <c r="Z255" s="398"/>
      <c r="AA255" s="398"/>
      <c r="AB255" s="398"/>
      <c r="AC255" s="398"/>
      <c r="AD255" s="398"/>
      <c r="AE255" s="398"/>
      <c r="AF255" s="398"/>
      <c r="AG255" s="398"/>
      <c r="AH255" s="398"/>
      <c r="AI255" s="398"/>
    </row>
    <row r="256" spans="1:35" ht="8.85" customHeight="1">
      <c r="A256" s="210"/>
      <c r="B256" s="210"/>
      <c r="C256" s="210"/>
      <c r="D256" s="210"/>
      <c r="E256" s="210"/>
      <c r="F256" s="210"/>
      <c r="G256" s="210"/>
      <c r="H256" s="210"/>
      <c r="I256" s="210"/>
      <c r="U256" s="393"/>
      <c r="V256" s="392"/>
      <c r="W256"/>
      <c r="X256" s="398"/>
      <c r="Y256" s="398"/>
      <c r="Z256" s="398"/>
      <c r="AA256" s="398"/>
      <c r="AB256" s="398"/>
      <c r="AC256" s="398"/>
      <c r="AD256" s="398"/>
      <c r="AE256" s="398"/>
      <c r="AF256" s="398"/>
      <c r="AG256" s="398"/>
      <c r="AH256" s="398"/>
      <c r="AI256" s="398"/>
    </row>
    <row r="257" spans="1:35" ht="8.85" customHeight="1">
      <c r="A257" s="210"/>
      <c r="B257" s="210"/>
      <c r="C257" s="210"/>
      <c r="D257" s="210"/>
      <c r="E257" s="210"/>
      <c r="F257" s="210"/>
      <c r="G257" s="210"/>
      <c r="H257" s="210"/>
      <c r="I257" s="210"/>
      <c r="U257" s="393"/>
      <c r="V257" s="392"/>
      <c r="W257"/>
      <c r="X257" s="398"/>
      <c r="Y257" s="398"/>
      <c r="Z257" s="398"/>
      <c r="AA257" s="398"/>
      <c r="AB257" s="398"/>
      <c r="AC257" s="398"/>
      <c r="AD257" s="398"/>
      <c r="AE257" s="398"/>
      <c r="AF257" s="398"/>
      <c r="AG257" s="398"/>
      <c r="AH257" s="398"/>
      <c r="AI257" s="398"/>
    </row>
    <row r="258" spans="1:35" ht="8.85" customHeight="1">
      <c r="A258" s="210"/>
      <c r="B258" s="210"/>
      <c r="C258" s="210"/>
      <c r="D258" s="210"/>
      <c r="E258" s="210"/>
      <c r="F258" s="210"/>
      <c r="G258" s="210"/>
      <c r="H258" s="210"/>
      <c r="I258" s="210"/>
      <c r="U258" s="393"/>
      <c r="V258" s="392"/>
      <c r="W258"/>
      <c r="X258" s="398"/>
      <c r="Y258" s="398"/>
      <c r="Z258" s="398"/>
      <c r="AA258" s="398"/>
      <c r="AB258" s="398"/>
      <c r="AC258" s="398"/>
      <c r="AD258" s="398"/>
      <c r="AE258" s="398"/>
      <c r="AF258" s="398"/>
      <c r="AG258" s="398"/>
      <c r="AH258" s="398"/>
      <c r="AI258" s="398"/>
    </row>
    <row r="259" spans="1:35" ht="8.85" customHeight="1">
      <c r="A259" s="210"/>
      <c r="B259" s="210"/>
      <c r="C259" s="210"/>
      <c r="D259" s="210"/>
      <c r="E259" s="210"/>
      <c r="F259" s="210"/>
      <c r="G259" s="210"/>
      <c r="H259" s="210"/>
      <c r="I259" s="210"/>
      <c r="U259" s="393"/>
      <c r="V259" s="392"/>
      <c r="W259"/>
      <c r="X259" s="398"/>
      <c r="Y259" s="398"/>
      <c r="Z259" s="398"/>
      <c r="AA259" s="398"/>
      <c r="AB259" s="398"/>
      <c r="AC259" s="398"/>
      <c r="AD259" s="398"/>
      <c r="AE259" s="398"/>
      <c r="AF259" s="398"/>
      <c r="AG259" s="398"/>
      <c r="AH259" s="398"/>
      <c r="AI259" s="398"/>
    </row>
    <row r="260" spans="1:35" ht="8.85" customHeight="1">
      <c r="A260" s="210"/>
      <c r="B260" s="210"/>
      <c r="C260" s="210"/>
      <c r="D260" s="210"/>
      <c r="E260" s="210"/>
      <c r="F260" s="210"/>
      <c r="G260" s="210"/>
      <c r="H260" s="210"/>
      <c r="I260" s="210"/>
      <c r="U260" s="393"/>
      <c r="V260" s="392"/>
      <c r="W260"/>
      <c r="X260" s="398"/>
      <c r="Y260" s="398"/>
      <c r="Z260" s="398"/>
      <c r="AA260" s="398"/>
      <c r="AB260" s="398"/>
      <c r="AC260" s="398"/>
      <c r="AD260" s="398"/>
      <c r="AE260" s="398"/>
      <c r="AF260" s="398"/>
      <c r="AG260" s="398"/>
      <c r="AH260" s="398"/>
      <c r="AI260" s="398"/>
    </row>
    <row r="261" spans="1:35" ht="8.85" customHeight="1">
      <c r="A261" s="210"/>
      <c r="B261" s="210"/>
      <c r="C261" s="210"/>
      <c r="D261" s="210"/>
      <c r="E261" s="210"/>
      <c r="F261" s="210"/>
      <c r="G261" s="210"/>
      <c r="H261" s="210"/>
      <c r="I261" s="210"/>
      <c r="U261" s="393"/>
      <c r="V261" s="392"/>
      <c r="W261"/>
      <c r="X261" s="398"/>
      <c r="Y261" s="398"/>
      <c r="Z261" s="398"/>
      <c r="AA261" s="398"/>
      <c r="AB261" s="398"/>
      <c r="AC261" s="398"/>
      <c r="AD261" s="398"/>
      <c r="AE261" s="398"/>
      <c r="AF261" s="398"/>
      <c r="AG261" s="398"/>
      <c r="AH261" s="398"/>
      <c r="AI261" s="398"/>
    </row>
    <row r="262" spans="1:35" ht="8.85" customHeight="1">
      <c r="A262" s="210"/>
      <c r="B262" s="210"/>
      <c r="C262" s="210"/>
      <c r="D262" s="210"/>
      <c r="E262" s="210"/>
      <c r="F262" s="210"/>
      <c r="G262" s="210"/>
      <c r="H262" s="210"/>
      <c r="I262" s="210"/>
      <c r="U262" s="393"/>
      <c r="V262" s="392"/>
      <c r="W262"/>
      <c r="X262" s="398"/>
      <c r="Y262" s="398"/>
      <c r="Z262" s="398"/>
      <c r="AA262" s="398"/>
      <c r="AB262" s="398"/>
      <c r="AC262" s="398"/>
      <c r="AD262" s="398"/>
      <c r="AE262" s="398"/>
      <c r="AF262" s="398"/>
      <c r="AG262" s="398"/>
      <c r="AH262" s="398"/>
      <c r="AI262" s="398"/>
    </row>
    <row r="263" spans="1:35" ht="8.85" customHeight="1">
      <c r="A263" s="210"/>
      <c r="B263" s="210"/>
      <c r="C263" s="210"/>
      <c r="D263" s="210"/>
      <c r="E263" s="210"/>
      <c r="F263" s="210"/>
      <c r="G263" s="210"/>
      <c r="H263" s="210"/>
      <c r="I263" s="210"/>
      <c r="U263" s="393"/>
      <c r="V263" s="392"/>
      <c r="W263"/>
      <c r="X263" s="398"/>
      <c r="Y263" s="398"/>
      <c r="Z263" s="398"/>
      <c r="AA263" s="398"/>
      <c r="AB263" s="398"/>
      <c r="AC263" s="398"/>
      <c r="AD263" s="398"/>
      <c r="AE263" s="398"/>
      <c r="AF263" s="398"/>
      <c r="AG263" s="398"/>
      <c r="AH263" s="398"/>
      <c r="AI263" s="398"/>
    </row>
    <row r="264" spans="1:35" ht="8.85" customHeight="1">
      <c r="A264" s="210"/>
      <c r="B264" s="210"/>
      <c r="C264" s="210"/>
      <c r="D264" s="210"/>
      <c r="E264" s="210"/>
      <c r="F264" s="210"/>
      <c r="G264" s="210"/>
      <c r="H264" s="210"/>
      <c r="I264" s="210"/>
      <c r="U264" s="393"/>
      <c r="V264" s="392"/>
      <c r="W264"/>
      <c r="X264" s="398"/>
      <c r="Y264" s="398"/>
      <c r="Z264" s="398"/>
      <c r="AA264" s="398"/>
      <c r="AB264" s="398"/>
      <c r="AC264" s="398"/>
      <c r="AD264" s="398"/>
      <c r="AE264" s="398"/>
      <c r="AF264" s="398"/>
      <c r="AG264" s="398"/>
      <c r="AH264" s="398"/>
      <c r="AI264" s="398"/>
    </row>
    <row r="265" spans="1:35" ht="8.85" customHeight="1">
      <c r="A265" s="210"/>
      <c r="B265" s="210"/>
      <c r="C265" s="210"/>
      <c r="D265" s="210"/>
      <c r="E265" s="210"/>
      <c r="F265" s="210"/>
      <c r="G265" s="210"/>
      <c r="H265" s="210"/>
      <c r="I265" s="210"/>
      <c r="U265" s="393"/>
      <c r="V265" s="392"/>
      <c r="W265"/>
      <c r="X265" s="398"/>
      <c r="Y265" s="398"/>
      <c r="Z265" s="398"/>
      <c r="AA265" s="398"/>
      <c r="AB265" s="398"/>
      <c r="AC265" s="398"/>
      <c r="AD265" s="398"/>
      <c r="AE265" s="398"/>
      <c r="AF265" s="398"/>
      <c r="AG265" s="398"/>
      <c r="AH265" s="398"/>
      <c r="AI265" s="398"/>
    </row>
    <row r="266" spans="1:35" ht="8.85" customHeight="1">
      <c r="A266" s="210"/>
      <c r="B266" s="210"/>
      <c r="C266" s="210"/>
      <c r="D266" s="210"/>
      <c r="E266" s="210"/>
      <c r="F266" s="210"/>
      <c r="G266" s="210"/>
      <c r="H266" s="210"/>
      <c r="I266" s="210"/>
      <c r="U266" s="393"/>
      <c r="V266" s="392"/>
      <c r="W266"/>
      <c r="X266" s="398"/>
      <c r="Y266" s="398"/>
      <c r="Z266" s="398"/>
      <c r="AA266" s="398"/>
      <c r="AB266" s="398"/>
      <c r="AC266" s="398"/>
      <c r="AD266" s="398"/>
      <c r="AE266" s="398"/>
      <c r="AF266" s="398"/>
      <c r="AG266" s="398"/>
      <c r="AH266" s="398"/>
      <c r="AI266" s="398"/>
    </row>
    <row r="267" spans="1:35" ht="8.85" customHeight="1">
      <c r="A267" s="210"/>
      <c r="B267" s="210"/>
      <c r="C267" s="210"/>
      <c r="D267" s="210"/>
      <c r="E267" s="210"/>
      <c r="F267" s="210"/>
      <c r="G267" s="210"/>
      <c r="H267" s="210"/>
      <c r="I267" s="210"/>
      <c r="U267" s="393"/>
      <c r="V267" s="392"/>
      <c r="W267"/>
      <c r="X267" s="398"/>
      <c r="Y267" s="398"/>
      <c r="Z267" s="398"/>
      <c r="AA267" s="398"/>
      <c r="AB267" s="398"/>
      <c r="AC267" s="398"/>
      <c r="AD267" s="398"/>
      <c r="AE267" s="398"/>
      <c r="AF267" s="398"/>
      <c r="AG267" s="398"/>
      <c r="AH267" s="398"/>
      <c r="AI267" s="398"/>
    </row>
    <row r="268" spans="1:35" ht="8.85" customHeight="1">
      <c r="A268" s="210"/>
      <c r="B268" s="210"/>
      <c r="C268" s="210"/>
      <c r="D268" s="210"/>
      <c r="E268" s="210"/>
      <c r="F268" s="210"/>
      <c r="G268" s="210"/>
      <c r="H268" s="210"/>
      <c r="I268" s="210"/>
      <c r="U268" s="393"/>
      <c r="V268" s="392"/>
      <c r="W268"/>
      <c r="X268" s="398"/>
      <c r="Y268" s="398"/>
      <c r="Z268" s="398"/>
      <c r="AA268" s="398"/>
      <c r="AB268" s="398"/>
      <c r="AC268" s="398"/>
      <c r="AD268" s="398"/>
      <c r="AE268" s="398"/>
      <c r="AF268" s="398"/>
      <c r="AG268" s="398"/>
      <c r="AH268" s="398"/>
      <c r="AI268" s="398"/>
    </row>
    <row r="269" spans="1:35" ht="8.85" customHeight="1">
      <c r="A269" s="210"/>
      <c r="B269" s="210"/>
      <c r="C269" s="210"/>
      <c r="D269" s="210"/>
      <c r="E269" s="210"/>
      <c r="F269" s="210"/>
      <c r="G269" s="210"/>
      <c r="H269" s="210"/>
      <c r="I269" s="210"/>
      <c r="U269" s="393"/>
      <c r="V269" s="392"/>
      <c r="W269"/>
      <c r="X269" s="398"/>
      <c r="Y269" s="398"/>
      <c r="Z269" s="398"/>
      <c r="AA269" s="398"/>
      <c r="AB269" s="398"/>
      <c r="AC269" s="398"/>
      <c r="AD269" s="398"/>
      <c r="AE269" s="398"/>
      <c r="AF269" s="398"/>
      <c r="AG269" s="398"/>
      <c r="AH269" s="398"/>
      <c r="AI269" s="398"/>
    </row>
    <row r="270" spans="1:35" ht="8.85" customHeight="1">
      <c r="A270" s="210"/>
      <c r="B270" s="210"/>
      <c r="C270" s="210"/>
      <c r="D270" s="210"/>
      <c r="E270" s="210"/>
      <c r="F270" s="210"/>
      <c r="G270" s="210"/>
      <c r="H270" s="210"/>
      <c r="I270" s="210"/>
      <c r="U270" s="393"/>
      <c r="V270" s="392"/>
      <c r="W270"/>
      <c r="X270" s="398"/>
      <c r="Y270" s="398"/>
      <c r="Z270" s="398"/>
      <c r="AA270" s="398"/>
      <c r="AB270" s="398"/>
      <c r="AC270" s="398"/>
      <c r="AD270" s="398"/>
      <c r="AE270" s="398"/>
      <c r="AF270" s="398"/>
      <c r="AG270" s="398"/>
      <c r="AH270" s="398"/>
      <c r="AI270" s="398"/>
    </row>
    <row r="271" spans="1:35" ht="8.85" customHeight="1">
      <c r="A271" s="210"/>
      <c r="B271" s="210"/>
      <c r="C271" s="210"/>
      <c r="D271" s="210"/>
      <c r="E271" s="210"/>
      <c r="F271" s="210"/>
      <c r="G271" s="210"/>
      <c r="H271" s="210"/>
      <c r="I271" s="210"/>
      <c r="U271" s="393"/>
      <c r="V271" s="392"/>
      <c r="W271"/>
      <c r="X271" s="398"/>
      <c r="Y271" s="398"/>
      <c r="Z271" s="398"/>
      <c r="AA271" s="398"/>
      <c r="AB271" s="398"/>
      <c r="AC271" s="398"/>
      <c r="AD271" s="398"/>
      <c r="AE271" s="398"/>
      <c r="AF271" s="398"/>
      <c r="AG271" s="398"/>
      <c r="AH271" s="398"/>
      <c r="AI271" s="398"/>
    </row>
    <row r="272" spans="1:35" ht="8.85" customHeight="1">
      <c r="A272" s="210"/>
      <c r="B272" s="210"/>
      <c r="C272" s="210"/>
      <c r="D272" s="210"/>
      <c r="E272" s="210"/>
      <c r="F272" s="210"/>
      <c r="G272" s="210"/>
      <c r="H272" s="210"/>
      <c r="I272" s="210"/>
      <c r="U272" s="393"/>
      <c r="V272" s="392"/>
      <c r="W272"/>
      <c r="X272" s="398"/>
      <c r="Y272" s="398"/>
      <c r="Z272" s="398"/>
      <c r="AA272" s="398"/>
      <c r="AB272" s="398"/>
      <c r="AC272" s="398"/>
      <c r="AD272" s="398"/>
      <c r="AE272" s="398"/>
      <c r="AF272" s="398"/>
      <c r="AG272" s="398"/>
      <c r="AH272" s="398"/>
      <c r="AI272" s="398"/>
    </row>
    <row r="273" spans="1:35" ht="8.85" customHeight="1">
      <c r="A273" s="210"/>
      <c r="B273" s="210"/>
      <c r="C273" s="210"/>
      <c r="D273" s="210"/>
      <c r="E273" s="210"/>
      <c r="F273" s="210"/>
      <c r="G273" s="210"/>
      <c r="H273" s="210"/>
      <c r="I273" s="210"/>
      <c r="U273" s="393"/>
      <c r="V273" s="392"/>
      <c r="W273"/>
      <c r="X273" s="398"/>
      <c r="Y273" s="398"/>
      <c r="Z273" s="398"/>
      <c r="AA273" s="398"/>
      <c r="AB273" s="398"/>
      <c r="AC273" s="398"/>
      <c r="AD273" s="398"/>
      <c r="AE273" s="398"/>
      <c r="AF273" s="398"/>
      <c r="AG273" s="398"/>
      <c r="AH273" s="398"/>
      <c r="AI273" s="398"/>
    </row>
    <row r="274" spans="1:35" ht="8.85" customHeight="1">
      <c r="A274" s="210"/>
      <c r="B274" s="210"/>
      <c r="C274" s="210"/>
      <c r="D274" s="210"/>
      <c r="E274" s="210"/>
      <c r="F274" s="210"/>
      <c r="G274" s="210"/>
      <c r="H274" s="210"/>
      <c r="I274" s="210"/>
      <c r="U274" s="393"/>
      <c r="V274" s="392"/>
      <c r="W274"/>
      <c r="X274" s="398"/>
      <c r="Y274" s="398"/>
      <c r="Z274" s="398"/>
      <c r="AA274" s="398"/>
      <c r="AB274" s="398"/>
      <c r="AC274" s="398"/>
      <c r="AD274" s="398"/>
      <c r="AE274" s="398"/>
      <c r="AF274" s="398"/>
      <c r="AG274" s="398"/>
      <c r="AH274" s="398"/>
      <c r="AI274" s="398"/>
    </row>
    <row r="275" spans="1:35" ht="8.85" customHeight="1">
      <c r="A275" s="210"/>
      <c r="B275" s="210"/>
      <c r="C275" s="210"/>
      <c r="D275" s="210"/>
      <c r="E275" s="210"/>
      <c r="F275" s="210"/>
      <c r="G275" s="210"/>
      <c r="H275" s="210"/>
      <c r="I275" s="210"/>
      <c r="U275" s="393"/>
      <c r="V275" s="392"/>
      <c r="W275"/>
      <c r="X275" s="398"/>
      <c r="Y275" s="398"/>
      <c r="Z275" s="398"/>
      <c r="AA275" s="398"/>
      <c r="AB275" s="398"/>
      <c r="AC275" s="398"/>
      <c r="AD275" s="398"/>
      <c r="AE275" s="398"/>
      <c r="AF275" s="398"/>
      <c r="AG275" s="398"/>
      <c r="AH275" s="398"/>
      <c r="AI275" s="398"/>
    </row>
    <row r="276" spans="1:35" ht="8.85" customHeight="1">
      <c r="A276" s="210"/>
      <c r="B276" s="210"/>
      <c r="C276" s="210"/>
      <c r="D276" s="210"/>
      <c r="E276" s="210"/>
      <c r="F276" s="210"/>
      <c r="G276" s="210"/>
      <c r="H276" s="210"/>
      <c r="I276" s="210"/>
      <c r="U276" s="393"/>
      <c r="V276" s="392"/>
      <c r="W276"/>
      <c r="X276" s="398"/>
      <c r="Y276" s="398"/>
      <c r="Z276" s="398"/>
      <c r="AA276" s="398"/>
      <c r="AB276" s="398"/>
      <c r="AC276" s="398"/>
      <c r="AD276" s="398"/>
      <c r="AE276" s="398"/>
      <c r="AF276" s="398"/>
      <c r="AG276" s="398"/>
      <c r="AH276" s="398"/>
      <c r="AI276" s="398"/>
    </row>
    <row r="277" spans="1:35" ht="8.85" customHeight="1">
      <c r="A277" s="210"/>
      <c r="B277" s="210"/>
      <c r="C277" s="210"/>
      <c r="D277" s="210"/>
      <c r="E277" s="210"/>
      <c r="F277" s="210"/>
      <c r="G277" s="210"/>
      <c r="H277" s="210"/>
      <c r="I277" s="210"/>
      <c r="U277" s="393"/>
      <c r="V277" s="392"/>
      <c r="W277"/>
      <c r="X277" s="398"/>
      <c r="Y277" s="398"/>
      <c r="Z277" s="398"/>
      <c r="AA277" s="398"/>
      <c r="AB277" s="398"/>
      <c r="AC277" s="398"/>
      <c r="AD277" s="398"/>
      <c r="AE277" s="398"/>
      <c r="AF277" s="398"/>
      <c r="AG277" s="398"/>
      <c r="AH277" s="398"/>
      <c r="AI277" s="398"/>
    </row>
    <row r="278" spans="1:35" ht="8.85" customHeight="1">
      <c r="A278" s="210"/>
      <c r="B278" s="210"/>
      <c r="C278" s="210"/>
      <c r="D278" s="210"/>
      <c r="E278" s="210"/>
      <c r="F278" s="210"/>
      <c r="G278" s="210"/>
      <c r="H278" s="210"/>
      <c r="I278" s="210"/>
      <c r="U278" s="393"/>
      <c r="V278" s="392"/>
      <c r="W278"/>
      <c r="X278" s="398"/>
      <c r="Y278" s="398"/>
      <c r="Z278" s="398"/>
      <c r="AA278" s="398"/>
      <c r="AB278" s="398"/>
      <c r="AC278" s="398"/>
      <c r="AD278" s="398"/>
      <c r="AE278" s="398"/>
      <c r="AF278" s="398"/>
      <c r="AG278" s="398"/>
      <c r="AH278" s="398"/>
      <c r="AI278" s="398"/>
    </row>
    <row r="279" spans="1:35" ht="8.85" customHeight="1">
      <c r="A279" s="210"/>
      <c r="B279" s="210"/>
      <c r="C279" s="210"/>
      <c r="D279" s="210"/>
      <c r="E279" s="210"/>
      <c r="F279" s="210"/>
      <c r="G279" s="210"/>
      <c r="H279" s="210"/>
      <c r="I279" s="210"/>
      <c r="U279" s="393"/>
      <c r="V279" s="392"/>
      <c r="W279"/>
      <c r="X279" s="398"/>
      <c r="Y279" s="398"/>
      <c r="Z279" s="398"/>
      <c r="AA279" s="398"/>
      <c r="AB279" s="398"/>
      <c r="AC279" s="398"/>
      <c r="AD279" s="398"/>
      <c r="AE279" s="398"/>
      <c r="AF279" s="398"/>
      <c r="AG279" s="398"/>
      <c r="AH279" s="398"/>
      <c r="AI279" s="398"/>
    </row>
    <row r="280" spans="1:35" ht="8.85" customHeight="1">
      <c r="A280" s="210"/>
      <c r="B280" s="210"/>
      <c r="C280" s="210"/>
      <c r="D280" s="210"/>
      <c r="E280" s="210"/>
      <c r="F280" s="210"/>
      <c r="G280" s="210"/>
      <c r="H280" s="210"/>
      <c r="I280" s="210"/>
      <c r="U280" s="393"/>
      <c r="V280" s="392"/>
      <c r="W280"/>
      <c r="X280" s="398"/>
      <c r="Y280" s="398"/>
      <c r="Z280" s="398"/>
      <c r="AA280" s="398"/>
      <c r="AB280" s="398"/>
      <c r="AC280" s="398"/>
      <c r="AD280" s="398"/>
      <c r="AE280" s="398"/>
      <c r="AF280" s="398"/>
      <c r="AG280" s="398"/>
      <c r="AH280" s="398"/>
      <c r="AI280" s="398"/>
    </row>
    <row r="281" spans="1:35" ht="8.85" customHeight="1">
      <c r="A281" s="210"/>
      <c r="B281" s="210"/>
      <c r="C281" s="210"/>
      <c r="D281" s="210"/>
      <c r="E281" s="210"/>
      <c r="F281" s="210"/>
      <c r="G281" s="210"/>
      <c r="H281" s="210"/>
      <c r="I281" s="210"/>
      <c r="M281" s="449"/>
      <c r="U281" s="393"/>
      <c r="V281" s="392"/>
      <c r="W281"/>
      <c r="X281" s="398"/>
      <c r="Y281" s="398"/>
      <c r="Z281" s="398"/>
      <c r="AA281" s="398"/>
      <c r="AB281" s="398"/>
      <c r="AC281" s="398"/>
      <c r="AD281" s="398"/>
      <c r="AE281" s="398"/>
      <c r="AF281" s="398"/>
      <c r="AG281" s="398"/>
      <c r="AH281" s="398"/>
      <c r="AI281" s="398"/>
    </row>
    <row r="282" spans="1:35" ht="8.85" customHeight="1">
      <c r="A282" s="210"/>
      <c r="B282" s="210"/>
      <c r="C282" s="210"/>
      <c r="D282" s="210"/>
      <c r="E282" s="210"/>
      <c r="F282" s="210"/>
      <c r="G282" s="210"/>
      <c r="H282" s="210"/>
      <c r="I282" s="210"/>
      <c r="U282" s="393"/>
      <c r="V282" s="392"/>
      <c r="W282"/>
      <c r="X282" s="398"/>
      <c r="Y282" s="398"/>
      <c r="Z282" s="398"/>
      <c r="AA282" s="398"/>
      <c r="AB282" s="398"/>
      <c r="AC282" s="398"/>
      <c r="AD282" s="398"/>
      <c r="AE282" s="398"/>
      <c r="AF282" s="398"/>
      <c r="AG282" s="398"/>
      <c r="AH282" s="398"/>
      <c r="AI282" s="398"/>
    </row>
    <row r="283" spans="1:35" ht="8.85" customHeight="1">
      <c r="A283" s="210"/>
      <c r="B283" s="210"/>
      <c r="C283" s="210"/>
      <c r="D283" s="210"/>
      <c r="E283" s="210"/>
      <c r="F283" s="210"/>
      <c r="G283" s="210"/>
      <c r="H283" s="210"/>
      <c r="I283" s="210"/>
      <c r="U283" s="393"/>
      <c r="V283" s="392"/>
      <c r="W283"/>
      <c r="X283" s="398"/>
      <c r="Y283" s="398"/>
      <c r="Z283" s="398"/>
      <c r="AA283" s="398"/>
      <c r="AB283" s="398"/>
      <c r="AC283" s="398"/>
      <c r="AD283" s="398"/>
      <c r="AE283" s="398"/>
      <c r="AF283" s="398"/>
      <c r="AG283" s="398"/>
      <c r="AH283" s="398"/>
      <c r="AI283" s="398"/>
    </row>
    <row r="284" spans="1:35" ht="8.85" customHeight="1">
      <c r="A284" s="210"/>
      <c r="B284" s="210"/>
      <c r="C284" s="210"/>
      <c r="D284" s="210"/>
      <c r="E284" s="210"/>
      <c r="F284" s="210"/>
      <c r="G284" s="210"/>
      <c r="H284" s="210"/>
      <c r="I284" s="210"/>
      <c r="U284" s="393"/>
      <c r="V284" s="392"/>
      <c r="W284"/>
      <c r="X284" s="398"/>
      <c r="Y284" s="398"/>
      <c r="Z284" s="398"/>
      <c r="AA284" s="398"/>
      <c r="AB284" s="398"/>
      <c r="AC284" s="398"/>
      <c r="AD284" s="398"/>
      <c r="AE284" s="398"/>
      <c r="AF284" s="398"/>
      <c r="AG284" s="398"/>
      <c r="AH284" s="398"/>
      <c r="AI284" s="398"/>
    </row>
    <row r="285" spans="1:35" ht="8.85" customHeight="1">
      <c r="A285" s="210"/>
      <c r="B285" s="210"/>
      <c r="C285" s="210"/>
      <c r="D285" s="210"/>
      <c r="E285" s="210"/>
      <c r="F285" s="210"/>
      <c r="G285" s="210"/>
      <c r="H285" s="210"/>
      <c r="I285" s="210"/>
      <c r="U285" s="393"/>
      <c r="V285" s="392"/>
      <c r="W285"/>
      <c r="X285" s="398"/>
      <c r="Y285" s="398"/>
      <c r="Z285" s="398"/>
      <c r="AA285" s="398"/>
      <c r="AB285" s="398"/>
      <c r="AC285" s="398"/>
      <c r="AD285" s="398"/>
      <c r="AE285" s="398"/>
      <c r="AF285" s="398"/>
      <c r="AG285" s="398"/>
      <c r="AH285" s="398"/>
      <c r="AI285" s="398"/>
    </row>
    <row r="286" spans="1:35" ht="8.85" customHeight="1">
      <c r="A286" s="210"/>
      <c r="B286" s="210"/>
      <c r="C286" s="210"/>
      <c r="D286" s="210"/>
      <c r="E286" s="210"/>
      <c r="F286" s="210"/>
      <c r="G286" s="210"/>
      <c r="H286" s="210"/>
      <c r="I286" s="210"/>
      <c r="U286" s="393"/>
      <c r="V286" s="392"/>
      <c r="W286"/>
      <c r="X286" s="398"/>
      <c r="Y286" s="398"/>
      <c r="Z286" s="398"/>
      <c r="AA286" s="398"/>
      <c r="AB286" s="398"/>
      <c r="AC286" s="398"/>
      <c r="AD286" s="398"/>
      <c r="AE286" s="398"/>
      <c r="AF286" s="398"/>
      <c r="AG286" s="398"/>
      <c r="AH286" s="398"/>
      <c r="AI286" s="398"/>
    </row>
    <row r="287" spans="1:35" ht="8.85" customHeight="1">
      <c r="A287" s="210"/>
      <c r="B287" s="210"/>
      <c r="C287" s="210"/>
      <c r="D287" s="210"/>
      <c r="E287" s="210"/>
      <c r="F287" s="210"/>
      <c r="G287" s="210"/>
      <c r="H287" s="210"/>
      <c r="I287" s="210"/>
      <c r="U287" s="393"/>
      <c r="V287" s="392"/>
      <c r="W287"/>
      <c r="X287" s="398"/>
      <c r="Y287" s="398"/>
      <c r="Z287" s="398"/>
      <c r="AA287" s="398"/>
      <c r="AB287" s="398"/>
      <c r="AC287" s="398"/>
      <c r="AD287" s="398"/>
      <c r="AE287" s="398"/>
      <c r="AF287" s="398"/>
      <c r="AG287" s="398"/>
      <c r="AH287" s="398"/>
      <c r="AI287" s="398"/>
    </row>
    <row r="288" spans="1:35" ht="8.85" customHeight="1">
      <c r="A288" s="210"/>
      <c r="B288" s="210"/>
      <c r="C288" s="210"/>
      <c r="D288" s="210"/>
      <c r="E288" s="210"/>
      <c r="F288" s="210"/>
      <c r="G288" s="210"/>
      <c r="H288" s="210"/>
      <c r="I288" s="210"/>
      <c r="U288" s="393"/>
      <c r="V288" s="392"/>
      <c r="W288"/>
      <c r="X288" s="398"/>
      <c r="Y288" s="398"/>
      <c r="Z288" s="398"/>
      <c r="AA288" s="398"/>
      <c r="AB288" s="398"/>
      <c r="AC288" s="398"/>
      <c r="AD288" s="398"/>
      <c r="AE288" s="398"/>
      <c r="AF288" s="398"/>
      <c r="AG288" s="398"/>
      <c r="AH288" s="398"/>
      <c r="AI288" s="398"/>
    </row>
    <row r="289" spans="1:35" ht="8.85" customHeight="1">
      <c r="A289" s="210"/>
      <c r="B289" s="210"/>
      <c r="C289" s="210"/>
      <c r="D289" s="210"/>
      <c r="E289" s="210"/>
      <c r="F289" s="210"/>
      <c r="G289" s="210"/>
      <c r="H289" s="210"/>
      <c r="I289" s="210"/>
      <c r="U289" s="393"/>
      <c r="V289" s="392"/>
      <c r="W289"/>
      <c r="X289" s="398"/>
      <c r="Y289" s="398"/>
      <c r="Z289" s="398"/>
      <c r="AA289" s="398"/>
      <c r="AB289" s="398"/>
      <c r="AC289" s="398"/>
      <c r="AD289" s="398"/>
      <c r="AE289" s="398"/>
      <c r="AF289" s="398"/>
      <c r="AG289" s="398"/>
      <c r="AH289" s="398"/>
      <c r="AI289" s="398"/>
    </row>
    <row r="290" spans="1:35" ht="8.85" customHeight="1">
      <c r="A290" s="210"/>
      <c r="B290" s="210"/>
      <c r="C290" s="210"/>
      <c r="D290" s="210"/>
      <c r="E290" s="210"/>
      <c r="F290" s="210"/>
      <c r="G290" s="210"/>
      <c r="H290" s="210"/>
      <c r="I290" s="210"/>
      <c r="U290" s="393"/>
      <c r="V290" s="392"/>
      <c r="W290"/>
      <c r="X290" s="398"/>
      <c r="Y290" s="398"/>
      <c r="Z290" s="398"/>
      <c r="AA290" s="398"/>
      <c r="AB290" s="398"/>
      <c r="AC290" s="398"/>
      <c r="AD290" s="398"/>
      <c r="AE290" s="398"/>
      <c r="AF290" s="398"/>
      <c r="AG290" s="398"/>
      <c r="AH290" s="398"/>
      <c r="AI290" s="398"/>
    </row>
    <row r="291" spans="1:35" ht="8.85" customHeight="1">
      <c r="A291" s="210"/>
      <c r="B291" s="210"/>
      <c r="C291" s="210"/>
      <c r="D291" s="210"/>
      <c r="E291" s="210"/>
      <c r="F291" s="210"/>
      <c r="G291" s="210"/>
      <c r="H291" s="210"/>
      <c r="I291" s="210"/>
      <c r="U291" s="393"/>
      <c r="V291" s="392"/>
      <c r="W291"/>
      <c r="X291" s="398"/>
      <c r="Y291" s="398"/>
      <c r="Z291" s="398"/>
      <c r="AA291" s="398"/>
      <c r="AB291" s="398"/>
      <c r="AC291" s="398"/>
      <c r="AD291" s="398"/>
      <c r="AE291" s="398"/>
      <c r="AF291" s="398"/>
      <c r="AG291" s="398"/>
      <c r="AH291" s="398"/>
      <c r="AI291" s="398"/>
    </row>
    <row r="292" spans="1:35" ht="8.85" customHeight="1">
      <c r="A292" s="210"/>
      <c r="B292" s="210"/>
      <c r="C292" s="210"/>
      <c r="D292" s="210"/>
      <c r="E292" s="210"/>
      <c r="F292" s="210"/>
      <c r="G292" s="210"/>
      <c r="H292" s="210"/>
      <c r="I292" s="210"/>
      <c r="U292" s="393"/>
      <c r="V292" s="392"/>
      <c r="W292"/>
      <c r="X292" s="398"/>
      <c r="Y292" s="398"/>
      <c r="Z292" s="398"/>
      <c r="AA292" s="398"/>
      <c r="AB292" s="398"/>
      <c r="AC292" s="398"/>
      <c r="AD292" s="398"/>
      <c r="AE292" s="398"/>
      <c r="AF292" s="398"/>
      <c r="AG292" s="398"/>
      <c r="AH292" s="398"/>
      <c r="AI292" s="398"/>
    </row>
    <row r="293" spans="1:35" ht="8.85" customHeight="1">
      <c r="A293" s="210"/>
      <c r="B293" s="210"/>
      <c r="C293" s="210"/>
      <c r="D293" s="210"/>
      <c r="E293" s="210"/>
      <c r="F293" s="210"/>
      <c r="G293" s="210"/>
      <c r="H293" s="210"/>
      <c r="I293" s="210"/>
      <c r="U293" s="393"/>
      <c r="V293" s="392"/>
      <c r="W293"/>
      <c r="X293" s="398"/>
      <c r="Y293" s="398"/>
      <c r="Z293" s="398"/>
      <c r="AA293" s="398"/>
      <c r="AB293" s="398"/>
      <c r="AC293" s="398"/>
      <c r="AD293" s="398"/>
      <c r="AE293" s="398"/>
      <c r="AF293" s="398"/>
      <c r="AG293" s="398"/>
      <c r="AH293" s="398"/>
      <c r="AI293" s="398"/>
    </row>
    <row r="294" spans="1:35" ht="8.85" customHeight="1">
      <c r="A294" s="210"/>
      <c r="B294" s="210"/>
      <c r="C294" s="210"/>
      <c r="D294" s="210"/>
      <c r="E294" s="210"/>
      <c r="F294" s="210"/>
      <c r="G294" s="210"/>
      <c r="H294" s="210"/>
      <c r="I294" s="210"/>
      <c r="U294" s="393"/>
      <c r="V294" s="392"/>
      <c r="W294"/>
      <c r="X294" s="398"/>
      <c r="Y294" s="398"/>
      <c r="Z294" s="398"/>
      <c r="AA294" s="398"/>
      <c r="AB294" s="398"/>
      <c r="AC294" s="398"/>
      <c r="AD294" s="398"/>
      <c r="AE294" s="398"/>
      <c r="AF294" s="398"/>
      <c r="AG294" s="398"/>
      <c r="AH294" s="398"/>
      <c r="AI294" s="398"/>
    </row>
    <row r="295" spans="1:35" ht="8.85" customHeight="1">
      <c r="A295" s="210"/>
      <c r="B295" s="210"/>
      <c r="C295" s="210"/>
      <c r="D295" s="210"/>
      <c r="E295" s="210"/>
      <c r="F295" s="210"/>
      <c r="G295" s="210"/>
      <c r="H295" s="210"/>
      <c r="I295" s="210"/>
      <c r="U295" s="393"/>
      <c r="V295" s="392"/>
      <c r="W295"/>
      <c r="X295" s="398"/>
      <c r="Y295" s="398"/>
      <c r="Z295" s="398"/>
      <c r="AA295" s="398"/>
      <c r="AB295" s="398"/>
      <c r="AC295" s="398"/>
      <c r="AD295" s="398"/>
      <c r="AE295" s="398"/>
      <c r="AF295" s="398"/>
      <c r="AG295" s="398"/>
      <c r="AH295" s="398"/>
      <c r="AI295" s="398"/>
    </row>
    <row r="296" spans="1:35" ht="8.85" customHeight="1">
      <c r="A296" s="210"/>
      <c r="B296" s="210"/>
      <c r="C296" s="210"/>
      <c r="D296" s="210"/>
      <c r="E296" s="210"/>
      <c r="F296" s="210"/>
      <c r="G296" s="210"/>
      <c r="H296" s="210"/>
      <c r="I296" s="210"/>
      <c r="U296" s="393"/>
      <c r="V296" s="392"/>
      <c r="W296"/>
      <c r="X296" s="398"/>
      <c r="Y296" s="398"/>
      <c r="Z296" s="398"/>
      <c r="AA296" s="398"/>
      <c r="AB296" s="398"/>
      <c r="AC296" s="398"/>
      <c r="AD296" s="398"/>
      <c r="AE296" s="398"/>
      <c r="AF296" s="398"/>
      <c r="AG296" s="398"/>
      <c r="AH296" s="398"/>
      <c r="AI296" s="398"/>
    </row>
    <row r="297" spans="1:35" ht="8.85" customHeight="1">
      <c r="A297" s="210"/>
      <c r="B297" s="210"/>
      <c r="C297" s="210"/>
      <c r="D297" s="210"/>
      <c r="E297" s="210"/>
      <c r="F297" s="210"/>
      <c r="G297" s="210"/>
      <c r="H297" s="210"/>
      <c r="I297" s="210"/>
      <c r="U297" s="393"/>
      <c r="V297" s="392"/>
      <c r="W297"/>
      <c r="X297" s="398"/>
      <c r="Y297" s="398"/>
      <c r="Z297" s="398"/>
      <c r="AA297" s="398"/>
      <c r="AB297" s="398"/>
      <c r="AC297" s="398"/>
      <c r="AD297" s="398"/>
      <c r="AE297" s="398"/>
      <c r="AF297" s="398"/>
      <c r="AG297" s="398"/>
      <c r="AH297" s="398"/>
      <c r="AI297" s="398"/>
    </row>
    <row r="298" spans="1:35" ht="8.85" customHeight="1">
      <c r="A298" s="210"/>
      <c r="B298" s="210"/>
      <c r="C298" s="210"/>
      <c r="D298" s="210"/>
      <c r="E298" s="210"/>
      <c r="F298" s="210"/>
      <c r="G298" s="210"/>
      <c r="H298" s="210"/>
      <c r="I298" s="210"/>
      <c r="U298" s="393"/>
      <c r="V298" s="392"/>
      <c r="W298"/>
      <c r="X298" s="398"/>
      <c r="Y298" s="398"/>
      <c r="Z298" s="398"/>
      <c r="AA298" s="398"/>
      <c r="AB298" s="398"/>
      <c r="AC298" s="398"/>
      <c r="AD298" s="398"/>
      <c r="AE298" s="398"/>
      <c r="AF298" s="398"/>
      <c r="AG298" s="398"/>
      <c r="AH298" s="398"/>
      <c r="AI298" s="398"/>
    </row>
    <row r="299" spans="1:35" ht="8.85" customHeight="1">
      <c r="A299" s="210"/>
      <c r="B299" s="210"/>
      <c r="C299" s="210"/>
      <c r="D299" s="210"/>
      <c r="E299" s="210"/>
      <c r="F299" s="210"/>
      <c r="G299" s="210"/>
      <c r="H299" s="210"/>
      <c r="I299" s="210"/>
      <c r="U299" s="393"/>
      <c r="V299" s="392"/>
      <c r="W299"/>
      <c r="X299" s="398"/>
      <c r="Y299" s="398"/>
      <c r="Z299" s="398"/>
      <c r="AA299" s="398"/>
      <c r="AB299" s="398"/>
      <c r="AC299" s="398"/>
      <c r="AD299" s="398"/>
      <c r="AE299" s="398"/>
      <c r="AF299" s="398"/>
      <c r="AG299" s="398"/>
      <c r="AH299" s="398"/>
      <c r="AI299" s="398"/>
    </row>
    <row r="300" spans="1:35" ht="8.85" customHeight="1">
      <c r="A300" s="210"/>
      <c r="B300" s="210"/>
      <c r="C300" s="210"/>
      <c r="D300" s="210"/>
      <c r="E300" s="210"/>
      <c r="F300" s="210"/>
      <c r="G300" s="210"/>
      <c r="H300" s="210"/>
      <c r="I300" s="210"/>
      <c r="U300" s="393"/>
      <c r="V300" s="392"/>
      <c r="W300"/>
      <c r="X300" s="398"/>
      <c r="Y300" s="398"/>
      <c r="Z300" s="398"/>
      <c r="AA300" s="398"/>
      <c r="AB300" s="398"/>
      <c r="AC300" s="398"/>
      <c r="AD300" s="398"/>
      <c r="AE300" s="398"/>
      <c r="AF300" s="398"/>
      <c r="AG300" s="398"/>
      <c r="AH300" s="398"/>
      <c r="AI300" s="398"/>
    </row>
    <row r="301" spans="1:35" ht="8.85" customHeight="1">
      <c r="A301" s="210"/>
      <c r="B301" s="210"/>
      <c r="C301" s="210"/>
      <c r="D301" s="210"/>
      <c r="E301" s="210"/>
      <c r="F301" s="210"/>
      <c r="G301" s="210"/>
      <c r="H301" s="210"/>
      <c r="I301" s="210"/>
      <c r="U301" s="393"/>
      <c r="V301" s="392"/>
      <c r="W301"/>
      <c r="X301" s="398"/>
      <c r="Y301" s="398"/>
      <c r="Z301" s="398"/>
      <c r="AA301" s="398"/>
      <c r="AB301" s="398"/>
      <c r="AC301" s="398"/>
      <c r="AD301" s="398"/>
      <c r="AE301" s="398"/>
      <c r="AF301" s="398"/>
      <c r="AG301" s="398"/>
      <c r="AH301" s="398"/>
      <c r="AI301" s="398"/>
    </row>
    <row r="302" spans="1:35" ht="8.85" customHeight="1">
      <c r="A302" s="210"/>
      <c r="B302" s="210"/>
      <c r="C302" s="210"/>
      <c r="D302" s="210"/>
      <c r="E302" s="210"/>
      <c r="F302" s="210"/>
      <c r="G302" s="210"/>
      <c r="H302" s="210"/>
      <c r="I302" s="210"/>
      <c r="U302" s="393"/>
      <c r="V302" s="392"/>
      <c r="W302"/>
      <c r="X302" s="398"/>
      <c r="Y302" s="398"/>
      <c r="Z302" s="398"/>
      <c r="AA302" s="398"/>
      <c r="AB302" s="398"/>
      <c r="AC302" s="398"/>
      <c r="AD302" s="398"/>
      <c r="AE302" s="398"/>
      <c r="AF302" s="398"/>
      <c r="AG302" s="398"/>
      <c r="AH302" s="398"/>
      <c r="AI302" s="398"/>
    </row>
    <row r="303" spans="1:35" ht="8.85" customHeight="1">
      <c r="A303" s="210"/>
      <c r="B303" s="210"/>
      <c r="C303" s="210"/>
      <c r="D303" s="210"/>
      <c r="E303" s="210"/>
      <c r="F303" s="210"/>
      <c r="G303" s="210"/>
      <c r="H303" s="210"/>
      <c r="I303" s="210"/>
      <c r="U303" s="393"/>
      <c r="V303" s="392"/>
      <c r="W303"/>
      <c r="X303" s="398"/>
      <c r="Y303" s="398"/>
      <c r="Z303" s="398"/>
      <c r="AA303" s="398"/>
      <c r="AB303" s="398"/>
      <c r="AC303" s="398"/>
      <c r="AD303" s="398"/>
      <c r="AE303" s="398"/>
      <c r="AF303" s="398"/>
      <c r="AG303" s="398"/>
      <c r="AH303" s="398"/>
      <c r="AI303" s="398"/>
    </row>
    <row r="304" spans="1:35" ht="8.85" customHeight="1">
      <c r="A304" s="210"/>
      <c r="B304" s="210"/>
      <c r="C304" s="210"/>
      <c r="D304" s="210"/>
      <c r="E304" s="210"/>
      <c r="F304" s="210"/>
      <c r="G304" s="210"/>
      <c r="H304" s="210"/>
      <c r="I304" s="210"/>
      <c r="U304" s="393"/>
      <c r="V304" s="392"/>
      <c r="W304"/>
      <c r="X304" s="398"/>
      <c r="Y304" s="398"/>
      <c r="Z304" s="398"/>
      <c r="AA304" s="398"/>
      <c r="AB304" s="398"/>
      <c r="AC304" s="398"/>
      <c r="AD304" s="398"/>
      <c r="AE304" s="398"/>
      <c r="AF304" s="398"/>
      <c r="AG304" s="398"/>
      <c r="AH304" s="398"/>
      <c r="AI304" s="398"/>
    </row>
    <row r="305" spans="1:35" ht="8.85" customHeight="1">
      <c r="A305" s="210"/>
      <c r="B305" s="210"/>
      <c r="C305" s="210"/>
      <c r="D305" s="210"/>
      <c r="E305" s="210"/>
      <c r="F305" s="210"/>
      <c r="G305" s="210"/>
      <c r="H305" s="210"/>
      <c r="I305" s="210"/>
      <c r="U305" s="393"/>
      <c r="V305" s="392"/>
      <c r="W305"/>
      <c r="X305" s="398"/>
      <c r="Y305" s="398"/>
      <c r="Z305" s="398"/>
      <c r="AA305" s="398"/>
      <c r="AB305" s="398"/>
      <c r="AC305" s="398"/>
      <c r="AD305" s="398"/>
      <c r="AE305" s="398"/>
      <c r="AF305" s="398"/>
      <c r="AG305" s="398"/>
      <c r="AH305" s="398"/>
      <c r="AI305" s="398"/>
    </row>
    <row r="306" spans="1:35" ht="8.85" customHeight="1">
      <c r="A306" s="210"/>
      <c r="B306" s="210"/>
      <c r="C306" s="210"/>
      <c r="D306" s="210"/>
      <c r="E306" s="210"/>
      <c r="F306" s="210"/>
      <c r="G306" s="210"/>
      <c r="H306" s="210"/>
      <c r="I306" s="210"/>
      <c r="U306" s="393"/>
      <c r="V306" s="392"/>
      <c r="W306"/>
      <c r="X306" s="398"/>
      <c r="Y306" s="398"/>
      <c r="Z306" s="398"/>
      <c r="AA306" s="398"/>
      <c r="AB306" s="398"/>
      <c r="AC306" s="398"/>
      <c r="AD306" s="398"/>
      <c r="AE306" s="398"/>
      <c r="AF306" s="398"/>
      <c r="AG306" s="398"/>
      <c r="AH306" s="398"/>
      <c r="AI306" s="398"/>
    </row>
    <row r="307" spans="1:35" ht="8.85" customHeight="1">
      <c r="A307" s="210"/>
      <c r="B307" s="210"/>
      <c r="C307" s="210"/>
      <c r="D307" s="210"/>
      <c r="E307" s="210"/>
      <c r="F307" s="210"/>
      <c r="G307" s="210"/>
      <c r="H307" s="210"/>
      <c r="I307" s="210"/>
      <c r="U307" s="393"/>
      <c r="V307" s="392"/>
      <c r="W307"/>
      <c r="X307" s="398"/>
      <c r="Y307" s="398"/>
      <c r="Z307" s="398"/>
      <c r="AA307" s="398"/>
      <c r="AB307" s="398"/>
      <c r="AC307" s="398"/>
      <c r="AD307" s="398"/>
      <c r="AE307" s="398"/>
      <c r="AF307" s="398"/>
      <c r="AG307" s="398"/>
      <c r="AH307" s="398"/>
      <c r="AI307" s="398"/>
    </row>
    <row r="308" spans="1:35" ht="8.85" customHeight="1">
      <c r="A308" s="210"/>
      <c r="B308" s="210"/>
      <c r="C308" s="210"/>
      <c r="D308" s="210"/>
      <c r="E308" s="210"/>
      <c r="F308" s="210"/>
      <c r="G308" s="210"/>
      <c r="H308" s="210"/>
      <c r="I308" s="210"/>
      <c r="U308" s="393"/>
      <c r="V308" s="392"/>
      <c r="W308"/>
      <c r="X308" s="398"/>
      <c r="Y308" s="398"/>
      <c r="Z308" s="398"/>
      <c r="AA308" s="398"/>
      <c r="AB308" s="398"/>
      <c r="AC308" s="398"/>
      <c r="AD308" s="398"/>
      <c r="AE308" s="398"/>
      <c r="AF308" s="398"/>
      <c r="AG308" s="398"/>
      <c r="AH308" s="398"/>
      <c r="AI308" s="398"/>
    </row>
    <row r="309" spans="1:35" ht="8.85" customHeight="1">
      <c r="A309" s="210"/>
      <c r="B309" s="210"/>
      <c r="C309" s="210"/>
      <c r="D309" s="210"/>
      <c r="E309" s="210"/>
      <c r="F309" s="210"/>
      <c r="G309" s="210"/>
      <c r="H309" s="210"/>
      <c r="I309" s="210"/>
      <c r="U309" s="393"/>
      <c r="V309" s="392"/>
      <c r="W309"/>
      <c r="X309" s="398"/>
      <c r="Y309" s="398"/>
      <c r="Z309" s="398"/>
      <c r="AA309" s="398"/>
      <c r="AB309" s="398"/>
      <c r="AC309" s="398"/>
      <c r="AD309" s="398"/>
      <c r="AE309" s="398"/>
      <c r="AF309" s="398"/>
      <c r="AG309" s="398"/>
      <c r="AH309" s="398"/>
      <c r="AI309" s="398"/>
    </row>
    <row r="310" spans="1:35" ht="8.85" customHeight="1">
      <c r="A310" s="210"/>
      <c r="B310" s="210"/>
      <c r="C310" s="210"/>
      <c r="D310" s="210"/>
      <c r="E310" s="210"/>
      <c r="F310" s="210"/>
      <c r="G310" s="210"/>
      <c r="H310" s="210"/>
      <c r="I310" s="210"/>
      <c r="U310" s="393"/>
      <c r="V310" s="392"/>
      <c r="W310"/>
      <c r="X310" s="398"/>
      <c r="Y310" s="398"/>
      <c r="Z310" s="398"/>
      <c r="AA310" s="398"/>
      <c r="AB310" s="398"/>
      <c r="AC310" s="398"/>
      <c r="AD310" s="398"/>
      <c r="AE310" s="398"/>
      <c r="AF310" s="398"/>
      <c r="AG310" s="398"/>
      <c r="AH310" s="398"/>
      <c r="AI310" s="398"/>
    </row>
    <row r="311" spans="1:35" ht="8.85" customHeight="1">
      <c r="A311" s="210"/>
      <c r="B311" s="210"/>
      <c r="C311" s="210"/>
      <c r="D311" s="210"/>
      <c r="E311" s="210"/>
      <c r="F311" s="210"/>
      <c r="G311" s="210"/>
      <c r="H311" s="210"/>
      <c r="I311" s="210"/>
      <c r="U311" s="393"/>
      <c r="V311" s="392"/>
      <c r="W311"/>
      <c r="X311" s="398"/>
      <c r="Y311" s="398"/>
      <c r="Z311" s="398"/>
      <c r="AA311" s="398"/>
      <c r="AB311" s="398"/>
      <c r="AC311" s="398"/>
      <c r="AD311" s="398"/>
      <c r="AE311" s="398"/>
      <c r="AF311" s="398"/>
      <c r="AG311" s="398"/>
      <c r="AH311" s="398"/>
      <c r="AI311" s="398"/>
    </row>
    <row r="312" spans="1:35" ht="8.85" customHeight="1">
      <c r="A312" s="210"/>
      <c r="B312" s="210"/>
      <c r="C312" s="210"/>
      <c r="D312" s="210"/>
      <c r="E312" s="210"/>
      <c r="F312" s="210"/>
      <c r="G312" s="210"/>
      <c r="H312" s="210"/>
      <c r="I312" s="210"/>
      <c r="U312" s="393"/>
      <c r="V312" s="392"/>
      <c r="W312"/>
      <c r="X312" s="398"/>
      <c r="Y312" s="398"/>
      <c r="Z312" s="398"/>
      <c r="AA312" s="398"/>
      <c r="AB312" s="398"/>
      <c r="AC312" s="398"/>
      <c r="AD312" s="398"/>
      <c r="AE312" s="398"/>
      <c r="AF312" s="398"/>
      <c r="AG312" s="398"/>
      <c r="AH312" s="398"/>
      <c r="AI312" s="398"/>
    </row>
    <row r="313" spans="1:35" ht="8.85" customHeight="1">
      <c r="A313" s="210"/>
      <c r="B313" s="210"/>
      <c r="C313" s="210"/>
      <c r="D313" s="210"/>
      <c r="E313" s="210"/>
      <c r="F313" s="210"/>
      <c r="G313" s="210"/>
      <c r="H313" s="210"/>
      <c r="I313" s="210"/>
      <c r="U313" s="393"/>
      <c r="V313" s="392"/>
      <c r="W313"/>
      <c r="X313" s="398"/>
      <c r="Y313" s="398"/>
      <c r="Z313" s="398"/>
      <c r="AA313" s="398"/>
      <c r="AB313" s="398"/>
      <c r="AC313" s="398"/>
      <c r="AD313" s="398"/>
      <c r="AE313" s="398"/>
      <c r="AF313" s="398"/>
      <c r="AG313" s="398"/>
      <c r="AH313" s="398"/>
      <c r="AI313" s="398"/>
    </row>
    <row r="314" spans="1:35" ht="8.85" customHeight="1">
      <c r="A314" s="210"/>
      <c r="B314" s="210"/>
      <c r="C314" s="210"/>
      <c r="D314" s="210"/>
      <c r="E314" s="210"/>
      <c r="F314" s="210"/>
      <c r="G314" s="210"/>
      <c r="H314" s="210"/>
      <c r="I314" s="210"/>
      <c r="U314" s="393"/>
      <c r="V314" s="392"/>
      <c r="W314"/>
      <c r="X314" s="398"/>
      <c r="Y314" s="398"/>
      <c r="Z314" s="398"/>
      <c r="AA314" s="398"/>
      <c r="AB314" s="398"/>
      <c r="AC314" s="398"/>
      <c r="AD314" s="398"/>
      <c r="AE314" s="398"/>
      <c r="AF314" s="398"/>
      <c r="AG314" s="398"/>
      <c r="AH314" s="398"/>
      <c r="AI314" s="398"/>
    </row>
    <row r="315" spans="1:35" ht="8.85" customHeight="1">
      <c r="A315" s="210"/>
      <c r="B315" s="210"/>
      <c r="C315" s="210"/>
      <c r="D315" s="210"/>
      <c r="E315" s="210"/>
      <c r="F315" s="210"/>
      <c r="G315" s="210"/>
      <c r="H315" s="210"/>
      <c r="I315" s="210"/>
      <c r="U315" s="393"/>
      <c r="V315" s="392"/>
      <c r="W315"/>
      <c r="X315" s="398"/>
      <c r="Y315" s="398"/>
      <c r="Z315" s="398"/>
      <c r="AA315" s="398"/>
      <c r="AB315" s="398"/>
      <c r="AC315" s="398"/>
      <c r="AD315" s="398"/>
      <c r="AE315" s="398"/>
      <c r="AF315" s="398"/>
      <c r="AG315" s="398"/>
      <c r="AH315" s="398"/>
      <c r="AI315" s="398"/>
    </row>
    <row r="316" spans="1:35" ht="8.85" customHeight="1">
      <c r="A316" s="210"/>
      <c r="B316" s="210"/>
      <c r="C316" s="210"/>
      <c r="D316" s="210"/>
      <c r="E316" s="210"/>
      <c r="F316" s="210"/>
      <c r="G316" s="210"/>
      <c r="H316" s="210"/>
      <c r="I316" s="210"/>
      <c r="U316" s="393"/>
      <c r="V316" s="392"/>
      <c r="W316"/>
      <c r="X316" s="398"/>
      <c r="Y316" s="398"/>
      <c r="Z316" s="398"/>
      <c r="AA316" s="398"/>
      <c r="AB316" s="398"/>
      <c r="AC316" s="398"/>
      <c r="AD316" s="398"/>
      <c r="AE316" s="398"/>
      <c r="AF316" s="398"/>
      <c r="AG316" s="398"/>
      <c r="AH316" s="398"/>
      <c r="AI316" s="398"/>
    </row>
    <row r="317" spans="1:35" ht="8.85" customHeight="1">
      <c r="A317" s="210"/>
      <c r="B317" s="210"/>
      <c r="C317" s="210"/>
      <c r="D317" s="210"/>
      <c r="E317" s="210"/>
      <c r="F317" s="210"/>
      <c r="G317" s="210"/>
      <c r="H317" s="210"/>
      <c r="I317" s="210"/>
      <c r="U317" s="393"/>
      <c r="V317" s="392"/>
      <c r="W317"/>
      <c r="X317" s="398"/>
      <c r="Y317" s="398"/>
      <c r="Z317" s="398"/>
      <c r="AA317" s="398"/>
      <c r="AB317" s="398"/>
      <c r="AC317" s="398"/>
      <c r="AD317" s="398"/>
      <c r="AE317" s="398"/>
      <c r="AF317" s="398"/>
      <c r="AG317" s="398"/>
      <c r="AH317" s="398"/>
      <c r="AI317" s="398"/>
    </row>
    <row r="318" spans="1:35" ht="8.85" customHeight="1">
      <c r="U318" s="393"/>
      <c r="V318" s="392"/>
      <c r="W318"/>
      <c r="X318" s="398"/>
      <c r="Y318" s="398"/>
      <c r="Z318" s="398"/>
      <c r="AA318" s="398"/>
      <c r="AB318" s="398"/>
      <c r="AC318" s="398"/>
      <c r="AD318" s="398"/>
      <c r="AE318" s="398"/>
      <c r="AF318" s="398"/>
      <c r="AG318" s="398"/>
      <c r="AH318" s="398"/>
      <c r="AI318" s="398"/>
    </row>
    <row r="319" spans="1:35" ht="8.85" customHeight="1">
      <c r="U319" s="393"/>
      <c r="V319" s="392"/>
      <c r="W319"/>
      <c r="X319" s="398"/>
      <c r="Y319" s="398"/>
      <c r="Z319" s="398"/>
      <c r="AA319" s="398"/>
      <c r="AB319" s="398"/>
      <c r="AC319" s="398"/>
      <c r="AD319" s="398"/>
      <c r="AE319" s="398"/>
      <c r="AF319" s="398"/>
      <c r="AG319" s="398"/>
      <c r="AH319" s="398"/>
      <c r="AI319" s="398"/>
    </row>
    <row r="320" spans="1:35" ht="8.85" customHeight="1">
      <c r="U320" s="393"/>
      <c r="V320" s="392"/>
      <c r="W320"/>
      <c r="X320" s="398"/>
      <c r="Y320" s="398"/>
      <c r="Z320" s="398"/>
      <c r="AA320" s="398"/>
      <c r="AB320" s="398"/>
      <c r="AC320" s="398"/>
      <c r="AD320" s="398"/>
      <c r="AE320" s="398"/>
      <c r="AF320" s="398"/>
      <c r="AG320" s="398"/>
      <c r="AH320" s="398"/>
      <c r="AI320" s="398"/>
    </row>
    <row r="321" spans="21:35" ht="8.85" customHeight="1">
      <c r="U321" s="393"/>
      <c r="V321" s="392"/>
      <c r="W321"/>
      <c r="X321" s="398"/>
      <c r="Y321" s="398"/>
      <c r="Z321" s="398"/>
      <c r="AA321" s="398"/>
      <c r="AB321" s="398"/>
      <c r="AC321" s="398"/>
      <c r="AD321" s="398"/>
      <c r="AE321" s="398"/>
      <c r="AF321" s="398"/>
      <c r="AG321" s="398"/>
      <c r="AH321" s="398"/>
      <c r="AI321" s="398"/>
    </row>
    <row r="322" spans="21:35" ht="8.85" customHeight="1">
      <c r="U322" s="393"/>
      <c r="V322" s="392"/>
      <c r="W322"/>
      <c r="X322" s="398"/>
      <c r="Y322" s="398"/>
      <c r="Z322" s="398"/>
      <c r="AA322" s="398"/>
      <c r="AB322" s="398"/>
      <c r="AC322" s="398"/>
      <c r="AD322" s="398"/>
      <c r="AE322" s="398"/>
      <c r="AF322" s="398"/>
      <c r="AG322" s="398"/>
      <c r="AH322" s="398"/>
      <c r="AI322" s="398"/>
    </row>
    <row r="323" spans="21:35" ht="8.85" customHeight="1">
      <c r="U323" s="393"/>
      <c r="V323" s="392"/>
      <c r="W323"/>
      <c r="X323" s="398"/>
      <c r="Y323" s="398"/>
      <c r="Z323" s="398"/>
      <c r="AA323" s="398"/>
      <c r="AB323" s="398"/>
      <c r="AC323" s="398"/>
      <c r="AD323" s="398"/>
      <c r="AE323" s="398"/>
      <c r="AF323" s="398"/>
      <c r="AG323" s="398"/>
      <c r="AH323" s="398"/>
      <c r="AI323" s="398"/>
    </row>
    <row r="324" spans="21:35" ht="8.85" customHeight="1">
      <c r="U324" s="393"/>
      <c r="V324" s="392"/>
      <c r="W324"/>
      <c r="X324" s="398"/>
      <c r="Y324" s="398"/>
      <c r="Z324" s="398"/>
      <c r="AA324" s="398"/>
      <c r="AB324" s="398"/>
      <c r="AC324" s="398"/>
      <c r="AD324" s="398"/>
      <c r="AE324" s="398"/>
      <c r="AF324" s="398"/>
      <c r="AG324" s="398"/>
      <c r="AH324" s="398"/>
      <c r="AI324" s="398"/>
    </row>
    <row r="325" spans="21:35" ht="8.85" customHeight="1">
      <c r="U325" s="393"/>
      <c r="V325" s="392"/>
      <c r="W325"/>
      <c r="X325" s="398"/>
      <c r="Y325" s="398"/>
      <c r="Z325" s="398"/>
      <c r="AA325" s="398"/>
      <c r="AB325" s="398"/>
      <c r="AC325" s="398"/>
      <c r="AD325" s="398"/>
      <c r="AE325" s="398"/>
      <c r="AF325" s="398"/>
      <c r="AG325" s="398"/>
      <c r="AH325" s="398"/>
      <c r="AI325" s="398"/>
    </row>
    <row r="326" spans="21:35" ht="8.85" customHeight="1">
      <c r="U326" s="393"/>
      <c r="V326" s="392"/>
      <c r="W326"/>
      <c r="X326" s="398"/>
      <c r="Y326" s="398"/>
      <c r="Z326" s="398"/>
      <c r="AA326" s="398"/>
      <c r="AB326" s="398"/>
      <c r="AC326" s="398"/>
      <c r="AD326" s="398"/>
      <c r="AE326" s="398"/>
      <c r="AF326" s="398"/>
      <c r="AG326" s="398"/>
      <c r="AH326" s="398"/>
      <c r="AI326" s="398"/>
    </row>
    <row r="327" spans="21:35" ht="8.85" customHeight="1">
      <c r="U327" s="393"/>
      <c r="V327" s="392"/>
      <c r="W327"/>
      <c r="X327" s="398"/>
      <c r="Y327" s="398"/>
      <c r="Z327" s="398"/>
      <c r="AA327" s="398"/>
      <c r="AB327" s="398"/>
      <c r="AC327" s="398"/>
      <c r="AD327" s="398"/>
      <c r="AE327" s="398"/>
      <c r="AF327" s="398"/>
      <c r="AG327" s="398"/>
      <c r="AH327" s="398"/>
      <c r="AI327" s="398"/>
    </row>
    <row r="328" spans="21:35" ht="8.85" customHeight="1">
      <c r="U328" s="393"/>
      <c r="V328" s="392"/>
      <c r="W328"/>
      <c r="X328" s="398"/>
      <c r="Y328" s="398"/>
      <c r="Z328" s="398"/>
      <c r="AA328" s="398"/>
      <c r="AB328" s="398"/>
      <c r="AC328" s="398"/>
      <c r="AD328" s="398"/>
      <c r="AE328" s="398"/>
      <c r="AF328" s="398"/>
      <c r="AG328" s="398"/>
      <c r="AH328" s="398"/>
      <c r="AI328" s="398"/>
    </row>
    <row r="329" spans="21:35" ht="8.85" customHeight="1">
      <c r="U329" s="393"/>
      <c r="V329" s="392"/>
      <c r="W329"/>
      <c r="X329" s="398"/>
      <c r="Y329" s="398"/>
      <c r="Z329" s="398"/>
      <c r="AA329" s="398"/>
      <c r="AB329" s="398"/>
      <c r="AC329" s="398"/>
      <c r="AD329" s="398"/>
      <c r="AE329" s="398"/>
      <c r="AF329" s="398"/>
      <c r="AG329" s="398"/>
      <c r="AH329" s="398"/>
      <c r="AI329" s="398"/>
    </row>
    <row r="330" spans="21:35" ht="8.85" customHeight="1">
      <c r="U330" s="393"/>
      <c r="V330" s="392"/>
      <c r="W330"/>
      <c r="X330" s="398"/>
      <c r="Y330" s="398"/>
      <c r="Z330" s="398"/>
      <c r="AA330" s="398"/>
      <c r="AB330" s="398"/>
      <c r="AC330" s="398"/>
      <c r="AD330" s="398"/>
      <c r="AE330" s="398"/>
      <c r="AF330" s="398"/>
      <c r="AG330" s="398"/>
      <c r="AH330" s="398"/>
      <c r="AI330" s="398"/>
    </row>
    <row r="331" spans="21:35" ht="8.85" customHeight="1">
      <c r="U331" s="393"/>
      <c r="V331" s="392"/>
      <c r="W331"/>
      <c r="X331" s="398"/>
      <c r="Y331" s="398"/>
      <c r="Z331" s="398"/>
      <c r="AA331" s="398"/>
      <c r="AB331" s="398"/>
      <c r="AC331" s="398"/>
      <c r="AD331" s="398"/>
      <c r="AE331" s="398"/>
      <c r="AF331" s="398"/>
      <c r="AG331" s="398"/>
      <c r="AH331" s="398"/>
      <c r="AI331" s="398"/>
    </row>
    <row r="332" spans="21:35" ht="8.85" customHeight="1">
      <c r="U332" s="393"/>
      <c r="V332" s="392"/>
      <c r="W332"/>
      <c r="X332" s="398"/>
      <c r="Y332" s="398"/>
      <c r="Z332" s="398"/>
      <c r="AA332" s="398"/>
      <c r="AB332" s="398"/>
      <c r="AC332" s="398"/>
      <c r="AD332" s="398"/>
      <c r="AE332" s="398"/>
      <c r="AF332" s="398"/>
      <c r="AG332" s="398"/>
      <c r="AH332" s="398"/>
      <c r="AI332" s="398"/>
    </row>
    <row r="333" spans="21:35" ht="8.85" customHeight="1">
      <c r="U333" s="393"/>
      <c r="V333" s="392"/>
      <c r="W333"/>
      <c r="X333" s="398"/>
      <c r="Y333" s="398"/>
      <c r="Z333" s="398"/>
      <c r="AA333" s="398"/>
      <c r="AB333" s="398"/>
      <c r="AC333" s="398"/>
      <c r="AD333" s="398"/>
      <c r="AE333" s="398"/>
      <c r="AF333" s="398"/>
      <c r="AG333" s="398"/>
      <c r="AH333" s="398"/>
      <c r="AI333" s="398"/>
    </row>
    <row r="334" spans="21:35" ht="8.85" customHeight="1">
      <c r="U334" s="393"/>
      <c r="V334" s="392"/>
      <c r="W334"/>
      <c r="X334" s="398"/>
      <c r="Y334" s="398"/>
      <c r="Z334" s="398"/>
      <c r="AA334" s="398"/>
      <c r="AB334" s="398"/>
      <c r="AC334" s="398"/>
      <c r="AD334" s="398"/>
      <c r="AE334" s="398"/>
      <c r="AF334" s="398"/>
      <c r="AG334" s="398"/>
      <c r="AH334" s="398"/>
      <c r="AI334" s="398"/>
    </row>
    <row r="335" spans="21:35" ht="8.85" customHeight="1">
      <c r="U335" s="393"/>
      <c r="V335" s="392"/>
      <c r="W335"/>
      <c r="X335" s="398"/>
      <c r="Y335" s="398"/>
      <c r="Z335" s="398"/>
      <c r="AA335" s="398"/>
      <c r="AB335" s="398"/>
      <c r="AC335" s="398"/>
      <c r="AD335" s="398"/>
      <c r="AE335" s="398"/>
      <c r="AF335" s="398"/>
      <c r="AG335" s="398"/>
      <c r="AH335" s="398"/>
      <c r="AI335" s="398"/>
    </row>
    <row r="336" spans="21:35" ht="8.85" customHeight="1">
      <c r="U336" s="393"/>
      <c r="V336" s="392"/>
      <c r="W336"/>
      <c r="X336" s="398"/>
      <c r="Y336" s="398"/>
      <c r="Z336" s="398"/>
      <c r="AA336" s="398"/>
      <c r="AB336" s="398"/>
      <c r="AC336" s="398"/>
      <c r="AD336" s="398"/>
      <c r="AE336" s="398"/>
      <c r="AF336" s="398"/>
      <c r="AG336" s="398"/>
      <c r="AH336" s="398"/>
      <c r="AI336" s="398"/>
    </row>
    <row r="337" spans="21:35" ht="8.85" customHeight="1">
      <c r="U337" s="393"/>
      <c r="V337" s="392"/>
      <c r="W337"/>
      <c r="X337" s="398"/>
      <c r="Y337" s="398"/>
      <c r="Z337" s="398"/>
      <c r="AA337" s="398"/>
      <c r="AB337" s="398"/>
      <c r="AC337" s="398"/>
      <c r="AD337" s="398"/>
      <c r="AE337" s="398"/>
      <c r="AF337" s="398"/>
      <c r="AG337" s="398"/>
      <c r="AH337" s="398"/>
      <c r="AI337" s="398"/>
    </row>
    <row r="338" spans="21:35" ht="8.85" customHeight="1">
      <c r="U338" s="393"/>
      <c r="V338" s="392"/>
      <c r="W338"/>
      <c r="X338" s="398"/>
      <c r="Y338" s="398"/>
      <c r="Z338" s="398"/>
      <c r="AA338" s="398"/>
      <c r="AB338" s="398"/>
      <c r="AC338" s="398"/>
      <c r="AD338" s="398"/>
      <c r="AE338" s="398"/>
      <c r="AF338" s="398"/>
      <c r="AG338" s="398"/>
      <c r="AH338" s="398"/>
      <c r="AI338" s="398"/>
    </row>
    <row r="339" spans="21:35" ht="8.85" customHeight="1">
      <c r="U339" s="393"/>
      <c r="V339" s="392"/>
      <c r="W339"/>
      <c r="X339" s="398"/>
      <c r="Y339" s="398"/>
      <c r="Z339" s="398"/>
      <c r="AA339" s="398"/>
      <c r="AB339" s="398"/>
      <c r="AC339" s="398"/>
      <c r="AD339" s="398"/>
      <c r="AE339" s="398"/>
      <c r="AF339" s="398"/>
      <c r="AG339" s="398"/>
      <c r="AH339" s="398"/>
      <c r="AI339" s="398"/>
    </row>
    <row r="340" spans="21:35" ht="8.85" customHeight="1">
      <c r="U340" s="393"/>
      <c r="V340" s="392"/>
      <c r="W340"/>
      <c r="X340" s="398"/>
      <c r="Y340" s="398"/>
      <c r="Z340" s="398"/>
      <c r="AA340" s="398"/>
      <c r="AB340" s="398"/>
      <c r="AC340" s="398"/>
      <c r="AD340" s="398"/>
      <c r="AE340" s="398"/>
      <c r="AF340" s="398"/>
      <c r="AG340" s="398"/>
      <c r="AH340" s="398"/>
      <c r="AI340" s="398"/>
    </row>
    <row r="341" spans="21:35" ht="8.85" customHeight="1">
      <c r="U341" s="393"/>
      <c r="V341" s="392"/>
      <c r="W341"/>
      <c r="X341" s="398"/>
      <c r="Y341" s="398"/>
      <c r="Z341" s="398"/>
      <c r="AA341" s="398"/>
      <c r="AB341" s="398"/>
      <c r="AC341" s="398"/>
      <c r="AD341" s="398"/>
      <c r="AE341" s="398"/>
      <c r="AF341" s="398"/>
      <c r="AG341" s="398"/>
      <c r="AH341" s="398"/>
      <c r="AI341" s="398"/>
    </row>
    <row r="342" spans="21:35" ht="8.85" customHeight="1">
      <c r="U342" s="393"/>
      <c r="V342" s="392"/>
      <c r="W342"/>
      <c r="X342" s="398"/>
      <c r="Y342" s="398"/>
      <c r="Z342" s="398"/>
      <c r="AA342" s="398"/>
      <c r="AB342" s="398"/>
      <c r="AC342" s="398"/>
      <c r="AD342" s="398"/>
      <c r="AE342" s="398"/>
      <c r="AF342" s="398"/>
      <c r="AG342" s="398"/>
      <c r="AH342" s="398"/>
      <c r="AI342" s="398"/>
    </row>
    <row r="343" spans="21:35" ht="8.85" customHeight="1">
      <c r="U343" s="393"/>
      <c r="V343" s="392"/>
      <c r="W343"/>
      <c r="X343" s="398"/>
      <c r="Y343" s="398"/>
      <c r="Z343" s="398"/>
      <c r="AA343" s="398"/>
      <c r="AB343" s="398"/>
      <c r="AC343" s="398"/>
      <c r="AD343" s="398"/>
      <c r="AE343" s="398"/>
      <c r="AF343" s="398"/>
      <c r="AG343" s="398"/>
      <c r="AH343" s="398"/>
      <c r="AI343" s="398"/>
    </row>
    <row r="344" spans="21:35" ht="8.85" customHeight="1">
      <c r="U344" s="393"/>
      <c r="V344" s="392"/>
      <c r="W344"/>
      <c r="X344" s="398"/>
      <c r="Y344" s="398"/>
      <c r="Z344" s="398"/>
      <c r="AA344" s="398"/>
      <c r="AB344" s="398"/>
      <c r="AC344" s="398"/>
      <c r="AD344" s="398"/>
      <c r="AE344" s="398"/>
      <c r="AF344" s="398"/>
      <c r="AG344" s="398"/>
      <c r="AH344" s="398"/>
      <c r="AI344" s="398"/>
    </row>
    <row r="345" spans="21:35" ht="8.85" customHeight="1">
      <c r="U345" s="393"/>
      <c r="V345" s="392"/>
      <c r="W345"/>
      <c r="X345" s="398"/>
      <c r="Y345" s="398"/>
      <c r="Z345" s="398"/>
      <c r="AA345" s="398"/>
      <c r="AB345" s="398"/>
      <c r="AC345" s="398"/>
      <c r="AD345" s="398"/>
      <c r="AE345" s="398"/>
      <c r="AF345" s="398"/>
      <c r="AG345" s="398"/>
      <c r="AH345" s="398"/>
      <c r="AI345" s="398"/>
    </row>
    <row r="346" spans="21:35" ht="8.85" customHeight="1">
      <c r="U346" s="393"/>
      <c r="V346" s="392"/>
      <c r="W346"/>
      <c r="X346" s="398"/>
      <c r="Y346" s="398"/>
      <c r="Z346" s="398"/>
      <c r="AA346" s="398"/>
      <c r="AB346" s="398"/>
      <c r="AC346" s="398"/>
      <c r="AD346" s="398"/>
      <c r="AE346" s="398"/>
      <c r="AF346" s="398"/>
      <c r="AG346" s="398"/>
      <c r="AH346" s="398"/>
      <c r="AI346" s="398"/>
    </row>
    <row r="347" spans="21:35" ht="8.85" customHeight="1">
      <c r="U347" s="393"/>
      <c r="V347" s="392"/>
      <c r="W347"/>
      <c r="X347" s="398"/>
      <c r="Y347" s="398"/>
      <c r="Z347" s="398"/>
      <c r="AA347" s="398"/>
      <c r="AB347" s="398"/>
      <c r="AC347" s="398"/>
      <c r="AD347" s="398"/>
      <c r="AE347" s="398"/>
      <c r="AF347" s="398"/>
      <c r="AG347" s="398"/>
      <c r="AH347" s="398"/>
      <c r="AI347" s="398"/>
    </row>
    <row r="348" spans="21:35" ht="8.85" customHeight="1">
      <c r="U348" s="393"/>
      <c r="V348" s="392"/>
      <c r="W348"/>
      <c r="X348" s="398"/>
      <c r="Y348" s="398"/>
      <c r="Z348" s="398"/>
      <c r="AA348" s="398"/>
      <c r="AB348" s="398"/>
      <c r="AC348" s="398"/>
      <c r="AD348" s="398"/>
      <c r="AE348" s="398"/>
      <c r="AF348" s="398"/>
      <c r="AG348" s="398"/>
      <c r="AH348" s="398"/>
      <c r="AI348" s="398"/>
    </row>
    <row r="349" spans="21:35" ht="8.85" customHeight="1">
      <c r="U349" s="393"/>
      <c r="V349" s="392"/>
      <c r="W349"/>
      <c r="X349" s="398"/>
      <c r="Y349" s="398"/>
      <c r="Z349" s="398"/>
      <c r="AA349" s="398"/>
      <c r="AB349" s="398"/>
      <c r="AC349" s="398"/>
      <c r="AD349" s="398"/>
      <c r="AE349" s="398"/>
      <c r="AF349" s="398"/>
      <c r="AG349" s="398"/>
      <c r="AH349" s="398"/>
      <c r="AI349" s="398"/>
    </row>
    <row r="350" spans="21:35" ht="8.85" customHeight="1">
      <c r="U350" s="393"/>
      <c r="V350" s="392"/>
      <c r="W350"/>
      <c r="X350" s="398"/>
      <c r="Y350" s="398"/>
      <c r="Z350" s="398"/>
      <c r="AA350" s="398"/>
      <c r="AB350" s="398"/>
      <c r="AC350" s="398"/>
      <c r="AD350" s="398"/>
      <c r="AE350" s="398"/>
      <c r="AF350" s="398"/>
      <c r="AG350" s="398"/>
      <c r="AH350" s="398"/>
      <c r="AI350" s="398"/>
    </row>
    <row r="351" spans="21:35" ht="8.85" customHeight="1">
      <c r="U351" s="393"/>
      <c r="V351" s="392"/>
      <c r="W351"/>
      <c r="X351" s="398"/>
      <c r="Y351" s="398"/>
      <c r="Z351" s="398"/>
      <c r="AA351" s="398"/>
      <c r="AB351" s="398"/>
      <c r="AC351" s="398"/>
      <c r="AD351" s="398"/>
      <c r="AE351" s="398"/>
      <c r="AF351" s="398"/>
      <c r="AG351" s="398"/>
      <c r="AH351" s="398"/>
      <c r="AI351" s="398"/>
    </row>
    <row r="352" spans="21:35" ht="8.85" customHeight="1">
      <c r="U352" s="393"/>
      <c r="V352" s="392"/>
      <c r="W352"/>
      <c r="X352" s="399"/>
      <c r="Y352" s="399"/>
      <c r="Z352" s="399"/>
      <c r="AA352" s="399"/>
      <c r="AB352" s="399"/>
      <c r="AC352" s="399"/>
      <c r="AD352" s="399"/>
      <c r="AE352" s="399"/>
      <c r="AF352" s="399"/>
      <c r="AG352" s="399"/>
      <c r="AH352" s="399"/>
      <c r="AI352" s="399"/>
    </row>
    <row r="353" spans="21:35" ht="8.85" customHeight="1">
      <c r="U353" s="393"/>
      <c r="V353" s="392"/>
      <c r="W353"/>
      <c r="X353" s="399"/>
      <c r="Y353" s="399"/>
      <c r="Z353" s="399"/>
      <c r="AA353" s="399"/>
      <c r="AB353" s="399"/>
      <c r="AC353" s="399"/>
      <c r="AD353" s="399"/>
      <c r="AE353" s="399"/>
      <c r="AF353" s="399"/>
      <c r="AG353" s="399"/>
      <c r="AH353" s="399"/>
      <c r="AI353" s="399"/>
    </row>
    <row r="354" spans="21:35" ht="8.85" customHeight="1">
      <c r="U354" s="393"/>
      <c r="V354" s="392"/>
      <c r="W354"/>
      <c r="X354" s="399"/>
      <c r="Y354" s="399"/>
      <c r="Z354" s="399"/>
      <c r="AA354" s="399"/>
      <c r="AB354" s="399"/>
      <c r="AC354" s="399"/>
      <c r="AD354" s="399"/>
      <c r="AE354" s="399"/>
      <c r="AF354" s="399"/>
      <c r="AG354" s="399"/>
      <c r="AH354" s="399"/>
      <c r="AI354" s="399"/>
    </row>
    <row r="355" spans="21:35" ht="8.85" customHeight="1">
      <c r="U355" s="393"/>
      <c r="V355" s="392"/>
      <c r="W355"/>
      <c r="X355" s="399"/>
      <c r="Y355" s="399"/>
      <c r="Z355" s="399"/>
      <c r="AA355" s="399"/>
      <c r="AB355" s="399"/>
      <c r="AC355" s="399"/>
      <c r="AD355" s="399"/>
      <c r="AE355" s="399"/>
      <c r="AF355" s="399"/>
      <c r="AG355" s="399"/>
      <c r="AH355" s="399"/>
      <c r="AI355" s="399"/>
    </row>
    <row r="356" spans="21:35" ht="8.85" customHeight="1">
      <c r="U356" s="393"/>
      <c r="V356" s="392"/>
      <c r="W356"/>
      <c r="X356" s="399"/>
      <c r="Y356" s="399"/>
      <c r="Z356" s="399"/>
      <c r="AA356" s="399"/>
      <c r="AB356" s="399"/>
      <c r="AC356" s="399"/>
      <c r="AD356" s="399"/>
      <c r="AE356" s="399"/>
      <c r="AF356" s="399"/>
      <c r="AG356" s="399"/>
      <c r="AH356" s="399"/>
      <c r="AI356" s="399"/>
    </row>
    <row r="357" spans="21:35" ht="8.85" customHeight="1">
      <c r="U357" s="393"/>
      <c r="V357" s="392"/>
      <c r="W357"/>
      <c r="X357" s="399"/>
      <c r="Y357" s="399"/>
      <c r="Z357" s="399"/>
      <c r="AA357" s="399"/>
      <c r="AB357" s="399"/>
      <c r="AC357" s="399"/>
      <c r="AD357" s="399"/>
      <c r="AE357" s="399"/>
      <c r="AF357" s="399"/>
      <c r="AG357" s="399"/>
      <c r="AH357" s="399"/>
      <c r="AI357" s="399"/>
    </row>
    <row r="358" spans="21:35" ht="8.85" customHeight="1">
      <c r="U358" s="393"/>
      <c r="V358" s="392"/>
      <c r="W358"/>
      <c r="X358" s="399"/>
      <c r="Y358" s="399"/>
      <c r="Z358" s="399"/>
      <c r="AA358" s="399"/>
      <c r="AB358" s="399"/>
      <c r="AC358" s="399"/>
      <c r="AD358" s="399"/>
      <c r="AE358" s="399"/>
      <c r="AF358" s="399"/>
      <c r="AG358" s="399"/>
      <c r="AH358" s="399"/>
      <c r="AI358" s="399"/>
    </row>
    <row r="359" spans="21:35" ht="8.85" customHeight="1">
      <c r="U359" s="393"/>
      <c r="V359" s="392"/>
      <c r="W359"/>
      <c r="X359" s="399"/>
      <c r="Y359" s="399"/>
      <c r="Z359" s="399"/>
      <c r="AA359" s="399"/>
      <c r="AB359" s="399"/>
      <c r="AC359" s="399"/>
      <c r="AD359" s="399"/>
      <c r="AE359" s="399"/>
      <c r="AF359" s="399"/>
      <c r="AG359" s="399"/>
      <c r="AH359" s="399"/>
      <c r="AI359" s="399"/>
    </row>
    <row r="360" spans="21:35" ht="8.85" customHeight="1">
      <c r="U360" s="393"/>
      <c r="V360" s="392"/>
      <c r="W360"/>
      <c r="X360" s="399"/>
      <c r="Y360" s="399"/>
      <c r="Z360" s="399"/>
      <c r="AA360" s="399"/>
      <c r="AB360" s="399"/>
      <c r="AC360" s="399"/>
      <c r="AD360" s="399"/>
      <c r="AE360" s="399"/>
      <c r="AF360" s="399"/>
      <c r="AG360" s="399"/>
      <c r="AH360" s="399"/>
      <c r="AI360" s="399"/>
    </row>
    <row r="361" spans="21:35" ht="8.85" customHeight="1">
      <c r="U361" s="393"/>
      <c r="V361" s="392"/>
      <c r="W361"/>
      <c r="X361" s="399"/>
      <c r="Y361" s="399"/>
      <c r="Z361" s="399"/>
      <c r="AA361" s="399"/>
      <c r="AB361" s="399"/>
      <c r="AC361" s="399"/>
      <c r="AD361" s="399"/>
      <c r="AE361" s="399"/>
      <c r="AF361" s="399"/>
      <c r="AG361" s="399"/>
      <c r="AH361" s="399"/>
      <c r="AI361" s="399"/>
    </row>
    <row r="362" spans="21:35" ht="8.85" customHeight="1">
      <c r="U362" s="393"/>
      <c r="V362" s="392"/>
      <c r="W362"/>
      <c r="X362" s="399"/>
      <c r="Y362" s="399"/>
      <c r="Z362" s="399"/>
      <c r="AA362" s="399"/>
      <c r="AB362" s="399"/>
      <c r="AC362" s="399"/>
      <c r="AD362" s="399"/>
      <c r="AE362" s="399"/>
      <c r="AF362" s="399"/>
      <c r="AG362" s="399"/>
      <c r="AH362" s="399"/>
      <c r="AI362" s="399"/>
    </row>
    <row r="363" spans="21:35" ht="8.85" customHeight="1">
      <c r="U363" s="393"/>
      <c r="V363" s="392"/>
      <c r="W363"/>
      <c r="X363" s="399"/>
      <c r="Y363" s="399"/>
      <c r="Z363" s="399"/>
      <c r="AA363" s="399"/>
      <c r="AB363" s="399"/>
      <c r="AC363" s="399"/>
      <c r="AD363" s="399"/>
      <c r="AE363" s="399"/>
      <c r="AF363" s="399"/>
      <c r="AG363" s="399"/>
      <c r="AH363" s="399"/>
      <c r="AI363" s="399"/>
    </row>
    <row r="364" spans="21:35" ht="12.75">
      <c r="U364" s="393"/>
      <c r="V364" s="392"/>
      <c r="W364"/>
      <c r="X364" s="399"/>
      <c r="Y364" s="399"/>
      <c r="Z364" s="399"/>
      <c r="AA364" s="399"/>
      <c r="AB364" s="399"/>
      <c r="AC364" s="399"/>
      <c r="AD364" s="399"/>
      <c r="AE364" s="399"/>
      <c r="AF364" s="399"/>
      <c r="AG364" s="399"/>
      <c r="AH364" s="399"/>
      <c r="AI364" s="399"/>
    </row>
    <row r="365" spans="21:35" ht="12.75">
      <c r="U365" s="393"/>
      <c r="V365" s="392"/>
      <c r="W365"/>
      <c r="X365" s="399"/>
      <c r="Y365" s="399"/>
      <c r="Z365" s="399"/>
      <c r="AA365" s="399"/>
      <c r="AB365" s="399"/>
      <c r="AC365" s="399"/>
      <c r="AD365" s="399"/>
      <c r="AE365" s="399"/>
      <c r="AF365" s="399"/>
      <c r="AG365" s="399"/>
      <c r="AH365" s="399"/>
      <c r="AI365" s="399"/>
    </row>
    <row r="366" spans="21:35" ht="12.75">
      <c r="U366" s="393"/>
      <c r="V366" s="392"/>
      <c r="W366"/>
      <c r="X366" s="399"/>
      <c r="Y366" s="399"/>
      <c r="Z366" s="399"/>
      <c r="AA366" s="399"/>
      <c r="AB366" s="399"/>
      <c r="AC366" s="399"/>
      <c r="AD366" s="399"/>
      <c r="AE366" s="399"/>
      <c r="AF366" s="399"/>
      <c r="AG366" s="399"/>
      <c r="AH366" s="399"/>
      <c r="AI366" s="399"/>
    </row>
    <row r="367" spans="21:35" ht="12.75">
      <c r="U367" s="393"/>
      <c r="V367" s="392"/>
      <c r="W367"/>
      <c r="X367" s="399"/>
      <c r="Y367" s="399"/>
      <c r="Z367" s="399"/>
      <c r="AA367" s="399"/>
      <c r="AB367" s="399"/>
      <c r="AC367" s="399"/>
      <c r="AD367" s="399"/>
      <c r="AE367" s="399"/>
      <c r="AF367" s="399"/>
      <c r="AG367" s="399"/>
      <c r="AH367" s="399"/>
      <c r="AI367" s="399"/>
    </row>
    <row r="368" spans="21:35" ht="12.75">
      <c r="U368" s="393"/>
      <c r="V368" s="392"/>
      <c r="W368"/>
      <c r="X368" s="399"/>
      <c r="Y368" s="399"/>
      <c r="Z368" s="399"/>
      <c r="AA368" s="399"/>
      <c r="AB368" s="399"/>
      <c r="AC368" s="399"/>
      <c r="AD368" s="399"/>
      <c r="AE368" s="399"/>
      <c r="AF368" s="399"/>
      <c r="AG368" s="399"/>
      <c r="AH368" s="399"/>
      <c r="AI368" s="399"/>
    </row>
    <row r="369" spans="21:35" ht="12.75">
      <c r="U369" s="393"/>
      <c r="V369" s="392"/>
      <c r="W369"/>
      <c r="X369" s="399"/>
      <c r="Y369" s="399"/>
      <c r="Z369" s="399"/>
      <c r="AA369" s="399"/>
      <c r="AB369" s="399"/>
      <c r="AC369" s="399"/>
      <c r="AD369" s="399"/>
      <c r="AE369" s="399"/>
      <c r="AF369" s="399"/>
      <c r="AG369" s="399"/>
      <c r="AH369" s="399"/>
      <c r="AI369" s="399"/>
    </row>
    <row r="370" spans="21:35" ht="12.75">
      <c r="U370" s="393"/>
      <c r="V370" s="392"/>
      <c r="W370"/>
      <c r="X370" s="399"/>
      <c r="Y370" s="399"/>
      <c r="Z370" s="399"/>
      <c r="AA370" s="399"/>
      <c r="AB370" s="399"/>
      <c r="AC370" s="399"/>
      <c r="AD370" s="399"/>
      <c r="AE370" s="399"/>
      <c r="AF370" s="399"/>
      <c r="AG370" s="399"/>
      <c r="AH370" s="399"/>
      <c r="AI370" s="399"/>
    </row>
    <row r="371" spans="21:35" ht="12.75">
      <c r="U371" s="393"/>
      <c r="V371" s="392"/>
      <c r="W371"/>
      <c r="X371" s="399"/>
      <c r="Y371" s="399"/>
      <c r="Z371" s="399"/>
      <c r="AA371" s="399"/>
      <c r="AB371" s="399"/>
      <c r="AC371" s="399"/>
      <c r="AD371" s="399"/>
      <c r="AE371" s="399"/>
      <c r="AF371" s="399"/>
      <c r="AG371" s="399"/>
      <c r="AH371" s="399"/>
      <c r="AI371" s="399"/>
    </row>
    <row r="372" spans="21:35" ht="12.75">
      <c r="U372" s="393"/>
      <c r="V372" s="392"/>
      <c r="W372"/>
      <c r="X372" s="399"/>
      <c r="Y372" s="399"/>
      <c r="Z372" s="399"/>
      <c r="AA372" s="399"/>
      <c r="AB372" s="399"/>
      <c r="AC372" s="399"/>
      <c r="AD372" s="399"/>
      <c r="AE372" s="399"/>
      <c r="AF372" s="399"/>
      <c r="AG372" s="399"/>
      <c r="AH372" s="399"/>
      <c r="AI372" s="399"/>
    </row>
    <row r="373" spans="21:35" ht="12.75">
      <c r="U373" s="393"/>
      <c r="V373" s="392"/>
      <c r="W373"/>
      <c r="X373" s="399"/>
      <c r="Y373" s="399"/>
      <c r="Z373" s="399"/>
      <c r="AA373" s="399"/>
      <c r="AB373" s="399"/>
      <c r="AC373" s="399"/>
      <c r="AD373" s="399"/>
      <c r="AE373" s="399"/>
      <c r="AF373" s="399"/>
      <c r="AG373" s="399"/>
      <c r="AH373" s="399"/>
      <c r="AI373" s="399"/>
    </row>
    <row r="374" spans="21:35" ht="12.75">
      <c r="U374" s="393"/>
      <c r="V374" s="392"/>
      <c r="W374"/>
      <c r="X374" s="399"/>
      <c r="Y374" s="399"/>
      <c r="Z374" s="399"/>
      <c r="AA374" s="399"/>
      <c r="AB374" s="399"/>
      <c r="AC374" s="399"/>
      <c r="AD374" s="399"/>
      <c r="AE374" s="399"/>
      <c r="AF374" s="399"/>
      <c r="AG374" s="399"/>
      <c r="AH374" s="399"/>
      <c r="AI374" s="399"/>
    </row>
    <row r="375" spans="21:35" ht="12.75">
      <c r="U375" s="393"/>
      <c r="V375" s="392"/>
      <c r="W375"/>
      <c r="X375" s="399"/>
      <c r="Y375" s="399"/>
      <c r="Z375" s="399"/>
      <c r="AA375" s="399"/>
      <c r="AB375" s="399"/>
      <c r="AC375" s="399"/>
      <c r="AD375" s="399"/>
      <c r="AE375" s="399"/>
      <c r="AF375" s="399"/>
      <c r="AG375" s="399"/>
      <c r="AH375" s="399"/>
      <c r="AI375" s="399"/>
    </row>
    <row r="376" spans="21:35" ht="12.75">
      <c r="U376" s="393"/>
      <c r="V376" s="392"/>
      <c r="W376"/>
      <c r="X376" s="399"/>
      <c r="Y376" s="399"/>
      <c r="Z376" s="399"/>
      <c r="AA376" s="399"/>
      <c r="AB376" s="399"/>
      <c r="AC376" s="399"/>
      <c r="AD376" s="399"/>
      <c r="AE376" s="399"/>
      <c r="AF376" s="399"/>
      <c r="AG376" s="399"/>
      <c r="AH376" s="399"/>
      <c r="AI376" s="399"/>
    </row>
    <row r="377" spans="21:35" ht="12.75">
      <c r="U377" s="393"/>
      <c r="V377" s="392"/>
      <c r="W377"/>
      <c r="X377" s="399"/>
      <c r="Y377" s="399"/>
      <c r="Z377" s="399"/>
      <c r="AA377" s="399"/>
      <c r="AB377" s="399"/>
      <c r="AC377" s="399"/>
      <c r="AD377" s="399"/>
      <c r="AE377" s="399"/>
      <c r="AF377" s="399"/>
      <c r="AG377" s="399"/>
      <c r="AH377" s="399"/>
      <c r="AI377" s="399"/>
    </row>
    <row r="378" spans="21:35" ht="12.75">
      <c r="U378" s="393"/>
      <c r="V378" s="392"/>
      <c r="W378"/>
      <c r="X378" s="400"/>
      <c r="Y378" s="400"/>
      <c r="Z378" s="400"/>
      <c r="AA378" s="400"/>
      <c r="AB378" s="400"/>
      <c r="AC378" s="400"/>
      <c r="AD378" s="400"/>
      <c r="AE378" s="400"/>
      <c r="AF378" s="400"/>
      <c r="AG378" s="400"/>
      <c r="AH378" s="400"/>
      <c r="AI378" s="400"/>
    </row>
    <row r="379" spans="21:35" ht="12.75">
      <c r="U379" s="393"/>
      <c r="V379" s="392"/>
      <c r="W379"/>
      <c r="X379" s="400"/>
      <c r="Y379" s="400"/>
      <c r="Z379" s="400"/>
      <c r="AA379" s="400"/>
      <c r="AB379" s="400"/>
      <c r="AC379" s="400"/>
      <c r="AD379" s="400"/>
      <c r="AE379" s="400"/>
      <c r="AF379" s="400"/>
      <c r="AG379" s="400"/>
      <c r="AH379" s="400"/>
      <c r="AI379" s="400"/>
    </row>
    <row r="380" spans="21:35" ht="12.75">
      <c r="U380" s="393"/>
      <c r="V380" s="392"/>
      <c r="W380"/>
      <c r="X380" s="400"/>
      <c r="Y380" s="400"/>
      <c r="Z380" s="400"/>
      <c r="AA380" s="400"/>
      <c r="AB380" s="400"/>
      <c r="AC380" s="400"/>
      <c r="AD380" s="400"/>
      <c r="AE380" s="400"/>
      <c r="AF380" s="400"/>
      <c r="AG380" s="400"/>
      <c r="AH380" s="400"/>
      <c r="AI380" s="400"/>
    </row>
    <row r="381" spans="21:35" ht="12.75">
      <c r="U381" s="393"/>
      <c r="V381" s="392"/>
      <c r="W381"/>
      <c r="X381" s="400"/>
      <c r="Y381" s="400"/>
      <c r="Z381" s="400"/>
      <c r="AA381" s="400"/>
      <c r="AB381" s="400"/>
      <c r="AC381" s="400"/>
      <c r="AD381" s="400"/>
      <c r="AE381" s="400"/>
      <c r="AF381" s="400"/>
      <c r="AG381" s="400"/>
      <c r="AH381" s="400"/>
      <c r="AI381" s="400"/>
    </row>
    <row r="382" spans="21:35" ht="12.75">
      <c r="U382" s="393"/>
      <c r="V382" s="392"/>
      <c r="W382"/>
      <c r="X382" s="400"/>
      <c r="Y382" s="400"/>
      <c r="Z382" s="400"/>
      <c r="AA382" s="400"/>
      <c r="AB382" s="400"/>
      <c r="AC382" s="400"/>
      <c r="AD382" s="400"/>
      <c r="AE382" s="400"/>
      <c r="AF382" s="400"/>
      <c r="AG382" s="400"/>
      <c r="AH382" s="400"/>
      <c r="AI382" s="400"/>
    </row>
    <row r="383" spans="21:35" ht="12.75">
      <c r="U383" s="393"/>
      <c r="V383" s="392"/>
      <c r="W383"/>
      <c r="X383" s="400"/>
      <c r="Y383" s="400"/>
      <c r="Z383" s="400"/>
      <c r="AA383" s="400"/>
      <c r="AB383" s="400"/>
      <c r="AC383" s="400"/>
      <c r="AD383" s="400"/>
      <c r="AE383" s="400"/>
      <c r="AF383" s="400"/>
      <c r="AG383" s="400"/>
      <c r="AH383" s="400"/>
      <c r="AI383" s="400"/>
    </row>
    <row r="384" spans="21:35" ht="12.75">
      <c r="U384" s="393"/>
      <c r="V384" s="392"/>
      <c r="W384"/>
      <c r="X384" s="400"/>
      <c r="Y384" s="400"/>
      <c r="Z384" s="400"/>
      <c r="AA384" s="400"/>
      <c r="AB384" s="400"/>
      <c r="AC384" s="400"/>
      <c r="AD384" s="400"/>
      <c r="AE384" s="400"/>
      <c r="AF384" s="400"/>
      <c r="AG384" s="400"/>
      <c r="AH384" s="400"/>
      <c r="AI384" s="400"/>
    </row>
    <row r="385" spans="21:35" ht="12.75">
      <c r="U385" s="393"/>
      <c r="V385" s="392"/>
      <c r="W385"/>
      <c r="X385" s="400"/>
      <c r="Y385" s="400"/>
      <c r="Z385" s="400"/>
      <c r="AA385" s="400"/>
      <c r="AB385" s="400"/>
      <c r="AC385" s="400"/>
      <c r="AD385" s="400"/>
      <c r="AE385" s="400"/>
      <c r="AF385" s="400"/>
      <c r="AG385" s="400"/>
      <c r="AH385" s="400"/>
      <c r="AI385" s="400"/>
    </row>
    <row r="386" spans="21:35" ht="12.75">
      <c r="U386" s="393"/>
      <c r="V386" s="392"/>
      <c r="W386"/>
      <c r="X386" s="400"/>
      <c r="Y386" s="400"/>
      <c r="Z386" s="400"/>
      <c r="AA386" s="400"/>
      <c r="AB386" s="400"/>
      <c r="AC386" s="400"/>
      <c r="AD386" s="400"/>
      <c r="AE386" s="400"/>
      <c r="AF386" s="400"/>
      <c r="AG386" s="400"/>
      <c r="AH386" s="400"/>
      <c r="AI386" s="400"/>
    </row>
    <row r="387" spans="21:35" ht="12.75">
      <c r="U387" s="393"/>
      <c r="V387" s="392"/>
      <c r="W387"/>
      <c r="X387" s="400"/>
      <c r="Y387" s="400"/>
      <c r="Z387" s="400"/>
      <c r="AA387" s="400"/>
      <c r="AB387" s="400"/>
      <c r="AC387" s="400"/>
      <c r="AD387" s="400"/>
      <c r="AE387" s="400"/>
      <c r="AF387" s="400"/>
      <c r="AG387" s="400"/>
      <c r="AH387" s="400"/>
      <c r="AI387" s="400"/>
    </row>
    <row r="388" spans="21:35" ht="12.75">
      <c r="U388" s="393"/>
      <c r="V388" s="392"/>
      <c r="W388"/>
      <c r="X388" s="400"/>
      <c r="Y388" s="400"/>
      <c r="Z388" s="400"/>
      <c r="AA388" s="400"/>
      <c r="AB388" s="400"/>
      <c r="AC388" s="400"/>
      <c r="AD388" s="400"/>
      <c r="AE388" s="400"/>
      <c r="AF388" s="400"/>
      <c r="AG388" s="400"/>
      <c r="AH388" s="400"/>
      <c r="AI388" s="400"/>
    </row>
    <row r="389" spans="21:35" ht="12.75">
      <c r="U389" s="393"/>
      <c r="V389" s="392"/>
      <c r="W389"/>
      <c r="X389" s="400"/>
      <c r="Y389" s="400"/>
      <c r="Z389" s="400"/>
      <c r="AA389" s="400"/>
      <c r="AB389" s="400"/>
      <c r="AC389" s="400"/>
      <c r="AD389" s="400"/>
      <c r="AE389" s="400"/>
      <c r="AF389" s="400"/>
      <c r="AG389" s="400"/>
      <c r="AH389" s="400"/>
      <c r="AI389" s="400"/>
    </row>
    <row r="390" spans="21:35" ht="12.75">
      <c r="U390" s="393"/>
      <c r="V390" s="392"/>
      <c r="W390"/>
      <c r="X390" s="400"/>
      <c r="Y390" s="400"/>
      <c r="Z390" s="400"/>
      <c r="AA390" s="400"/>
      <c r="AB390" s="400"/>
      <c r="AC390" s="400"/>
      <c r="AD390" s="400"/>
      <c r="AE390" s="400"/>
      <c r="AF390" s="400"/>
      <c r="AG390" s="400"/>
      <c r="AH390" s="400"/>
      <c r="AI390" s="400"/>
    </row>
    <row r="391" spans="21:35" ht="12.75">
      <c r="U391" s="393"/>
      <c r="V391" s="392"/>
      <c r="W391"/>
      <c r="X391" s="400"/>
      <c r="Y391" s="400"/>
      <c r="Z391" s="400"/>
      <c r="AA391" s="400"/>
      <c r="AB391" s="400"/>
      <c r="AC391" s="400"/>
      <c r="AD391" s="400"/>
      <c r="AE391" s="400"/>
      <c r="AF391" s="400"/>
      <c r="AG391" s="400"/>
      <c r="AH391" s="400"/>
      <c r="AI391" s="400"/>
    </row>
    <row r="392" spans="21:35" ht="12.75">
      <c r="U392" s="393"/>
      <c r="V392" s="392"/>
      <c r="W392"/>
      <c r="X392" s="400"/>
      <c r="Y392" s="400"/>
      <c r="Z392" s="400"/>
      <c r="AA392" s="400"/>
      <c r="AB392" s="400"/>
      <c r="AC392" s="400"/>
      <c r="AD392" s="400"/>
      <c r="AE392" s="400"/>
      <c r="AF392" s="400"/>
      <c r="AG392" s="400"/>
      <c r="AH392" s="400"/>
      <c r="AI392" s="400"/>
    </row>
    <row r="393" spans="21:35" ht="12.75">
      <c r="U393" s="393"/>
      <c r="V393" s="392"/>
      <c r="W393"/>
      <c r="X393" s="400"/>
      <c r="Y393" s="400"/>
      <c r="Z393" s="400"/>
      <c r="AA393" s="400"/>
      <c r="AB393" s="400"/>
      <c r="AC393" s="400"/>
      <c r="AD393" s="400"/>
      <c r="AE393" s="400"/>
      <c r="AF393" s="400"/>
      <c r="AG393" s="400"/>
      <c r="AH393" s="400"/>
      <c r="AI393" s="400"/>
    </row>
    <row r="394" spans="21:35" ht="12.75">
      <c r="U394" s="393"/>
      <c r="V394" s="392"/>
      <c r="W394"/>
      <c r="X394" s="400"/>
      <c r="Y394" s="400"/>
      <c r="Z394" s="400"/>
      <c r="AA394" s="400"/>
      <c r="AB394" s="400"/>
      <c r="AC394" s="400"/>
      <c r="AD394" s="400"/>
      <c r="AE394" s="400"/>
      <c r="AF394" s="400"/>
      <c r="AG394" s="400"/>
      <c r="AH394" s="400"/>
      <c r="AI394" s="400"/>
    </row>
    <row r="395" spans="21:35" ht="12.75">
      <c r="U395" s="393"/>
      <c r="V395" s="392"/>
      <c r="W395"/>
      <c r="X395" s="400"/>
      <c r="Y395" s="400"/>
      <c r="Z395" s="400"/>
      <c r="AA395" s="400"/>
      <c r="AB395" s="400"/>
      <c r="AC395" s="400"/>
      <c r="AD395" s="400"/>
      <c r="AE395" s="400"/>
      <c r="AF395" s="400"/>
      <c r="AG395" s="400"/>
      <c r="AH395" s="400"/>
      <c r="AI395" s="400"/>
    </row>
    <row r="396" spans="21:35" ht="12.75">
      <c r="U396" s="393"/>
      <c r="V396" s="392"/>
      <c r="W396"/>
      <c r="X396" s="400"/>
      <c r="Y396" s="400"/>
      <c r="Z396" s="400"/>
      <c r="AA396" s="400"/>
      <c r="AB396" s="400"/>
      <c r="AC396" s="400"/>
      <c r="AD396" s="400"/>
      <c r="AE396" s="400"/>
      <c r="AF396" s="400"/>
      <c r="AG396" s="400"/>
      <c r="AH396" s="400"/>
      <c r="AI396" s="400"/>
    </row>
    <row r="397" spans="21:35" ht="12.75">
      <c r="U397" s="393"/>
      <c r="V397" s="392"/>
      <c r="W397"/>
      <c r="X397" s="400"/>
      <c r="Y397" s="400"/>
      <c r="Z397" s="400"/>
      <c r="AA397" s="400"/>
      <c r="AB397" s="400"/>
      <c r="AC397" s="400"/>
      <c r="AD397" s="400"/>
      <c r="AE397" s="400"/>
      <c r="AF397" s="400"/>
      <c r="AG397" s="400"/>
      <c r="AH397" s="400"/>
      <c r="AI397" s="400"/>
    </row>
    <row r="398" spans="21:35" ht="12.75">
      <c r="U398" s="393"/>
      <c r="V398" s="392"/>
      <c r="W398"/>
      <c r="X398" s="400"/>
      <c r="Y398" s="400"/>
      <c r="Z398" s="400"/>
      <c r="AA398" s="400"/>
      <c r="AB398" s="400"/>
      <c r="AC398" s="400"/>
      <c r="AD398" s="400"/>
      <c r="AE398" s="400"/>
      <c r="AF398" s="400"/>
      <c r="AG398" s="400"/>
      <c r="AH398" s="400"/>
      <c r="AI398" s="400"/>
    </row>
    <row r="399" spans="21:35" ht="12.75">
      <c r="U399" s="393"/>
      <c r="V399" s="392"/>
      <c r="W399"/>
      <c r="X399" s="400"/>
      <c r="Y399" s="400"/>
      <c r="Z399" s="400"/>
      <c r="AA399" s="400"/>
      <c r="AB399" s="400"/>
      <c r="AC399" s="400"/>
      <c r="AD399" s="400"/>
      <c r="AE399" s="400"/>
      <c r="AF399" s="400"/>
      <c r="AG399" s="400"/>
      <c r="AH399" s="400"/>
      <c r="AI399" s="400"/>
    </row>
    <row r="400" spans="21:35" ht="12.75">
      <c r="U400" s="393"/>
      <c r="V400" s="392"/>
      <c r="W400"/>
      <c r="X400" s="400"/>
      <c r="Y400" s="400"/>
      <c r="Z400" s="400"/>
      <c r="AA400" s="400"/>
      <c r="AB400" s="400"/>
      <c r="AC400" s="400"/>
      <c r="AD400" s="400"/>
      <c r="AE400" s="400"/>
      <c r="AF400" s="400"/>
      <c r="AG400" s="400"/>
      <c r="AH400" s="400"/>
      <c r="AI400" s="400"/>
    </row>
    <row r="401" spans="21:35" ht="12.75">
      <c r="U401" s="393"/>
      <c r="V401" s="392"/>
      <c r="W401"/>
      <c r="X401" s="400"/>
      <c r="Y401" s="400"/>
      <c r="Z401" s="400"/>
      <c r="AA401" s="400"/>
      <c r="AB401" s="400"/>
      <c r="AC401" s="400"/>
      <c r="AD401" s="400"/>
      <c r="AE401" s="400"/>
      <c r="AF401" s="400"/>
      <c r="AG401" s="400"/>
      <c r="AH401" s="400"/>
      <c r="AI401" s="400"/>
    </row>
    <row r="402" spans="21:35" ht="12.75">
      <c r="U402" s="393"/>
      <c r="V402" s="392"/>
      <c r="W402"/>
      <c r="X402" s="400"/>
      <c r="Y402" s="400"/>
      <c r="Z402" s="400"/>
      <c r="AA402" s="400"/>
      <c r="AB402" s="400"/>
      <c r="AC402" s="400"/>
      <c r="AD402" s="400"/>
      <c r="AE402" s="400"/>
      <c r="AF402" s="400"/>
      <c r="AG402" s="400"/>
      <c r="AH402" s="400"/>
      <c r="AI402" s="400"/>
    </row>
    <row r="403" spans="21:35" ht="12.75">
      <c r="U403" s="393"/>
      <c r="V403" s="392"/>
      <c r="W403"/>
      <c r="X403" s="400"/>
      <c r="Y403" s="400"/>
      <c r="Z403" s="400"/>
      <c r="AA403" s="400"/>
      <c r="AB403" s="400"/>
      <c r="AC403" s="400"/>
      <c r="AD403" s="400"/>
      <c r="AE403" s="400"/>
      <c r="AF403" s="400"/>
      <c r="AG403" s="400"/>
      <c r="AH403" s="400"/>
      <c r="AI403" s="400"/>
    </row>
    <row r="404" spans="21:35" ht="12.75">
      <c r="U404" s="393"/>
      <c r="V404" s="392"/>
      <c r="W404"/>
      <c r="X404" s="400"/>
      <c r="Y404" s="400"/>
      <c r="Z404" s="400"/>
      <c r="AA404" s="400"/>
      <c r="AB404" s="400"/>
      <c r="AC404" s="400"/>
      <c r="AD404" s="400"/>
      <c r="AE404" s="400"/>
      <c r="AF404" s="400"/>
      <c r="AG404" s="400"/>
      <c r="AH404" s="400"/>
      <c r="AI404" s="400"/>
    </row>
    <row r="405" spans="21:35" ht="12.75">
      <c r="U405" s="393"/>
      <c r="V405" s="392"/>
      <c r="W405"/>
      <c r="X405" s="400"/>
      <c r="Y405" s="400"/>
      <c r="Z405" s="400"/>
      <c r="AA405" s="400"/>
      <c r="AB405" s="400"/>
      <c r="AC405" s="400"/>
      <c r="AD405" s="400"/>
      <c r="AE405" s="400"/>
      <c r="AF405" s="400"/>
      <c r="AG405" s="400"/>
      <c r="AH405" s="400"/>
      <c r="AI405" s="400"/>
    </row>
    <row r="406" spans="21:35" ht="12.75">
      <c r="U406" s="393"/>
      <c r="V406" s="392"/>
      <c r="W406"/>
      <c r="X406" s="400"/>
      <c r="Y406" s="400"/>
      <c r="Z406" s="400"/>
      <c r="AA406" s="400"/>
      <c r="AB406" s="400"/>
      <c r="AC406" s="400"/>
      <c r="AD406" s="400"/>
      <c r="AE406" s="400"/>
      <c r="AF406" s="400"/>
      <c r="AG406" s="400"/>
      <c r="AH406" s="400"/>
      <c r="AI406" s="400"/>
    </row>
    <row r="407" spans="21:35" ht="12.75">
      <c r="U407" s="393"/>
      <c r="V407" s="392"/>
      <c r="W407"/>
      <c r="X407" s="400"/>
      <c r="Y407" s="400"/>
      <c r="Z407" s="400"/>
      <c r="AA407" s="400"/>
      <c r="AB407" s="400"/>
      <c r="AC407" s="400"/>
      <c r="AD407" s="400"/>
      <c r="AE407" s="400"/>
      <c r="AF407" s="400"/>
      <c r="AG407" s="400"/>
      <c r="AH407" s="400"/>
      <c r="AI407" s="400"/>
    </row>
    <row r="408" spans="21:35" ht="12.75">
      <c r="U408" s="393"/>
      <c r="V408" s="392"/>
      <c r="W408"/>
      <c r="X408" s="400"/>
      <c r="Y408" s="400"/>
      <c r="Z408" s="400"/>
      <c r="AA408" s="400"/>
      <c r="AB408" s="400"/>
      <c r="AC408" s="400"/>
      <c r="AD408" s="400"/>
      <c r="AE408" s="400"/>
      <c r="AF408" s="400"/>
      <c r="AG408" s="400"/>
      <c r="AH408" s="400"/>
      <c r="AI408" s="400"/>
    </row>
    <row r="409" spans="21:35" ht="12.75">
      <c r="U409" s="393"/>
      <c r="V409" s="392"/>
      <c r="W409"/>
      <c r="X409" s="400"/>
      <c r="Y409" s="400"/>
      <c r="Z409" s="400"/>
      <c r="AA409" s="400"/>
      <c r="AB409" s="400"/>
      <c r="AC409" s="400"/>
      <c r="AD409" s="400"/>
      <c r="AE409" s="400"/>
      <c r="AF409" s="400"/>
      <c r="AG409" s="400"/>
      <c r="AH409" s="400"/>
      <c r="AI409" s="400"/>
    </row>
    <row r="410" spans="21:35" ht="12.75">
      <c r="U410" s="393"/>
      <c r="V410" s="392"/>
      <c r="W410"/>
      <c r="X410" s="400"/>
      <c r="Y410" s="400"/>
      <c r="Z410" s="400"/>
      <c r="AA410" s="400"/>
      <c r="AB410" s="400"/>
      <c r="AC410" s="400"/>
      <c r="AD410" s="400"/>
      <c r="AE410" s="400"/>
      <c r="AF410" s="400"/>
      <c r="AG410" s="400"/>
      <c r="AH410" s="400"/>
      <c r="AI410" s="400"/>
    </row>
    <row r="411" spans="21:35" ht="12.75">
      <c r="U411" s="393"/>
      <c r="V411" s="392"/>
      <c r="W411"/>
      <c r="X411" s="400"/>
      <c r="Y411" s="400"/>
      <c r="Z411" s="400"/>
      <c r="AA411" s="400"/>
      <c r="AB411" s="400"/>
      <c r="AC411" s="400"/>
      <c r="AD411" s="400"/>
      <c r="AE411" s="400"/>
      <c r="AF411" s="400"/>
      <c r="AG411" s="400"/>
      <c r="AH411" s="400"/>
      <c r="AI411" s="400"/>
    </row>
    <row r="412" spans="21:35" ht="12.75">
      <c r="U412" s="393"/>
      <c r="V412" s="392"/>
      <c r="W412"/>
      <c r="X412" s="400"/>
      <c r="Y412" s="400"/>
      <c r="Z412" s="400"/>
      <c r="AA412" s="400"/>
      <c r="AB412" s="400"/>
      <c r="AC412" s="400"/>
      <c r="AD412" s="400"/>
      <c r="AE412" s="400"/>
      <c r="AF412" s="400"/>
      <c r="AG412" s="400"/>
      <c r="AH412" s="400"/>
      <c r="AI412" s="400"/>
    </row>
    <row r="413" spans="21:35" ht="12.75">
      <c r="U413" s="393"/>
      <c r="V413" s="392"/>
      <c r="W413"/>
      <c r="X413" s="400"/>
      <c r="Y413" s="400"/>
      <c r="Z413" s="400"/>
      <c r="AA413" s="400"/>
      <c r="AB413" s="400"/>
      <c r="AC413" s="400"/>
      <c r="AD413" s="400"/>
      <c r="AE413" s="400"/>
      <c r="AF413" s="400"/>
      <c r="AG413" s="400"/>
      <c r="AH413" s="400"/>
      <c r="AI413" s="400"/>
    </row>
    <row r="414" spans="21:35" ht="12.75">
      <c r="U414" s="393"/>
      <c r="V414" s="392"/>
      <c r="W414"/>
      <c r="X414" s="400"/>
      <c r="Y414" s="400"/>
      <c r="Z414" s="400"/>
      <c r="AA414" s="400"/>
      <c r="AB414" s="400"/>
      <c r="AC414" s="400"/>
      <c r="AD414" s="400"/>
      <c r="AE414" s="400"/>
      <c r="AF414" s="400"/>
      <c r="AG414" s="400"/>
      <c r="AH414" s="400"/>
      <c r="AI414" s="400"/>
    </row>
    <row r="415" spans="21:35" ht="12.75">
      <c r="U415" s="393"/>
      <c r="V415" s="392"/>
      <c r="W415"/>
      <c r="X415" s="400"/>
      <c r="Y415" s="400"/>
      <c r="Z415" s="400"/>
      <c r="AA415" s="400"/>
      <c r="AB415" s="400"/>
      <c r="AC415" s="400"/>
      <c r="AD415" s="400"/>
      <c r="AE415" s="400"/>
      <c r="AF415" s="400"/>
      <c r="AG415" s="400"/>
      <c r="AH415" s="400"/>
      <c r="AI415" s="400"/>
    </row>
    <row r="416" spans="21:35" ht="12.75">
      <c r="U416" s="393"/>
      <c r="V416" s="392"/>
      <c r="W416"/>
      <c r="X416" s="400"/>
      <c r="Y416" s="400"/>
      <c r="Z416" s="400"/>
      <c r="AA416" s="400"/>
      <c r="AB416" s="400"/>
      <c r="AC416" s="400"/>
      <c r="AD416" s="400"/>
      <c r="AE416" s="400"/>
      <c r="AF416" s="400"/>
      <c r="AG416" s="400"/>
      <c r="AH416" s="400"/>
      <c r="AI416" s="400"/>
    </row>
    <row r="417" spans="21:35" ht="12.75">
      <c r="U417" s="393"/>
      <c r="V417" s="392"/>
      <c r="W417"/>
      <c r="X417" s="400"/>
      <c r="Y417" s="400"/>
      <c r="Z417" s="400"/>
      <c r="AA417" s="400"/>
      <c r="AB417" s="400"/>
      <c r="AC417" s="400"/>
      <c r="AD417" s="400"/>
      <c r="AE417" s="400"/>
      <c r="AF417" s="400"/>
      <c r="AG417" s="400"/>
      <c r="AH417" s="400"/>
      <c r="AI417" s="400"/>
    </row>
    <row r="418" spans="21:35" ht="12.75">
      <c r="U418" s="393"/>
      <c r="V418" s="392"/>
      <c r="W418"/>
      <c r="X418" s="400"/>
      <c r="Y418" s="400"/>
      <c r="Z418" s="400"/>
      <c r="AA418" s="400"/>
      <c r="AB418" s="400"/>
      <c r="AC418" s="400"/>
      <c r="AD418" s="400"/>
      <c r="AE418" s="400"/>
      <c r="AF418" s="400"/>
      <c r="AG418" s="400"/>
      <c r="AH418" s="400"/>
      <c r="AI418" s="400"/>
    </row>
    <row r="419" spans="21:35" ht="12.75">
      <c r="U419" s="393"/>
      <c r="V419" s="392"/>
      <c r="W419"/>
      <c r="X419" s="400"/>
      <c r="Y419" s="400"/>
      <c r="Z419" s="400"/>
      <c r="AA419" s="400"/>
      <c r="AB419" s="400"/>
      <c r="AC419" s="400"/>
      <c r="AD419" s="400"/>
      <c r="AE419" s="400"/>
      <c r="AF419" s="400"/>
      <c r="AG419" s="400"/>
      <c r="AH419" s="400"/>
      <c r="AI419" s="400"/>
    </row>
    <row r="420" spans="21:35" ht="12.75">
      <c r="U420" s="393"/>
      <c r="V420" s="392"/>
      <c r="W420"/>
      <c r="X420" s="400"/>
      <c r="Y420" s="400"/>
      <c r="Z420" s="400"/>
      <c r="AA420" s="400"/>
      <c r="AB420" s="400"/>
      <c r="AC420" s="400"/>
      <c r="AD420" s="400"/>
      <c r="AE420" s="400"/>
      <c r="AF420" s="400"/>
      <c r="AG420" s="400"/>
      <c r="AH420" s="400"/>
      <c r="AI420" s="400"/>
    </row>
    <row r="421" spans="21:35" ht="12.75">
      <c r="U421" s="393"/>
      <c r="V421" s="392"/>
      <c r="W421"/>
      <c r="X421" s="400"/>
      <c r="Y421" s="400"/>
      <c r="Z421" s="400"/>
      <c r="AA421" s="400"/>
      <c r="AB421" s="400"/>
      <c r="AC421" s="400"/>
      <c r="AD421" s="400"/>
      <c r="AE421" s="400"/>
      <c r="AF421" s="400"/>
      <c r="AG421" s="400"/>
      <c r="AH421" s="400"/>
      <c r="AI421" s="400"/>
    </row>
    <row r="422" spans="21:35" ht="12.75">
      <c r="U422" s="393"/>
      <c r="V422" s="392"/>
      <c r="W422"/>
      <c r="X422" s="400"/>
      <c r="Y422" s="400"/>
      <c r="Z422" s="400"/>
      <c r="AA422" s="400"/>
      <c r="AB422" s="400"/>
      <c r="AC422" s="400"/>
      <c r="AD422" s="400"/>
      <c r="AE422" s="400"/>
      <c r="AF422" s="400"/>
      <c r="AG422" s="400"/>
      <c r="AH422" s="400"/>
      <c r="AI422" s="400"/>
    </row>
    <row r="423" spans="21:35" ht="12.75">
      <c r="U423" s="393"/>
      <c r="V423" s="392"/>
      <c r="W423"/>
      <c r="X423" s="400"/>
      <c r="Y423" s="400"/>
      <c r="Z423" s="400"/>
      <c r="AA423" s="400"/>
      <c r="AB423" s="400"/>
      <c r="AC423" s="400"/>
      <c r="AD423" s="400"/>
      <c r="AE423" s="400"/>
      <c r="AF423" s="400"/>
      <c r="AG423" s="400"/>
      <c r="AH423" s="400"/>
      <c r="AI423" s="400"/>
    </row>
    <row r="424" spans="21:35" ht="12.75">
      <c r="U424" s="393"/>
      <c r="V424" s="392"/>
      <c r="W424"/>
      <c r="X424" s="400"/>
      <c r="Y424" s="400"/>
      <c r="Z424" s="400"/>
      <c r="AA424" s="400"/>
      <c r="AB424" s="400"/>
      <c r="AC424" s="400"/>
      <c r="AD424" s="400"/>
      <c r="AE424" s="400"/>
      <c r="AF424" s="400"/>
      <c r="AG424" s="400"/>
      <c r="AH424" s="400"/>
      <c r="AI424" s="400"/>
    </row>
    <row r="425" spans="21:35" ht="12.75">
      <c r="U425" s="393"/>
      <c r="V425" s="392"/>
      <c r="W425"/>
      <c r="X425" s="400"/>
      <c r="Y425" s="400"/>
      <c r="Z425" s="400"/>
      <c r="AA425" s="400"/>
      <c r="AB425" s="400"/>
      <c r="AC425" s="400"/>
      <c r="AD425" s="400"/>
      <c r="AE425" s="400"/>
      <c r="AF425" s="400"/>
      <c r="AG425" s="400"/>
      <c r="AH425" s="400"/>
      <c r="AI425" s="400"/>
    </row>
    <row r="426" spans="21:35" ht="12.75">
      <c r="U426" s="393"/>
      <c r="V426" s="392"/>
      <c r="W426"/>
      <c r="X426" s="400"/>
      <c r="Y426" s="400"/>
      <c r="Z426" s="400"/>
      <c r="AA426" s="400"/>
      <c r="AB426" s="400"/>
      <c r="AC426" s="400"/>
      <c r="AD426" s="400"/>
      <c r="AE426" s="400"/>
      <c r="AF426" s="400"/>
      <c r="AG426" s="400"/>
      <c r="AH426" s="400"/>
      <c r="AI426" s="400"/>
    </row>
    <row r="427" spans="21:35" ht="12.75">
      <c r="U427" s="393"/>
      <c r="V427" s="392"/>
      <c r="W427"/>
      <c r="X427" s="400"/>
      <c r="Y427" s="400"/>
      <c r="Z427" s="400"/>
      <c r="AA427" s="400"/>
      <c r="AB427" s="400"/>
      <c r="AC427" s="400"/>
      <c r="AD427" s="400"/>
      <c r="AE427" s="400"/>
      <c r="AF427" s="400"/>
      <c r="AG427" s="400"/>
      <c r="AH427" s="400"/>
      <c r="AI427" s="400"/>
    </row>
    <row r="428" spans="21:35" ht="12.75">
      <c r="U428" s="393"/>
      <c r="V428" s="392"/>
      <c r="W428"/>
      <c r="X428" s="400"/>
      <c r="Y428" s="400"/>
      <c r="Z428" s="400"/>
      <c r="AA428" s="400"/>
      <c r="AB428" s="400"/>
      <c r="AC428" s="400"/>
      <c r="AD428" s="400"/>
      <c r="AE428" s="400"/>
      <c r="AF428" s="400"/>
      <c r="AG428" s="400"/>
      <c r="AH428" s="400"/>
      <c r="AI428" s="400"/>
    </row>
    <row r="429" spans="21:35" ht="13.5" thickBot="1">
      <c r="U429" s="393"/>
      <c r="V429" s="392"/>
      <c r="W429"/>
      <c r="X429" s="400"/>
      <c r="Y429" s="400"/>
      <c r="Z429" s="400"/>
      <c r="AA429" s="400"/>
      <c r="AB429" s="400"/>
      <c r="AC429" s="400"/>
      <c r="AD429" s="400"/>
      <c r="AE429" s="400"/>
      <c r="AF429" s="400"/>
      <c r="AG429" s="400"/>
      <c r="AH429" s="400"/>
      <c r="AI429" s="400"/>
    </row>
    <row r="430" spans="21:35" ht="12.75">
      <c r="U430" s="392"/>
      <c r="V430" s="401"/>
      <c r="W430"/>
      <c r="X430" s="402"/>
      <c r="Y430" s="402"/>
      <c r="Z430" s="402"/>
      <c r="AA430" s="402"/>
      <c r="AB430" s="402"/>
      <c r="AC430" s="402"/>
      <c r="AD430" s="402"/>
      <c r="AE430" s="402"/>
      <c r="AF430" s="402"/>
      <c r="AG430" s="402"/>
      <c r="AH430" s="402"/>
      <c r="AI430" s="402"/>
    </row>
    <row r="431" spans="21:35" ht="12.75">
      <c r="U431" s="393"/>
      <c r="V431" s="392"/>
      <c r="W431"/>
      <c r="X431" s="402"/>
      <c r="Y431" s="402"/>
      <c r="Z431" s="402"/>
      <c r="AA431" s="402"/>
      <c r="AB431" s="402"/>
      <c r="AC431" s="402"/>
      <c r="AD431" s="402"/>
      <c r="AE431" s="402"/>
      <c r="AF431" s="402"/>
      <c r="AG431" s="402"/>
      <c r="AH431" s="402"/>
      <c r="AI431" s="402"/>
    </row>
    <row r="432" spans="21:35" ht="12.75">
      <c r="U432" s="393"/>
      <c r="V432" s="392"/>
      <c r="W432"/>
      <c r="X432" s="402"/>
      <c r="Y432" s="402"/>
      <c r="Z432" s="402"/>
      <c r="AA432" s="402"/>
      <c r="AB432" s="402"/>
      <c r="AC432" s="402"/>
      <c r="AD432" s="402"/>
      <c r="AE432" s="402"/>
      <c r="AF432" s="402"/>
      <c r="AG432" s="402"/>
      <c r="AH432" s="402"/>
      <c r="AI432" s="402"/>
    </row>
    <row r="433" spans="21:35" ht="12.75">
      <c r="U433" s="393"/>
      <c r="V433" s="392"/>
      <c r="W433"/>
      <c r="X433" s="402"/>
      <c r="Y433" s="402"/>
      <c r="Z433" s="402"/>
      <c r="AA433" s="402"/>
      <c r="AB433" s="402"/>
      <c r="AC433" s="402"/>
      <c r="AD433" s="402"/>
      <c r="AE433" s="402"/>
      <c r="AF433" s="402"/>
      <c r="AG433" s="402"/>
      <c r="AH433" s="402"/>
      <c r="AI433" s="402"/>
    </row>
    <row r="434" spans="21:35" ht="12.75">
      <c r="U434" s="393"/>
      <c r="V434" s="392"/>
      <c r="W434"/>
      <c r="X434" s="402"/>
      <c r="Y434" s="402"/>
      <c r="Z434" s="402"/>
      <c r="AA434" s="402"/>
      <c r="AB434" s="402"/>
      <c r="AC434" s="402"/>
      <c r="AD434" s="402"/>
      <c r="AE434" s="402"/>
      <c r="AF434" s="402"/>
      <c r="AG434" s="402"/>
      <c r="AH434" s="402"/>
      <c r="AI434" s="402"/>
    </row>
    <row r="435" spans="21:35" ht="12.75">
      <c r="U435" s="393"/>
      <c r="V435" s="392"/>
      <c r="W435"/>
      <c r="X435" s="402"/>
      <c r="Y435" s="402"/>
      <c r="Z435" s="402"/>
      <c r="AA435" s="402"/>
      <c r="AB435" s="402"/>
      <c r="AC435" s="402"/>
      <c r="AD435" s="402"/>
      <c r="AE435" s="402"/>
      <c r="AF435" s="402"/>
      <c r="AG435" s="402"/>
      <c r="AH435" s="402"/>
      <c r="AI435" s="402"/>
    </row>
    <row r="436" spans="21:35" ht="12.75">
      <c r="U436" s="393"/>
      <c r="V436" s="392"/>
      <c r="W436"/>
      <c r="X436" s="402"/>
      <c r="Y436" s="402"/>
      <c r="Z436" s="402"/>
      <c r="AA436" s="402"/>
      <c r="AB436" s="402"/>
      <c r="AC436" s="402"/>
      <c r="AD436" s="402"/>
      <c r="AE436" s="402"/>
      <c r="AF436" s="402"/>
      <c r="AG436" s="402"/>
      <c r="AH436" s="402"/>
      <c r="AI436" s="402"/>
    </row>
    <row r="437" spans="21:35" ht="12.75">
      <c r="U437" s="393"/>
      <c r="V437" s="392"/>
      <c r="W437"/>
      <c r="X437" s="402"/>
      <c r="Y437" s="402"/>
      <c r="Z437" s="402"/>
      <c r="AA437" s="402"/>
      <c r="AB437" s="402"/>
      <c r="AC437" s="402"/>
      <c r="AD437" s="402"/>
      <c r="AE437" s="402"/>
      <c r="AF437" s="402"/>
      <c r="AG437" s="402"/>
      <c r="AH437" s="402"/>
      <c r="AI437" s="402"/>
    </row>
    <row r="438" spans="21:35" ht="12.75">
      <c r="U438" s="393"/>
      <c r="V438" s="392"/>
      <c r="W438"/>
      <c r="X438" s="402"/>
      <c r="Y438" s="402"/>
      <c r="Z438" s="402"/>
      <c r="AA438" s="402"/>
      <c r="AB438" s="402"/>
      <c r="AC438" s="402"/>
      <c r="AD438" s="402"/>
      <c r="AE438" s="402"/>
      <c r="AF438" s="402"/>
      <c r="AG438" s="402"/>
      <c r="AH438" s="402"/>
      <c r="AI438" s="402"/>
    </row>
    <row r="439" spans="21:35" ht="12.75">
      <c r="U439" s="393"/>
      <c r="V439" s="392"/>
      <c r="W439"/>
      <c r="X439" s="402"/>
      <c r="Y439" s="402"/>
      <c r="Z439" s="402"/>
      <c r="AA439" s="402"/>
      <c r="AB439" s="402"/>
      <c r="AC439" s="402"/>
      <c r="AD439" s="402"/>
      <c r="AE439" s="402"/>
      <c r="AF439" s="402"/>
      <c r="AG439" s="402"/>
      <c r="AH439" s="402"/>
      <c r="AI439" s="402"/>
    </row>
    <row r="440" spans="21:35" ht="12.75">
      <c r="U440" s="393"/>
      <c r="V440" s="392"/>
      <c r="W440"/>
      <c r="X440" s="402"/>
      <c r="Y440" s="402"/>
      <c r="Z440" s="402"/>
      <c r="AA440" s="402"/>
      <c r="AB440" s="402"/>
      <c r="AC440" s="402"/>
      <c r="AD440" s="402"/>
      <c r="AE440" s="402"/>
      <c r="AF440" s="402"/>
      <c r="AG440" s="402"/>
      <c r="AH440" s="402"/>
      <c r="AI440" s="402"/>
    </row>
    <row r="441" spans="21:35" ht="12.75">
      <c r="U441" s="393"/>
      <c r="V441" s="392"/>
      <c r="W441"/>
      <c r="X441" s="402"/>
      <c r="Y441" s="402"/>
      <c r="Z441" s="402"/>
      <c r="AA441" s="402"/>
      <c r="AB441" s="402"/>
      <c r="AC441" s="402"/>
      <c r="AD441" s="402"/>
      <c r="AE441" s="402"/>
      <c r="AF441" s="402"/>
      <c r="AG441" s="402"/>
      <c r="AH441" s="402"/>
      <c r="AI441" s="402"/>
    </row>
    <row r="442" spans="21:35" ht="12.75">
      <c r="U442" s="393"/>
      <c r="V442" s="392"/>
      <c r="W442"/>
      <c r="X442" s="402"/>
      <c r="Y442" s="402"/>
      <c r="Z442" s="402"/>
      <c r="AA442" s="402"/>
      <c r="AB442" s="402"/>
      <c r="AC442" s="402"/>
      <c r="AD442" s="402"/>
      <c r="AE442" s="402"/>
      <c r="AF442" s="402"/>
      <c r="AG442" s="402"/>
      <c r="AH442" s="402"/>
      <c r="AI442" s="402"/>
    </row>
    <row r="443" spans="21:35" ht="12.75">
      <c r="U443" s="393"/>
      <c r="V443" s="392"/>
      <c r="W443"/>
      <c r="X443" s="402"/>
      <c r="Y443" s="402"/>
      <c r="Z443" s="402"/>
      <c r="AA443" s="402"/>
      <c r="AB443" s="402"/>
      <c r="AC443" s="402"/>
      <c r="AD443" s="402"/>
      <c r="AE443" s="402"/>
      <c r="AF443" s="402"/>
      <c r="AG443" s="402"/>
      <c r="AH443" s="402"/>
      <c r="AI443" s="402"/>
    </row>
    <row r="444" spans="21:35" ht="12.75">
      <c r="U444" s="393"/>
      <c r="V444" s="392"/>
      <c r="W444"/>
      <c r="X444" s="402"/>
      <c r="Y444" s="402"/>
      <c r="Z444" s="402"/>
      <c r="AA444" s="402"/>
      <c r="AB444" s="402"/>
      <c r="AC444" s="402"/>
      <c r="AD444" s="402"/>
      <c r="AE444" s="402"/>
      <c r="AF444" s="403"/>
      <c r="AG444" s="402"/>
      <c r="AH444" s="402"/>
      <c r="AI444" s="402"/>
    </row>
    <row r="445" spans="21:35" ht="12.75">
      <c r="U445" s="393"/>
      <c r="V445" s="392"/>
      <c r="W445"/>
      <c r="X445" s="402"/>
      <c r="Y445" s="402"/>
      <c r="Z445" s="402"/>
      <c r="AA445" s="402"/>
      <c r="AB445" s="402"/>
      <c r="AC445" s="402"/>
      <c r="AD445" s="402"/>
      <c r="AE445" s="402"/>
      <c r="AF445" s="402"/>
      <c r="AG445" s="402"/>
      <c r="AH445" s="402"/>
      <c r="AI445" s="402"/>
    </row>
    <row r="446" spans="21:35" ht="12.75">
      <c r="U446" s="393"/>
      <c r="V446" s="392"/>
      <c r="W446"/>
      <c r="X446" s="402"/>
      <c r="Y446" s="402"/>
      <c r="Z446" s="402"/>
      <c r="AA446" s="402"/>
      <c r="AB446" s="402"/>
      <c r="AC446" s="402"/>
      <c r="AD446" s="402"/>
      <c r="AE446" s="402"/>
      <c r="AF446" s="402"/>
      <c r="AG446" s="402"/>
      <c r="AH446" s="402"/>
      <c r="AI446" s="402"/>
    </row>
    <row r="447" spans="21:35" ht="12.75">
      <c r="U447" s="393"/>
      <c r="V447" s="392"/>
      <c r="W447"/>
      <c r="X447" s="402"/>
      <c r="Y447" s="402"/>
      <c r="Z447" s="402"/>
      <c r="AA447" s="402"/>
      <c r="AB447" s="402"/>
      <c r="AC447" s="402"/>
      <c r="AD447" s="402"/>
      <c r="AE447" s="402"/>
      <c r="AF447" s="402"/>
      <c r="AG447" s="402"/>
      <c r="AH447" s="402"/>
      <c r="AI447" s="402"/>
    </row>
    <row r="448" spans="21:35" ht="12.75">
      <c r="U448" s="393"/>
      <c r="V448" s="392"/>
      <c r="W448"/>
      <c r="X448" s="402"/>
      <c r="Y448" s="402"/>
      <c r="Z448" s="402"/>
      <c r="AA448" s="402"/>
      <c r="AB448" s="402"/>
      <c r="AC448" s="402"/>
      <c r="AD448" s="402"/>
      <c r="AE448" s="402"/>
      <c r="AF448" s="402"/>
      <c r="AG448" s="402"/>
      <c r="AH448" s="402"/>
      <c r="AI448" s="402"/>
    </row>
    <row r="449" spans="21:35" ht="12.75">
      <c r="U449" s="393"/>
      <c r="V449" s="392"/>
      <c r="W449"/>
      <c r="X449" s="402"/>
      <c r="Y449" s="402"/>
      <c r="Z449" s="402"/>
      <c r="AA449" s="402"/>
      <c r="AB449" s="402"/>
      <c r="AC449" s="402"/>
      <c r="AD449" s="402"/>
      <c r="AE449" s="402"/>
      <c r="AF449" s="402"/>
      <c r="AG449" s="402"/>
      <c r="AH449" s="402"/>
      <c r="AI449" s="402"/>
    </row>
    <row r="450" spans="21:35" ht="12.75">
      <c r="U450" s="393"/>
      <c r="V450" s="392"/>
      <c r="W450"/>
      <c r="X450" s="402"/>
      <c r="Y450" s="402"/>
      <c r="Z450" s="402"/>
      <c r="AA450" s="402"/>
      <c r="AB450" s="402"/>
      <c r="AC450" s="402"/>
      <c r="AD450" s="402"/>
      <c r="AE450" s="402"/>
      <c r="AF450" s="402"/>
      <c r="AG450" s="402"/>
      <c r="AH450" s="402"/>
      <c r="AI450" s="402"/>
    </row>
    <row r="451" spans="21:35" ht="12.75">
      <c r="U451" s="393"/>
      <c r="V451" s="392"/>
      <c r="W451"/>
      <c r="X451" s="402"/>
      <c r="Y451" s="402"/>
      <c r="Z451" s="402"/>
      <c r="AA451" s="402"/>
      <c r="AB451" s="402"/>
      <c r="AC451" s="402"/>
      <c r="AD451" s="402"/>
      <c r="AE451" s="402"/>
      <c r="AF451" s="402"/>
      <c r="AG451" s="402"/>
      <c r="AH451" s="402"/>
      <c r="AI451" s="402"/>
    </row>
    <row r="452" spans="21:35" ht="12.75">
      <c r="U452" s="393"/>
      <c r="V452" s="392"/>
      <c r="W452"/>
      <c r="X452" s="402"/>
      <c r="Y452" s="402"/>
      <c r="Z452" s="402"/>
      <c r="AA452" s="402"/>
      <c r="AB452" s="402"/>
      <c r="AC452" s="402"/>
      <c r="AD452" s="402"/>
      <c r="AE452" s="402"/>
      <c r="AF452" s="402"/>
      <c r="AG452" s="402"/>
      <c r="AH452" s="402"/>
      <c r="AI452" s="402"/>
    </row>
    <row r="453" spans="21:35" ht="12.75">
      <c r="U453" s="393"/>
      <c r="V453" s="392"/>
      <c r="W453"/>
      <c r="X453" s="402"/>
      <c r="Y453" s="402"/>
      <c r="Z453" s="402"/>
      <c r="AA453" s="402"/>
      <c r="AB453" s="402"/>
      <c r="AC453" s="402"/>
      <c r="AD453" s="402"/>
      <c r="AE453" s="402"/>
      <c r="AF453" s="402"/>
      <c r="AG453" s="402"/>
      <c r="AH453" s="402"/>
      <c r="AI453" s="402"/>
    </row>
    <row r="454" spans="21:35" ht="12.75">
      <c r="U454" s="393"/>
      <c r="V454" s="392"/>
      <c r="W454"/>
      <c r="X454" s="402"/>
      <c r="Y454" s="402"/>
      <c r="Z454" s="402"/>
      <c r="AA454" s="402"/>
      <c r="AB454" s="402"/>
      <c r="AC454" s="402"/>
      <c r="AD454" s="402"/>
      <c r="AE454" s="402"/>
      <c r="AF454" s="402"/>
      <c r="AG454" s="402"/>
      <c r="AH454" s="402"/>
      <c r="AI454" s="402"/>
    </row>
    <row r="455" spans="21:35" ht="12.75">
      <c r="U455" s="393"/>
      <c r="V455" s="392"/>
      <c r="W455"/>
      <c r="X455" s="402"/>
      <c r="Y455" s="402"/>
      <c r="Z455" s="402"/>
      <c r="AA455" s="402"/>
      <c r="AB455" s="402"/>
      <c r="AC455" s="402"/>
      <c r="AD455" s="402"/>
      <c r="AE455" s="402"/>
      <c r="AF455" s="402"/>
      <c r="AG455" s="402"/>
      <c r="AH455" s="402"/>
      <c r="AI455" s="402"/>
    </row>
    <row r="456" spans="21:35" ht="12.75">
      <c r="U456" s="393"/>
      <c r="V456" s="392"/>
      <c r="W456"/>
      <c r="X456" s="402"/>
      <c r="Y456" s="402"/>
      <c r="Z456" s="402"/>
      <c r="AA456" s="402"/>
      <c r="AB456" s="402"/>
      <c r="AC456" s="402"/>
      <c r="AD456" s="402"/>
      <c r="AE456" s="402"/>
      <c r="AF456" s="402"/>
      <c r="AG456" s="402"/>
      <c r="AH456" s="402"/>
      <c r="AI456" s="402"/>
    </row>
    <row r="457" spans="21:35" ht="12.75">
      <c r="U457" s="393"/>
      <c r="V457" s="392"/>
      <c r="W457"/>
      <c r="X457" s="402"/>
      <c r="Y457" s="402"/>
      <c r="Z457" s="402"/>
      <c r="AA457" s="402"/>
      <c r="AB457" s="402"/>
      <c r="AC457" s="402"/>
      <c r="AD457" s="402"/>
      <c r="AE457" s="402"/>
      <c r="AF457" s="402"/>
      <c r="AG457" s="402"/>
      <c r="AH457" s="402"/>
      <c r="AI457" s="402"/>
    </row>
    <row r="458" spans="21:35" ht="12.75">
      <c r="U458" s="393"/>
      <c r="V458" s="392"/>
      <c r="W458"/>
      <c r="X458" s="402"/>
      <c r="Y458" s="402"/>
      <c r="Z458" s="402"/>
      <c r="AA458" s="402"/>
      <c r="AB458" s="402"/>
      <c r="AC458" s="402"/>
      <c r="AD458" s="402"/>
      <c r="AE458" s="402"/>
      <c r="AF458" s="402"/>
      <c r="AG458" s="402"/>
      <c r="AH458" s="402"/>
      <c r="AI458" s="402"/>
    </row>
    <row r="459" spans="21:35" ht="12.75">
      <c r="U459" s="393"/>
      <c r="V459" s="392"/>
      <c r="W459"/>
      <c r="X459" s="402"/>
      <c r="Y459" s="402"/>
      <c r="Z459" s="402"/>
      <c r="AA459" s="402"/>
      <c r="AB459" s="402"/>
      <c r="AC459" s="402"/>
      <c r="AD459" s="402"/>
      <c r="AE459" s="402"/>
      <c r="AF459" s="402"/>
      <c r="AG459" s="402"/>
      <c r="AH459" s="402"/>
      <c r="AI459" s="402"/>
    </row>
    <row r="460" spans="21:35" ht="12.75">
      <c r="U460" s="393"/>
      <c r="V460" s="392"/>
      <c r="W460"/>
      <c r="X460" s="402"/>
      <c r="Y460" s="402"/>
      <c r="Z460" s="402"/>
      <c r="AA460" s="402"/>
      <c r="AB460" s="402"/>
      <c r="AC460" s="402"/>
      <c r="AD460" s="402"/>
      <c r="AE460" s="402"/>
      <c r="AF460" s="402"/>
      <c r="AG460" s="402"/>
      <c r="AH460" s="402"/>
      <c r="AI460" s="402"/>
    </row>
    <row r="461" spans="21:35" ht="12.75">
      <c r="U461" s="393"/>
      <c r="V461" s="392"/>
      <c r="W461"/>
      <c r="X461" s="402"/>
      <c r="Y461" s="402"/>
      <c r="Z461" s="402"/>
      <c r="AA461" s="402"/>
      <c r="AB461" s="402"/>
      <c r="AC461" s="402"/>
      <c r="AD461" s="402"/>
      <c r="AE461" s="402"/>
      <c r="AF461" s="402"/>
      <c r="AG461" s="402"/>
      <c r="AH461" s="402"/>
      <c r="AI461" s="402"/>
    </row>
    <row r="462" spans="21:35" ht="12.75">
      <c r="U462" s="393"/>
      <c r="V462" s="392"/>
      <c r="W462"/>
      <c r="X462" s="402"/>
      <c r="Y462" s="402"/>
      <c r="Z462" s="402"/>
      <c r="AA462" s="402"/>
      <c r="AB462" s="402"/>
      <c r="AC462" s="402"/>
      <c r="AD462" s="402"/>
      <c r="AE462" s="402"/>
      <c r="AF462" s="402"/>
      <c r="AG462" s="402"/>
      <c r="AH462" s="402"/>
      <c r="AI462" s="402"/>
    </row>
    <row r="463" spans="21:35" ht="12.75">
      <c r="U463" s="393"/>
      <c r="V463" s="392"/>
      <c r="W463"/>
      <c r="X463" s="402"/>
      <c r="Y463" s="402"/>
      <c r="Z463" s="402"/>
      <c r="AA463" s="402"/>
      <c r="AB463" s="402"/>
      <c r="AC463" s="402"/>
      <c r="AD463" s="402"/>
      <c r="AE463" s="402"/>
      <c r="AF463" s="402"/>
      <c r="AG463" s="402"/>
      <c r="AH463" s="402"/>
      <c r="AI463" s="402"/>
    </row>
    <row r="464" spans="21:35" ht="12.75">
      <c r="U464" s="393"/>
      <c r="V464" s="392"/>
      <c r="W464"/>
      <c r="X464" s="402"/>
      <c r="Y464" s="402"/>
      <c r="Z464" s="402"/>
      <c r="AA464" s="402"/>
      <c r="AB464" s="402"/>
      <c r="AC464" s="402"/>
      <c r="AD464" s="402"/>
      <c r="AE464" s="402"/>
      <c r="AF464" s="402"/>
      <c r="AG464" s="402"/>
      <c r="AH464" s="402"/>
      <c r="AI464" s="402"/>
    </row>
    <row r="465" spans="21:35" ht="12.75">
      <c r="U465" s="393"/>
      <c r="V465" s="392"/>
      <c r="W465"/>
      <c r="X465" s="402"/>
      <c r="Y465" s="402"/>
      <c r="Z465" s="402"/>
      <c r="AA465" s="402"/>
      <c r="AB465" s="402"/>
      <c r="AC465" s="402"/>
      <c r="AD465" s="402"/>
      <c r="AE465" s="402"/>
      <c r="AF465" s="402"/>
      <c r="AG465" s="402"/>
      <c r="AH465" s="402"/>
      <c r="AI465" s="402"/>
    </row>
    <row r="466" spans="21:35" ht="12.75">
      <c r="U466" s="393"/>
      <c r="V466" s="392"/>
      <c r="W466"/>
      <c r="X466" s="402"/>
      <c r="Y466" s="402"/>
      <c r="Z466" s="402"/>
      <c r="AA466" s="402"/>
      <c r="AB466" s="402"/>
      <c r="AC466" s="402"/>
      <c r="AD466" s="402"/>
      <c r="AE466" s="402"/>
      <c r="AF466" s="402"/>
      <c r="AG466" s="402"/>
      <c r="AH466" s="402"/>
      <c r="AI466" s="402"/>
    </row>
    <row r="467" spans="21:35" ht="12.75">
      <c r="U467" s="393"/>
      <c r="V467" s="392"/>
      <c r="W467"/>
      <c r="X467" s="402"/>
      <c r="Y467" s="402"/>
      <c r="Z467" s="402"/>
      <c r="AA467" s="402"/>
      <c r="AB467" s="402"/>
      <c r="AC467" s="402"/>
      <c r="AD467" s="402"/>
      <c r="AE467" s="402"/>
      <c r="AF467" s="402"/>
      <c r="AG467" s="402"/>
      <c r="AH467" s="402"/>
      <c r="AI467" s="402"/>
    </row>
    <row r="468" spans="21:35" ht="12.75">
      <c r="U468" s="393"/>
      <c r="V468" s="392"/>
      <c r="W468"/>
      <c r="X468" s="402"/>
      <c r="Y468" s="402"/>
      <c r="Z468" s="402"/>
      <c r="AA468" s="402"/>
      <c r="AB468" s="402"/>
      <c r="AC468" s="402"/>
      <c r="AD468" s="402"/>
      <c r="AE468" s="402"/>
      <c r="AF468" s="402"/>
      <c r="AG468" s="402"/>
      <c r="AH468" s="402"/>
      <c r="AI468" s="402"/>
    </row>
    <row r="469" spans="21:35" ht="12.75">
      <c r="U469" s="393"/>
      <c r="V469" s="392"/>
      <c r="W469"/>
      <c r="X469" s="402"/>
      <c r="Y469" s="402"/>
      <c r="Z469" s="402"/>
      <c r="AA469" s="402"/>
      <c r="AB469" s="402"/>
      <c r="AC469" s="402"/>
      <c r="AD469" s="402"/>
      <c r="AE469" s="402"/>
      <c r="AF469" s="402"/>
      <c r="AG469" s="402"/>
      <c r="AH469" s="402"/>
      <c r="AI469" s="402"/>
    </row>
    <row r="470" spans="21:35" ht="12.75">
      <c r="U470" s="393"/>
      <c r="V470" s="392"/>
      <c r="W470"/>
      <c r="X470" s="402"/>
      <c r="Y470" s="402"/>
      <c r="Z470" s="402"/>
      <c r="AA470" s="402"/>
      <c r="AB470" s="402"/>
      <c r="AC470" s="402"/>
      <c r="AD470" s="402"/>
      <c r="AE470" s="402"/>
      <c r="AF470" s="402"/>
      <c r="AG470" s="402"/>
      <c r="AH470" s="402"/>
      <c r="AI470" s="402"/>
    </row>
    <row r="471" spans="21:35" ht="12.75">
      <c r="U471" s="393"/>
      <c r="V471" s="392"/>
      <c r="W471"/>
      <c r="X471" s="402"/>
      <c r="Y471" s="402"/>
      <c r="Z471" s="402"/>
      <c r="AA471" s="402"/>
      <c r="AB471" s="402"/>
      <c r="AC471" s="402"/>
      <c r="AD471" s="402"/>
      <c r="AE471" s="402"/>
      <c r="AF471" s="402"/>
      <c r="AG471" s="402"/>
      <c r="AH471" s="402"/>
      <c r="AI471" s="402"/>
    </row>
    <row r="472" spans="21:35" ht="12.75">
      <c r="U472" s="393"/>
      <c r="V472" s="392"/>
      <c r="W472"/>
      <c r="X472" s="402"/>
      <c r="Y472" s="402"/>
      <c r="Z472" s="402"/>
      <c r="AA472" s="402"/>
      <c r="AB472" s="402"/>
      <c r="AC472" s="402"/>
      <c r="AD472" s="402"/>
      <c r="AE472" s="402"/>
      <c r="AF472" s="402"/>
      <c r="AG472" s="402"/>
      <c r="AH472" s="402"/>
      <c r="AI472" s="402"/>
    </row>
    <row r="473" spans="21:35" ht="12.75">
      <c r="U473" s="393"/>
      <c r="V473" s="392"/>
      <c r="W473"/>
      <c r="X473" s="402"/>
      <c r="Y473" s="402"/>
      <c r="Z473" s="402"/>
      <c r="AA473" s="402"/>
      <c r="AB473" s="402"/>
      <c r="AC473" s="402"/>
      <c r="AD473" s="402"/>
      <c r="AE473" s="402"/>
      <c r="AF473" s="402"/>
      <c r="AG473" s="402"/>
      <c r="AH473" s="402"/>
      <c r="AI473" s="402"/>
    </row>
    <row r="474" spans="21:35" ht="12.75">
      <c r="U474" s="393"/>
      <c r="V474" s="392"/>
      <c r="W474"/>
      <c r="X474" s="402"/>
      <c r="Y474" s="402"/>
      <c r="Z474" s="402"/>
      <c r="AA474" s="402"/>
      <c r="AB474" s="402"/>
      <c r="AC474" s="402"/>
      <c r="AD474" s="402"/>
      <c r="AE474" s="402"/>
      <c r="AF474" s="402"/>
      <c r="AG474" s="402"/>
      <c r="AH474" s="402"/>
      <c r="AI474" s="402"/>
    </row>
    <row r="475" spans="21:35" ht="12.75">
      <c r="U475" s="393"/>
      <c r="V475" s="392"/>
      <c r="W475"/>
      <c r="X475" s="402"/>
      <c r="Y475" s="402"/>
      <c r="Z475" s="402"/>
      <c r="AA475" s="402"/>
      <c r="AB475" s="402"/>
      <c r="AC475" s="402"/>
      <c r="AD475" s="402"/>
      <c r="AE475" s="402"/>
      <c r="AF475" s="402"/>
      <c r="AG475" s="402"/>
      <c r="AH475" s="402"/>
      <c r="AI475" s="402"/>
    </row>
    <row r="476" spans="21:35" ht="12.75">
      <c r="U476" s="393"/>
      <c r="V476" s="392"/>
      <c r="W476"/>
      <c r="X476" s="402"/>
      <c r="Y476" s="402"/>
      <c r="Z476" s="402"/>
      <c r="AA476" s="402"/>
      <c r="AB476" s="402"/>
      <c r="AC476" s="402"/>
      <c r="AD476" s="402"/>
      <c r="AE476" s="402"/>
      <c r="AF476" s="402"/>
      <c r="AG476" s="402"/>
      <c r="AH476" s="402"/>
      <c r="AI476" s="402"/>
    </row>
    <row r="477" spans="21:35" ht="12.75">
      <c r="U477" s="393"/>
      <c r="V477" s="392"/>
      <c r="W477"/>
      <c r="X477" s="402"/>
      <c r="Y477" s="402"/>
      <c r="Z477" s="402"/>
      <c r="AA477" s="402"/>
      <c r="AB477" s="402"/>
      <c r="AC477" s="402"/>
      <c r="AD477" s="402"/>
      <c r="AE477" s="402"/>
      <c r="AF477" s="402"/>
      <c r="AG477" s="402"/>
      <c r="AH477" s="402"/>
      <c r="AI477" s="402"/>
    </row>
    <row r="478" spans="21:35" ht="12.75">
      <c r="U478" s="393"/>
      <c r="V478" s="392"/>
      <c r="W478"/>
      <c r="X478" s="402"/>
      <c r="Y478" s="402"/>
      <c r="Z478" s="402"/>
      <c r="AA478" s="402"/>
      <c r="AB478" s="402"/>
      <c r="AC478" s="402"/>
      <c r="AD478" s="402"/>
      <c r="AE478" s="402"/>
      <c r="AF478" s="402"/>
      <c r="AG478" s="402"/>
      <c r="AH478" s="402"/>
      <c r="AI478" s="402"/>
    </row>
    <row r="479" spans="21:35" ht="12.75">
      <c r="U479" s="393"/>
      <c r="V479" s="392"/>
      <c r="W479"/>
      <c r="X479" s="402"/>
      <c r="Y479" s="402"/>
      <c r="Z479" s="402"/>
      <c r="AA479" s="402"/>
      <c r="AB479" s="402"/>
      <c r="AC479" s="402"/>
      <c r="AD479" s="402"/>
      <c r="AE479" s="402"/>
      <c r="AF479" s="402"/>
      <c r="AG479" s="402"/>
      <c r="AH479" s="402"/>
      <c r="AI479" s="402"/>
    </row>
    <row r="480" spans="21:35" ht="12.75">
      <c r="U480" s="393"/>
      <c r="V480" s="392"/>
      <c r="W480"/>
      <c r="X480" s="402"/>
      <c r="Y480" s="402"/>
      <c r="Z480" s="402"/>
      <c r="AA480" s="402"/>
      <c r="AB480" s="402"/>
      <c r="AC480" s="402"/>
      <c r="AD480" s="402"/>
      <c r="AE480" s="402"/>
      <c r="AF480" s="402"/>
      <c r="AG480" s="402"/>
      <c r="AH480" s="402"/>
      <c r="AI480" s="402"/>
    </row>
    <row r="481" spans="21:35" ht="13.5" thickBot="1">
      <c r="U481" s="393"/>
      <c r="V481" s="392"/>
      <c r="W481"/>
      <c r="X481" s="402"/>
      <c r="Y481" s="402"/>
      <c r="Z481" s="402"/>
      <c r="AA481" s="402"/>
      <c r="AB481" s="402"/>
      <c r="AC481" s="402"/>
      <c r="AD481" s="402"/>
      <c r="AE481" s="402"/>
      <c r="AF481" s="402"/>
      <c r="AG481" s="402"/>
      <c r="AH481" s="402"/>
      <c r="AI481" s="402"/>
    </row>
    <row r="482" spans="21:35" ht="12.75">
      <c r="U482" s="392"/>
      <c r="V482" s="401"/>
      <c r="W482"/>
      <c r="X482" s="404"/>
      <c r="Y482" s="404"/>
      <c r="Z482" s="404"/>
      <c r="AA482" s="404"/>
      <c r="AB482" s="404"/>
      <c r="AC482" s="404"/>
      <c r="AD482" s="404"/>
      <c r="AE482" s="404"/>
      <c r="AF482" s="405"/>
      <c r="AG482" s="404"/>
      <c r="AH482" s="404"/>
      <c r="AI482" s="404"/>
    </row>
    <row r="483" spans="21:35" ht="12.75">
      <c r="U483" s="393"/>
      <c r="V483" s="392"/>
      <c r="W483"/>
      <c r="X483" s="404"/>
      <c r="Y483" s="404"/>
      <c r="Z483" s="404"/>
      <c r="AA483" s="404"/>
      <c r="AB483" s="404"/>
      <c r="AC483" s="404"/>
      <c r="AD483" s="404"/>
      <c r="AE483" s="404"/>
      <c r="AF483" s="405"/>
      <c r="AG483" s="404"/>
      <c r="AH483" s="404"/>
      <c r="AI483" s="404"/>
    </row>
    <row r="484" spans="21:35" ht="12.75">
      <c r="U484" s="393"/>
      <c r="V484" s="392"/>
      <c r="W484"/>
      <c r="X484" s="404"/>
      <c r="Y484" s="404"/>
      <c r="Z484" s="404"/>
      <c r="AA484" s="404"/>
      <c r="AB484" s="404"/>
      <c r="AC484" s="404"/>
      <c r="AD484" s="404"/>
      <c r="AE484" s="404"/>
      <c r="AF484" s="405"/>
      <c r="AG484" s="404"/>
      <c r="AH484" s="404"/>
      <c r="AI484" s="404"/>
    </row>
    <row r="485" spans="21:35" ht="12.75">
      <c r="U485" s="393"/>
      <c r="V485" s="392"/>
      <c r="W485"/>
      <c r="X485" s="404"/>
      <c r="Y485" s="404"/>
      <c r="Z485" s="404"/>
      <c r="AA485" s="404"/>
      <c r="AB485" s="404"/>
      <c r="AC485" s="404"/>
      <c r="AD485" s="404"/>
      <c r="AE485" s="404"/>
      <c r="AF485" s="405"/>
      <c r="AG485" s="404"/>
      <c r="AH485" s="404"/>
      <c r="AI485" s="404"/>
    </row>
    <row r="486" spans="21:35" ht="12.75">
      <c r="U486" s="393"/>
      <c r="V486" s="392"/>
      <c r="W486"/>
      <c r="X486" s="404"/>
      <c r="Y486" s="404"/>
      <c r="Z486" s="404"/>
      <c r="AA486" s="404"/>
      <c r="AB486" s="404"/>
      <c r="AC486" s="404"/>
      <c r="AD486" s="404"/>
      <c r="AE486" s="404"/>
      <c r="AF486" s="405"/>
      <c r="AG486" s="404"/>
      <c r="AH486" s="404"/>
      <c r="AI486" s="404"/>
    </row>
    <row r="487" spans="21:35" ht="12.75">
      <c r="U487" s="393"/>
      <c r="V487" s="392"/>
      <c r="W487"/>
      <c r="X487" s="404"/>
      <c r="Y487" s="404"/>
      <c r="Z487" s="404"/>
      <c r="AA487" s="404"/>
      <c r="AB487" s="404"/>
      <c r="AC487" s="404"/>
      <c r="AD487" s="404"/>
      <c r="AE487" s="404"/>
      <c r="AF487" s="405"/>
      <c r="AG487" s="404"/>
      <c r="AH487" s="404"/>
      <c r="AI487" s="404"/>
    </row>
    <row r="488" spans="21:35" ht="12.75">
      <c r="U488" s="393"/>
      <c r="V488" s="392"/>
      <c r="W488"/>
      <c r="X488" s="404"/>
      <c r="Y488" s="404"/>
      <c r="Z488" s="404"/>
      <c r="AA488" s="404"/>
      <c r="AB488" s="404"/>
      <c r="AC488" s="404"/>
      <c r="AD488" s="404"/>
      <c r="AE488" s="404"/>
      <c r="AF488" s="405"/>
      <c r="AG488" s="404"/>
      <c r="AH488" s="404"/>
      <c r="AI488" s="404"/>
    </row>
    <row r="489" spans="21:35" ht="12.75">
      <c r="U489" s="393"/>
      <c r="V489" s="392"/>
      <c r="W489"/>
      <c r="X489" s="404"/>
      <c r="Y489" s="404"/>
      <c r="Z489" s="404"/>
      <c r="AA489" s="404"/>
      <c r="AB489" s="404"/>
      <c r="AC489" s="404"/>
      <c r="AD489" s="404"/>
      <c r="AE489" s="404"/>
      <c r="AF489" s="405"/>
      <c r="AG489" s="404"/>
      <c r="AH489" s="404"/>
      <c r="AI489" s="404"/>
    </row>
    <row r="490" spans="21:35" ht="12.75">
      <c r="U490" s="393"/>
      <c r="V490" s="392"/>
      <c r="W490"/>
      <c r="X490" s="404"/>
      <c r="Y490" s="404"/>
      <c r="Z490" s="404"/>
      <c r="AA490" s="404"/>
      <c r="AB490" s="404"/>
      <c r="AC490" s="404"/>
      <c r="AD490" s="404"/>
      <c r="AE490" s="404"/>
      <c r="AF490" s="405"/>
      <c r="AG490" s="404"/>
      <c r="AH490" s="404"/>
      <c r="AI490" s="404"/>
    </row>
    <row r="491" spans="21:35" ht="12.75">
      <c r="U491" s="393"/>
      <c r="V491" s="392"/>
      <c r="W491"/>
      <c r="X491" s="404"/>
      <c r="Y491" s="404"/>
      <c r="Z491" s="404"/>
      <c r="AA491" s="404"/>
      <c r="AB491" s="404"/>
      <c r="AC491" s="404"/>
      <c r="AD491" s="404"/>
      <c r="AE491" s="404"/>
      <c r="AF491" s="405"/>
      <c r="AG491" s="404"/>
      <c r="AH491" s="404"/>
      <c r="AI491" s="404"/>
    </row>
    <row r="492" spans="21:35" ht="12.75">
      <c r="U492" s="393"/>
      <c r="V492" s="392"/>
      <c r="W492"/>
      <c r="X492" s="404"/>
      <c r="Y492" s="404"/>
      <c r="Z492" s="404"/>
      <c r="AA492" s="404"/>
      <c r="AB492" s="404"/>
      <c r="AC492" s="404"/>
      <c r="AD492" s="404"/>
      <c r="AE492" s="404"/>
      <c r="AF492" s="405"/>
      <c r="AG492" s="404"/>
      <c r="AH492" s="404"/>
      <c r="AI492" s="404"/>
    </row>
    <row r="493" spans="21:35" ht="12.75">
      <c r="U493" s="393"/>
      <c r="V493" s="392"/>
      <c r="W493"/>
      <c r="X493" s="404"/>
      <c r="Y493" s="404"/>
      <c r="Z493" s="404"/>
      <c r="AA493" s="404"/>
      <c r="AB493" s="404"/>
      <c r="AC493" s="404"/>
      <c r="AD493" s="404"/>
      <c r="AE493" s="404"/>
      <c r="AF493" s="405"/>
      <c r="AG493" s="404"/>
      <c r="AH493" s="404"/>
      <c r="AI493" s="404"/>
    </row>
    <row r="494" spans="21:35" ht="12.75">
      <c r="U494" s="393"/>
      <c r="V494" s="392"/>
      <c r="W494"/>
      <c r="X494" s="404"/>
      <c r="Y494" s="404"/>
      <c r="Z494" s="404"/>
      <c r="AA494" s="404"/>
      <c r="AB494" s="404"/>
      <c r="AC494" s="404"/>
      <c r="AD494" s="404"/>
      <c r="AE494" s="404"/>
      <c r="AF494" s="404"/>
      <c r="AG494" s="404"/>
      <c r="AH494" s="404"/>
      <c r="AI494" s="404"/>
    </row>
    <row r="495" spans="21:35" ht="12.75">
      <c r="U495" s="393"/>
      <c r="V495" s="392"/>
      <c r="W495"/>
      <c r="X495" s="404"/>
      <c r="Y495" s="404"/>
      <c r="Z495" s="404"/>
      <c r="AA495" s="404"/>
      <c r="AB495" s="404"/>
      <c r="AC495" s="404"/>
      <c r="AD495" s="404"/>
      <c r="AE495" s="404"/>
      <c r="AF495" s="404"/>
      <c r="AG495" s="404"/>
      <c r="AH495" s="404"/>
      <c r="AI495" s="404"/>
    </row>
    <row r="496" spans="21:35" ht="12.75">
      <c r="U496" s="393"/>
      <c r="V496" s="392"/>
      <c r="W496"/>
      <c r="X496" s="404"/>
      <c r="Y496" s="404"/>
      <c r="Z496" s="404"/>
      <c r="AA496" s="404"/>
      <c r="AB496" s="404"/>
      <c r="AC496" s="404"/>
      <c r="AD496" s="404"/>
      <c r="AE496" s="404"/>
      <c r="AF496" s="404"/>
      <c r="AG496" s="404"/>
      <c r="AH496" s="404"/>
      <c r="AI496" s="404"/>
    </row>
    <row r="497" spans="21:35" ht="12.75">
      <c r="U497" s="393"/>
      <c r="V497" s="392"/>
      <c r="W497"/>
      <c r="X497" s="404"/>
      <c r="Y497" s="404"/>
      <c r="Z497" s="404"/>
      <c r="AA497" s="404"/>
      <c r="AB497" s="404"/>
      <c r="AC497" s="404"/>
      <c r="AD497" s="404"/>
      <c r="AE497" s="404"/>
      <c r="AF497" s="404"/>
      <c r="AG497" s="404"/>
      <c r="AH497" s="404"/>
      <c r="AI497" s="404"/>
    </row>
    <row r="498" spans="21:35" ht="12.75">
      <c r="U498" s="393"/>
      <c r="V498" s="392"/>
      <c r="W498"/>
      <c r="X498" s="404"/>
      <c r="Y498" s="404"/>
      <c r="Z498" s="404"/>
      <c r="AA498" s="404"/>
      <c r="AB498" s="404"/>
      <c r="AC498" s="404"/>
      <c r="AD498" s="404"/>
      <c r="AE498" s="404"/>
      <c r="AF498" s="404"/>
      <c r="AG498" s="404"/>
      <c r="AH498" s="404"/>
      <c r="AI498" s="404"/>
    </row>
    <row r="499" spans="21:35" ht="12.75">
      <c r="U499" s="393"/>
      <c r="V499" s="392"/>
      <c r="W499"/>
      <c r="X499" s="404"/>
      <c r="Y499" s="404"/>
      <c r="Z499" s="404"/>
      <c r="AA499" s="404"/>
      <c r="AB499" s="404"/>
      <c r="AC499" s="404"/>
      <c r="AD499" s="404"/>
      <c r="AE499" s="404"/>
      <c r="AF499" s="404"/>
      <c r="AG499" s="404"/>
      <c r="AH499" s="404"/>
      <c r="AI499" s="404"/>
    </row>
    <row r="500" spans="21:35" ht="12.75">
      <c r="U500" s="393"/>
      <c r="V500" s="392"/>
      <c r="W500"/>
      <c r="X500" s="404"/>
      <c r="Y500" s="404"/>
      <c r="Z500" s="404"/>
      <c r="AA500" s="404"/>
      <c r="AB500" s="404"/>
      <c r="AC500" s="404"/>
      <c r="AD500" s="404"/>
      <c r="AE500" s="404"/>
      <c r="AF500" s="404"/>
      <c r="AG500" s="404"/>
      <c r="AH500" s="404"/>
      <c r="AI500" s="404"/>
    </row>
    <row r="501" spans="21:35" ht="12.75">
      <c r="U501" s="393"/>
      <c r="V501" s="392"/>
      <c r="W501"/>
      <c r="X501" s="404"/>
      <c r="Y501" s="404"/>
      <c r="Z501" s="404"/>
      <c r="AA501" s="404"/>
      <c r="AB501" s="404"/>
      <c r="AC501" s="404"/>
      <c r="AD501" s="404"/>
      <c r="AE501" s="404"/>
      <c r="AF501" s="404"/>
      <c r="AG501" s="404"/>
      <c r="AH501" s="404"/>
      <c r="AI501" s="404"/>
    </row>
    <row r="502" spans="21:35" ht="12.75">
      <c r="U502" s="393"/>
      <c r="V502" s="392"/>
      <c r="W502"/>
      <c r="X502" s="404"/>
      <c r="Y502" s="404"/>
      <c r="Z502" s="404"/>
      <c r="AA502" s="404"/>
      <c r="AB502" s="404"/>
      <c r="AC502" s="404"/>
      <c r="AD502" s="404"/>
      <c r="AE502" s="404"/>
      <c r="AF502" s="404"/>
      <c r="AG502" s="404"/>
      <c r="AH502" s="404"/>
      <c r="AI502" s="404"/>
    </row>
    <row r="503" spans="21:35" ht="12.75">
      <c r="U503" s="393"/>
      <c r="V503" s="392"/>
      <c r="W503"/>
      <c r="X503" s="404"/>
      <c r="Y503" s="404"/>
      <c r="Z503" s="404"/>
      <c r="AA503" s="404"/>
      <c r="AB503" s="404"/>
      <c r="AC503" s="404"/>
      <c r="AD503" s="404"/>
      <c r="AE503" s="404"/>
      <c r="AF503" s="404"/>
      <c r="AG503" s="404"/>
      <c r="AH503" s="404"/>
      <c r="AI503" s="404"/>
    </row>
    <row r="504" spans="21:35" ht="12.75">
      <c r="U504" s="393"/>
      <c r="V504" s="392"/>
      <c r="W504"/>
      <c r="X504" s="404"/>
      <c r="Y504" s="404"/>
      <c r="Z504" s="404"/>
      <c r="AA504" s="404"/>
      <c r="AB504" s="404"/>
      <c r="AC504" s="404"/>
      <c r="AD504" s="404"/>
      <c r="AE504" s="404"/>
      <c r="AF504" s="404"/>
      <c r="AG504" s="404"/>
      <c r="AH504" s="404"/>
      <c r="AI504" s="404"/>
    </row>
    <row r="505" spans="21:35" ht="12.75">
      <c r="U505" s="393"/>
      <c r="V505" s="392"/>
      <c r="W505"/>
      <c r="X505" s="404"/>
      <c r="Y505" s="404"/>
      <c r="Z505" s="404"/>
      <c r="AA505" s="404"/>
      <c r="AB505" s="404"/>
      <c r="AC505" s="404"/>
      <c r="AD505" s="404"/>
      <c r="AE505" s="404"/>
      <c r="AF505" s="404"/>
      <c r="AG505" s="404"/>
      <c r="AH505" s="404"/>
      <c r="AI505" s="404"/>
    </row>
    <row r="506" spans="21:35" ht="12.75">
      <c r="U506" s="393"/>
      <c r="V506" s="392"/>
      <c r="W506"/>
      <c r="X506" s="404"/>
      <c r="Y506" s="404"/>
      <c r="Z506" s="404"/>
      <c r="AA506" s="404"/>
      <c r="AB506" s="404"/>
      <c r="AC506" s="404"/>
      <c r="AD506" s="404"/>
      <c r="AE506" s="404"/>
      <c r="AF506" s="404"/>
      <c r="AG506" s="404"/>
      <c r="AH506" s="404"/>
      <c r="AI506" s="404"/>
    </row>
    <row r="507" spans="21:35" ht="12.75">
      <c r="U507" s="393"/>
      <c r="V507" s="392"/>
      <c r="W507"/>
      <c r="X507" s="404"/>
      <c r="Y507" s="404"/>
      <c r="Z507" s="404"/>
      <c r="AA507" s="404"/>
      <c r="AB507" s="404"/>
      <c r="AC507" s="404"/>
      <c r="AD507" s="404"/>
      <c r="AE507" s="404"/>
      <c r="AF507" s="404"/>
      <c r="AG507" s="404"/>
      <c r="AH507" s="404"/>
      <c r="AI507" s="404"/>
    </row>
    <row r="508" spans="21:35" ht="12.75">
      <c r="U508" s="393"/>
      <c r="V508" s="392"/>
      <c r="W508"/>
      <c r="X508" s="404"/>
      <c r="Y508" s="404"/>
      <c r="Z508" s="404"/>
      <c r="AA508" s="404"/>
      <c r="AB508" s="404"/>
      <c r="AC508" s="404"/>
      <c r="AD508" s="404"/>
      <c r="AE508" s="404"/>
      <c r="AF508" s="404"/>
      <c r="AG508" s="404"/>
      <c r="AH508" s="406"/>
      <c r="AI508" s="404"/>
    </row>
    <row r="509" spans="21:35" ht="12.75">
      <c r="U509" s="393"/>
      <c r="V509" s="392"/>
      <c r="W509"/>
      <c r="X509" s="404"/>
      <c r="Y509" s="404"/>
      <c r="Z509" s="404"/>
      <c r="AA509" s="404"/>
      <c r="AB509" s="404"/>
      <c r="AC509" s="404"/>
      <c r="AD509" s="404"/>
      <c r="AE509" s="404"/>
      <c r="AF509" s="404"/>
      <c r="AG509" s="404"/>
      <c r="AH509" s="404"/>
      <c r="AI509" s="404"/>
    </row>
    <row r="510" spans="21:35" ht="12.75">
      <c r="U510" s="393"/>
      <c r="V510" s="392"/>
      <c r="W510"/>
      <c r="X510" s="404"/>
      <c r="Y510" s="404"/>
      <c r="Z510" s="404"/>
      <c r="AA510" s="404"/>
      <c r="AB510" s="404"/>
      <c r="AC510" s="404"/>
      <c r="AD510" s="404"/>
      <c r="AE510" s="404"/>
      <c r="AF510" s="404"/>
      <c r="AG510" s="404"/>
      <c r="AH510" s="404"/>
      <c r="AI510" s="404"/>
    </row>
    <row r="511" spans="21:35" ht="12.75">
      <c r="U511" s="393"/>
      <c r="V511" s="392"/>
      <c r="W511"/>
      <c r="X511" s="404"/>
      <c r="Y511" s="404"/>
      <c r="Z511" s="404"/>
      <c r="AA511" s="404"/>
      <c r="AB511" s="404"/>
      <c r="AC511" s="404"/>
      <c r="AD511" s="404"/>
      <c r="AE511" s="404"/>
      <c r="AF511" s="404"/>
      <c r="AG511" s="404"/>
      <c r="AH511" s="404"/>
      <c r="AI511" s="404"/>
    </row>
    <row r="512" spans="21:35" ht="12.75">
      <c r="U512" s="393"/>
      <c r="V512" s="392"/>
      <c r="W512"/>
      <c r="X512" s="404"/>
      <c r="Y512" s="404"/>
      <c r="Z512" s="404"/>
      <c r="AA512" s="404"/>
      <c r="AB512" s="404"/>
      <c r="AC512" s="404"/>
      <c r="AD512" s="404"/>
      <c r="AE512" s="404"/>
      <c r="AF512" s="404"/>
      <c r="AG512" s="404"/>
      <c r="AH512" s="404"/>
      <c r="AI512" s="404"/>
    </row>
    <row r="513" spans="21:35" ht="12.75">
      <c r="U513" s="393"/>
      <c r="V513" s="392"/>
      <c r="W513"/>
      <c r="X513" s="404"/>
      <c r="Y513" s="404"/>
      <c r="Z513" s="404"/>
      <c r="AA513" s="404"/>
      <c r="AB513" s="404"/>
      <c r="AC513" s="404"/>
      <c r="AD513" s="404"/>
      <c r="AE513" s="404"/>
      <c r="AF513" s="404"/>
      <c r="AG513" s="404"/>
      <c r="AH513" s="404"/>
      <c r="AI513" s="404"/>
    </row>
    <row r="514" spans="21:35" ht="12.75">
      <c r="U514" s="393"/>
      <c r="V514" s="392"/>
      <c r="W514"/>
      <c r="X514" s="404"/>
      <c r="Y514" s="404"/>
      <c r="Z514" s="404"/>
      <c r="AA514" s="404"/>
      <c r="AB514" s="404"/>
      <c r="AC514" s="404"/>
      <c r="AD514" s="404"/>
      <c r="AE514" s="404"/>
      <c r="AF514" s="404"/>
      <c r="AG514" s="404"/>
      <c r="AH514" s="404"/>
      <c r="AI514" s="404"/>
    </row>
    <row r="515" spans="21:35" ht="12.75">
      <c r="U515" s="393"/>
      <c r="V515" s="392"/>
      <c r="W515"/>
      <c r="X515" s="404"/>
      <c r="Y515" s="404"/>
      <c r="Z515" s="404"/>
      <c r="AA515" s="404"/>
      <c r="AB515" s="404"/>
      <c r="AC515" s="404"/>
      <c r="AD515" s="404"/>
      <c r="AE515" s="404"/>
      <c r="AF515" s="404"/>
      <c r="AG515" s="404"/>
      <c r="AH515" s="404"/>
      <c r="AI515" s="404"/>
    </row>
    <row r="516" spans="21:35" ht="12.75">
      <c r="U516" s="393"/>
      <c r="V516" s="392"/>
      <c r="W516"/>
      <c r="X516" s="404"/>
      <c r="Y516" s="404"/>
      <c r="Z516" s="404"/>
      <c r="AA516" s="404"/>
      <c r="AB516" s="404"/>
      <c r="AC516" s="404"/>
      <c r="AD516" s="404"/>
      <c r="AE516" s="404"/>
      <c r="AF516" s="404"/>
      <c r="AG516" s="404"/>
      <c r="AH516" s="404"/>
      <c r="AI516" s="404"/>
    </row>
    <row r="517" spans="21:35" ht="12.75">
      <c r="U517" s="393"/>
      <c r="V517" s="392"/>
      <c r="W517"/>
      <c r="X517" s="404"/>
      <c r="Y517" s="404"/>
      <c r="Z517" s="404"/>
      <c r="AA517" s="404"/>
      <c r="AB517" s="404"/>
      <c r="AC517" s="404"/>
      <c r="AD517" s="404"/>
      <c r="AE517" s="404"/>
      <c r="AF517" s="404"/>
      <c r="AG517" s="404"/>
      <c r="AH517" s="404"/>
      <c r="AI517" s="404"/>
    </row>
    <row r="518" spans="21:35" ht="12.75">
      <c r="U518" s="393"/>
      <c r="V518" s="392"/>
      <c r="W518"/>
      <c r="X518" s="404"/>
      <c r="Y518" s="404"/>
      <c r="Z518" s="404"/>
      <c r="AA518" s="404"/>
      <c r="AB518" s="404"/>
      <c r="AC518" s="404"/>
      <c r="AD518" s="404"/>
      <c r="AE518" s="404"/>
      <c r="AF518" s="404"/>
      <c r="AG518" s="404"/>
      <c r="AH518" s="404"/>
      <c r="AI518" s="404"/>
    </row>
    <row r="519" spans="21:35" ht="12.75">
      <c r="U519" s="393"/>
      <c r="V519" s="392"/>
      <c r="W519"/>
      <c r="X519" s="404"/>
      <c r="Y519" s="404"/>
      <c r="Z519" s="404"/>
      <c r="AA519" s="404"/>
      <c r="AB519" s="404"/>
      <c r="AC519" s="404"/>
      <c r="AD519" s="404"/>
      <c r="AE519" s="404"/>
      <c r="AF519" s="404"/>
      <c r="AG519" s="404"/>
      <c r="AH519" s="404"/>
      <c r="AI519" s="404"/>
    </row>
    <row r="520" spans="21:35" ht="12.75">
      <c r="U520" s="393"/>
      <c r="V520" s="392"/>
      <c r="W520"/>
      <c r="X520" s="404"/>
      <c r="Y520" s="404"/>
      <c r="Z520" s="404"/>
      <c r="AA520" s="404"/>
      <c r="AB520" s="404"/>
      <c r="AC520" s="404"/>
      <c r="AD520" s="404"/>
      <c r="AE520" s="404"/>
      <c r="AF520" s="404"/>
      <c r="AG520" s="404"/>
      <c r="AH520" s="404"/>
      <c r="AI520" s="404"/>
    </row>
    <row r="521" spans="21:35" ht="12.75">
      <c r="U521" s="393"/>
      <c r="V521" s="392"/>
      <c r="W521"/>
      <c r="X521" s="404"/>
      <c r="Y521" s="404"/>
      <c r="Z521" s="404"/>
      <c r="AA521" s="404"/>
      <c r="AB521" s="404"/>
      <c r="AC521" s="404"/>
      <c r="AD521" s="404"/>
      <c r="AE521" s="404"/>
      <c r="AF521" s="404"/>
      <c r="AG521" s="404"/>
      <c r="AH521" s="404"/>
      <c r="AI521" s="404"/>
    </row>
    <row r="522" spans="21:35" ht="12.75">
      <c r="U522" s="393"/>
      <c r="V522" s="392"/>
      <c r="W522"/>
      <c r="X522" s="404"/>
      <c r="Y522" s="404"/>
      <c r="Z522" s="404"/>
      <c r="AA522" s="404"/>
      <c r="AB522" s="404"/>
      <c r="AC522" s="404"/>
      <c r="AD522" s="404"/>
      <c r="AE522" s="404"/>
      <c r="AF522" s="404"/>
      <c r="AG522" s="404"/>
      <c r="AH522" s="404"/>
      <c r="AI522" s="404"/>
    </row>
    <row r="523" spans="21:35" ht="12.75">
      <c r="U523" s="393"/>
      <c r="V523" s="392"/>
      <c r="W523"/>
      <c r="X523" s="404"/>
      <c r="Y523" s="404"/>
      <c r="Z523" s="404"/>
      <c r="AA523" s="404"/>
      <c r="AB523" s="404"/>
      <c r="AC523" s="404"/>
      <c r="AD523" s="404"/>
      <c r="AE523" s="404"/>
      <c r="AF523" s="404"/>
      <c r="AG523" s="404"/>
      <c r="AH523" s="404"/>
      <c r="AI523" s="404"/>
    </row>
    <row r="524" spans="21:35" ht="12.75">
      <c r="U524" s="393"/>
      <c r="V524" s="392"/>
      <c r="W524"/>
      <c r="X524" s="404"/>
      <c r="Y524" s="404"/>
      <c r="Z524" s="404"/>
      <c r="AA524" s="404"/>
      <c r="AB524" s="404"/>
      <c r="AC524" s="404"/>
      <c r="AD524" s="404"/>
      <c r="AE524" s="404"/>
      <c r="AF524" s="404"/>
      <c r="AG524" s="404"/>
      <c r="AH524" s="404"/>
      <c r="AI524" s="404"/>
    </row>
    <row r="525" spans="21:35" ht="12.75">
      <c r="U525" s="393"/>
      <c r="V525" s="392"/>
      <c r="W525"/>
      <c r="X525" s="404"/>
      <c r="Y525" s="404"/>
      <c r="Z525" s="404"/>
      <c r="AA525" s="404"/>
      <c r="AB525" s="404"/>
      <c r="AC525" s="404"/>
      <c r="AD525" s="404"/>
      <c r="AE525" s="404"/>
      <c r="AF525" s="404"/>
      <c r="AG525" s="404"/>
      <c r="AH525" s="404"/>
      <c r="AI525" s="404"/>
    </row>
    <row r="526" spans="21:35" ht="12.75">
      <c r="U526" s="393"/>
      <c r="V526" s="392"/>
      <c r="W526"/>
      <c r="X526" s="404"/>
      <c r="Y526" s="404"/>
      <c r="Z526" s="404"/>
      <c r="AA526" s="404"/>
      <c r="AB526" s="404"/>
      <c r="AC526" s="404"/>
      <c r="AD526" s="404"/>
      <c r="AE526" s="404"/>
      <c r="AF526" s="404"/>
      <c r="AG526" s="404"/>
      <c r="AH526" s="404"/>
      <c r="AI526" s="404"/>
    </row>
    <row r="527" spans="21:35" ht="12.75">
      <c r="U527" s="393"/>
      <c r="V527" s="392"/>
      <c r="W527"/>
      <c r="X527" s="404"/>
      <c r="Y527" s="404"/>
      <c r="Z527" s="404"/>
      <c r="AA527" s="404"/>
      <c r="AB527" s="404"/>
      <c r="AC527" s="404"/>
      <c r="AD527" s="404"/>
      <c r="AE527" s="404"/>
      <c r="AF527" s="404"/>
      <c r="AG527" s="404"/>
      <c r="AH527" s="404"/>
      <c r="AI527" s="404"/>
    </row>
    <row r="528" spans="21:35" ht="12.75">
      <c r="U528" s="393"/>
      <c r="V528" s="392"/>
      <c r="W528"/>
      <c r="X528" s="404"/>
      <c r="Y528" s="404"/>
      <c r="Z528" s="404"/>
      <c r="AA528" s="404"/>
      <c r="AB528" s="404"/>
      <c r="AC528" s="404"/>
      <c r="AD528" s="404"/>
      <c r="AE528" s="404"/>
      <c r="AF528" s="404"/>
      <c r="AG528" s="404"/>
      <c r="AH528" s="404"/>
      <c r="AI528" s="404"/>
    </row>
    <row r="529" spans="21:35" ht="12.75">
      <c r="U529" s="393"/>
      <c r="V529" s="392"/>
      <c r="W529"/>
      <c r="X529" s="404"/>
      <c r="Y529" s="404"/>
      <c r="Z529" s="404"/>
      <c r="AA529" s="404"/>
      <c r="AB529" s="404"/>
      <c r="AC529" s="404"/>
      <c r="AD529" s="404"/>
      <c r="AE529" s="404"/>
      <c r="AF529" s="404"/>
      <c r="AG529" s="404"/>
      <c r="AH529" s="404"/>
      <c r="AI529" s="404"/>
    </row>
    <row r="530" spans="21:35" ht="12.75">
      <c r="U530" s="393"/>
      <c r="V530" s="392"/>
      <c r="W530"/>
      <c r="X530" s="404"/>
      <c r="Y530" s="404"/>
      <c r="Z530" s="404"/>
      <c r="AA530" s="404"/>
      <c r="AB530" s="404"/>
      <c r="AC530" s="404"/>
      <c r="AD530" s="404"/>
      <c r="AE530" s="404"/>
      <c r="AF530" s="404"/>
      <c r="AG530" s="404"/>
      <c r="AH530" s="404"/>
      <c r="AI530" s="404"/>
    </row>
    <row r="531" spans="21:35" ht="12.75">
      <c r="U531" s="393"/>
      <c r="V531" s="392"/>
      <c r="W531"/>
      <c r="X531" s="404"/>
      <c r="Y531" s="404"/>
      <c r="Z531" s="404"/>
      <c r="AA531" s="404"/>
      <c r="AB531" s="404"/>
      <c r="AC531" s="404"/>
      <c r="AD531" s="404"/>
      <c r="AE531" s="404"/>
      <c r="AF531" s="404"/>
      <c r="AG531" s="404"/>
      <c r="AH531" s="404"/>
      <c r="AI531" s="404"/>
    </row>
    <row r="532" spans="21:35" ht="12.75">
      <c r="U532" s="393"/>
      <c r="V532" s="392"/>
      <c r="W532"/>
      <c r="X532" s="404"/>
      <c r="Y532" s="404"/>
      <c r="Z532" s="404"/>
      <c r="AA532" s="404"/>
      <c r="AB532" s="404"/>
      <c r="AC532" s="404"/>
      <c r="AD532" s="404"/>
      <c r="AE532" s="404"/>
      <c r="AF532" s="404"/>
      <c r="AG532" s="404"/>
      <c r="AH532" s="404"/>
      <c r="AI532" s="404"/>
    </row>
    <row r="533" spans="21:35" ht="13.5" thickBot="1">
      <c r="U533" s="392"/>
      <c r="V533" s="392"/>
      <c r="W533"/>
      <c r="X533" s="404"/>
      <c r="Y533" s="404"/>
      <c r="Z533" s="404"/>
      <c r="AA533" s="404"/>
      <c r="AB533" s="404"/>
      <c r="AC533" s="404"/>
      <c r="AD533" s="404"/>
      <c r="AE533" s="404"/>
      <c r="AF533" s="404"/>
      <c r="AG533" s="404"/>
      <c r="AH533" s="404"/>
      <c r="AI533" s="404"/>
    </row>
    <row r="534" spans="21:35" ht="12.75">
      <c r="U534" s="392"/>
      <c r="V534" s="401"/>
      <c r="W534"/>
      <c r="X534" s="407"/>
      <c r="Y534" s="407"/>
      <c r="Z534" s="407"/>
      <c r="AA534" s="407"/>
      <c r="AB534" s="407"/>
      <c r="AC534" s="407"/>
      <c r="AD534" s="407"/>
      <c r="AE534" s="407"/>
      <c r="AF534" s="407"/>
      <c r="AG534" s="407"/>
      <c r="AH534" s="407"/>
      <c r="AI534" s="407"/>
    </row>
    <row r="535" spans="21:35" ht="12.75">
      <c r="U535" s="393"/>
      <c r="V535" s="392"/>
      <c r="W535"/>
      <c r="X535" s="407"/>
      <c r="Y535" s="407"/>
      <c r="Z535" s="407"/>
      <c r="AA535" s="407"/>
      <c r="AB535" s="407"/>
      <c r="AC535" s="407"/>
      <c r="AD535" s="407"/>
      <c r="AE535" s="407"/>
      <c r="AF535" s="407"/>
      <c r="AG535" s="407"/>
      <c r="AH535" s="407"/>
      <c r="AI535" s="407"/>
    </row>
    <row r="536" spans="21:35" ht="12.75">
      <c r="U536" s="393"/>
      <c r="V536" s="392"/>
      <c r="W536"/>
      <c r="X536" s="407"/>
      <c r="Y536" s="407"/>
      <c r="Z536" s="407"/>
      <c r="AA536" s="407"/>
      <c r="AB536" s="407"/>
      <c r="AC536" s="407"/>
      <c r="AD536" s="407"/>
      <c r="AE536" s="407"/>
      <c r="AF536" s="407"/>
      <c r="AG536" s="407"/>
      <c r="AH536" s="407"/>
      <c r="AI536" s="407"/>
    </row>
    <row r="537" spans="21:35" ht="12.75">
      <c r="U537" s="393"/>
      <c r="V537" s="392"/>
      <c r="W537"/>
      <c r="X537" s="407"/>
      <c r="Y537" s="407"/>
      <c r="Z537" s="407"/>
      <c r="AA537" s="407"/>
      <c r="AB537" s="407"/>
      <c r="AC537" s="407"/>
      <c r="AD537" s="407"/>
      <c r="AE537" s="407"/>
      <c r="AF537" s="407"/>
      <c r="AG537" s="407"/>
      <c r="AH537" s="407"/>
      <c r="AI537" s="407"/>
    </row>
    <row r="538" spans="21:35" ht="12.75">
      <c r="U538" s="393"/>
      <c r="V538" s="392"/>
      <c r="W538"/>
      <c r="X538" s="407"/>
      <c r="Y538" s="407"/>
      <c r="Z538" s="407"/>
      <c r="AA538" s="407"/>
      <c r="AB538" s="407"/>
      <c r="AC538" s="407"/>
      <c r="AD538" s="407"/>
      <c r="AE538" s="407"/>
      <c r="AF538" s="407"/>
      <c r="AG538" s="407"/>
      <c r="AH538" s="407"/>
      <c r="AI538" s="407"/>
    </row>
    <row r="539" spans="21:35" ht="12.75">
      <c r="U539" s="393"/>
      <c r="V539" s="392"/>
      <c r="W539"/>
      <c r="X539" s="407"/>
      <c r="Y539" s="407"/>
      <c r="Z539" s="407"/>
      <c r="AA539" s="407"/>
      <c r="AB539" s="407"/>
      <c r="AC539" s="407"/>
      <c r="AD539" s="407"/>
      <c r="AE539" s="407"/>
      <c r="AF539" s="407"/>
      <c r="AG539" s="407"/>
      <c r="AH539" s="407"/>
      <c r="AI539" s="407"/>
    </row>
    <row r="540" spans="21:35" ht="12.75">
      <c r="U540" s="393"/>
      <c r="V540" s="392"/>
      <c r="W540"/>
      <c r="X540" s="407"/>
      <c r="Y540" s="407"/>
      <c r="Z540" s="407"/>
      <c r="AA540" s="407"/>
      <c r="AB540" s="407"/>
      <c r="AC540" s="407"/>
      <c r="AD540" s="407"/>
      <c r="AE540" s="407"/>
      <c r="AF540" s="407"/>
      <c r="AG540" s="407"/>
      <c r="AH540" s="407"/>
      <c r="AI540" s="407"/>
    </row>
    <row r="541" spans="21:35" ht="12.75">
      <c r="U541" s="393"/>
      <c r="V541" s="392"/>
      <c r="W541"/>
      <c r="X541" s="407"/>
      <c r="Y541" s="407"/>
      <c r="Z541" s="407"/>
      <c r="AA541" s="407"/>
      <c r="AB541" s="407"/>
      <c r="AC541" s="407"/>
      <c r="AD541" s="407"/>
      <c r="AE541" s="407"/>
      <c r="AF541" s="407"/>
      <c r="AG541" s="407"/>
      <c r="AH541" s="407"/>
      <c r="AI541" s="407"/>
    </row>
    <row r="542" spans="21:35" ht="12.75">
      <c r="U542" s="393"/>
      <c r="V542" s="392"/>
      <c r="W542"/>
      <c r="X542" s="407"/>
      <c r="Y542" s="407"/>
      <c r="Z542" s="407"/>
      <c r="AA542" s="407"/>
      <c r="AB542" s="407"/>
      <c r="AC542" s="407"/>
      <c r="AD542" s="407"/>
      <c r="AE542" s="407"/>
      <c r="AF542" s="407"/>
      <c r="AG542" s="407"/>
      <c r="AH542" s="407"/>
      <c r="AI542" s="407"/>
    </row>
    <row r="543" spans="21:35" ht="12.75">
      <c r="U543" s="393"/>
      <c r="V543" s="392"/>
      <c r="W543"/>
      <c r="X543" s="407"/>
      <c r="Y543" s="407"/>
      <c r="Z543" s="407"/>
      <c r="AA543" s="407"/>
      <c r="AB543" s="407"/>
      <c r="AC543" s="407"/>
      <c r="AD543" s="407"/>
      <c r="AE543" s="407"/>
      <c r="AF543" s="407"/>
      <c r="AG543" s="407"/>
      <c r="AH543" s="407"/>
      <c r="AI543" s="407"/>
    </row>
    <row r="544" spans="21:35" ht="12.75">
      <c r="U544" s="393"/>
      <c r="V544" s="392"/>
      <c r="W544"/>
      <c r="X544" s="407"/>
      <c r="Y544" s="407"/>
      <c r="Z544" s="407"/>
      <c r="AA544" s="407"/>
      <c r="AB544" s="407"/>
      <c r="AC544" s="407"/>
      <c r="AD544" s="407"/>
      <c r="AE544" s="407"/>
      <c r="AF544" s="407"/>
      <c r="AG544" s="407"/>
      <c r="AH544" s="407"/>
      <c r="AI544" s="407"/>
    </row>
    <row r="545" spans="21:35" ht="12.75">
      <c r="U545" s="393"/>
      <c r="V545" s="392"/>
      <c r="W545"/>
      <c r="X545" s="407"/>
      <c r="Y545" s="407"/>
      <c r="Z545" s="407"/>
      <c r="AA545" s="407"/>
      <c r="AB545" s="407"/>
      <c r="AC545" s="407"/>
      <c r="AD545" s="407"/>
      <c r="AE545" s="407"/>
      <c r="AF545" s="407"/>
      <c r="AG545" s="407"/>
      <c r="AH545" s="407"/>
      <c r="AI545" s="407"/>
    </row>
    <row r="546" spans="21:35" ht="12.75">
      <c r="U546" s="393"/>
      <c r="V546" s="392"/>
      <c r="W546"/>
      <c r="X546" s="407"/>
      <c r="Y546" s="407"/>
      <c r="Z546" s="407"/>
      <c r="AA546" s="407"/>
      <c r="AB546" s="407"/>
      <c r="AC546" s="407"/>
      <c r="AD546" s="407"/>
      <c r="AE546" s="407"/>
      <c r="AF546" s="407"/>
      <c r="AG546" s="407"/>
      <c r="AH546" s="407"/>
      <c r="AI546" s="407"/>
    </row>
    <row r="547" spans="21:35" ht="12.75">
      <c r="U547" s="393"/>
      <c r="V547" s="392"/>
      <c r="W547"/>
      <c r="X547" s="407"/>
      <c r="Y547" s="407"/>
      <c r="Z547" s="407"/>
      <c r="AA547" s="407"/>
      <c r="AB547" s="407"/>
      <c r="AC547" s="407"/>
      <c r="AD547" s="407"/>
      <c r="AE547" s="407"/>
      <c r="AF547" s="407"/>
      <c r="AG547" s="407"/>
      <c r="AH547" s="407"/>
      <c r="AI547" s="407"/>
    </row>
    <row r="548" spans="21:35" ht="12.75">
      <c r="U548" s="393"/>
      <c r="V548" s="392"/>
      <c r="W548"/>
      <c r="X548" s="407"/>
      <c r="Y548" s="407"/>
      <c r="Z548" s="407"/>
      <c r="AA548" s="407"/>
      <c r="AB548" s="407"/>
      <c r="AC548" s="407"/>
      <c r="AD548" s="407"/>
      <c r="AE548" s="407"/>
      <c r="AF548" s="407"/>
      <c r="AG548" s="407"/>
      <c r="AH548" s="407"/>
      <c r="AI548" s="407"/>
    </row>
    <row r="549" spans="21:35" ht="12.75">
      <c r="U549" s="393"/>
      <c r="V549" s="392"/>
      <c r="W549"/>
      <c r="X549" s="407"/>
      <c r="Y549" s="407"/>
      <c r="Z549" s="407"/>
      <c r="AA549" s="407"/>
      <c r="AB549" s="407"/>
      <c r="AC549" s="407"/>
      <c r="AD549" s="407"/>
      <c r="AE549" s="407"/>
      <c r="AF549" s="407"/>
      <c r="AG549" s="407"/>
      <c r="AH549" s="407"/>
      <c r="AI549" s="407"/>
    </row>
    <row r="550" spans="21:35" ht="12.75">
      <c r="U550" s="393"/>
      <c r="V550" s="392"/>
      <c r="W550"/>
      <c r="X550" s="407"/>
      <c r="Y550" s="407"/>
      <c r="Z550" s="407"/>
      <c r="AA550" s="407"/>
      <c r="AB550" s="407"/>
      <c r="AC550" s="407"/>
      <c r="AD550" s="407"/>
      <c r="AE550" s="407"/>
      <c r="AF550" s="407"/>
      <c r="AG550" s="407"/>
      <c r="AH550" s="407"/>
      <c r="AI550" s="407"/>
    </row>
    <row r="551" spans="21:35" ht="12.75">
      <c r="U551" s="393"/>
      <c r="V551" s="392"/>
      <c r="W551"/>
      <c r="X551" s="407"/>
      <c r="Y551" s="407"/>
      <c r="Z551" s="407"/>
      <c r="AA551" s="407"/>
      <c r="AB551" s="407"/>
      <c r="AC551" s="407"/>
      <c r="AD551" s="407"/>
      <c r="AE551" s="407"/>
      <c r="AF551" s="407"/>
      <c r="AG551" s="407"/>
      <c r="AH551" s="407"/>
      <c r="AI551" s="407"/>
    </row>
    <row r="552" spans="21:35" ht="12.75">
      <c r="U552" s="393"/>
      <c r="V552" s="392"/>
      <c r="W552"/>
      <c r="X552" s="407"/>
      <c r="Y552" s="407"/>
      <c r="Z552" s="407"/>
      <c r="AA552" s="407"/>
      <c r="AB552" s="407"/>
      <c r="AC552" s="407"/>
      <c r="AD552" s="407"/>
      <c r="AE552" s="407"/>
      <c r="AF552" s="407"/>
      <c r="AG552" s="407"/>
      <c r="AH552" s="407"/>
      <c r="AI552" s="407"/>
    </row>
    <row r="553" spans="21:35" ht="12.75">
      <c r="U553" s="393"/>
      <c r="V553" s="392"/>
      <c r="W553"/>
      <c r="X553" s="407"/>
      <c r="Y553" s="407"/>
      <c r="Z553" s="407"/>
      <c r="AA553" s="407"/>
      <c r="AB553" s="407"/>
      <c r="AC553" s="407"/>
      <c r="AD553" s="407"/>
      <c r="AE553" s="407"/>
      <c r="AF553" s="407"/>
      <c r="AG553" s="407"/>
      <c r="AH553" s="407"/>
      <c r="AI553" s="407"/>
    </row>
    <row r="554" spans="21:35" ht="12.75">
      <c r="U554" s="393"/>
      <c r="V554" s="392"/>
      <c r="W554"/>
      <c r="X554" s="407"/>
      <c r="Y554" s="407"/>
      <c r="Z554" s="407"/>
      <c r="AA554" s="407"/>
      <c r="AB554" s="407"/>
      <c r="AC554" s="407"/>
      <c r="AD554" s="407"/>
      <c r="AE554" s="407"/>
      <c r="AF554" s="407"/>
      <c r="AG554" s="407"/>
      <c r="AH554" s="407"/>
      <c r="AI554" s="407"/>
    </row>
    <row r="555" spans="21:35" ht="12.75">
      <c r="U555" s="393"/>
      <c r="V555" s="392"/>
      <c r="W555"/>
      <c r="X555" s="407"/>
      <c r="Y555" s="407"/>
      <c r="Z555" s="407"/>
      <c r="AA555" s="407"/>
      <c r="AB555" s="407"/>
      <c r="AC555" s="407"/>
      <c r="AD555" s="407"/>
      <c r="AE555" s="407"/>
      <c r="AF555" s="407"/>
      <c r="AG555" s="407"/>
      <c r="AH555" s="407"/>
      <c r="AI555" s="407"/>
    </row>
    <row r="556" spans="21:35" ht="12.75">
      <c r="U556" s="393"/>
      <c r="V556" s="392"/>
      <c r="W556"/>
      <c r="X556" s="407"/>
      <c r="Y556" s="407"/>
      <c r="Z556" s="407"/>
      <c r="AA556" s="407"/>
      <c r="AB556" s="407"/>
      <c r="AC556" s="407"/>
      <c r="AD556" s="407"/>
      <c r="AE556" s="407"/>
      <c r="AF556" s="407"/>
      <c r="AG556" s="407"/>
      <c r="AH556" s="407"/>
      <c r="AI556" s="407"/>
    </row>
    <row r="557" spans="21:35" ht="12.75">
      <c r="U557" s="393"/>
      <c r="V557" s="392"/>
      <c r="W557"/>
      <c r="X557" s="407"/>
      <c r="Y557" s="407"/>
      <c r="Z557" s="407"/>
      <c r="AA557" s="407"/>
      <c r="AB557" s="407"/>
      <c r="AC557" s="407"/>
      <c r="AD557" s="407"/>
      <c r="AE557" s="407"/>
      <c r="AF557" s="407"/>
      <c r="AG557" s="407"/>
      <c r="AH557" s="407"/>
      <c r="AI557" s="407"/>
    </row>
    <row r="558" spans="21:35" ht="12.75">
      <c r="U558" s="393"/>
      <c r="V558" s="392"/>
      <c r="W558"/>
      <c r="X558" s="407"/>
      <c r="Y558" s="407"/>
      <c r="Z558" s="407"/>
      <c r="AA558" s="407"/>
      <c r="AB558" s="407"/>
      <c r="AC558" s="407"/>
      <c r="AD558" s="407"/>
      <c r="AE558" s="407"/>
      <c r="AF558" s="407"/>
      <c r="AG558" s="407"/>
      <c r="AH558" s="407"/>
      <c r="AI558" s="407"/>
    </row>
    <row r="559" spans="21:35" ht="12.75">
      <c r="U559" s="393"/>
      <c r="V559" s="392"/>
      <c r="W559"/>
      <c r="X559" s="407"/>
      <c r="Y559" s="407"/>
      <c r="Z559" s="407"/>
      <c r="AA559" s="407"/>
      <c r="AB559" s="407"/>
      <c r="AC559" s="407"/>
      <c r="AD559" s="407"/>
      <c r="AE559" s="407"/>
      <c r="AF559" s="407"/>
      <c r="AG559" s="407"/>
      <c r="AH559" s="407"/>
      <c r="AI559" s="407"/>
    </row>
    <row r="560" spans="21:35" ht="12.75">
      <c r="U560" s="393"/>
      <c r="V560" s="392"/>
      <c r="W560"/>
      <c r="X560" s="407"/>
      <c r="Y560" s="407"/>
      <c r="Z560" s="407"/>
      <c r="AA560" s="407"/>
      <c r="AB560" s="407"/>
      <c r="AC560" s="408"/>
      <c r="AD560" s="407"/>
      <c r="AE560" s="407"/>
      <c r="AF560" s="407"/>
      <c r="AG560" s="407"/>
      <c r="AH560" s="407"/>
      <c r="AI560" s="407"/>
    </row>
    <row r="561" spans="21:35" ht="12.75">
      <c r="U561" s="393"/>
      <c r="V561" s="392"/>
      <c r="W561"/>
      <c r="X561" s="409"/>
      <c r="Y561" s="410"/>
      <c r="Z561" s="410"/>
      <c r="AA561" s="410"/>
      <c r="AB561" s="410"/>
      <c r="AC561" s="408"/>
      <c r="AD561" s="410"/>
      <c r="AE561" s="410"/>
      <c r="AF561" s="411"/>
      <c r="AG561" s="410"/>
      <c r="AH561" s="410"/>
      <c r="AI561" s="412"/>
    </row>
    <row r="562" spans="21:35" ht="12.75">
      <c r="U562" s="393"/>
      <c r="V562" s="392"/>
      <c r="W562"/>
      <c r="X562" s="409"/>
      <c r="Y562" s="410"/>
      <c r="Z562" s="410"/>
      <c r="AA562" s="410"/>
      <c r="AB562" s="410"/>
      <c r="AC562" s="408"/>
      <c r="AD562" s="410"/>
      <c r="AE562" s="410"/>
      <c r="AF562" s="411"/>
      <c r="AG562" s="410"/>
      <c r="AH562" s="410"/>
      <c r="AI562" s="412"/>
    </row>
    <row r="563" spans="21:35" ht="12.75">
      <c r="U563" s="393"/>
      <c r="V563" s="392"/>
      <c r="W563"/>
      <c r="X563" s="409"/>
      <c r="Y563" s="410"/>
      <c r="Z563" s="410"/>
      <c r="AA563" s="410"/>
      <c r="AB563" s="410"/>
      <c r="AC563" s="408"/>
      <c r="AD563" s="410"/>
      <c r="AE563" s="410"/>
      <c r="AF563" s="411"/>
      <c r="AG563" s="410"/>
      <c r="AH563" s="410"/>
      <c r="AI563" s="412"/>
    </row>
    <row r="564" spans="21:35" ht="12.75">
      <c r="U564" s="393"/>
      <c r="V564" s="392"/>
      <c r="W564"/>
      <c r="X564" s="409"/>
      <c r="Y564" s="410"/>
      <c r="Z564" s="410"/>
      <c r="AA564" s="410"/>
      <c r="AB564" s="410"/>
      <c r="AC564" s="408"/>
      <c r="AD564" s="410"/>
      <c r="AE564" s="410"/>
      <c r="AF564" s="411"/>
      <c r="AG564" s="410"/>
      <c r="AH564" s="410"/>
      <c r="AI564" s="412"/>
    </row>
    <row r="565" spans="21:35" ht="12.75">
      <c r="U565" s="393"/>
      <c r="V565" s="392"/>
      <c r="W565"/>
      <c r="X565" s="409"/>
      <c r="Y565" s="410"/>
      <c r="Z565" s="410"/>
      <c r="AA565" s="410"/>
      <c r="AB565" s="410"/>
      <c r="AC565" s="408"/>
      <c r="AD565" s="410"/>
      <c r="AE565" s="410"/>
      <c r="AF565" s="411"/>
      <c r="AG565" s="410"/>
      <c r="AH565" s="410"/>
      <c r="AI565" s="412"/>
    </row>
    <row r="566" spans="21:35" ht="12.75">
      <c r="U566" s="393"/>
      <c r="V566" s="392"/>
      <c r="W566"/>
      <c r="X566" s="409"/>
      <c r="Y566" s="410"/>
      <c r="Z566" s="410"/>
      <c r="AA566" s="410"/>
      <c r="AB566" s="410"/>
      <c r="AC566" s="408"/>
      <c r="AD566" s="410"/>
      <c r="AE566" s="410"/>
      <c r="AF566" s="411"/>
      <c r="AG566" s="410"/>
      <c r="AH566" s="410"/>
      <c r="AI566" s="412"/>
    </row>
    <row r="567" spans="21:35" ht="12.75">
      <c r="U567" s="393"/>
      <c r="V567" s="392"/>
      <c r="W567"/>
      <c r="X567" s="409"/>
      <c r="Y567" s="410"/>
      <c r="Z567" s="410"/>
      <c r="AA567" s="410"/>
      <c r="AB567" s="410"/>
      <c r="AC567" s="408"/>
      <c r="AD567" s="410"/>
      <c r="AE567" s="410"/>
      <c r="AF567" s="411"/>
      <c r="AG567" s="410"/>
      <c r="AH567" s="410"/>
      <c r="AI567" s="412"/>
    </row>
    <row r="568" spans="21:35" ht="12.75">
      <c r="U568" s="393"/>
      <c r="V568" s="392"/>
      <c r="W568"/>
      <c r="X568" s="409"/>
      <c r="Y568" s="410"/>
      <c r="Z568" s="410"/>
      <c r="AA568" s="410"/>
      <c r="AB568" s="410"/>
      <c r="AC568" s="408"/>
      <c r="AD568" s="410"/>
      <c r="AE568" s="410"/>
      <c r="AF568" s="411"/>
      <c r="AG568" s="410"/>
      <c r="AH568" s="410"/>
      <c r="AI568" s="412"/>
    </row>
    <row r="569" spans="21:35" ht="12.75">
      <c r="U569" s="393"/>
      <c r="V569" s="392"/>
      <c r="W569"/>
      <c r="X569" s="409"/>
      <c r="Y569" s="409"/>
      <c r="Z569" s="409"/>
      <c r="AA569" s="409"/>
      <c r="AB569" s="409"/>
      <c r="AC569" s="408"/>
      <c r="AD569" s="409"/>
      <c r="AE569" s="409"/>
      <c r="AF569" s="409"/>
      <c r="AG569" s="409"/>
      <c r="AH569" s="409"/>
      <c r="AI569" s="409"/>
    </row>
    <row r="570" spans="21:35" ht="12.75">
      <c r="U570" s="393"/>
      <c r="V570" s="392"/>
      <c r="W570"/>
      <c r="X570" s="409"/>
      <c r="Y570" s="409"/>
      <c r="Z570" s="409"/>
      <c r="AA570" s="409"/>
      <c r="AB570" s="409"/>
      <c r="AC570" s="408"/>
      <c r="AD570" s="409"/>
      <c r="AE570" s="409"/>
      <c r="AF570" s="409"/>
      <c r="AG570" s="409"/>
      <c r="AH570" s="409"/>
      <c r="AI570" s="409"/>
    </row>
    <row r="571" spans="21:35" ht="12.75">
      <c r="U571" s="393"/>
      <c r="V571" s="392"/>
      <c r="W571"/>
      <c r="X571" s="409"/>
      <c r="Y571" s="409"/>
      <c r="Z571" s="409"/>
      <c r="AA571" s="409"/>
      <c r="AB571" s="409"/>
      <c r="AC571" s="408"/>
      <c r="AD571" s="409"/>
      <c r="AE571" s="409"/>
      <c r="AF571" s="409"/>
      <c r="AG571" s="409"/>
      <c r="AH571" s="409"/>
      <c r="AI571" s="409"/>
    </row>
    <row r="572" spans="21:35" ht="12.75">
      <c r="U572" s="393"/>
      <c r="V572" s="392"/>
      <c r="W572"/>
      <c r="X572" s="409"/>
      <c r="Y572" s="409"/>
      <c r="Z572" s="409"/>
      <c r="AA572" s="409"/>
      <c r="AB572" s="409"/>
      <c r="AC572" s="408"/>
      <c r="AD572" s="409"/>
      <c r="AE572" s="409"/>
      <c r="AF572" s="409"/>
      <c r="AG572" s="409"/>
      <c r="AH572" s="409"/>
      <c r="AI572" s="409"/>
    </row>
    <row r="573" spans="21:35" ht="12.75">
      <c r="U573" s="393"/>
      <c r="V573" s="392"/>
      <c r="W573"/>
      <c r="X573" s="409"/>
      <c r="Y573" s="409"/>
      <c r="Z573" s="409"/>
      <c r="AA573" s="409"/>
      <c r="AB573" s="409"/>
      <c r="AC573" s="408"/>
      <c r="AD573" s="409"/>
      <c r="AE573" s="409"/>
      <c r="AF573" s="409"/>
      <c r="AG573" s="409"/>
      <c r="AH573" s="409"/>
      <c r="AI573" s="409"/>
    </row>
    <row r="574" spans="21:35" ht="12.75">
      <c r="U574" s="393"/>
      <c r="V574" s="392"/>
      <c r="W574"/>
      <c r="X574" s="409"/>
      <c r="Y574" s="409"/>
      <c r="Z574" s="409"/>
      <c r="AA574" s="409"/>
      <c r="AB574" s="409"/>
      <c r="AC574" s="408"/>
      <c r="AD574" s="409"/>
      <c r="AE574" s="409"/>
      <c r="AF574" s="409"/>
      <c r="AG574" s="409"/>
      <c r="AH574" s="409"/>
      <c r="AI574" s="409"/>
    </row>
    <row r="575" spans="21:35" ht="12.75">
      <c r="U575" s="393"/>
      <c r="V575" s="392"/>
      <c r="W575"/>
      <c r="X575" s="409"/>
      <c r="Y575" s="409"/>
      <c r="Z575" s="409"/>
      <c r="AA575" s="409"/>
      <c r="AB575" s="409"/>
      <c r="AC575" s="408"/>
      <c r="AD575" s="409"/>
      <c r="AE575" s="409"/>
      <c r="AF575" s="409"/>
      <c r="AG575" s="409"/>
      <c r="AH575" s="409"/>
      <c r="AI575" s="409"/>
    </row>
    <row r="576" spans="21:35" ht="12.75">
      <c r="U576" s="393"/>
      <c r="V576" s="392"/>
      <c r="W576"/>
      <c r="X576" s="409"/>
      <c r="Y576" s="409"/>
      <c r="Z576" s="409"/>
      <c r="AA576" s="409"/>
      <c r="AB576" s="409"/>
      <c r="AC576" s="408"/>
      <c r="AD576" s="409"/>
      <c r="AE576" s="409"/>
      <c r="AF576" s="409"/>
      <c r="AG576" s="409"/>
      <c r="AH576" s="409"/>
      <c r="AI576" s="409"/>
    </row>
    <row r="577" spans="21:35" ht="12.75">
      <c r="U577" s="393"/>
      <c r="V577" s="392"/>
      <c r="W577"/>
      <c r="X577" s="409"/>
      <c r="Y577" s="409"/>
      <c r="Z577" s="409"/>
      <c r="AA577" s="409"/>
      <c r="AB577" s="409"/>
      <c r="AC577" s="408"/>
      <c r="AD577" s="409"/>
      <c r="AE577" s="409"/>
      <c r="AF577" s="409"/>
      <c r="AG577" s="409"/>
      <c r="AH577" s="409"/>
      <c r="AI577" s="409"/>
    </row>
    <row r="578" spans="21:35" ht="12.75">
      <c r="U578" s="393"/>
      <c r="V578" s="392"/>
      <c r="W578"/>
      <c r="X578" s="409"/>
      <c r="Y578" s="409"/>
      <c r="Z578" s="409"/>
      <c r="AA578" s="409"/>
      <c r="AB578" s="409"/>
      <c r="AC578" s="408"/>
      <c r="AD578" s="409"/>
      <c r="AE578" s="409"/>
      <c r="AF578" s="409"/>
      <c r="AG578" s="409"/>
      <c r="AH578" s="409"/>
      <c r="AI578" s="409"/>
    </row>
    <row r="579" spans="21:35" ht="12.75">
      <c r="U579" s="393"/>
      <c r="V579" s="392"/>
      <c r="W579"/>
      <c r="X579" s="409"/>
      <c r="Y579" s="409"/>
      <c r="Z579" s="409"/>
      <c r="AA579" s="409"/>
      <c r="AB579" s="409"/>
      <c r="AC579" s="408"/>
      <c r="AD579" s="409"/>
      <c r="AE579" s="409"/>
      <c r="AF579" s="409"/>
      <c r="AG579" s="409"/>
      <c r="AH579" s="409"/>
      <c r="AI579" s="409"/>
    </row>
    <row r="580" spans="21:35" ht="12.75">
      <c r="U580" s="393"/>
      <c r="V580" s="392"/>
      <c r="W580"/>
      <c r="X580" s="409"/>
      <c r="Y580" s="409"/>
      <c r="Z580" s="409"/>
      <c r="AA580" s="409"/>
      <c r="AB580" s="409"/>
      <c r="AC580" s="408"/>
      <c r="AD580" s="409"/>
      <c r="AE580" s="409"/>
      <c r="AF580" s="409"/>
      <c r="AG580" s="409"/>
      <c r="AH580" s="409"/>
      <c r="AI580" s="409"/>
    </row>
    <row r="581" spans="21:35" ht="12.75">
      <c r="U581" s="393"/>
      <c r="V581" s="392"/>
      <c r="W581"/>
      <c r="X581" s="409"/>
      <c r="Y581" s="409"/>
      <c r="Z581" s="409"/>
      <c r="AA581" s="409"/>
      <c r="AB581" s="409"/>
      <c r="AC581" s="408"/>
      <c r="AD581" s="409"/>
      <c r="AE581" s="409"/>
      <c r="AF581" s="409"/>
      <c r="AG581" s="409"/>
      <c r="AH581" s="409"/>
      <c r="AI581" s="409"/>
    </row>
    <row r="582" spans="21:35" ht="12.75">
      <c r="U582" s="393"/>
      <c r="V582" s="392"/>
      <c r="W582"/>
      <c r="X582" s="409"/>
      <c r="Y582" s="409"/>
      <c r="Z582" s="409"/>
      <c r="AA582" s="409"/>
      <c r="AB582" s="409"/>
      <c r="AC582" s="408"/>
      <c r="AD582" s="409"/>
      <c r="AE582" s="409"/>
      <c r="AF582" s="409"/>
      <c r="AG582" s="409"/>
      <c r="AH582" s="409"/>
      <c r="AI582" s="409"/>
    </row>
    <row r="583" spans="21:35" ht="12.75">
      <c r="U583" s="393"/>
      <c r="V583" s="392"/>
      <c r="W583"/>
      <c r="X583" s="409"/>
      <c r="Y583" s="409"/>
      <c r="Z583" s="409"/>
      <c r="AA583" s="409"/>
      <c r="AB583" s="409"/>
      <c r="AC583" s="408"/>
      <c r="AD583" s="409"/>
      <c r="AE583" s="409"/>
      <c r="AF583" s="409"/>
      <c r="AG583" s="409"/>
      <c r="AH583" s="409"/>
      <c r="AI583" s="409"/>
    </row>
    <row r="584" spans="21:35" ht="12.75">
      <c r="U584" s="393"/>
      <c r="V584" s="392"/>
      <c r="W584"/>
      <c r="X584" s="409"/>
      <c r="Y584" s="409"/>
      <c r="Z584" s="409"/>
      <c r="AA584" s="409"/>
      <c r="AB584" s="409"/>
      <c r="AC584" s="408"/>
      <c r="AD584" s="409"/>
      <c r="AE584" s="409"/>
      <c r="AF584" s="409"/>
      <c r="AG584" s="409"/>
      <c r="AH584" s="409"/>
      <c r="AI584" s="409"/>
    </row>
    <row r="585" spans="21:35" ht="12.75">
      <c r="U585" s="393"/>
      <c r="V585" s="392"/>
      <c r="W585"/>
      <c r="X585" s="409"/>
      <c r="Y585" s="409"/>
      <c r="Z585" s="409"/>
      <c r="AA585" s="409"/>
      <c r="AB585" s="409"/>
      <c r="AC585" s="408"/>
      <c r="AD585" s="409"/>
      <c r="AE585" s="409"/>
      <c r="AF585" s="409"/>
      <c r="AG585" s="409"/>
      <c r="AH585" s="409"/>
      <c r="AI585" s="409"/>
    </row>
    <row r="586" spans="21:35" ht="13.5" thickBot="1">
      <c r="U586" s="392"/>
      <c r="V586" s="392"/>
      <c r="W586"/>
      <c r="X586" s="409"/>
      <c r="Y586" s="409"/>
      <c r="Z586" s="409"/>
      <c r="AA586" s="409"/>
      <c r="AB586" s="409"/>
      <c r="AC586" s="408"/>
      <c r="AD586" s="409"/>
      <c r="AE586" s="409"/>
      <c r="AF586" s="409"/>
      <c r="AG586" s="409"/>
      <c r="AH586" s="409"/>
      <c r="AI586" s="409"/>
    </row>
    <row r="587" spans="21:35" ht="12.75">
      <c r="U587" s="392"/>
      <c r="V587" s="401"/>
      <c r="W587"/>
      <c r="X587" s="409"/>
      <c r="Y587" s="409"/>
      <c r="Z587" s="409"/>
      <c r="AA587" s="409"/>
      <c r="AB587" s="409"/>
      <c r="AC587" s="408"/>
      <c r="AD587" s="409"/>
      <c r="AE587" s="409"/>
      <c r="AF587" s="409"/>
      <c r="AG587" s="409"/>
      <c r="AH587" s="409"/>
      <c r="AI587" s="409"/>
    </row>
    <row r="588" spans="21:35" ht="12.75">
      <c r="U588" s="393"/>
      <c r="V588" s="392"/>
      <c r="W588"/>
      <c r="X588" s="409"/>
      <c r="Y588" s="409"/>
      <c r="Z588" s="409"/>
      <c r="AA588" s="409"/>
      <c r="AB588" s="409"/>
      <c r="AC588" s="408"/>
      <c r="AD588" s="409"/>
      <c r="AE588" s="409"/>
      <c r="AF588" s="409"/>
      <c r="AG588" s="409"/>
      <c r="AH588" s="409"/>
      <c r="AI588" s="409"/>
    </row>
    <row r="589" spans="21:35" ht="12.75">
      <c r="U589" s="393"/>
      <c r="V589" s="392"/>
      <c r="W589"/>
      <c r="X589" s="409"/>
      <c r="Y589" s="409"/>
      <c r="Z589" s="409"/>
      <c r="AA589" s="409"/>
      <c r="AB589" s="409"/>
      <c r="AC589" s="408"/>
      <c r="AD589" s="409"/>
      <c r="AE589" s="409"/>
      <c r="AF589" s="409"/>
      <c r="AG589" s="409"/>
      <c r="AH589" s="409"/>
      <c r="AI589" s="409"/>
    </row>
    <row r="590" spans="21:35" ht="12.75">
      <c r="U590" s="393"/>
      <c r="V590" s="392"/>
      <c r="W590"/>
      <c r="X590" s="409"/>
      <c r="Y590" s="409"/>
      <c r="Z590" s="409"/>
      <c r="AA590" s="409"/>
      <c r="AB590" s="409"/>
      <c r="AC590" s="408"/>
      <c r="AD590" s="409"/>
      <c r="AE590" s="409"/>
      <c r="AF590" s="409"/>
      <c r="AG590" s="409"/>
      <c r="AH590" s="409"/>
      <c r="AI590" s="409"/>
    </row>
    <row r="591" spans="21:35" ht="12.75">
      <c r="U591" s="393"/>
      <c r="V591" s="392"/>
      <c r="W591"/>
      <c r="X591" s="409"/>
      <c r="Y591" s="409"/>
      <c r="Z591" s="409"/>
      <c r="AA591" s="409"/>
      <c r="AB591" s="409"/>
      <c r="AC591" s="408"/>
      <c r="AD591" s="409"/>
      <c r="AE591" s="409"/>
      <c r="AF591" s="409"/>
      <c r="AG591" s="409"/>
      <c r="AH591" s="409"/>
      <c r="AI591" s="409"/>
    </row>
    <row r="592" spans="21:35" ht="12.75">
      <c r="U592" s="393"/>
      <c r="V592" s="392"/>
      <c r="W592"/>
      <c r="X592" s="409"/>
      <c r="Y592" s="409"/>
      <c r="Z592" s="409"/>
      <c r="AA592" s="409"/>
      <c r="AB592" s="409"/>
      <c r="AC592" s="408"/>
      <c r="AD592" s="409"/>
      <c r="AE592" s="409"/>
      <c r="AF592" s="409"/>
      <c r="AG592" s="409"/>
      <c r="AH592" s="409"/>
      <c r="AI592" s="409"/>
    </row>
    <row r="593" spans="21:35" ht="12.75">
      <c r="U593" s="393"/>
      <c r="V593" s="392"/>
      <c r="W593"/>
      <c r="X593" s="409"/>
      <c r="Y593" s="409"/>
      <c r="Z593" s="409"/>
      <c r="AA593" s="409"/>
      <c r="AB593" s="409"/>
      <c r="AC593" s="408"/>
      <c r="AD593" s="409"/>
      <c r="AE593" s="409"/>
      <c r="AF593" s="409"/>
      <c r="AG593" s="409"/>
      <c r="AH593" s="409"/>
      <c r="AI593" s="409"/>
    </row>
    <row r="594" spans="21:35" ht="12.75">
      <c r="U594" s="393"/>
      <c r="V594" s="392"/>
      <c r="W594"/>
      <c r="X594" s="409"/>
      <c r="Y594" s="409"/>
      <c r="Z594" s="409"/>
      <c r="AA594" s="409"/>
      <c r="AB594" s="409"/>
      <c r="AC594" s="408"/>
      <c r="AD594" s="409"/>
      <c r="AE594" s="409"/>
      <c r="AF594" s="409"/>
      <c r="AG594" s="409"/>
      <c r="AH594" s="409"/>
      <c r="AI594" s="409"/>
    </row>
    <row r="595" spans="21:35" ht="12.75">
      <c r="U595" s="393"/>
      <c r="V595" s="392"/>
      <c r="W595"/>
      <c r="X595" s="409"/>
      <c r="Y595" s="409"/>
      <c r="Z595" s="409"/>
      <c r="AA595" s="409"/>
      <c r="AB595" s="409"/>
      <c r="AC595" s="408"/>
      <c r="AD595" s="409"/>
      <c r="AE595" s="409"/>
      <c r="AF595" s="409"/>
      <c r="AG595" s="409"/>
      <c r="AH595" s="409"/>
      <c r="AI595" s="409"/>
    </row>
    <row r="596" spans="21:35" ht="12.75">
      <c r="U596" s="393"/>
      <c r="V596" s="392"/>
      <c r="W596"/>
      <c r="X596" s="409"/>
      <c r="Y596" s="409"/>
      <c r="Z596" s="409"/>
      <c r="AA596" s="409"/>
      <c r="AB596" s="409"/>
      <c r="AC596" s="408"/>
      <c r="AD596" s="409"/>
      <c r="AE596" s="409"/>
      <c r="AF596" s="409"/>
      <c r="AG596" s="409"/>
      <c r="AH596" s="409"/>
      <c r="AI596" s="409"/>
    </row>
    <row r="597" spans="21:35" ht="12.75">
      <c r="U597" s="393"/>
      <c r="V597" s="392"/>
      <c r="W597"/>
      <c r="X597" s="409"/>
      <c r="Y597" s="409"/>
      <c r="Z597" s="409"/>
      <c r="AA597" s="409"/>
      <c r="AB597" s="409"/>
      <c r="AC597" s="408"/>
      <c r="AD597" s="409"/>
      <c r="AE597" s="409"/>
      <c r="AF597" s="409"/>
      <c r="AG597" s="409"/>
      <c r="AH597" s="409"/>
      <c r="AI597" s="409"/>
    </row>
    <row r="598" spans="21:35" ht="12.75">
      <c r="U598" s="393"/>
      <c r="V598" s="392"/>
      <c r="W598"/>
      <c r="X598" s="409"/>
      <c r="Y598" s="409"/>
      <c r="Z598" s="409"/>
      <c r="AA598" s="409"/>
      <c r="AB598" s="409"/>
      <c r="AC598" s="408"/>
      <c r="AD598" s="409"/>
      <c r="AE598" s="409"/>
      <c r="AF598" s="409"/>
      <c r="AG598" s="409"/>
      <c r="AH598" s="409"/>
      <c r="AI598" s="409"/>
    </row>
    <row r="599" spans="21:35" ht="12.75">
      <c r="U599" s="393"/>
      <c r="V599" s="392"/>
      <c r="W599"/>
      <c r="X599" s="409"/>
      <c r="Y599" s="409"/>
      <c r="Z599" s="409"/>
      <c r="AA599" s="409"/>
      <c r="AB599" s="409"/>
      <c r="AC599" s="408"/>
      <c r="AD599" s="409"/>
      <c r="AE599" s="409"/>
      <c r="AF599" s="409"/>
      <c r="AG599" s="409"/>
      <c r="AH599" s="409"/>
      <c r="AI599" s="409"/>
    </row>
    <row r="600" spans="21:35" ht="12.75">
      <c r="U600" s="393"/>
      <c r="V600" s="392"/>
      <c r="W600"/>
      <c r="X600" s="409"/>
      <c r="Y600" s="409"/>
      <c r="Z600" s="409"/>
      <c r="AA600" s="409"/>
      <c r="AB600" s="409"/>
      <c r="AC600" s="408"/>
      <c r="AD600" s="409"/>
      <c r="AE600" s="409"/>
      <c r="AF600" s="409"/>
      <c r="AG600" s="409"/>
      <c r="AH600" s="409"/>
      <c r="AI600" s="409"/>
    </row>
    <row r="601" spans="21:35" ht="12.75">
      <c r="U601" s="393"/>
      <c r="V601" s="392"/>
      <c r="W601"/>
      <c r="X601" s="409"/>
      <c r="Y601" s="409"/>
      <c r="Z601" s="409"/>
      <c r="AA601" s="409"/>
      <c r="AB601" s="409"/>
      <c r="AC601" s="408"/>
      <c r="AD601" s="409"/>
      <c r="AE601" s="409"/>
      <c r="AF601" s="409"/>
      <c r="AG601" s="409"/>
      <c r="AH601" s="409"/>
      <c r="AI601" s="409"/>
    </row>
    <row r="602" spans="21:35" ht="12.75">
      <c r="U602" s="393"/>
      <c r="V602" s="392"/>
      <c r="W602"/>
      <c r="X602" s="409"/>
      <c r="Y602" s="409"/>
      <c r="Z602" s="409"/>
      <c r="AA602" s="409"/>
      <c r="AB602" s="409"/>
      <c r="AC602" s="408"/>
      <c r="AD602" s="409"/>
      <c r="AE602" s="409"/>
      <c r="AF602" s="409"/>
      <c r="AG602" s="409"/>
      <c r="AH602" s="409"/>
      <c r="AI602" s="409"/>
    </row>
    <row r="603" spans="21:35" ht="12.75">
      <c r="U603" s="393"/>
      <c r="V603" s="392"/>
      <c r="W603"/>
      <c r="X603" s="409"/>
      <c r="Y603" s="409"/>
      <c r="Z603" s="409"/>
      <c r="AA603" s="409"/>
      <c r="AB603" s="409"/>
      <c r="AC603" s="408"/>
      <c r="AD603" s="409"/>
      <c r="AE603" s="409"/>
      <c r="AF603" s="409"/>
      <c r="AG603" s="409"/>
      <c r="AH603" s="409"/>
      <c r="AI603" s="409"/>
    </row>
    <row r="604" spans="21:35" ht="12.75">
      <c r="U604" s="393"/>
      <c r="V604" s="392"/>
      <c r="W604"/>
      <c r="X604" s="409"/>
      <c r="Y604" s="409"/>
      <c r="Z604" s="409"/>
      <c r="AA604" s="409"/>
      <c r="AB604" s="409"/>
      <c r="AC604" s="408"/>
      <c r="AD604" s="409"/>
      <c r="AE604" s="409"/>
      <c r="AF604" s="409"/>
      <c r="AG604" s="409"/>
      <c r="AH604" s="409"/>
      <c r="AI604" s="409"/>
    </row>
    <row r="605" spans="21:35" ht="12.75">
      <c r="U605" s="393"/>
      <c r="V605" s="392"/>
      <c r="W605"/>
      <c r="X605" s="409"/>
      <c r="Y605" s="409"/>
      <c r="Z605" s="409"/>
      <c r="AA605" s="409"/>
      <c r="AB605" s="409"/>
      <c r="AC605" s="408"/>
      <c r="AD605" s="409"/>
      <c r="AE605" s="409"/>
      <c r="AF605" s="409"/>
      <c r="AG605" s="409"/>
      <c r="AH605" s="409"/>
      <c r="AI605" s="409"/>
    </row>
    <row r="606" spans="21:35" ht="12.75">
      <c r="U606" s="393"/>
      <c r="V606" s="392"/>
      <c r="W606"/>
      <c r="X606" s="409"/>
      <c r="Y606" s="409"/>
      <c r="Z606" s="409"/>
      <c r="AA606" s="409"/>
      <c r="AB606" s="409"/>
      <c r="AC606" s="408"/>
      <c r="AD606" s="409"/>
      <c r="AE606" s="409"/>
      <c r="AF606" s="409"/>
      <c r="AG606" s="409"/>
      <c r="AH606" s="409"/>
      <c r="AI606" s="409"/>
    </row>
    <row r="607" spans="21:35" ht="12.75">
      <c r="U607" s="393"/>
      <c r="V607" s="392"/>
      <c r="W607"/>
      <c r="X607" s="409"/>
      <c r="Y607" s="409"/>
      <c r="Z607" s="409"/>
      <c r="AA607" s="409"/>
      <c r="AB607" s="409"/>
      <c r="AC607" s="408"/>
      <c r="AD607" s="409"/>
      <c r="AE607" s="409"/>
      <c r="AF607" s="409"/>
      <c r="AG607" s="409"/>
      <c r="AH607" s="409"/>
      <c r="AI607" s="409"/>
    </row>
    <row r="608" spans="21:35" ht="12.75">
      <c r="U608" s="393"/>
      <c r="V608" s="392"/>
      <c r="W608"/>
      <c r="X608" s="409"/>
      <c r="Y608" s="409"/>
      <c r="Z608" s="409"/>
      <c r="AA608" s="409"/>
      <c r="AB608" s="409"/>
      <c r="AC608" s="408"/>
      <c r="AD608" s="409"/>
      <c r="AE608" s="409"/>
      <c r="AF608" s="409"/>
      <c r="AG608" s="409"/>
      <c r="AH608" s="409"/>
      <c r="AI608" s="409"/>
    </row>
    <row r="609" spans="21:35" ht="12.75">
      <c r="U609" s="393"/>
      <c r="V609" s="392"/>
      <c r="W609"/>
      <c r="X609" s="409"/>
      <c r="Y609" s="409"/>
      <c r="Z609" s="409"/>
      <c r="AA609" s="409"/>
      <c r="AB609" s="409"/>
      <c r="AC609" s="408"/>
      <c r="AD609" s="409"/>
      <c r="AE609" s="409"/>
      <c r="AF609" s="409"/>
      <c r="AG609" s="409"/>
      <c r="AH609" s="409"/>
      <c r="AI609" s="409"/>
    </row>
    <row r="610" spans="21:35" ht="12.75">
      <c r="U610" s="393"/>
      <c r="V610" s="392"/>
      <c r="W610"/>
      <c r="X610" s="409"/>
      <c r="Y610" s="409"/>
      <c r="Z610" s="409"/>
      <c r="AA610" s="409"/>
      <c r="AB610" s="409"/>
      <c r="AC610" s="408"/>
      <c r="AD610" s="409"/>
      <c r="AE610" s="409"/>
      <c r="AF610" s="409"/>
      <c r="AG610" s="409"/>
      <c r="AH610" s="409"/>
      <c r="AI610" s="409"/>
    </row>
    <row r="611" spans="21:35" ht="12.75">
      <c r="U611" s="393"/>
      <c r="V611" s="392"/>
      <c r="W611"/>
      <c r="X611" s="409"/>
      <c r="Y611" s="409"/>
      <c r="Z611" s="409"/>
      <c r="AA611" s="409"/>
      <c r="AB611" s="409"/>
      <c r="AC611" s="408"/>
      <c r="AD611" s="409"/>
      <c r="AE611" s="409"/>
      <c r="AF611" s="409"/>
      <c r="AG611" s="409"/>
      <c r="AH611" s="409"/>
      <c r="AI611" s="409"/>
    </row>
    <row r="612" spans="21:35" ht="12.75">
      <c r="U612" s="393"/>
      <c r="V612" s="392"/>
      <c r="W612"/>
      <c r="X612" s="409"/>
      <c r="Y612" s="409"/>
      <c r="Z612" s="409"/>
      <c r="AA612" s="409"/>
      <c r="AB612" s="409"/>
      <c r="AC612" s="408"/>
      <c r="AD612" s="409"/>
      <c r="AE612" s="409"/>
      <c r="AF612" s="409"/>
      <c r="AG612" s="409"/>
      <c r="AH612" s="409"/>
      <c r="AI612" s="409"/>
    </row>
    <row r="613" spans="21:35" ht="12.75">
      <c r="U613" s="393"/>
      <c r="V613" s="392"/>
      <c r="W613"/>
      <c r="X613" s="409"/>
      <c r="Y613" s="409"/>
      <c r="Z613" s="409"/>
      <c r="AA613" s="409"/>
      <c r="AB613" s="409"/>
      <c r="AC613" s="408"/>
      <c r="AD613" s="409"/>
      <c r="AE613" s="409"/>
      <c r="AF613" s="409"/>
      <c r="AG613" s="409"/>
      <c r="AH613" s="409"/>
      <c r="AI613" s="409"/>
    </row>
    <row r="614" spans="21:35" ht="12.75">
      <c r="U614" s="393"/>
      <c r="V614" s="392"/>
      <c r="W614"/>
      <c r="X614" s="409"/>
      <c r="Y614" s="409"/>
      <c r="Z614" s="409"/>
      <c r="AA614" s="409"/>
      <c r="AB614" s="409"/>
      <c r="AC614" s="408"/>
      <c r="AD614" s="409"/>
      <c r="AE614" s="409"/>
      <c r="AF614" s="409"/>
      <c r="AG614" s="409"/>
      <c r="AH614" s="409"/>
      <c r="AI614" s="409"/>
    </row>
    <row r="615" spans="21:35" ht="12.75">
      <c r="U615" s="393"/>
      <c r="V615" s="392"/>
      <c r="W615"/>
      <c r="X615" s="409"/>
      <c r="Y615" s="409"/>
      <c r="Z615" s="409"/>
      <c r="AA615" s="409"/>
      <c r="AB615" s="409"/>
      <c r="AC615" s="408"/>
      <c r="AD615" s="409"/>
      <c r="AE615" s="409"/>
      <c r="AF615" s="409"/>
      <c r="AG615" s="409"/>
      <c r="AH615" s="409"/>
      <c r="AI615" s="409"/>
    </row>
    <row r="616" spans="21:35" ht="12.75">
      <c r="U616" s="393"/>
      <c r="V616" s="392"/>
      <c r="W616"/>
      <c r="X616" s="409"/>
      <c r="Y616" s="409"/>
      <c r="Z616" s="409"/>
      <c r="AA616" s="409"/>
      <c r="AB616" s="409"/>
      <c r="AC616" s="408"/>
      <c r="AD616" s="409"/>
      <c r="AE616" s="409"/>
      <c r="AF616" s="409"/>
      <c r="AG616" s="409"/>
      <c r="AH616" s="409"/>
      <c r="AI616" s="409"/>
    </row>
    <row r="617" spans="21:35" ht="12.75">
      <c r="U617" s="393"/>
      <c r="V617" s="392"/>
      <c r="W617"/>
      <c r="X617" s="409"/>
      <c r="Y617" s="409"/>
      <c r="Z617" s="409"/>
      <c r="AA617" s="409"/>
      <c r="AB617" s="409"/>
      <c r="AC617" s="408"/>
      <c r="AD617" s="409"/>
      <c r="AE617" s="409"/>
      <c r="AF617" s="409"/>
      <c r="AG617" s="409"/>
      <c r="AH617" s="409"/>
      <c r="AI617" s="409"/>
    </row>
    <row r="618" spans="21:35" ht="12.75">
      <c r="U618" s="393"/>
      <c r="V618" s="392"/>
      <c r="W618"/>
      <c r="X618" s="409"/>
      <c r="Y618" s="409"/>
      <c r="Z618" s="409"/>
      <c r="AA618" s="409"/>
      <c r="AB618" s="409"/>
      <c r="AC618" s="408"/>
      <c r="AD618" s="409"/>
      <c r="AE618" s="409"/>
      <c r="AF618" s="409"/>
      <c r="AG618" s="409"/>
      <c r="AH618" s="409"/>
      <c r="AI618" s="409"/>
    </row>
    <row r="619" spans="21:35" ht="12.75">
      <c r="U619" s="393"/>
      <c r="V619" s="392"/>
      <c r="W619"/>
      <c r="X619" s="409"/>
      <c r="Y619" s="409"/>
      <c r="Z619" s="409"/>
      <c r="AA619" s="409"/>
      <c r="AB619" s="409"/>
      <c r="AC619" s="408"/>
      <c r="AD619" s="409"/>
      <c r="AE619" s="409"/>
      <c r="AF619" s="409"/>
      <c r="AG619" s="409"/>
      <c r="AH619" s="409"/>
      <c r="AI619" s="409"/>
    </row>
    <row r="620" spans="21:35" ht="12.75">
      <c r="U620" s="393"/>
      <c r="V620" s="392"/>
      <c r="W620"/>
      <c r="X620" s="409"/>
      <c r="Y620" s="409"/>
      <c r="Z620" s="409"/>
      <c r="AA620" s="409"/>
      <c r="AB620" s="409"/>
      <c r="AC620" s="408"/>
      <c r="AD620" s="409"/>
      <c r="AE620" s="409"/>
      <c r="AF620" s="409"/>
      <c r="AG620" s="409"/>
      <c r="AH620" s="409"/>
      <c r="AI620" s="409"/>
    </row>
    <row r="621" spans="21:35" ht="12.75">
      <c r="U621" s="393"/>
      <c r="V621" s="392"/>
      <c r="W621"/>
      <c r="X621" s="409"/>
      <c r="Y621" s="409"/>
      <c r="Z621" s="409"/>
      <c r="AA621" s="409"/>
      <c r="AB621" s="409"/>
      <c r="AC621" s="408"/>
      <c r="AD621" s="409"/>
      <c r="AE621" s="409"/>
      <c r="AF621" s="409"/>
      <c r="AG621" s="409"/>
      <c r="AH621" s="409"/>
      <c r="AI621" s="409"/>
    </row>
    <row r="622" spans="21:35" ht="12.75">
      <c r="U622" s="393"/>
      <c r="V622" s="392"/>
      <c r="W622"/>
      <c r="X622" s="413"/>
      <c r="Y622" s="413"/>
      <c r="Z622" s="413"/>
      <c r="AA622" s="413"/>
      <c r="AB622" s="413"/>
      <c r="AC622" s="414"/>
      <c r="AD622" s="413"/>
      <c r="AE622" s="413"/>
      <c r="AF622" s="409"/>
      <c r="AG622" s="413"/>
      <c r="AH622" s="413"/>
      <c r="AI622" s="415"/>
    </row>
    <row r="623" spans="21:35" ht="12.75">
      <c r="U623" s="393"/>
      <c r="V623" s="392"/>
      <c r="W623"/>
      <c r="X623" s="413"/>
      <c r="Y623" s="413"/>
      <c r="Z623" s="413"/>
      <c r="AA623" s="413"/>
      <c r="AB623" s="413"/>
      <c r="AC623" s="414"/>
      <c r="AD623" s="413"/>
      <c r="AE623" s="413"/>
      <c r="AF623" s="409"/>
      <c r="AG623" s="413"/>
      <c r="AH623" s="413"/>
      <c r="AI623" s="415"/>
    </row>
    <row r="624" spans="21:35" ht="12.75">
      <c r="U624" s="393"/>
      <c r="V624" s="392"/>
      <c r="W624"/>
      <c r="X624" s="413"/>
      <c r="Y624" s="413"/>
      <c r="Z624" s="413"/>
      <c r="AA624" s="413"/>
      <c r="AB624" s="413"/>
      <c r="AC624" s="414"/>
      <c r="AD624" s="413"/>
      <c r="AE624" s="413"/>
      <c r="AF624" s="409"/>
      <c r="AG624" s="413"/>
      <c r="AH624" s="413"/>
      <c r="AI624" s="415"/>
    </row>
    <row r="625" spans="21:35" ht="12.75">
      <c r="U625" s="393"/>
      <c r="V625" s="392"/>
      <c r="W625"/>
      <c r="X625" s="413"/>
      <c r="Y625" s="413"/>
      <c r="Z625" s="413"/>
      <c r="AA625" s="413"/>
      <c r="AB625" s="413"/>
      <c r="AC625" s="414"/>
      <c r="AD625" s="413"/>
      <c r="AE625" s="413"/>
      <c r="AF625" s="409"/>
      <c r="AG625" s="413"/>
      <c r="AH625" s="413"/>
      <c r="AI625" s="415"/>
    </row>
    <row r="626" spans="21:35" ht="12.75">
      <c r="U626" s="393"/>
      <c r="V626" s="392"/>
      <c r="W626"/>
      <c r="X626" s="413"/>
      <c r="Y626" s="413"/>
      <c r="Z626" s="413"/>
      <c r="AA626" s="413"/>
      <c r="AB626" s="413"/>
      <c r="AC626" s="416"/>
      <c r="AD626" s="413"/>
      <c r="AE626" s="413"/>
      <c r="AF626" s="413"/>
      <c r="AG626" s="413"/>
      <c r="AH626" s="413"/>
      <c r="AI626" s="415"/>
    </row>
    <row r="627" spans="21:35" ht="12.75">
      <c r="U627" s="393"/>
      <c r="V627" s="392"/>
      <c r="W627"/>
      <c r="X627" s="413"/>
      <c r="Y627" s="413"/>
      <c r="Z627" s="413"/>
      <c r="AA627" s="413"/>
      <c r="AB627" s="413"/>
      <c r="AC627" s="416"/>
      <c r="AD627" s="413"/>
      <c r="AE627" s="413"/>
      <c r="AF627" s="413"/>
      <c r="AG627" s="413"/>
      <c r="AH627" s="413"/>
      <c r="AI627" s="415"/>
    </row>
    <row r="628" spans="21:35" ht="12.75">
      <c r="U628" s="393"/>
      <c r="V628" s="392"/>
      <c r="W628"/>
      <c r="X628" s="413"/>
      <c r="Y628" s="413"/>
      <c r="Z628" s="413"/>
      <c r="AA628" s="413"/>
      <c r="AB628" s="413"/>
      <c r="AC628" s="416"/>
      <c r="AD628" s="413"/>
      <c r="AE628" s="413"/>
      <c r="AF628" s="413"/>
      <c r="AG628" s="413"/>
      <c r="AH628" s="413"/>
      <c r="AI628" s="415"/>
    </row>
    <row r="629" spans="21:35" ht="12.75">
      <c r="U629" s="393"/>
      <c r="V629" s="392"/>
      <c r="W629"/>
      <c r="X629" s="413"/>
      <c r="Y629" s="413"/>
      <c r="Z629" s="413"/>
      <c r="AA629" s="413"/>
      <c r="AB629" s="413"/>
      <c r="AC629" s="416"/>
      <c r="AD629" s="413"/>
      <c r="AE629" s="413"/>
      <c r="AF629" s="413"/>
      <c r="AG629" s="413"/>
      <c r="AH629" s="413"/>
      <c r="AI629" s="415"/>
    </row>
    <row r="630" spans="21:35" ht="12.75">
      <c r="U630" s="393"/>
      <c r="V630" s="392"/>
      <c r="W630"/>
      <c r="X630" s="413"/>
      <c r="Y630" s="413"/>
      <c r="Z630" s="413"/>
      <c r="AA630" s="413"/>
      <c r="AB630" s="413"/>
      <c r="AC630" s="416"/>
      <c r="AD630" s="417"/>
      <c r="AE630" s="417"/>
      <c r="AF630" s="413"/>
      <c r="AG630" s="413"/>
      <c r="AH630" s="413"/>
      <c r="AI630" s="415"/>
    </row>
    <row r="631" spans="21:35" ht="12.75">
      <c r="U631" s="393"/>
      <c r="V631" s="392"/>
      <c r="W631"/>
      <c r="X631" s="413"/>
      <c r="Y631" s="413"/>
      <c r="Z631" s="413"/>
      <c r="AA631" s="413"/>
      <c r="AB631" s="413"/>
      <c r="AC631" s="416"/>
      <c r="AD631" s="417"/>
      <c r="AE631" s="417"/>
      <c r="AF631" s="413"/>
      <c r="AG631" s="413"/>
      <c r="AH631" s="413"/>
      <c r="AI631" s="415"/>
    </row>
    <row r="632" spans="21:35" ht="12.75">
      <c r="U632" s="393"/>
      <c r="V632" s="392"/>
      <c r="W632"/>
      <c r="X632" s="413"/>
      <c r="Y632" s="413"/>
      <c r="Z632" s="413"/>
      <c r="AA632" s="417"/>
      <c r="AB632" s="417"/>
      <c r="AC632" s="416"/>
      <c r="AD632" s="417"/>
      <c r="AE632" s="417"/>
      <c r="AF632" s="417"/>
      <c r="AG632" s="413"/>
      <c r="AH632" s="413"/>
      <c r="AI632" s="415"/>
    </row>
    <row r="633" spans="21:35" ht="12.75">
      <c r="U633" s="393"/>
      <c r="V633" s="392"/>
      <c r="W633"/>
      <c r="X633" s="413"/>
      <c r="Y633" s="413"/>
      <c r="Z633" s="413"/>
      <c r="AA633" s="413"/>
      <c r="AB633" s="413"/>
      <c r="AC633" s="416"/>
      <c r="AD633" s="417"/>
      <c r="AE633" s="417"/>
      <c r="AF633" s="413"/>
      <c r="AG633" s="413"/>
      <c r="AH633" s="413"/>
      <c r="AI633" s="415"/>
    </row>
    <row r="634" spans="21:35" ht="12.75">
      <c r="U634" s="393"/>
      <c r="V634" s="392"/>
      <c r="W634"/>
      <c r="X634" s="413"/>
      <c r="Y634" s="413"/>
      <c r="Z634" s="413"/>
      <c r="AA634" s="413"/>
      <c r="AB634" s="413"/>
      <c r="AC634" s="416"/>
      <c r="AD634" s="417"/>
      <c r="AE634" s="417"/>
      <c r="AF634" s="413"/>
      <c r="AG634" s="413"/>
      <c r="AH634" s="413"/>
      <c r="AI634" s="415"/>
    </row>
    <row r="635" spans="21:35" ht="12.75">
      <c r="U635" s="393"/>
      <c r="V635" s="392"/>
      <c r="W635"/>
      <c r="X635" s="409"/>
      <c r="Y635" s="409"/>
      <c r="Z635" s="409"/>
      <c r="AA635" s="409"/>
      <c r="AB635" s="409"/>
      <c r="AC635" s="408"/>
      <c r="AD635" s="409"/>
      <c r="AE635" s="409"/>
      <c r="AF635" s="409"/>
      <c r="AG635" s="409"/>
      <c r="AH635" s="409"/>
      <c r="AI635" s="409"/>
    </row>
    <row r="636" spans="21:35" ht="12.75">
      <c r="U636" s="393"/>
      <c r="V636" s="392"/>
      <c r="W636"/>
      <c r="X636" s="409"/>
      <c r="Y636" s="409"/>
      <c r="Z636" s="409"/>
      <c r="AA636" s="409"/>
      <c r="AB636" s="409"/>
      <c r="AC636" s="408"/>
      <c r="AD636" s="409"/>
      <c r="AE636" s="409"/>
      <c r="AF636" s="409"/>
      <c r="AG636" s="409"/>
      <c r="AH636" s="409"/>
      <c r="AI636" s="409"/>
    </row>
    <row r="637" spans="21:35" ht="12.75">
      <c r="U637" s="393"/>
      <c r="V637" s="392"/>
      <c r="W637"/>
      <c r="X637" s="409"/>
      <c r="Y637" s="409"/>
      <c r="Z637" s="409"/>
      <c r="AA637" s="409"/>
      <c r="AB637" s="409"/>
      <c r="AC637" s="408"/>
      <c r="AD637" s="409"/>
      <c r="AE637" s="409"/>
      <c r="AF637" s="409"/>
      <c r="AG637" s="409"/>
      <c r="AH637" s="409"/>
      <c r="AI637" s="409"/>
    </row>
    <row r="638" spans="21:35" ht="12.75">
      <c r="U638" s="421"/>
      <c r="V638" s="392"/>
      <c r="W638"/>
      <c r="X638" s="409"/>
      <c r="Y638" s="409"/>
      <c r="Z638" s="409"/>
      <c r="AA638" s="409"/>
      <c r="AB638" s="409"/>
      <c r="AC638" s="408"/>
      <c r="AD638" s="409"/>
      <c r="AE638" s="409"/>
      <c r="AF638" s="409"/>
      <c r="AG638" s="409"/>
      <c r="AH638" s="409"/>
      <c r="AI638" s="409"/>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10&amp;R&amp;"Calibri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F638"/>
  <sheetViews>
    <sheetView view="pageBreakPreview" zoomScaleNormal="100" zoomScaleSheetLayoutView="100" zoomScalePageLayoutView="55" workbookViewId="0"/>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0"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3"/>
      <c r="B1" s="204"/>
      <c r="C1" s="204"/>
      <c r="D1" s="204"/>
      <c r="E1" s="204"/>
      <c r="F1" s="204"/>
      <c r="G1" s="205"/>
      <c r="H1" s="205"/>
      <c r="I1" s="206"/>
      <c r="J1" s="206"/>
      <c r="K1" s="144"/>
    </row>
    <row r="2" spans="1:58" ht="14.1" customHeight="1">
      <c r="A2" s="207"/>
      <c r="B2" s="208"/>
      <c r="C2" s="208"/>
      <c r="D2" s="208"/>
      <c r="E2" s="208"/>
      <c r="F2" s="208"/>
      <c r="G2" s="209"/>
      <c r="H2" s="209"/>
      <c r="I2" s="209"/>
      <c r="J2" s="209"/>
      <c r="K2" s="147"/>
    </row>
    <row r="3" spans="1:58" ht="23.25" customHeight="1">
      <c r="A3" s="904" t="s">
        <v>224</v>
      </c>
      <c r="B3" s="904"/>
      <c r="C3" s="904"/>
      <c r="D3" s="904"/>
      <c r="E3" s="904"/>
      <c r="F3" s="904"/>
      <c r="G3" s="904"/>
      <c r="H3" s="904"/>
      <c r="I3" s="904"/>
      <c r="J3" s="209"/>
      <c r="K3" s="147"/>
    </row>
    <row r="4" spans="1:58" ht="24" customHeight="1">
      <c r="A4" s="218"/>
      <c r="B4" s="231"/>
      <c r="C4" s="231"/>
      <c r="D4" s="231"/>
      <c r="E4" s="231"/>
      <c r="F4" s="231"/>
      <c r="G4" s="231"/>
      <c r="H4" s="231"/>
      <c r="I4" s="231"/>
      <c r="J4" s="212"/>
      <c r="K4" s="148"/>
    </row>
    <row r="5" spans="1:58" ht="15.95" customHeight="1">
      <c r="A5" s="218"/>
      <c r="B5" s="231"/>
      <c r="C5" s="231"/>
      <c r="D5" s="231"/>
      <c r="E5" s="231"/>
      <c r="F5" s="231"/>
      <c r="G5" s="231"/>
      <c r="H5" s="231"/>
      <c r="I5" s="231"/>
      <c r="J5" s="212"/>
      <c r="K5" s="148"/>
      <c r="V5" s="392"/>
      <c r="W5"/>
      <c r="X5" s="393"/>
      <c r="Y5" s="393"/>
      <c r="Z5" s="393"/>
      <c r="AA5" s="393"/>
      <c r="AB5" s="393"/>
      <c r="AC5" s="393"/>
      <c r="AD5" s="393"/>
      <c r="AE5" s="393"/>
      <c r="AF5" s="393"/>
      <c r="AG5" s="393"/>
      <c r="AH5" s="393"/>
      <c r="AI5" s="393"/>
    </row>
    <row r="6" spans="1:58" ht="45.75" customHeight="1">
      <c r="A6" s="218"/>
      <c r="B6" s="949" t="s">
        <v>225</v>
      </c>
      <c r="C6" s="950"/>
      <c r="D6" s="556" t="s">
        <v>615</v>
      </c>
      <c r="E6" s="557" t="s">
        <v>616</v>
      </c>
      <c r="F6" s="804" t="s">
        <v>199</v>
      </c>
      <c r="G6" s="231"/>
      <c r="H6" s="231"/>
      <c r="I6" s="231"/>
      <c r="J6" s="212"/>
      <c r="K6" s="149"/>
      <c r="V6" s="392" t="s">
        <v>156</v>
      </c>
      <c r="W6"/>
      <c r="X6" s="393"/>
      <c r="Y6" s="393"/>
      <c r="Z6" s="393"/>
      <c r="AA6" s="393"/>
      <c r="AB6" s="393"/>
      <c r="AC6" s="393" t="s">
        <v>157</v>
      </c>
      <c r="AD6" s="393"/>
      <c r="AE6" s="393"/>
      <c r="AF6" s="393"/>
      <c r="AG6" s="393"/>
      <c r="AH6" s="393"/>
      <c r="AI6" s="393"/>
    </row>
    <row r="7" spans="1:58" ht="14.25" customHeight="1">
      <c r="A7" s="218"/>
      <c r="B7" s="435" t="s">
        <v>200</v>
      </c>
      <c r="C7" s="436"/>
      <c r="D7" s="437">
        <v>10.11107</v>
      </c>
      <c r="E7" s="437">
        <v>12.80893</v>
      </c>
      <c r="F7" s="446">
        <f>+(D7-E7)/E7</f>
        <v>-0.2106233697896702</v>
      </c>
      <c r="G7" s="231"/>
      <c r="H7" s="231"/>
      <c r="I7" s="231"/>
      <c r="J7" s="212"/>
      <c r="K7" s="150"/>
      <c r="V7" s="392"/>
      <c r="W7"/>
      <c r="X7" s="394"/>
      <c r="Y7" s="394"/>
      <c r="Z7" s="394"/>
      <c r="AA7" s="394"/>
      <c r="AB7" s="394"/>
      <c r="AC7" s="394"/>
      <c r="AD7" s="394"/>
      <c r="AE7" s="394"/>
      <c r="AF7" s="394"/>
      <c r="AG7" s="394"/>
      <c r="AH7" s="394"/>
      <c r="AI7" s="394"/>
    </row>
    <row r="8" spans="1:58" ht="14.25" customHeight="1" thickBot="1">
      <c r="A8" s="218"/>
      <c r="B8" s="443" t="s">
        <v>201</v>
      </c>
      <c r="C8" s="444"/>
      <c r="D8" s="445">
        <v>0.50689300000000004</v>
      </c>
      <c r="E8" s="445">
        <v>1.4399310000000001</v>
      </c>
      <c r="F8" s="448">
        <f>+(D8-E8)/E8</f>
        <v>-0.64797410431472058</v>
      </c>
      <c r="G8" s="231"/>
      <c r="H8" s="231"/>
      <c r="I8" s="231"/>
      <c r="J8" s="212"/>
      <c r="K8" s="151"/>
      <c r="V8" s="395" t="s">
        <v>158</v>
      </c>
      <c r="W8" s="396"/>
      <c r="X8" s="397" t="s">
        <v>159</v>
      </c>
      <c r="Y8" s="397" t="s">
        <v>160</v>
      </c>
      <c r="Z8" s="397" t="s">
        <v>161</v>
      </c>
      <c r="AA8" s="397" t="s">
        <v>162</v>
      </c>
      <c r="AB8" s="397" t="s">
        <v>163</v>
      </c>
      <c r="AC8" s="397" t="s">
        <v>164</v>
      </c>
      <c r="AD8" s="397" t="s">
        <v>165</v>
      </c>
      <c r="AE8" s="397" t="s">
        <v>166</v>
      </c>
      <c r="AF8" s="397" t="s">
        <v>167</v>
      </c>
      <c r="AG8" s="397" t="s">
        <v>168</v>
      </c>
      <c r="AH8" s="397" t="s">
        <v>169</v>
      </c>
      <c r="AI8" s="397" t="s">
        <v>131</v>
      </c>
      <c r="AO8" s="423" t="s">
        <v>171</v>
      </c>
    </row>
    <row r="9" spans="1:58" ht="14.25" customHeight="1">
      <c r="A9" s="218"/>
      <c r="B9" s="435" t="s">
        <v>202</v>
      </c>
      <c r="C9" s="436"/>
      <c r="D9" s="437">
        <v>137.44450000000001</v>
      </c>
      <c r="E9" s="437">
        <v>358.74829999999997</v>
      </c>
      <c r="F9" s="446">
        <f t="shared" ref="F9" si="0">+(D9-E9)/E9</f>
        <v>-0.61687762701593285</v>
      </c>
      <c r="G9" s="231"/>
      <c r="H9" s="231"/>
      <c r="I9" s="231"/>
      <c r="J9" s="212"/>
      <c r="K9" s="151"/>
      <c r="U9" s="421">
        <v>2014</v>
      </c>
      <c r="V9" s="401">
        <v>1</v>
      </c>
      <c r="W9"/>
      <c r="X9" s="418">
        <v>45.814286095755399</v>
      </c>
      <c r="Y9" s="418">
        <v>104.61314283098464</v>
      </c>
      <c r="Z9" s="418">
        <v>31.571999686104871</v>
      </c>
      <c r="AA9" s="418">
        <v>17.96414253</v>
      </c>
      <c r="AB9" s="418">
        <v>11.870428698403462</v>
      </c>
      <c r="AC9" s="419">
        <v>299.47557503836458</v>
      </c>
      <c r="AD9" s="418">
        <v>98.19285714285715</v>
      </c>
      <c r="AE9" s="418">
        <v>24.754285948617071</v>
      </c>
      <c r="AF9" s="418">
        <v>14.002857208251942</v>
      </c>
      <c r="AG9" s="418">
        <v>4.2468571322304829</v>
      </c>
      <c r="AH9" s="418">
        <v>341.09000069754433</v>
      </c>
      <c r="AI9" s="418">
        <v>107.01071384974837</v>
      </c>
      <c r="AO9" s="423" t="s">
        <v>172</v>
      </c>
      <c r="AW9" s="423" t="s">
        <v>173</v>
      </c>
      <c r="BC9" s="434" t="s">
        <v>174</v>
      </c>
    </row>
    <row r="10" spans="1:58" ht="14.25" customHeight="1">
      <c r="A10" s="218"/>
      <c r="B10" s="443" t="s">
        <v>203</v>
      </c>
      <c r="C10" s="444"/>
      <c r="D10" s="445">
        <v>47.279960000000003</v>
      </c>
      <c r="E10" s="445">
        <v>68.591790000000003</v>
      </c>
      <c r="F10" s="448">
        <f>+(D10-E10)/E10</f>
        <v>-0.31070526078995753</v>
      </c>
      <c r="G10" s="231"/>
      <c r="H10" s="231"/>
      <c r="I10" s="231"/>
      <c r="J10" s="212"/>
      <c r="K10" s="152"/>
      <c r="U10" s="393"/>
      <c r="V10" s="392"/>
      <c r="W10"/>
      <c r="X10" s="450">
        <v>57.100000108991324</v>
      </c>
      <c r="Y10" s="450">
        <v>101.16556985037651</v>
      </c>
      <c r="Z10" s="450">
        <v>18.800000054495627</v>
      </c>
      <c r="AA10" s="450">
        <v>18.098571368626171</v>
      </c>
      <c r="AB10" s="450">
        <v>13.948571205139114</v>
      </c>
      <c r="AC10" s="408">
        <v>381.51428222656199</v>
      </c>
      <c r="AD10" s="450">
        <v>193.07428414480972</v>
      </c>
      <c r="AE10" s="450">
        <v>29.882857186453634</v>
      </c>
      <c r="AF10" s="450">
        <v>14.230000087193057</v>
      </c>
      <c r="AG10" s="450">
        <v>2.1289999825613801</v>
      </c>
      <c r="AH10" s="450">
        <v>258.36142839704183</v>
      </c>
      <c r="AI10" s="450">
        <v>87.34771401541569</v>
      </c>
      <c r="AP10" s="424">
        <v>2014</v>
      </c>
      <c r="AQ10" s="424">
        <v>2015</v>
      </c>
      <c r="AR10" s="424">
        <v>2016</v>
      </c>
      <c r="AS10" s="424">
        <v>2017</v>
      </c>
      <c r="AX10" s="424">
        <v>2014</v>
      </c>
      <c r="AY10" s="424">
        <v>2015</v>
      </c>
      <c r="AZ10" s="424">
        <v>2016</v>
      </c>
      <c r="BA10" s="424">
        <v>2017</v>
      </c>
      <c r="BC10" s="424">
        <v>2014</v>
      </c>
      <c r="BD10" s="424">
        <v>2015</v>
      </c>
      <c r="BE10" s="424">
        <v>2016</v>
      </c>
      <c r="BF10" s="424">
        <v>2017</v>
      </c>
    </row>
    <row r="11" spans="1:58" ht="14.25" customHeight="1">
      <c r="A11" s="218"/>
      <c r="B11" s="435" t="s">
        <v>204</v>
      </c>
      <c r="C11" s="436"/>
      <c r="D11" s="437">
        <v>0</v>
      </c>
      <c r="E11" s="437">
        <v>0.18620700000000001</v>
      </c>
      <c r="F11" s="446">
        <f t="shared" ref="F11:F30" si="1">+(D11-E11)/E11</f>
        <v>-1</v>
      </c>
      <c r="G11" s="231"/>
      <c r="H11" s="231"/>
      <c r="I11" s="231"/>
      <c r="J11" s="212"/>
      <c r="K11" s="155"/>
      <c r="N11" s="389"/>
      <c r="O11" s="389"/>
      <c r="P11" s="389"/>
      <c r="Q11" s="390"/>
      <c r="R11" s="390"/>
      <c r="U11" s="393"/>
      <c r="V11" s="392"/>
      <c r="W11"/>
      <c r="X11" s="450">
        <v>82.4</v>
      </c>
      <c r="Y11" s="450">
        <v>111.64</v>
      </c>
      <c r="Z11" s="450">
        <v>24.53</v>
      </c>
      <c r="AA11" s="450">
        <v>25.12</v>
      </c>
      <c r="AB11" s="450">
        <v>21.56</v>
      </c>
      <c r="AC11" s="408">
        <v>431.35</v>
      </c>
      <c r="AD11" s="450">
        <v>173.3</v>
      </c>
      <c r="AE11" s="450">
        <v>37.090000000000003</v>
      </c>
      <c r="AF11" s="450">
        <v>19.02</v>
      </c>
      <c r="AG11" s="450">
        <v>5.39</v>
      </c>
      <c r="AH11" s="450">
        <v>372.98</v>
      </c>
      <c r="AI11" s="450">
        <v>113.44</v>
      </c>
      <c r="AO11" s="432">
        <v>1</v>
      </c>
      <c r="AP11" s="409">
        <v>133.74</v>
      </c>
      <c r="AQ11" s="409">
        <v>120.986000061035</v>
      </c>
      <c r="AR11" s="425">
        <v>138.54</v>
      </c>
      <c r="AS11" s="145">
        <v>93.1</v>
      </c>
      <c r="AW11" s="432">
        <v>1</v>
      </c>
      <c r="AX11" s="409">
        <v>111.015998840332</v>
      </c>
      <c r="AY11" s="409">
        <v>98.037002563476506</v>
      </c>
      <c r="AZ11" s="425">
        <v>119.86</v>
      </c>
      <c r="BA11" s="145">
        <v>27.56</v>
      </c>
      <c r="BB11" s="432">
        <v>1</v>
      </c>
      <c r="BC11" s="412">
        <v>176.68799662590013</v>
      </c>
      <c r="BD11" s="410">
        <v>77.525999411940418</v>
      </c>
      <c r="BE11" s="428">
        <v>150.22999999999999</v>
      </c>
      <c r="BF11" s="145">
        <v>122.2</v>
      </c>
    </row>
    <row r="12" spans="1:58" ht="14.25" customHeight="1">
      <c r="A12" s="218"/>
      <c r="B12" s="443" t="s">
        <v>205</v>
      </c>
      <c r="C12" s="444"/>
      <c r="D12" s="445">
        <v>0</v>
      </c>
      <c r="E12" s="445">
        <v>0</v>
      </c>
      <c r="F12" s="448"/>
      <c r="G12" s="231"/>
      <c r="H12" s="231"/>
      <c r="I12" s="231"/>
      <c r="J12" s="212"/>
      <c r="K12" s="155"/>
      <c r="N12" s="389"/>
      <c r="O12" s="389"/>
      <c r="P12" s="389"/>
      <c r="Q12" s="390"/>
      <c r="R12" s="390"/>
      <c r="U12" s="393"/>
      <c r="V12" s="392">
        <v>4</v>
      </c>
      <c r="W12"/>
      <c r="X12" s="450">
        <v>61.07</v>
      </c>
      <c r="Y12" s="450">
        <v>95.39</v>
      </c>
      <c r="Z12" s="450">
        <v>19.45</v>
      </c>
      <c r="AA12" s="450">
        <v>17.23</v>
      </c>
      <c r="AB12" s="450">
        <v>15.99</v>
      </c>
      <c r="AC12" s="408">
        <v>273.22000000000003</v>
      </c>
      <c r="AD12" s="450">
        <v>127.94</v>
      </c>
      <c r="AE12" s="450">
        <v>28.03</v>
      </c>
      <c r="AF12" s="450">
        <v>19.78</v>
      </c>
      <c r="AG12" s="450">
        <v>2.48</v>
      </c>
      <c r="AH12" s="450">
        <v>269.07</v>
      </c>
      <c r="AI12" s="450">
        <v>134.16999999999999</v>
      </c>
      <c r="AO12" s="432">
        <v>2</v>
      </c>
      <c r="AP12" s="409">
        <v>140.50399780000001</v>
      </c>
      <c r="AQ12" s="409">
        <v>137.12399291992099</v>
      </c>
      <c r="AR12" s="425">
        <v>140.53</v>
      </c>
      <c r="AS12" s="145">
        <v>93.1</v>
      </c>
      <c r="AW12" s="432">
        <v>2</v>
      </c>
      <c r="AX12" s="409">
        <v>111.015998840332</v>
      </c>
      <c r="AY12" s="409">
        <v>126.60299682617099</v>
      </c>
      <c r="AZ12" s="425">
        <v>113.21</v>
      </c>
      <c r="BA12" s="145">
        <v>36.590000000000003</v>
      </c>
      <c r="BB12" s="432">
        <v>2</v>
      </c>
      <c r="BC12" s="412">
        <v>192.07700252532933</v>
      </c>
      <c r="BD12" s="410">
        <v>78.785000398754988</v>
      </c>
      <c r="BE12" s="428">
        <v>145.21</v>
      </c>
      <c r="BF12" s="145">
        <v>136.54</v>
      </c>
    </row>
    <row r="13" spans="1:58" ht="14.25" customHeight="1">
      <c r="A13" s="218"/>
      <c r="B13" s="435" t="s">
        <v>206</v>
      </c>
      <c r="C13" s="436"/>
      <c r="D13" s="437">
        <v>344.1705</v>
      </c>
      <c r="E13" s="437">
        <v>246.5384</v>
      </c>
      <c r="F13" s="446">
        <f t="shared" si="1"/>
        <v>0.39601173691400615</v>
      </c>
      <c r="G13" s="231"/>
      <c r="H13" s="231"/>
      <c r="I13" s="231"/>
      <c r="J13" s="212"/>
      <c r="K13" s="155"/>
      <c r="N13" s="389"/>
      <c r="O13" s="389"/>
      <c r="P13" s="389"/>
      <c r="Q13" s="390"/>
      <c r="R13" s="390"/>
      <c r="U13" s="392"/>
      <c r="V13" s="392"/>
      <c r="W13"/>
      <c r="X13" s="450">
        <v>62.75</v>
      </c>
      <c r="Y13" s="450">
        <v>103.58</v>
      </c>
      <c r="Z13" s="450">
        <v>14.62</v>
      </c>
      <c r="AA13" s="450">
        <v>17.52</v>
      </c>
      <c r="AB13" s="450">
        <v>15.91</v>
      </c>
      <c r="AC13" s="408">
        <v>360.15</v>
      </c>
      <c r="AD13" s="450">
        <v>172</v>
      </c>
      <c r="AE13" s="450">
        <v>34.06</v>
      </c>
      <c r="AF13" s="450">
        <v>16.795000000000002</v>
      </c>
      <c r="AG13" s="450">
        <v>1.3140000000000001</v>
      </c>
      <c r="AH13" s="450">
        <v>373.63</v>
      </c>
      <c r="AI13" s="450">
        <v>134.30000000000001</v>
      </c>
      <c r="AO13" s="432">
        <v>3</v>
      </c>
      <c r="AP13" s="409">
        <v>140.5</v>
      </c>
      <c r="AQ13" s="409">
        <v>137.12399291992099</v>
      </c>
      <c r="AR13" s="425">
        <v>140.53</v>
      </c>
      <c r="AS13" s="145">
        <v>98.74</v>
      </c>
      <c r="AW13" s="432">
        <v>3</v>
      </c>
      <c r="AX13" s="409">
        <v>152.07</v>
      </c>
      <c r="AY13" s="409">
        <v>147.34800720214801</v>
      </c>
      <c r="AZ13" s="425">
        <v>117.64</v>
      </c>
      <c r="BA13" s="145">
        <v>63.18</v>
      </c>
      <c r="BB13" s="432">
        <v>3</v>
      </c>
      <c r="BC13" s="412">
        <v>234.58800000000002</v>
      </c>
      <c r="BD13" s="410">
        <v>76.62799982726554</v>
      </c>
      <c r="BE13" s="428">
        <v>143.88</v>
      </c>
      <c r="BF13" s="145">
        <v>170.81</v>
      </c>
    </row>
    <row r="14" spans="1:58" ht="14.25" customHeight="1">
      <c r="A14" s="218"/>
      <c r="B14" s="443" t="s">
        <v>207</v>
      </c>
      <c r="C14" s="444"/>
      <c r="D14" s="445">
        <v>15.58</v>
      </c>
      <c r="E14" s="445">
        <v>1.1599999999999999</v>
      </c>
      <c r="F14" s="448">
        <f t="shared" si="1"/>
        <v>12.431034482758621</v>
      </c>
      <c r="G14" s="231"/>
      <c r="H14" s="231"/>
      <c r="I14" s="231"/>
      <c r="J14" s="212"/>
      <c r="K14" s="155"/>
      <c r="N14" s="389"/>
      <c r="O14" s="389"/>
      <c r="P14" s="389"/>
      <c r="Q14" s="390"/>
      <c r="R14" s="390"/>
      <c r="U14" s="392"/>
      <c r="V14" s="392"/>
      <c r="W14"/>
      <c r="X14" s="450">
        <v>71.03</v>
      </c>
      <c r="Y14" s="450">
        <v>145.91</v>
      </c>
      <c r="Z14" s="450">
        <v>15.904999999999999</v>
      </c>
      <c r="AA14" s="450">
        <v>18.044</v>
      </c>
      <c r="AB14" s="450">
        <v>14.96</v>
      </c>
      <c r="AC14" s="408">
        <v>369.98</v>
      </c>
      <c r="AD14" s="450">
        <v>175.17</v>
      </c>
      <c r="AE14" s="450">
        <v>43.62</v>
      </c>
      <c r="AF14" s="450">
        <v>14.701000000000001</v>
      </c>
      <c r="AG14" s="450">
        <v>1.1140000000000001</v>
      </c>
      <c r="AH14" s="450">
        <v>404.34</v>
      </c>
      <c r="AI14" s="450">
        <v>129.29</v>
      </c>
      <c r="AO14" s="432">
        <v>4</v>
      </c>
      <c r="AP14" s="409">
        <v>163.19800000000001</v>
      </c>
      <c r="AQ14" s="409">
        <v>150.91200256347599</v>
      </c>
      <c r="AR14" s="425">
        <v>137.44</v>
      </c>
      <c r="AS14" s="145">
        <v>98.74</v>
      </c>
      <c r="AW14" s="432">
        <v>4</v>
      </c>
      <c r="AX14" s="409">
        <v>203.96</v>
      </c>
      <c r="AY14" s="409">
        <v>161.61799619999999</v>
      </c>
      <c r="AZ14" s="425">
        <v>117.64</v>
      </c>
      <c r="BA14" s="145">
        <v>113.21</v>
      </c>
      <c r="BB14" s="432">
        <v>4</v>
      </c>
      <c r="BC14" s="412">
        <v>232.04400016784652</v>
      </c>
      <c r="BD14" s="410">
        <v>82.207001742533564</v>
      </c>
      <c r="BE14" s="428">
        <v>139.38200000000001</v>
      </c>
      <c r="BF14" s="145">
        <v>186.39</v>
      </c>
    </row>
    <row r="15" spans="1:58" ht="14.25" customHeight="1">
      <c r="A15" s="218"/>
      <c r="B15" s="435" t="s">
        <v>208</v>
      </c>
      <c r="C15" s="436"/>
      <c r="D15" s="437">
        <v>157.04</v>
      </c>
      <c r="E15" s="437">
        <v>52.74</v>
      </c>
      <c r="F15" s="446">
        <f t="shared" si="1"/>
        <v>1.9776260902540761</v>
      </c>
      <c r="G15" s="231"/>
      <c r="H15" s="231"/>
      <c r="I15" s="231"/>
      <c r="J15" s="212"/>
      <c r="K15" s="155"/>
      <c r="N15" s="389"/>
      <c r="O15" s="391"/>
      <c r="P15" s="389"/>
      <c r="Q15" s="390"/>
      <c r="R15" s="390"/>
      <c r="U15" s="392"/>
      <c r="V15" s="392"/>
      <c r="W15"/>
      <c r="X15" s="450">
        <v>79.42857142857136</v>
      </c>
      <c r="Y15" s="450">
        <v>146.2477155412943</v>
      </c>
      <c r="Z15" s="450">
        <v>34.528000150408026</v>
      </c>
      <c r="AA15" s="450">
        <v>19.531571524483784</v>
      </c>
      <c r="AB15" s="450">
        <v>16.602428981235999</v>
      </c>
      <c r="AC15" s="408">
        <v>362.92442975725425</v>
      </c>
      <c r="AD15" s="450">
        <v>172.78000313895041</v>
      </c>
      <c r="AE15" s="450">
        <v>37.718571254185221</v>
      </c>
      <c r="AF15" s="450">
        <v>12.252857208251928</v>
      </c>
      <c r="AG15" s="450">
        <v>1.0977142708642085</v>
      </c>
      <c r="AH15" s="450">
        <v>396.4942801339281</v>
      </c>
      <c r="AI15" s="450">
        <v>108.11000061035121</v>
      </c>
      <c r="AO15" s="432">
        <v>5</v>
      </c>
      <c r="AP15" s="409">
        <v>163.19800000000001</v>
      </c>
      <c r="AQ15" s="409">
        <v>150.91200256347599</v>
      </c>
      <c r="AR15" s="425">
        <v>137.44</v>
      </c>
      <c r="AS15" s="145">
        <v>125.15</v>
      </c>
      <c r="AW15" s="432">
        <v>5</v>
      </c>
      <c r="AX15" s="409">
        <v>235.55</v>
      </c>
      <c r="AY15" s="409">
        <v>191.21299743652301</v>
      </c>
      <c r="AZ15" s="425">
        <v>133.43</v>
      </c>
      <c r="BA15" s="145">
        <v>156.82</v>
      </c>
      <c r="BB15" s="432">
        <v>5</v>
      </c>
      <c r="BC15" s="412">
        <v>229.71699501037588</v>
      </c>
      <c r="BD15" s="410">
        <v>99.395001649856425</v>
      </c>
      <c r="BE15" s="428">
        <v>135.79099489999999</v>
      </c>
      <c r="BF15" s="145">
        <v>204.81</v>
      </c>
    </row>
    <row r="16" spans="1:58" ht="14.25" customHeight="1">
      <c r="A16" s="218"/>
      <c r="B16" s="443" t="s">
        <v>209</v>
      </c>
      <c r="C16" s="444"/>
      <c r="D16" s="445">
        <v>38.783999999999999</v>
      </c>
      <c r="E16" s="445">
        <v>33.549999999999997</v>
      </c>
      <c r="F16" s="448">
        <f t="shared" si="1"/>
        <v>0.15600596125186295</v>
      </c>
      <c r="G16" s="231"/>
      <c r="H16" s="231"/>
      <c r="I16" s="231"/>
      <c r="J16" s="212"/>
      <c r="K16" s="155"/>
      <c r="U16" s="392"/>
      <c r="V16" s="392">
        <v>8</v>
      </c>
      <c r="W16"/>
      <c r="X16" s="450">
        <v>95.671427045549564</v>
      </c>
      <c r="Y16" s="450">
        <v>310.30528479999998</v>
      </c>
      <c r="Z16" s="450">
        <v>123.4721418</v>
      </c>
      <c r="AA16" s="450">
        <v>21.873999999999999</v>
      </c>
      <c r="AB16" s="450">
        <v>19.75271429</v>
      </c>
      <c r="AC16" s="408">
        <v>428.29571529999998</v>
      </c>
      <c r="AD16" s="450">
        <v>191.44571139999999</v>
      </c>
      <c r="AE16" s="450">
        <v>49.187142510000001</v>
      </c>
      <c r="AF16" s="450">
        <v>12.017142979999999</v>
      </c>
      <c r="AG16" s="450">
        <v>1.644428577</v>
      </c>
      <c r="AH16" s="450">
        <v>277.80142869999997</v>
      </c>
      <c r="AI16" s="450">
        <v>81.150284900000003</v>
      </c>
      <c r="AO16" s="432">
        <v>6</v>
      </c>
      <c r="AP16" s="409">
        <v>163.19800000000001</v>
      </c>
      <c r="AQ16" s="409">
        <v>170.628005981445</v>
      </c>
      <c r="AR16" s="425">
        <v>137.44</v>
      </c>
      <c r="AS16" s="145">
        <v>125.15</v>
      </c>
      <c r="AW16" s="432">
        <v>6</v>
      </c>
      <c r="AX16" s="409">
        <v>257.39999999999998</v>
      </c>
      <c r="AY16" s="409">
        <v>216.95199584960901</v>
      </c>
      <c r="AZ16" s="425">
        <v>159.21</v>
      </c>
      <c r="BA16" s="145">
        <v>168.88</v>
      </c>
      <c r="BB16" s="432">
        <v>6</v>
      </c>
      <c r="BC16" s="412">
        <v>228.29300178527819</v>
      </c>
      <c r="BD16" s="410">
        <v>122.14100027084339</v>
      </c>
      <c r="BE16" s="428">
        <v>150.04800030000001</v>
      </c>
      <c r="BF16" s="145">
        <v>201.83</v>
      </c>
    </row>
    <row r="17" spans="1:58" ht="14.25" customHeight="1">
      <c r="A17" s="218"/>
      <c r="B17" s="435" t="s">
        <v>210</v>
      </c>
      <c r="C17" s="436"/>
      <c r="D17" s="437">
        <v>35.623860000000001</v>
      </c>
      <c r="E17" s="437">
        <v>28.86</v>
      </c>
      <c r="F17" s="446">
        <f t="shared" si="1"/>
        <v>0.23436798336798342</v>
      </c>
      <c r="G17" s="231"/>
      <c r="H17" s="231"/>
      <c r="I17" s="231"/>
      <c r="J17" s="212"/>
      <c r="K17" s="155"/>
      <c r="U17" s="392"/>
      <c r="V17" s="392"/>
      <c r="W17"/>
      <c r="X17" s="450">
        <v>101.84</v>
      </c>
      <c r="Y17" s="450">
        <v>232.7</v>
      </c>
      <c r="Z17" s="450">
        <v>127.05</v>
      </c>
      <c r="AA17" s="450">
        <v>25.35</v>
      </c>
      <c r="AB17" s="450">
        <v>21.95</v>
      </c>
      <c r="AC17" s="408">
        <v>383.16</v>
      </c>
      <c r="AD17" s="450">
        <v>140.93</v>
      </c>
      <c r="AE17" s="450">
        <v>38.619999999999997</v>
      </c>
      <c r="AF17" s="450">
        <v>12</v>
      </c>
      <c r="AG17" s="450">
        <v>1.43</v>
      </c>
      <c r="AH17" s="450">
        <v>179.2</v>
      </c>
      <c r="AI17" s="450">
        <v>58.33</v>
      </c>
      <c r="AO17" s="432">
        <v>7</v>
      </c>
      <c r="AP17" s="409">
        <v>180.73800659179599</v>
      </c>
      <c r="AQ17" s="409">
        <v>170.628005981445</v>
      </c>
      <c r="AR17" s="425">
        <v>151.05000000000001</v>
      </c>
      <c r="AS17" s="145">
        <v>142.99</v>
      </c>
      <c r="AW17" s="432">
        <v>7</v>
      </c>
      <c r="AX17" s="409">
        <v>300.037994384765</v>
      </c>
      <c r="AY17" s="409">
        <v>240.95399475097599</v>
      </c>
      <c r="AZ17" s="425">
        <v>186.18</v>
      </c>
      <c r="BA17" s="145">
        <v>196.28</v>
      </c>
      <c r="BB17" s="432">
        <v>7</v>
      </c>
      <c r="BC17" s="412">
        <v>224.18200111389126</v>
      </c>
      <c r="BD17" s="410">
        <v>164.75300073623634</v>
      </c>
      <c r="BE17" s="428">
        <v>174.31999970000001</v>
      </c>
      <c r="BF17" s="145">
        <v>199.6</v>
      </c>
    </row>
    <row r="18" spans="1:58" ht="14.25" customHeight="1">
      <c r="A18" s="218"/>
      <c r="B18" s="443" t="s">
        <v>211</v>
      </c>
      <c r="C18" s="444"/>
      <c r="D18" s="445">
        <v>147.40350000000001</v>
      </c>
      <c r="E18" s="445">
        <v>161.251</v>
      </c>
      <c r="F18" s="448">
        <f t="shared" si="1"/>
        <v>-8.5875436431401955E-2</v>
      </c>
      <c r="G18" s="231"/>
      <c r="H18" s="231"/>
      <c r="I18" s="231"/>
      <c r="J18" s="212"/>
      <c r="K18" s="166"/>
      <c r="U18" s="392"/>
      <c r="V18" s="392"/>
      <c r="W18"/>
      <c r="X18" s="450">
        <v>111.7285712</v>
      </c>
      <c r="Y18" s="450">
        <v>313.02366640000002</v>
      </c>
      <c r="Z18" s="450">
        <v>102.4850019</v>
      </c>
      <c r="AA18" s="450">
        <v>32.583857129999998</v>
      </c>
      <c r="AB18" s="450">
        <v>16.16099998</v>
      </c>
      <c r="AC18" s="408">
        <v>557.40757099999996</v>
      </c>
      <c r="AD18" s="450">
        <v>175.57571630000001</v>
      </c>
      <c r="AE18" s="450">
        <v>47.68142864</v>
      </c>
      <c r="AF18" s="450">
        <v>12.001428600000001</v>
      </c>
      <c r="AG18" s="450">
        <v>1.4118571280000001</v>
      </c>
      <c r="AH18" s="450">
        <v>158.30857409999999</v>
      </c>
      <c r="AI18" s="450">
        <v>48.130142759999998</v>
      </c>
      <c r="AO18" s="432">
        <v>8</v>
      </c>
      <c r="AP18" s="409">
        <v>199.62100219999999</v>
      </c>
      <c r="AQ18" s="409">
        <v>170.628005981445</v>
      </c>
      <c r="AR18" s="425">
        <v>151.05000000000001</v>
      </c>
      <c r="AS18" s="145">
        <v>142.99</v>
      </c>
      <c r="AW18" s="432">
        <v>8</v>
      </c>
      <c r="AX18" s="409">
        <v>326.67999270000001</v>
      </c>
      <c r="AY18" s="409">
        <v>240.95399475097599</v>
      </c>
      <c r="AZ18" s="425">
        <v>206.54</v>
      </c>
      <c r="BA18" s="145">
        <v>230.19</v>
      </c>
      <c r="BB18" s="432">
        <v>8</v>
      </c>
      <c r="BC18" s="412">
        <v>220.41400382999998</v>
      </c>
      <c r="BD18" s="410">
        <v>173.15699958801241</v>
      </c>
      <c r="BE18" s="428">
        <v>262.93500039999998</v>
      </c>
      <c r="BF18" s="145">
        <v>214.34</v>
      </c>
    </row>
    <row r="19" spans="1:58" ht="14.25" customHeight="1">
      <c r="A19" s="218"/>
      <c r="B19" s="435" t="s">
        <v>212</v>
      </c>
      <c r="C19" s="436"/>
      <c r="D19" s="437">
        <v>62.885089999999998</v>
      </c>
      <c r="E19" s="437">
        <v>75.595519999999993</v>
      </c>
      <c r="F19" s="446">
        <f t="shared" si="1"/>
        <v>-0.16813734464687849</v>
      </c>
      <c r="G19" s="231"/>
      <c r="H19" s="231"/>
      <c r="I19" s="231"/>
      <c r="J19" s="212"/>
      <c r="K19" s="166"/>
      <c r="U19" s="392"/>
      <c r="V19" s="392"/>
      <c r="W19"/>
      <c r="X19" s="450">
        <v>107.21428571428528</v>
      </c>
      <c r="Y19" s="450">
        <v>264.70640258789024</v>
      </c>
      <c r="Z19" s="450">
        <v>100.62920074462855</v>
      </c>
      <c r="AA19" s="450">
        <v>35.707000187465077</v>
      </c>
      <c r="AB19" s="450">
        <v>20.230571338108572</v>
      </c>
      <c r="AC19" s="408">
        <v>738.35199846540127</v>
      </c>
      <c r="AD19" s="450">
        <v>222.98999895368257</v>
      </c>
      <c r="AE19" s="450">
        <v>58.7428567068917</v>
      </c>
      <c r="AF19" s="450">
        <v>11.715714318411687</v>
      </c>
      <c r="AG19" s="450">
        <v>1.4087142603737945</v>
      </c>
      <c r="AH19" s="450">
        <v>187.32428414480987</v>
      </c>
      <c r="AI19" s="450">
        <v>66.01142992292128</v>
      </c>
      <c r="AO19" s="432">
        <v>9</v>
      </c>
      <c r="AP19" s="409">
        <v>199.62100219999999</v>
      </c>
      <c r="AQ19" s="409">
        <v>185.25</v>
      </c>
      <c r="AR19" s="425">
        <v>165.01</v>
      </c>
      <c r="AS19" s="145">
        <v>159.53</v>
      </c>
      <c r="AW19" s="432">
        <v>9</v>
      </c>
      <c r="AX19" s="409">
        <v>332.71</v>
      </c>
      <c r="AY19" s="409">
        <v>274.18798828125</v>
      </c>
      <c r="AZ19" s="425">
        <v>240.95</v>
      </c>
      <c r="BA19" s="145">
        <v>249.13</v>
      </c>
      <c r="BB19" s="432">
        <v>9</v>
      </c>
      <c r="BC19" s="412">
        <v>218.33100054931617</v>
      </c>
      <c r="BD19" s="410">
        <v>186.28200244903536</v>
      </c>
      <c r="BE19" s="428">
        <v>279.08800120000001</v>
      </c>
      <c r="BF19" s="145">
        <v>250.89</v>
      </c>
    </row>
    <row r="20" spans="1:58" ht="14.25" customHeight="1">
      <c r="A20" s="218"/>
      <c r="B20" s="443" t="s">
        <v>213</v>
      </c>
      <c r="C20" s="444"/>
      <c r="D20" s="445">
        <v>0</v>
      </c>
      <c r="E20" s="445">
        <v>0</v>
      </c>
      <c r="F20" s="448"/>
      <c r="G20" s="231"/>
      <c r="H20" s="231"/>
      <c r="I20" s="231"/>
      <c r="J20" s="212"/>
      <c r="K20" s="172"/>
      <c r="U20" s="392"/>
      <c r="V20" s="392">
        <v>12</v>
      </c>
      <c r="W20"/>
      <c r="X20" s="450">
        <v>105.2142846</v>
      </c>
      <c r="Y20" s="450">
        <v>260.1815709</v>
      </c>
      <c r="Z20" s="450">
        <v>165.7174268</v>
      </c>
      <c r="AA20" s="450">
        <v>31.82685661</v>
      </c>
      <c r="AB20" s="450">
        <v>9.8735712600000003</v>
      </c>
      <c r="AC20" s="408">
        <v>531.9642857</v>
      </c>
      <c r="AD20" s="450">
        <v>193.36714169999999</v>
      </c>
      <c r="AE20" s="450">
        <v>60.019999910000003</v>
      </c>
      <c r="AF20" s="450">
        <v>11.001428600000001</v>
      </c>
      <c r="AG20" s="450">
        <v>1.3644285709999999</v>
      </c>
      <c r="AH20" s="450">
        <v>215.06571310000001</v>
      </c>
      <c r="AI20" s="450">
        <v>62.787142070000002</v>
      </c>
      <c r="AO20" s="432">
        <v>10</v>
      </c>
      <c r="AP20" s="409">
        <v>199.62100219999999</v>
      </c>
      <c r="AQ20" s="409">
        <v>185.25</v>
      </c>
      <c r="AR20" s="425">
        <v>165.01</v>
      </c>
      <c r="AW20" s="432">
        <v>10</v>
      </c>
      <c r="AX20" s="409">
        <v>332.70800780000002</v>
      </c>
      <c r="AY20" s="409">
        <v>288.45</v>
      </c>
      <c r="AZ20" s="425">
        <v>279.86</v>
      </c>
      <c r="BB20" s="432">
        <v>10</v>
      </c>
      <c r="BC20" s="412">
        <v>215.62899492000003</v>
      </c>
      <c r="BD20" s="410">
        <v>223.25000000000003</v>
      </c>
      <c r="BE20" s="428">
        <v>283.7940006</v>
      </c>
    </row>
    <row r="21" spans="1:58" s="173" customFormat="1" ht="14.25" customHeight="1">
      <c r="A21" s="218"/>
      <c r="B21" s="435" t="s">
        <v>214</v>
      </c>
      <c r="C21" s="436"/>
      <c r="D21" s="437">
        <v>0.79007099999999997</v>
      </c>
      <c r="E21" s="437">
        <v>0.51816700000000004</v>
      </c>
      <c r="F21" s="446">
        <f t="shared" si="1"/>
        <v>0.52474202332452646</v>
      </c>
      <c r="G21" s="231"/>
      <c r="H21" s="231"/>
      <c r="I21" s="231"/>
      <c r="J21" s="212"/>
      <c r="K21" s="166"/>
      <c r="U21" s="392"/>
      <c r="V21" s="392"/>
      <c r="W21"/>
      <c r="X21" s="450">
        <v>85.84</v>
      </c>
      <c r="Y21" s="450">
        <v>163.47999999999999</v>
      </c>
      <c r="Z21" s="450">
        <v>81.83</v>
      </c>
      <c r="AA21" s="450">
        <v>24.225000000000001</v>
      </c>
      <c r="AB21" s="450">
        <v>10.32</v>
      </c>
      <c r="AC21" s="408">
        <v>277.75099999999998</v>
      </c>
      <c r="AD21" s="450">
        <v>132.26300000000001</v>
      </c>
      <c r="AE21" s="450">
        <v>35.963999999999999</v>
      </c>
      <c r="AF21" s="450">
        <v>10.43</v>
      </c>
      <c r="AG21" s="450">
        <v>1.35</v>
      </c>
      <c r="AH21" s="450">
        <v>145.36000000000001</v>
      </c>
      <c r="AI21" s="450">
        <v>49.43</v>
      </c>
      <c r="AO21" s="432">
        <v>11</v>
      </c>
      <c r="AP21" s="409">
        <v>218.65400695800699</v>
      </c>
      <c r="AQ21" s="409">
        <v>203.9</v>
      </c>
      <c r="AR21" s="425">
        <v>186.45</v>
      </c>
      <c r="AW21" s="432">
        <v>11</v>
      </c>
      <c r="AX21" s="409">
        <v>363.43499755859301</v>
      </c>
      <c r="AY21" s="409">
        <v>311.77999999999997</v>
      </c>
      <c r="AZ21" s="425">
        <v>308.83</v>
      </c>
      <c r="BB21" s="432">
        <v>11</v>
      </c>
      <c r="BC21" s="412">
        <v>222.04299736022926</v>
      </c>
      <c r="BD21" s="410">
        <v>237.42999999999998</v>
      </c>
      <c r="BE21" s="428">
        <v>286.24</v>
      </c>
    </row>
    <row r="22" spans="1:58" s="173" customFormat="1" ht="14.25" customHeight="1">
      <c r="A22" s="218"/>
      <c r="B22" s="443" t="s">
        <v>215</v>
      </c>
      <c r="C22" s="444"/>
      <c r="D22" s="445">
        <v>0</v>
      </c>
      <c r="E22" s="445">
        <v>1.5667E-2</v>
      </c>
      <c r="F22" s="448">
        <f t="shared" si="1"/>
        <v>-1</v>
      </c>
      <c r="G22" s="231"/>
      <c r="H22" s="231"/>
      <c r="I22" s="231"/>
      <c r="J22" s="212"/>
      <c r="K22" s="166"/>
      <c r="U22" s="392"/>
      <c r="V22" s="392"/>
      <c r="W22"/>
      <c r="X22" s="450">
        <v>60.343000000000004</v>
      </c>
      <c r="Y22" s="450">
        <v>101.372</v>
      </c>
      <c r="Z22" s="450">
        <v>38.957999999999998</v>
      </c>
      <c r="AA22" s="450">
        <v>17.963999999999999</v>
      </c>
      <c r="AB22" s="450">
        <v>11.87</v>
      </c>
      <c r="AC22" s="408">
        <v>251.89099999999999</v>
      </c>
      <c r="AD22" s="450">
        <v>209.01</v>
      </c>
      <c r="AE22" s="450">
        <v>24.754000000000001</v>
      </c>
      <c r="AF22" s="450">
        <v>9.0090000000000003</v>
      </c>
      <c r="AG22" s="450">
        <v>1.3260000000000001</v>
      </c>
      <c r="AH22" s="450">
        <v>124.146</v>
      </c>
      <c r="AI22" s="450">
        <v>54.344000000000001</v>
      </c>
      <c r="AO22" s="432">
        <v>12</v>
      </c>
      <c r="AP22" s="409">
        <v>218.65400695800699</v>
      </c>
      <c r="AQ22" s="409">
        <v>203.9</v>
      </c>
      <c r="AR22" s="425">
        <v>186.45</v>
      </c>
      <c r="AW22" s="432">
        <v>12</v>
      </c>
      <c r="AX22" s="409">
        <v>404.84201050000001</v>
      </c>
      <c r="AY22" s="409">
        <v>314.74099731445301</v>
      </c>
      <c r="AZ22" s="425">
        <v>308.83</v>
      </c>
      <c r="BB22" s="432">
        <v>12</v>
      </c>
      <c r="BC22" s="412">
        <v>222.46699903000001</v>
      </c>
      <c r="BD22" s="410">
        <v>259.42500019073447</v>
      </c>
      <c r="BE22" s="428">
        <v>285.0129948</v>
      </c>
    </row>
    <row r="23" spans="1:58" s="173" customFormat="1" ht="14.25" customHeight="1">
      <c r="A23" s="218"/>
      <c r="B23" s="435" t="s">
        <v>216</v>
      </c>
      <c r="C23" s="436"/>
      <c r="D23" s="437">
        <v>0</v>
      </c>
      <c r="E23" s="437">
        <v>0</v>
      </c>
      <c r="F23" s="446"/>
      <c r="G23" s="231"/>
      <c r="H23" s="231"/>
      <c r="I23" s="231"/>
      <c r="J23" s="212"/>
      <c r="K23" s="166"/>
      <c r="U23" s="392"/>
      <c r="V23" s="392"/>
      <c r="W23"/>
      <c r="X23" s="450">
        <v>45.5</v>
      </c>
      <c r="Y23" s="450">
        <v>86.66</v>
      </c>
      <c r="Z23" s="450">
        <v>30.167999999999999</v>
      </c>
      <c r="AA23" s="450">
        <v>15.83</v>
      </c>
      <c r="AB23" s="450">
        <v>10.039999999999999</v>
      </c>
      <c r="AC23" s="408">
        <v>183.58199999999999</v>
      </c>
      <c r="AD23" s="450">
        <v>95.99</v>
      </c>
      <c r="AE23" s="450">
        <v>26.423999999999999</v>
      </c>
      <c r="AF23" s="450">
        <v>9</v>
      </c>
      <c r="AG23" s="450">
        <v>1.319</v>
      </c>
      <c r="AH23" s="450">
        <v>97.190700000000007</v>
      </c>
      <c r="AI23" s="450">
        <v>41.814</v>
      </c>
      <c r="AO23" s="432">
        <v>13</v>
      </c>
      <c r="AP23" s="409">
        <v>220.94</v>
      </c>
      <c r="AQ23" s="409">
        <v>221.62</v>
      </c>
      <c r="AR23" s="425">
        <v>195.65</v>
      </c>
      <c r="AW23" s="432">
        <v>13</v>
      </c>
      <c r="AX23" s="409">
        <v>395.14</v>
      </c>
      <c r="AY23" s="409">
        <v>323.68</v>
      </c>
      <c r="AZ23" s="425">
        <v>308.83</v>
      </c>
      <c r="BB23" s="432">
        <v>13</v>
      </c>
      <c r="BC23" s="412">
        <v>220.64399999999998</v>
      </c>
      <c r="BD23" s="410">
        <v>263.17400000000004</v>
      </c>
      <c r="BE23" s="428">
        <v>279.9690008</v>
      </c>
    </row>
    <row r="24" spans="1:58" s="173" customFormat="1" ht="14.25" customHeight="1">
      <c r="A24" s="218"/>
      <c r="B24" s="443" t="s">
        <v>217</v>
      </c>
      <c r="C24" s="444"/>
      <c r="D24" s="445">
        <v>74.054249999999996</v>
      </c>
      <c r="E24" s="445">
        <v>57.875830000000001</v>
      </c>
      <c r="F24" s="448">
        <f t="shared" si="1"/>
        <v>0.27953672543443431</v>
      </c>
      <c r="G24" s="231"/>
      <c r="H24" s="231"/>
      <c r="I24" s="231"/>
      <c r="J24" s="212"/>
      <c r="K24" s="166"/>
      <c r="U24" s="392"/>
      <c r="V24" s="392">
        <v>16</v>
      </c>
      <c r="W24"/>
      <c r="X24" s="450">
        <v>43.256999999999998</v>
      </c>
      <c r="Y24" s="450">
        <v>82.16</v>
      </c>
      <c r="Z24" s="450">
        <v>40.76</v>
      </c>
      <c r="AA24" s="450">
        <v>15.3</v>
      </c>
      <c r="AB24" s="450">
        <v>9.1</v>
      </c>
      <c r="AC24" s="408">
        <v>155.88999999999999</v>
      </c>
      <c r="AD24" s="450">
        <v>89.72</v>
      </c>
      <c r="AE24" s="450">
        <v>20.83</v>
      </c>
      <c r="AF24" s="450">
        <v>9</v>
      </c>
      <c r="AG24" s="450">
        <v>1.3069999999999999</v>
      </c>
      <c r="AH24" s="450">
        <v>89.46</v>
      </c>
      <c r="AI24" s="450">
        <v>33.630000000000003</v>
      </c>
      <c r="AO24" s="432">
        <v>14</v>
      </c>
      <c r="AP24" s="409">
        <v>220.94</v>
      </c>
      <c r="AQ24" s="409">
        <v>221.62</v>
      </c>
      <c r="AR24" s="425">
        <v>195.65</v>
      </c>
      <c r="AW24" s="432">
        <v>14</v>
      </c>
      <c r="AX24" s="409">
        <v>376</v>
      </c>
      <c r="AY24" s="409">
        <v>323.68</v>
      </c>
      <c r="AZ24" s="425">
        <v>302.95999999999998</v>
      </c>
      <c r="BB24" s="432">
        <v>14</v>
      </c>
      <c r="BC24" s="412">
        <v>223.27600000000001</v>
      </c>
      <c r="BD24" s="410">
        <v>268.62</v>
      </c>
      <c r="BE24" s="428">
        <v>286.5410023</v>
      </c>
    </row>
    <row r="25" spans="1:58" s="173" customFormat="1" ht="14.25" customHeight="1">
      <c r="A25" s="138"/>
      <c r="B25" s="435" t="s">
        <v>218</v>
      </c>
      <c r="C25" s="436"/>
      <c r="D25" s="437">
        <v>1.2865709999999999</v>
      </c>
      <c r="E25" s="437">
        <v>0.94182999999999995</v>
      </c>
      <c r="F25" s="446">
        <f t="shared" si="1"/>
        <v>0.36603314823269589</v>
      </c>
      <c r="G25" s="253"/>
      <c r="H25" s="236"/>
      <c r="I25" s="236"/>
      <c r="J25" s="212"/>
      <c r="K25" s="166"/>
      <c r="U25" s="392"/>
      <c r="V25" s="392"/>
      <c r="W25"/>
      <c r="X25" s="450">
        <v>50.91</v>
      </c>
      <c r="Y25" s="450">
        <v>97.92</v>
      </c>
      <c r="Z25" s="450">
        <v>50.25</v>
      </c>
      <c r="AA25" s="450">
        <v>15.52</v>
      </c>
      <c r="AB25" s="450">
        <v>9.36</v>
      </c>
      <c r="AC25" s="408">
        <v>166.41</v>
      </c>
      <c r="AD25" s="450">
        <v>101.72</v>
      </c>
      <c r="AE25" s="450">
        <v>23.6</v>
      </c>
      <c r="AF25" s="450">
        <v>9.0057144165039045</v>
      </c>
      <c r="AG25" s="450">
        <v>1.42</v>
      </c>
      <c r="AH25" s="450">
        <v>99.16</v>
      </c>
      <c r="AI25" s="450">
        <v>32.46</v>
      </c>
      <c r="AO25" s="432">
        <v>15</v>
      </c>
      <c r="AP25" s="409">
        <v>221.99</v>
      </c>
      <c r="AQ25" s="409">
        <v>226.28</v>
      </c>
      <c r="AR25" s="425">
        <v>201.94</v>
      </c>
      <c r="AW25" s="432">
        <v>15</v>
      </c>
      <c r="AX25" s="409">
        <v>363.43</v>
      </c>
      <c r="AY25" s="409">
        <v>335.74</v>
      </c>
      <c r="AZ25" s="425">
        <v>311.77999999999997</v>
      </c>
      <c r="BB25" s="432">
        <v>15</v>
      </c>
      <c r="BC25" s="412">
        <v>222.00500000000002</v>
      </c>
      <c r="BD25" s="410">
        <v>278.94</v>
      </c>
      <c r="BE25" s="428">
        <v>288.78499979999998</v>
      </c>
    </row>
    <row r="26" spans="1:58" s="173" customFormat="1" ht="14.25" customHeight="1">
      <c r="A26" s="254"/>
      <c r="B26" s="443" t="s">
        <v>219</v>
      </c>
      <c r="C26" s="444"/>
      <c r="D26" s="445">
        <v>152.07550000000001</v>
      </c>
      <c r="E26" s="445">
        <v>147.8416</v>
      </c>
      <c r="F26" s="448">
        <f t="shared" si="1"/>
        <v>2.8638082921180544E-2</v>
      </c>
      <c r="G26" s="208"/>
      <c r="H26" s="256"/>
      <c r="I26" s="256"/>
      <c r="J26" s="256"/>
      <c r="K26" s="166"/>
      <c r="U26" s="392"/>
      <c r="V26" s="392"/>
      <c r="W26"/>
      <c r="X26" s="450">
        <v>60.1</v>
      </c>
      <c r="Y26" s="450">
        <v>118.21</v>
      </c>
      <c r="Z26" s="450">
        <v>88.1</v>
      </c>
      <c r="AA26" s="450">
        <v>15.59</v>
      </c>
      <c r="AB26" s="450">
        <v>8.8000000000000007</v>
      </c>
      <c r="AC26" s="408">
        <v>178.05</v>
      </c>
      <c r="AD26" s="450">
        <v>95.81</v>
      </c>
      <c r="AE26" s="450">
        <v>22.27</v>
      </c>
      <c r="AF26" s="450">
        <v>9.0057144165039045</v>
      </c>
      <c r="AG26" s="450">
        <v>1.2150000000000001</v>
      </c>
      <c r="AH26" s="450">
        <v>71.319999999999993</v>
      </c>
      <c r="AI26" s="450">
        <v>32.46</v>
      </c>
      <c r="AO26" s="432">
        <v>16</v>
      </c>
      <c r="AP26" s="409">
        <v>221.99</v>
      </c>
      <c r="AQ26" s="409">
        <v>226.28</v>
      </c>
      <c r="AR26" s="425">
        <v>201.94</v>
      </c>
      <c r="AW26" s="432">
        <v>16</v>
      </c>
      <c r="AX26" s="409">
        <v>347.95</v>
      </c>
      <c r="AY26" s="409">
        <v>329.68899540000001</v>
      </c>
      <c r="AZ26" s="425">
        <v>320.69</v>
      </c>
      <c r="BB26" s="432">
        <v>16</v>
      </c>
      <c r="BC26" s="412">
        <v>223.80200000000002</v>
      </c>
      <c r="BD26" s="410">
        <v>283.35699175000002</v>
      </c>
      <c r="BE26" s="428">
        <v>293.26400000000001</v>
      </c>
    </row>
    <row r="27" spans="1:58" s="173" customFormat="1" ht="14.25" customHeight="1">
      <c r="A27" s="208"/>
      <c r="B27" s="435" t="s">
        <v>220</v>
      </c>
      <c r="C27" s="436"/>
      <c r="D27" s="437">
        <v>49.897790000000001</v>
      </c>
      <c r="E27" s="437">
        <v>79.395070000000004</v>
      </c>
      <c r="F27" s="446">
        <f t="shared" si="1"/>
        <v>-0.37152533526326009</v>
      </c>
      <c r="G27" s="255"/>
      <c r="H27" s="256"/>
      <c r="I27" s="256"/>
      <c r="J27" s="256"/>
      <c r="K27" s="166"/>
      <c r="U27" s="392"/>
      <c r="V27" s="392"/>
      <c r="W27"/>
      <c r="X27" s="450">
        <v>51.714286260000002</v>
      </c>
      <c r="Y27" s="450">
        <v>91.569599909999994</v>
      </c>
      <c r="Z27" s="450">
        <v>109.7940002</v>
      </c>
      <c r="AA27" s="450">
        <v>14.470856939999999</v>
      </c>
      <c r="AB27" s="450">
        <v>7.7015714649999998</v>
      </c>
      <c r="AC27" s="408">
        <v>158.61442779999999</v>
      </c>
      <c r="AD27" s="450">
        <v>86.274285449999994</v>
      </c>
      <c r="AE27" s="450">
        <v>20.1857139</v>
      </c>
      <c r="AF27" s="450">
        <v>9</v>
      </c>
      <c r="AG27" s="450">
        <v>1.3400000160000001</v>
      </c>
      <c r="AH27" s="450">
        <v>61.869286670000001</v>
      </c>
      <c r="AI27" s="450">
        <v>18.350000380000001</v>
      </c>
      <c r="AO27" s="432">
        <v>17</v>
      </c>
      <c r="AP27" s="409">
        <v>225.06</v>
      </c>
      <c r="AQ27" s="409">
        <v>228.07400000000001</v>
      </c>
      <c r="AR27" s="425">
        <v>201.94</v>
      </c>
      <c r="AW27" s="432">
        <v>17</v>
      </c>
      <c r="AX27" s="409">
        <v>338.77</v>
      </c>
      <c r="AY27" s="409">
        <v>326.68</v>
      </c>
      <c r="AZ27" s="425">
        <v>326.68</v>
      </c>
      <c r="BB27" s="432">
        <v>17</v>
      </c>
      <c r="BC27" s="412">
        <v>217.49399757385231</v>
      </c>
      <c r="BD27" s="410">
        <v>293.363</v>
      </c>
      <c r="BE27" s="428">
        <v>292.87300069999998</v>
      </c>
    </row>
    <row r="28" spans="1:58" s="173" customFormat="1" ht="14.25" customHeight="1">
      <c r="A28" s="208"/>
      <c r="B28" s="443" t="s">
        <v>221</v>
      </c>
      <c r="C28" s="444"/>
      <c r="D28" s="445">
        <v>30.40343</v>
      </c>
      <c r="E28" s="445">
        <v>15.23211</v>
      </c>
      <c r="F28" s="448">
        <f t="shared" si="1"/>
        <v>0.99600908869486893</v>
      </c>
      <c r="G28" s="208"/>
      <c r="H28" s="256"/>
      <c r="I28" s="256"/>
      <c r="J28" s="256"/>
      <c r="K28" s="166"/>
      <c r="U28" s="392"/>
      <c r="V28" s="392">
        <v>20</v>
      </c>
      <c r="W28"/>
      <c r="X28" s="450">
        <v>37.44</v>
      </c>
      <c r="Y28" s="450">
        <v>67.650000000000006</v>
      </c>
      <c r="Z28" s="450">
        <v>77.853999999999999</v>
      </c>
      <c r="AA28" s="450">
        <v>12.94</v>
      </c>
      <c r="AB28" s="450">
        <v>5.64</v>
      </c>
      <c r="AC28" s="408">
        <v>121.72</v>
      </c>
      <c r="AD28" s="450">
        <v>79.86</v>
      </c>
      <c r="AE28" s="450">
        <v>19.373000000000001</v>
      </c>
      <c r="AF28" s="450">
        <v>9</v>
      </c>
      <c r="AG28" s="450">
        <v>1.355</v>
      </c>
      <c r="AH28" s="450">
        <v>62.061</v>
      </c>
      <c r="AI28" s="450">
        <v>16.739999999999998</v>
      </c>
      <c r="AO28" s="432">
        <v>18</v>
      </c>
      <c r="AP28" s="409">
        <v>225.06</v>
      </c>
      <c r="AQ28" s="409">
        <v>228.07400000000001</v>
      </c>
      <c r="AR28" s="425">
        <v>207.59</v>
      </c>
      <c r="AW28" s="432">
        <v>18</v>
      </c>
      <c r="AX28" s="409">
        <v>326.67999267578102</v>
      </c>
      <c r="AY28" s="409">
        <v>323.68</v>
      </c>
      <c r="AZ28" s="425">
        <v>314.74</v>
      </c>
      <c r="BB28" s="432">
        <v>18</v>
      </c>
      <c r="BC28" s="412">
        <v>213.5109978485107</v>
      </c>
      <c r="BD28" s="410">
        <v>295.185</v>
      </c>
      <c r="BE28" s="428">
        <v>289.06400009999999</v>
      </c>
    </row>
    <row r="29" spans="1:58" s="173" customFormat="1" ht="12.75">
      <c r="A29" s="257"/>
      <c r="B29" s="435" t="s">
        <v>222</v>
      </c>
      <c r="C29" s="436"/>
      <c r="D29" s="437">
        <v>79.645859999999999</v>
      </c>
      <c r="E29" s="437">
        <v>46.060029999999998</v>
      </c>
      <c r="F29" s="446">
        <f t="shared" si="1"/>
        <v>0.72917516553940598</v>
      </c>
      <c r="G29" s="257"/>
      <c r="H29" s="257"/>
      <c r="I29" s="257"/>
      <c r="J29" s="256"/>
      <c r="K29" s="166"/>
      <c r="U29" s="392"/>
      <c r="V29" s="392"/>
      <c r="W29"/>
      <c r="X29" s="450">
        <v>27.871428353445829</v>
      </c>
      <c r="Y29" s="450">
        <v>56.340142386300158</v>
      </c>
      <c r="Z29" s="450">
        <v>46.279857635497997</v>
      </c>
      <c r="AA29" s="450">
        <v>12.185285568237273</v>
      </c>
      <c r="AB29" s="450">
        <v>4.946999958583282</v>
      </c>
      <c r="AC29" s="408">
        <v>97.352142333984176</v>
      </c>
      <c r="AD29" s="450">
        <v>59.180000305175732</v>
      </c>
      <c r="AE29" s="450">
        <v>15.218571390424414</v>
      </c>
      <c r="AF29" s="450">
        <v>9.0042858123779261</v>
      </c>
      <c r="AG29" s="450">
        <v>1.5431428466524355</v>
      </c>
      <c r="AH29" s="450">
        <v>58.464999607631093</v>
      </c>
      <c r="AI29" s="450">
        <v>15.350000108991299</v>
      </c>
      <c r="AO29" s="432">
        <v>19</v>
      </c>
      <c r="AP29" s="409">
        <v>225.9400024</v>
      </c>
      <c r="AQ29" s="409">
        <v>229.173</v>
      </c>
      <c r="AR29" s="425">
        <v>207.59</v>
      </c>
      <c r="AW29" s="432">
        <v>19</v>
      </c>
      <c r="AX29" s="409">
        <v>326.67999270000001</v>
      </c>
      <c r="AY29" s="409">
        <v>317.71099853515602</v>
      </c>
      <c r="AZ29" s="425">
        <v>308.83</v>
      </c>
      <c r="BB29" s="432">
        <v>19</v>
      </c>
      <c r="BC29" s="412">
        <v>210.8809986</v>
      </c>
      <c r="BD29" s="410">
        <v>294.39800000000002</v>
      </c>
      <c r="BE29" s="428">
        <v>283.7310013</v>
      </c>
    </row>
    <row r="30" spans="1:58" s="173" customFormat="1" ht="12.75">
      <c r="A30" s="258"/>
      <c r="B30" s="443" t="s">
        <v>223</v>
      </c>
      <c r="C30" s="444"/>
      <c r="D30" s="445">
        <v>32.011859999999999</v>
      </c>
      <c r="E30" s="445">
        <v>39.561030000000002</v>
      </c>
      <c r="F30" s="448">
        <f t="shared" si="1"/>
        <v>-0.19082339362751685</v>
      </c>
      <c r="G30" s="208"/>
      <c r="H30" s="256"/>
      <c r="I30" s="256"/>
      <c r="J30" s="256"/>
      <c r="K30" s="166"/>
      <c r="U30" s="392"/>
      <c r="V30" s="392"/>
      <c r="W30"/>
      <c r="X30" s="450">
        <v>22.73</v>
      </c>
      <c r="Y30" s="450">
        <v>42.3</v>
      </c>
      <c r="Z30" s="450">
        <v>27.998000000000001</v>
      </c>
      <c r="AA30" s="450">
        <v>11.54</v>
      </c>
      <c r="AB30" s="450">
        <v>4.165</v>
      </c>
      <c r="AC30" s="408">
        <v>85.36</v>
      </c>
      <c r="AD30" s="450">
        <v>45.05</v>
      </c>
      <c r="AE30" s="450">
        <v>12.23</v>
      </c>
      <c r="AF30" s="450">
        <v>9</v>
      </c>
      <c r="AG30" s="450">
        <v>1.57</v>
      </c>
      <c r="AH30" s="450">
        <v>45.284999999999997</v>
      </c>
      <c r="AI30" s="450">
        <v>15.35</v>
      </c>
      <c r="AO30" s="432">
        <v>20</v>
      </c>
      <c r="AP30" s="409">
        <v>225.9400024</v>
      </c>
      <c r="AQ30" s="409">
        <v>229.173</v>
      </c>
      <c r="AR30" s="425">
        <v>205.7</v>
      </c>
      <c r="AW30" s="432">
        <v>20</v>
      </c>
      <c r="AX30" s="409">
        <v>323.7</v>
      </c>
      <c r="AY30" s="409">
        <v>320.69100950000001</v>
      </c>
      <c r="AZ30" s="425">
        <v>308.8</v>
      </c>
      <c r="BB30" s="432">
        <v>20</v>
      </c>
      <c r="BC30" s="412">
        <v>207.37700241088851</v>
      </c>
      <c r="BD30" s="410">
        <v>292.23500059000003</v>
      </c>
      <c r="BE30" s="428">
        <v>278.89999999999998</v>
      </c>
    </row>
    <row r="31" spans="1:58" s="173" customFormat="1" ht="12.75">
      <c r="A31" s="208"/>
      <c r="B31" s="208"/>
      <c r="C31" s="208"/>
      <c r="D31" s="208"/>
      <c r="E31" s="208"/>
      <c r="F31" s="208"/>
      <c r="G31" s="208"/>
      <c r="H31" s="259"/>
      <c r="I31" s="259"/>
      <c r="J31" s="256"/>
      <c r="K31" s="166"/>
      <c r="U31" s="393"/>
      <c r="V31" s="392"/>
      <c r="W31"/>
      <c r="X31" s="450">
        <v>19.685714449999999</v>
      </c>
      <c r="Y31" s="450">
        <v>42.036570959999999</v>
      </c>
      <c r="Z31" s="450">
        <v>20.883000240000001</v>
      </c>
      <c r="AA31" s="450">
        <v>10.125571389999999</v>
      </c>
      <c r="AB31" s="450">
        <v>2.893857138</v>
      </c>
      <c r="AC31" s="408">
        <v>79.191714700000006</v>
      </c>
      <c r="AD31" s="450">
        <v>42.964286260000002</v>
      </c>
      <c r="AE31" s="450">
        <v>11.14142854</v>
      </c>
      <c r="AF31" s="450">
        <v>9.0013386860000004</v>
      </c>
      <c r="AG31" s="450">
        <v>1.7202857389999999</v>
      </c>
      <c r="AH31" s="450">
        <v>39.832142419999997</v>
      </c>
      <c r="AI31" s="450">
        <v>11.67585727</v>
      </c>
      <c r="AO31" s="432">
        <v>21</v>
      </c>
      <c r="AP31" s="409">
        <v>225.9400024</v>
      </c>
      <c r="AQ31" s="409">
        <v>229.173</v>
      </c>
      <c r="AR31" s="425">
        <v>205.7</v>
      </c>
      <c r="AW31" s="432">
        <v>21</v>
      </c>
      <c r="AX31" s="409">
        <v>314.74099731445301</v>
      </c>
      <c r="AY31" s="409">
        <v>314.7409973</v>
      </c>
      <c r="AZ31" s="425">
        <v>311.77999999999997</v>
      </c>
      <c r="BB31" s="432">
        <v>21</v>
      </c>
      <c r="BC31" s="412">
        <v>203.7669992446898</v>
      </c>
      <c r="BD31" s="410">
        <v>289.28499365999994</v>
      </c>
      <c r="BE31" s="428">
        <v>274.65599980000002</v>
      </c>
    </row>
    <row r="32" spans="1:58" s="173" customFormat="1" ht="12.75">
      <c r="A32" s="210"/>
      <c r="B32" s="210"/>
      <c r="C32" s="210"/>
      <c r="D32" s="210"/>
      <c r="E32" s="210"/>
      <c r="F32" s="210"/>
      <c r="G32" s="210"/>
      <c r="H32" s="210"/>
      <c r="I32" s="210"/>
      <c r="J32" s="256"/>
      <c r="K32" s="166"/>
      <c r="U32" s="393"/>
      <c r="V32" s="392">
        <v>24</v>
      </c>
      <c r="W32"/>
      <c r="X32" s="450">
        <v>18.34285736</v>
      </c>
      <c r="Y32" s="450">
        <v>37.365667340000002</v>
      </c>
      <c r="Z32" s="450">
        <v>16.6200002</v>
      </c>
      <c r="AA32" s="450">
        <v>9.6549998689999992</v>
      </c>
      <c r="AB32" s="450">
        <v>4.0768571920000003</v>
      </c>
      <c r="AC32" s="408">
        <v>77.282856530000004</v>
      </c>
      <c r="AD32" s="450">
        <v>48.352857319999998</v>
      </c>
      <c r="AE32" s="450">
        <v>11.87857151</v>
      </c>
      <c r="AF32" s="450">
        <v>9</v>
      </c>
      <c r="AG32" s="450">
        <v>1.7888571529999999</v>
      </c>
      <c r="AH32" s="450">
        <v>37.416428699999997</v>
      </c>
      <c r="AI32" s="450">
        <v>11.18857152</v>
      </c>
      <c r="AO32" s="432">
        <v>22</v>
      </c>
      <c r="AP32" s="409">
        <v>224.12</v>
      </c>
      <c r="AQ32" s="409">
        <v>227.72900390625</v>
      </c>
      <c r="AR32" s="425">
        <v>204.65</v>
      </c>
      <c r="AW32" s="432">
        <v>22</v>
      </c>
      <c r="AX32" s="409">
        <v>300.04000000000002</v>
      </c>
      <c r="AY32" s="409">
        <v>308.829986572265</v>
      </c>
      <c r="AZ32" s="425">
        <v>314.74</v>
      </c>
      <c r="BB32" s="432">
        <v>22</v>
      </c>
      <c r="BC32" s="412">
        <v>200.18000106811502</v>
      </c>
      <c r="BD32" s="410">
        <v>287.342002868652</v>
      </c>
      <c r="BE32" s="428">
        <v>269.74</v>
      </c>
    </row>
    <row r="33" spans="1:57" s="173" customFormat="1" ht="12.75">
      <c r="A33" s="218"/>
      <c r="B33" s="231"/>
      <c r="C33" s="231"/>
      <c r="D33" s="231"/>
      <c r="E33" s="231"/>
      <c r="F33" s="231"/>
      <c r="G33" s="231"/>
      <c r="H33" s="231"/>
      <c r="I33" s="231"/>
      <c r="J33" s="256"/>
      <c r="K33" s="166"/>
      <c r="U33" s="393"/>
      <c r="V33" s="392"/>
      <c r="W33"/>
      <c r="X33" s="450">
        <v>18.350000000000001</v>
      </c>
      <c r="Y33" s="450">
        <v>33.43</v>
      </c>
      <c r="Z33" s="450">
        <v>13.565</v>
      </c>
      <c r="AA33" s="450">
        <v>9.0500000000000007</v>
      </c>
      <c r="AB33" s="450">
        <v>3.68</v>
      </c>
      <c r="AC33" s="408">
        <v>78.992999999999995</v>
      </c>
      <c r="AD33" s="450">
        <v>35.799999999999997</v>
      </c>
      <c r="AE33" s="450">
        <v>10.18</v>
      </c>
      <c r="AF33" s="450">
        <v>9</v>
      </c>
      <c r="AG33" s="450">
        <v>1.89</v>
      </c>
      <c r="AH33" s="450">
        <v>35.86</v>
      </c>
      <c r="AI33" s="450">
        <v>11.34</v>
      </c>
      <c r="AO33" s="432">
        <v>23</v>
      </c>
      <c r="AP33" s="409">
        <v>224.12</v>
      </c>
      <c r="AQ33" s="409">
        <v>227.72900390625</v>
      </c>
      <c r="AR33" s="425">
        <v>204.65</v>
      </c>
      <c r="AW33" s="432">
        <v>23</v>
      </c>
      <c r="AX33" s="409">
        <v>297.12701420000002</v>
      </c>
      <c r="AY33" s="409">
        <v>311.78100000000001</v>
      </c>
      <c r="AZ33" s="425">
        <v>308.83</v>
      </c>
      <c r="BB33" s="432">
        <v>23</v>
      </c>
      <c r="BC33" s="412">
        <v>196.66499901</v>
      </c>
      <c r="BD33" s="410">
        <v>285.25799999999998</v>
      </c>
      <c r="BE33" s="428">
        <v>265.4609997</v>
      </c>
    </row>
    <row r="34" spans="1:57" s="173" customFormat="1" ht="12.75">
      <c r="A34" s="218"/>
      <c r="B34" s="231"/>
      <c r="C34" s="231"/>
      <c r="D34" s="231"/>
      <c r="E34" s="231"/>
      <c r="F34" s="231"/>
      <c r="G34" s="231"/>
      <c r="H34" s="231"/>
      <c r="I34" s="231"/>
      <c r="J34" s="256"/>
      <c r="K34" s="166"/>
      <c r="U34" s="393"/>
      <c r="V34" s="392"/>
      <c r="W34"/>
      <c r="X34" s="450">
        <v>17.23</v>
      </c>
      <c r="Y34" s="450">
        <v>32.89</v>
      </c>
      <c r="Z34" s="450">
        <v>12.42</v>
      </c>
      <c r="AA34" s="450">
        <v>8.61</v>
      </c>
      <c r="AB34" s="450">
        <v>2.5219999999999998</v>
      </c>
      <c r="AC34" s="408">
        <v>93.44</v>
      </c>
      <c r="AD34" s="450">
        <v>34.47</v>
      </c>
      <c r="AE34" s="450">
        <v>9.86</v>
      </c>
      <c r="AF34" s="450">
        <v>8.9860000000000007</v>
      </c>
      <c r="AG34" s="450">
        <v>1.47</v>
      </c>
      <c r="AH34" s="450">
        <v>35.03</v>
      </c>
      <c r="AI34" s="450">
        <v>10.78</v>
      </c>
      <c r="AO34" s="432">
        <v>24</v>
      </c>
      <c r="AP34" s="409">
        <v>217.49299619999999</v>
      </c>
      <c r="AQ34" s="409">
        <v>223.85</v>
      </c>
      <c r="AR34" s="425">
        <v>200.38</v>
      </c>
      <c r="AW34" s="432">
        <v>24</v>
      </c>
      <c r="AX34" s="409">
        <v>297.12701420000002</v>
      </c>
      <c r="AY34" s="409">
        <v>311.77999999999997</v>
      </c>
      <c r="AZ34" s="425">
        <v>300.04000000000002</v>
      </c>
      <c r="BB34" s="432">
        <v>24</v>
      </c>
      <c r="BC34" s="412">
        <v>194.99600025000001</v>
      </c>
      <c r="BD34" s="410">
        <v>281.64</v>
      </c>
      <c r="BE34" s="428">
        <v>261.10000000000002</v>
      </c>
    </row>
    <row r="35" spans="1:57" s="173" customFormat="1" ht="12.75">
      <c r="A35" s="218"/>
      <c r="B35" s="231"/>
      <c r="C35" s="231"/>
      <c r="D35" s="231"/>
      <c r="E35" s="231"/>
      <c r="F35" s="231"/>
      <c r="G35" s="231"/>
      <c r="H35" s="231"/>
      <c r="I35" s="231"/>
      <c r="J35" s="256"/>
      <c r="K35" s="166"/>
      <c r="U35" s="393"/>
      <c r="V35" s="392"/>
      <c r="W35"/>
      <c r="X35" s="450">
        <v>15.81</v>
      </c>
      <c r="Y35" s="450">
        <v>29.11</v>
      </c>
      <c r="Z35" s="450">
        <v>10.92</v>
      </c>
      <c r="AA35" s="450">
        <v>8.08</v>
      </c>
      <c r="AB35" s="450">
        <v>2.29</v>
      </c>
      <c r="AC35" s="408">
        <v>75.959999999999994</v>
      </c>
      <c r="AD35" s="450">
        <v>32.409999999999997</v>
      </c>
      <c r="AE35" s="450">
        <v>9.5500000000000007</v>
      </c>
      <c r="AF35" s="450">
        <v>9.0100000930000004</v>
      </c>
      <c r="AG35" s="450">
        <v>1.6</v>
      </c>
      <c r="AH35" s="450">
        <v>34.11</v>
      </c>
      <c r="AI35" s="450">
        <v>9.3800000000000008</v>
      </c>
      <c r="AO35" s="432">
        <v>25</v>
      </c>
      <c r="AP35" s="409">
        <v>217.49299619999999</v>
      </c>
      <c r="AQ35" s="409">
        <v>223.85</v>
      </c>
      <c r="AR35" s="425">
        <v>200.38</v>
      </c>
      <c r="AW35" s="432">
        <v>25</v>
      </c>
      <c r="AX35" s="409">
        <v>294.225006103515</v>
      </c>
      <c r="AY35" s="409">
        <v>308.83</v>
      </c>
      <c r="AZ35" s="425">
        <v>282.72000000000003</v>
      </c>
      <c r="BB35" s="432">
        <v>25</v>
      </c>
      <c r="BC35" s="412">
        <v>193.36700119018531</v>
      </c>
      <c r="BD35" s="410">
        <v>276.89499999999998</v>
      </c>
      <c r="BE35" s="428">
        <v>256.25999990000003</v>
      </c>
    </row>
    <row r="36" spans="1:57" s="173" customFormat="1" ht="12.75">
      <c r="A36" s="218"/>
      <c r="B36" s="231"/>
      <c r="C36" s="231"/>
      <c r="D36" s="231"/>
      <c r="E36" s="231"/>
      <c r="F36" s="231"/>
      <c r="G36" s="231"/>
      <c r="H36" s="231"/>
      <c r="I36" s="231"/>
      <c r="J36" s="256"/>
      <c r="K36" s="166"/>
      <c r="U36" s="393"/>
      <c r="V36" s="392">
        <v>28</v>
      </c>
      <c r="W36"/>
      <c r="X36" s="450">
        <v>14.83</v>
      </c>
      <c r="Y36" s="450">
        <v>26.72</v>
      </c>
      <c r="Z36" s="450">
        <v>8.65</v>
      </c>
      <c r="AA36" s="450">
        <v>8.27</v>
      </c>
      <c r="AB36" s="450">
        <v>11.83</v>
      </c>
      <c r="AC36" s="408">
        <v>95.68</v>
      </c>
      <c r="AD36" s="450">
        <v>27.36</v>
      </c>
      <c r="AE36" s="450">
        <v>8.51</v>
      </c>
      <c r="AF36" s="450">
        <v>9.0014286040000009</v>
      </c>
      <c r="AG36" s="450">
        <v>0.97099999999999997</v>
      </c>
      <c r="AH36" s="450">
        <v>33.92</v>
      </c>
      <c r="AI36" s="450">
        <v>7.82</v>
      </c>
      <c r="AO36" s="432">
        <v>26</v>
      </c>
      <c r="AP36" s="409">
        <v>210.53</v>
      </c>
      <c r="AQ36" s="409">
        <v>216.86000060000001</v>
      </c>
      <c r="AR36" s="425">
        <v>193.55</v>
      </c>
      <c r="AW36" s="432">
        <v>26</v>
      </c>
      <c r="AX36" s="409">
        <v>294.23</v>
      </c>
      <c r="AY36" s="409">
        <v>288.4509888</v>
      </c>
      <c r="AZ36" s="425">
        <v>262.95</v>
      </c>
      <c r="BB36" s="432">
        <v>26</v>
      </c>
      <c r="BC36" s="412">
        <v>190.59600123596181</v>
      </c>
      <c r="BD36" s="410">
        <v>272.34099963</v>
      </c>
      <c r="BE36" s="428">
        <v>252.54899979999999</v>
      </c>
    </row>
    <row r="37" spans="1:57" s="173" customFormat="1" ht="12.75">
      <c r="A37" s="218"/>
      <c r="B37" s="231"/>
      <c r="C37" s="231"/>
      <c r="D37" s="231"/>
      <c r="E37" s="231"/>
      <c r="F37" s="231"/>
      <c r="G37" s="231"/>
      <c r="H37" s="231"/>
      <c r="I37" s="231"/>
      <c r="J37" s="256"/>
      <c r="K37" s="166"/>
      <c r="U37" s="393"/>
      <c r="V37" s="392"/>
      <c r="W37"/>
      <c r="X37" s="450">
        <v>14.57142844</v>
      </c>
      <c r="Y37" s="450">
        <v>25.072999639999999</v>
      </c>
      <c r="Z37" s="450">
        <v>6.3326666359999999</v>
      </c>
      <c r="AA37" s="450">
        <v>7.9144286429999999</v>
      </c>
      <c r="AB37" s="450">
        <v>3.6995714730000002</v>
      </c>
      <c r="AC37" s="408">
        <v>98.174714219999998</v>
      </c>
      <c r="AD37" s="450">
        <v>31.010000229999999</v>
      </c>
      <c r="AE37" s="450">
        <v>8.7557142799999994</v>
      </c>
      <c r="AF37" s="450">
        <v>8.9985715319999997</v>
      </c>
      <c r="AG37" s="450">
        <v>1.6887143</v>
      </c>
      <c r="AH37" s="450">
        <v>34.240000039999998</v>
      </c>
      <c r="AI37" s="450">
        <v>6.7918571060000001</v>
      </c>
      <c r="AO37" s="432">
        <v>27</v>
      </c>
      <c r="AP37" s="409">
        <v>210.53</v>
      </c>
      <c r="AQ37" s="409">
        <v>216.86000060000001</v>
      </c>
      <c r="AR37" s="425">
        <v>193.55</v>
      </c>
      <c r="AW37" s="432">
        <v>27</v>
      </c>
      <c r="AX37" s="409">
        <v>285.58</v>
      </c>
      <c r="AY37" s="409">
        <v>265.74700000000001</v>
      </c>
      <c r="AZ37" s="425">
        <v>254.63</v>
      </c>
      <c r="BB37" s="432">
        <v>27</v>
      </c>
      <c r="BC37" s="412">
        <v>187.24</v>
      </c>
      <c r="BD37" s="410">
        <v>268.09899999999999</v>
      </c>
      <c r="BE37" s="428">
        <v>248.26700020000001</v>
      </c>
    </row>
    <row r="38" spans="1:57" s="173" customFormat="1" ht="12.75">
      <c r="A38" s="218"/>
      <c r="B38" s="231"/>
      <c r="C38" s="231"/>
      <c r="D38" s="231"/>
      <c r="E38" s="231"/>
      <c r="F38" s="231"/>
      <c r="G38" s="231"/>
      <c r="H38" s="231"/>
      <c r="I38" s="231"/>
      <c r="J38" s="256"/>
      <c r="K38" s="166"/>
      <c r="U38" s="393"/>
      <c r="V38" s="392"/>
      <c r="W38"/>
      <c r="X38" s="450">
        <v>14.83</v>
      </c>
      <c r="Y38" s="450">
        <v>24.52</v>
      </c>
      <c r="Z38" s="450">
        <v>9.15</v>
      </c>
      <c r="AA38" s="450">
        <v>7.45</v>
      </c>
      <c r="AB38" s="450">
        <v>2.5</v>
      </c>
      <c r="AC38" s="408">
        <v>88.82</v>
      </c>
      <c r="AD38" s="450">
        <v>46.76</v>
      </c>
      <c r="AE38" s="450">
        <v>13.59</v>
      </c>
      <c r="AF38" s="450">
        <v>9.01</v>
      </c>
      <c r="AG38" s="450">
        <v>1.46</v>
      </c>
      <c r="AH38" s="450">
        <v>33.86</v>
      </c>
      <c r="AI38" s="450">
        <v>6.13</v>
      </c>
      <c r="AO38" s="432">
        <v>28</v>
      </c>
      <c r="AP38" s="409">
        <v>201.54</v>
      </c>
      <c r="AQ38" s="426">
        <v>209.0310059</v>
      </c>
      <c r="AR38" s="425">
        <v>186.01</v>
      </c>
      <c r="AW38" s="432">
        <v>28</v>
      </c>
      <c r="AX38" s="409">
        <v>271.36</v>
      </c>
      <c r="AY38" s="426">
        <v>251.875</v>
      </c>
      <c r="AZ38" s="425">
        <v>240.95</v>
      </c>
      <c r="BB38" s="432">
        <v>28</v>
      </c>
      <c r="BC38" s="412">
        <v>183.3</v>
      </c>
      <c r="BD38" s="410">
        <v>262.15200039500002</v>
      </c>
      <c r="BE38" s="428">
        <v>243.86400219999999</v>
      </c>
    </row>
    <row r="39" spans="1:57" s="173" customFormat="1" ht="12.75">
      <c r="A39" s="218"/>
      <c r="B39" s="231"/>
      <c r="C39" s="231"/>
      <c r="D39" s="231"/>
      <c r="E39" s="231"/>
      <c r="F39" s="231"/>
      <c r="G39" s="231"/>
      <c r="H39" s="231"/>
      <c r="I39" s="231"/>
      <c r="J39" s="256"/>
      <c r="K39" s="166"/>
      <c r="U39" s="393"/>
      <c r="V39" s="392"/>
      <c r="W39"/>
      <c r="X39" s="450">
        <v>14.21</v>
      </c>
      <c r="Y39" s="450">
        <v>24.25</v>
      </c>
      <c r="Z39" s="450">
        <v>6.6790000000000003</v>
      </c>
      <c r="AA39" s="450">
        <v>7.25</v>
      </c>
      <c r="AB39" s="450">
        <v>2.2799999999999998</v>
      </c>
      <c r="AC39" s="408">
        <v>74.238</v>
      </c>
      <c r="AD39" s="450">
        <v>28.186</v>
      </c>
      <c r="AE39" s="450">
        <v>8.69</v>
      </c>
      <c r="AF39" s="450">
        <v>9</v>
      </c>
      <c r="AG39" s="450">
        <v>1.657</v>
      </c>
      <c r="AH39" s="450">
        <v>34.549999999999997</v>
      </c>
      <c r="AI39" s="450">
        <v>6.1909999999999998</v>
      </c>
      <c r="AO39" s="432">
        <v>29</v>
      </c>
      <c r="AP39" s="409">
        <v>201.54</v>
      </c>
      <c r="AQ39" s="409">
        <v>209.0310059</v>
      </c>
      <c r="AR39" s="425">
        <v>186.01</v>
      </c>
      <c r="AW39" s="432">
        <v>29</v>
      </c>
      <c r="AX39" s="409">
        <v>257.39498900000001</v>
      </c>
      <c r="AY39" s="409">
        <v>243.67</v>
      </c>
      <c r="AZ39" s="425">
        <v>227.52</v>
      </c>
      <c r="BB39" s="432">
        <v>29</v>
      </c>
      <c r="BC39" s="412">
        <v>179.71700196999998</v>
      </c>
      <c r="BD39" s="410">
        <v>257.23599999999999</v>
      </c>
      <c r="BE39" s="428">
        <v>239.07999989999999</v>
      </c>
    </row>
    <row r="40" spans="1:57" s="173" customFormat="1" ht="12.75">
      <c r="A40" s="218"/>
      <c r="B40" s="231"/>
      <c r="C40" s="231"/>
      <c r="D40" s="231"/>
      <c r="E40" s="231"/>
      <c r="F40" s="231"/>
      <c r="G40" s="231"/>
      <c r="H40" s="231"/>
      <c r="I40" s="231"/>
      <c r="J40" s="256"/>
      <c r="K40" s="166"/>
      <c r="U40" s="393"/>
      <c r="V40" s="392">
        <v>32</v>
      </c>
      <c r="W40"/>
      <c r="X40" s="450">
        <v>13.75</v>
      </c>
      <c r="Y40" s="450">
        <v>23.87</v>
      </c>
      <c r="Z40" s="450">
        <v>7.0711000000000004</v>
      </c>
      <c r="AA40" s="450">
        <v>7.14</v>
      </c>
      <c r="AB40" s="450">
        <v>2.4049999999999998</v>
      </c>
      <c r="AC40" s="408">
        <v>74.95</v>
      </c>
      <c r="AD40" s="450">
        <v>37.49</v>
      </c>
      <c r="AE40" s="450">
        <v>9.43</v>
      </c>
      <c r="AF40" s="450">
        <v>9</v>
      </c>
      <c r="AG40" s="450">
        <v>1.96</v>
      </c>
      <c r="AH40" s="450">
        <v>35.44</v>
      </c>
      <c r="AI40" s="450">
        <v>7.2</v>
      </c>
      <c r="AO40" s="432">
        <v>30</v>
      </c>
      <c r="AP40" s="409">
        <v>193.161</v>
      </c>
      <c r="AQ40" s="409">
        <v>200.79299926757801</v>
      </c>
      <c r="AR40" s="425">
        <v>186.01</v>
      </c>
      <c r="AW40" s="432">
        <v>30</v>
      </c>
      <c r="AX40" s="409">
        <v>243.67</v>
      </c>
      <c r="AY40" s="409">
        <v>235.552001953125</v>
      </c>
      <c r="AZ40" s="425">
        <v>216.95</v>
      </c>
      <c r="BB40" s="432">
        <v>30</v>
      </c>
      <c r="BC40" s="412">
        <v>174.89</v>
      </c>
      <c r="BD40" s="410">
        <v>252.71100044250457</v>
      </c>
      <c r="BE40" s="428">
        <v>234.25399680000001</v>
      </c>
    </row>
    <row r="41" spans="1:57" s="173" customFormat="1" ht="12.75">
      <c r="A41" s="218"/>
      <c r="B41" s="231"/>
      <c r="C41" s="231"/>
      <c r="D41" s="231"/>
      <c r="E41" s="231"/>
      <c r="F41" s="231"/>
      <c r="G41" s="231"/>
      <c r="H41" s="231"/>
      <c r="I41" s="231"/>
      <c r="J41" s="256"/>
      <c r="K41" s="166"/>
      <c r="U41" s="393"/>
      <c r="V41" s="392"/>
      <c r="W41"/>
      <c r="X41" s="450">
        <v>11.95714269</v>
      </c>
      <c r="Y41" s="450">
        <v>25.065999600000001</v>
      </c>
      <c r="Z41" s="450">
        <v>5.4663999560000001</v>
      </c>
      <c r="AA41" s="450">
        <v>6.382142816</v>
      </c>
      <c r="AB41" s="450">
        <v>2.1164286140000002</v>
      </c>
      <c r="AC41" s="408">
        <v>73.207855219999999</v>
      </c>
      <c r="AD41" s="450">
        <v>25.639999929999998</v>
      </c>
      <c r="AE41" s="450">
        <v>7.5885714120000003</v>
      </c>
      <c r="AF41" s="450">
        <v>9.0014286040000009</v>
      </c>
      <c r="AG41" s="450">
        <v>1.7461428299999999</v>
      </c>
      <c r="AH41" s="450">
        <v>33.949999669999997</v>
      </c>
      <c r="AI41" s="450">
        <v>6.3285714559999997</v>
      </c>
      <c r="AO41" s="432">
        <v>31</v>
      </c>
      <c r="AP41" s="409">
        <v>193.161</v>
      </c>
      <c r="AQ41" s="409">
        <v>200.79299926757801</v>
      </c>
      <c r="AR41" s="425">
        <v>178.58</v>
      </c>
      <c r="AW41" s="432">
        <v>31</v>
      </c>
      <c r="AX41" s="409">
        <v>230.18899999999999</v>
      </c>
      <c r="AY41" s="409">
        <v>224.8650055</v>
      </c>
      <c r="AZ41" s="425">
        <v>216.95</v>
      </c>
      <c r="BB41" s="432">
        <v>31</v>
      </c>
      <c r="BC41" s="412">
        <v>169.00100000000003</v>
      </c>
      <c r="BD41" s="410">
        <v>248.01899674799998</v>
      </c>
      <c r="BE41" s="428">
        <v>229.68000129999999</v>
      </c>
    </row>
    <row r="42" spans="1:57" s="173" customFormat="1" ht="12.75">
      <c r="A42" s="218"/>
      <c r="B42" s="231"/>
      <c r="C42" s="231"/>
      <c r="D42" s="231"/>
      <c r="E42" s="231"/>
      <c r="F42" s="231"/>
      <c r="G42" s="231"/>
      <c r="H42" s="231"/>
      <c r="I42" s="231"/>
      <c r="J42" s="256"/>
      <c r="K42" s="166"/>
      <c r="U42" s="422"/>
      <c r="V42" s="392"/>
      <c r="W42"/>
      <c r="X42" s="450">
        <v>11.43</v>
      </c>
      <c r="Y42" s="450">
        <v>27.59</v>
      </c>
      <c r="Z42" s="450">
        <v>6.8719999999999999</v>
      </c>
      <c r="AA42" s="450">
        <v>6.18</v>
      </c>
      <c r="AB42" s="450">
        <v>1.52</v>
      </c>
      <c r="AC42" s="408">
        <v>84.45</v>
      </c>
      <c r="AD42" s="450">
        <v>22.95</v>
      </c>
      <c r="AE42" s="450">
        <v>7.36</v>
      </c>
      <c r="AF42" s="450">
        <v>9</v>
      </c>
      <c r="AG42" s="450">
        <v>1.405</v>
      </c>
      <c r="AH42" s="450">
        <v>32.43</v>
      </c>
      <c r="AI42" s="450">
        <v>5.54</v>
      </c>
      <c r="AO42" s="432">
        <v>32</v>
      </c>
      <c r="AP42" s="409">
        <v>184.09</v>
      </c>
      <c r="AQ42" s="409">
        <v>200.79299926757801</v>
      </c>
      <c r="AR42" s="425">
        <v>178.58</v>
      </c>
      <c r="AW42" s="432">
        <v>32</v>
      </c>
      <c r="AX42" s="409">
        <v>211.73</v>
      </c>
      <c r="AY42" s="409">
        <v>219.58</v>
      </c>
      <c r="AZ42" s="425">
        <v>201.39</v>
      </c>
      <c r="BB42" s="432">
        <v>32</v>
      </c>
      <c r="BC42" s="412">
        <v>163.14900000000003</v>
      </c>
      <c r="BD42" s="410">
        <v>243.71</v>
      </c>
      <c r="BE42" s="428">
        <v>224.73799990000001</v>
      </c>
    </row>
    <row r="43" spans="1:57" s="173" customFormat="1" ht="12.75">
      <c r="A43" s="218"/>
      <c r="B43" s="231"/>
      <c r="C43" s="231"/>
      <c r="D43" s="231"/>
      <c r="E43" s="231"/>
      <c r="F43" s="231"/>
      <c r="G43" s="231"/>
      <c r="H43" s="231"/>
      <c r="I43" s="231"/>
      <c r="J43" s="256"/>
      <c r="K43" s="166"/>
      <c r="U43" s="422"/>
      <c r="V43" s="392"/>
      <c r="W43"/>
      <c r="X43" s="450">
        <v>10.93</v>
      </c>
      <c r="Y43" s="450">
        <v>23.33</v>
      </c>
      <c r="Z43" s="450">
        <v>8.67</v>
      </c>
      <c r="AA43" s="450">
        <v>6.87</v>
      </c>
      <c r="AB43" s="450">
        <v>1.75</v>
      </c>
      <c r="AC43" s="408">
        <v>66.38</v>
      </c>
      <c r="AD43" s="450">
        <v>33.82</v>
      </c>
      <c r="AE43" s="450">
        <v>8.41</v>
      </c>
      <c r="AF43" s="450">
        <v>9.73</v>
      </c>
      <c r="AG43" s="450">
        <v>1.58</v>
      </c>
      <c r="AH43" s="450">
        <v>32.56</v>
      </c>
      <c r="AI43" s="450">
        <v>5.39</v>
      </c>
      <c r="AO43" s="432">
        <v>33</v>
      </c>
      <c r="AP43" s="409">
        <v>184.09</v>
      </c>
      <c r="AQ43" s="409">
        <v>191.74600219999999</v>
      </c>
      <c r="AR43" s="425">
        <v>169.01</v>
      </c>
      <c r="AW43" s="432">
        <v>33</v>
      </c>
      <c r="AX43" s="409">
        <v>196.28300476074199</v>
      </c>
      <c r="AY43" s="409">
        <v>219.58000179999999</v>
      </c>
      <c r="AZ43" s="425">
        <v>193.74</v>
      </c>
      <c r="BB43" s="432">
        <v>33</v>
      </c>
      <c r="BC43" s="412">
        <v>157.27300170999999</v>
      </c>
      <c r="BD43" s="410">
        <v>239.4640045127899</v>
      </c>
      <c r="BE43" s="428">
        <v>219.0029984</v>
      </c>
    </row>
    <row r="44" spans="1:57" s="173" customFormat="1" ht="12.75">
      <c r="A44" s="218"/>
      <c r="B44" s="231"/>
      <c r="C44" s="231"/>
      <c r="D44" s="231"/>
      <c r="E44" s="231"/>
      <c r="F44" s="231"/>
      <c r="G44" s="231"/>
      <c r="H44" s="231"/>
      <c r="I44" s="231"/>
      <c r="J44" s="256"/>
      <c r="K44" s="166"/>
      <c r="U44" s="422"/>
      <c r="V44" s="392">
        <v>36</v>
      </c>
      <c r="W44"/>
      <c r="X44" s="450">
        <v>12.042999999999999</v>
      </c>
      <c r="Y44" s="450">
        <v>23.27</v>
      </c>
      <c r="Z44" s="450">
        <v>4.5250000000000004</v>
      </c>
      <c r="AA44" s="450">
        <v>7.29</v>
      </c>
      <c r="AB44" s="450">
        <v>1.9330000000000001</v>
      </c>
      <c r="AC44" s="408">
        <v>68.36</v>
      </c>
      <c r="AD44" s="450">
        <v>34.42</v>
      </c>
      <c r="AE44" s="450">
        <v>8.1</v>
      </c>
      <c r="AF44" s="450">
        <v>10.001428604125973</v>
      </c>
      <c r="AG44" s="450">
        <v>1.65</v>
      </c>
      <c r="AH44" s="450">
        <v>34.997999999999998</v>
      </c>
      <c r="AI44" s="450">
        <v>7.78</v>
      </c>
      <c r="AO44" s="432">
        <v>34</v>
      </c>
      <c r="AP44" s="409">
        <v>173.09</v>
      </c>
      <c r="AQ44" s="409">
        <v>191.74600219999999</v>
      </c>
      <c r="AR44" s="425">
        <v>169.01</v>
      </c>
      <c r="AW44" s="432">
        <v>34</v>
      </c>
      <c r="AX44" s="409">
        <v>183.68</v>
      </c>
      <c r="AY44" s="409">
        <v>201.39</v>
      </c>
      <c r="AZ44" s="425">
        <v>181.19</v>
      </c>
      <c r="BB44" s="432">
        <v>34</v>
      </c>
      <c r="BC44" s="412">
        <v>150.78400000000002</v>
      </c>
      <c r="BD44" s="410">
        <v>234.72000000000003</v>
      </c>
      <c r="BE44" s="428">
        <v>214.38699819999999</v>
      </c>
    </row>
    <row r="45" spans="1:57" s="173" customFormat="1" ht="12.75">
      <c r="A45" s="218"/>
      <c r="B45" s="231"/>
      <c r="C45" s="231"/>
      <c r="D45" s="231"/>
      <c r="E45" s="231"/>
      <c r="F45" s="231"/>
      <c r="G45" s="231"/>
      <c r="H45" s="231"/>
      <c r="I45" s="231"/>
      <c r="J45" s="256"/>
      <c r="K45" s="166"/>
      <c r="U45" s="393"/>
      <c r="V45" s="392"/>
      <c r="W45"/>
      <c r="X45" s="450">
        <v>13.52857154</v>
      </c>
      <c r="Y45" s="450">
        <v>29.391285759999999</v>
      </c>
      <c r="Z45" s="450">
        <v>9.8840000969999995</v>
      </c>
      <c r="AA45" s="450">
        <v>6.6374286920000003</v>
      </c>
      <c r="AB45" s="450">
        <v>1.8661428689999999</v>
      </c>
      <c r="AC45" s="408">
        <v>78.939430239999993</v>
      </c>
      <c r="AD45" s="450">
        <v>46.51857158</v>
      </c>
      <c r="AE45" s="450">
        <v>10.15857145</v>
      </c>
      <c r="AF45" s="450">
        <v>10.002857208251942</v>
      </c>
      <c r="AG45" s="450">
        <v>1.9098571369999999</v>
      </c>
      <c r="AH45" s="450">
        <v>34.97357178</v>
      </c>
      <c r="AI45" s="450">
        <v>10.643142770000001</v>
      </c>
      <c r="AO45" s="432">
        <v>35</v>
      </c>
      <c r="AP45" s="427">
        <v>173.09100341796801</v>
      </c>
      <c r="AQ45" s="409">
        <v>183.40100097656199</v>
      </c>
      <c r="AR45" s="425">
        <v>158.09</v>
      </c>
      <c r="AW45" s="432">
        <v>35</v>
      </c>
      <c r="AX45" s="409">
        <v>181.19</v>
      </c>
      <c r="AY45" s="427">
        <v>193.74299621582</v>
      </c>
      <c r="AZ45" s="425">
        <v>171.33</v>
      </c>
      <c r="BB45" s="432">
        <v>35</v>
      </c>
      <c r="BC45" s="412">
        <v>146.97999999999999</v>
      </c>
      <c r="BD45" s="410">
        <v>230.6710003662109</v>
      </c>
      <c r="BE45" s="428">
        <v>208.9500017</v>
      </c>
    </row>
    <row r="46" spans="1:57" s="173" customFormat="1" ht="12.75">
      <c r="A46" s="218"/>
      <c r="B46" s="231"/>
      <c r="C46" s="231"/>
      <c r="D46" s="231"/>
      <c r="E46" s="231"/>
      <c r="F46" s="231"/>
      <c r="G46" s="231"/>
      <c r="H46" s="231"/>
      <c r="I46" s="231"/>
      <c r="J46" s="256"/>
      <c r="K46" s="166"/>
      <c r="U46" s="393"/>
      <c r="V46" s="392"/>
      <c r="W46"/>
      <c r="X46" s="450">
        <v>13.86</v>
      </c>
      <c r="Y46" s="450">
        <v>30.785</v>
      </c>
      <c r="Z46" s="450">
        <v>17.64</v>
      </c>
      <c r="AA46" s="450">
        <v>6.62</v>
      </c>
      <c r="AB46" s="450">
        <v>1.052</v>
      </c>
      <c r="AC46" s="408">
        <v>96.09</v>
      </c>
      <c r="AD46" s="450">
        <v>69.19</v>
      </c>
      <c r="AE46" s="450">
        <v>12.37</v>
      </c>
      <c r="AF46" s="450">
        <v>10.005714416503887</v>
      </c>
      <c r="AG46" s="450">
        <v>1.93</v>
      </c>
      <c r="AH46" s="450">
        <v>34.840000000000003</v>
      </c>
      <c r="AI46" s="450">
        <v>11.66</v>
      </c>
      <c r="AO46" s="432">
        <v>36</v>
      </c>
      <c r="AP46" s="427">
        <v>173.09100341796801</v>
      </c>
      <c r="AQ46" s="409">
        <v>183.40100097656199</v>
      </c>
      <c r="AR46" s="425">
        <v>158.09</v>
      </c>
      <c r="AW46" s="432">
        <v>36</v>
      </c>
      <c r="AX46" s="409">
        <v>171.33</v>
      </c>
      <c r="AY46" s="427">
        <v>166.452</v>
      </c>
      <c r="AZ46" s="425">
        <v>164.03</v>
      </c>
      <c r="BB46" s="432">
        <v>36</v>
      </c>
      <c r="BC46" s="412">
        <v>143.34800000000001</v>
      </c>
      <c r="BD46" s="410">
        <v>225.39499950408924</v>
      </c>
      <c r="BE46" s="428">
        <v>202.97300150000001</v>
      </c>
    </row>
    <row r="47" spans="1:57" s="173" customFormat="1" ht="12.75">
      <c r="A47" s="218"/>
      <c r="B47" s="231"/>
      <c r="C47" s="231"/>
      <c r="D47" s="231"/>
      <c r="E47" s="231"/>
      <c r="F47" s="231"/>
      <c r="G47" s="231"/>
      <c r="H47" s="231"/>
      <c r="I47" s="231"/>
      <c r="J47" s="256"/>
      <c r="K47" s="166"/>
      <c r="U47" s="393"/>
      <c r="V47" s="392"/>
      <c r="W47"/>
      <c r="X47" s="450">
        <v>14.18571418</v>
      </c>
      <c r="Y47" s="450">
        <v>30.662142620000001</v>
      </c>
      <c r="Z47" s="450">
        <v>13.24114282</v>
      </c>
      <c r="AA47" s="450">
        <v>6.9254285949999996</v>
      </c>
      <c r="AB47" s="450">
        <v>2.1361428839999999</v>
      </c>
      <c r="AC47" s="408">
        <v>84.515142170000004</v>
      </c>
      <c r="AD47" s="450">
        <v>56.14428547</v>
      </c>
      <c r="AE47" s="450">
        <v>11.487142970000001</v>
      </c>
      <c r="AF47" s="450">
        <v>10.430000032697402</v>
      </c>
      <c r="AG47" s="450">
        <v>1.7737142699999999</v>
      </c>
      <c r="AH47" s="450">
        <v>35.98928506</v>
      </c>
      <c r="AI47" s="450">
        <v>9.1042857850000001</v>
      </c>
      <c r="AO47" s="432">
        <v>37</v>
      </c>
      <c r="AP47" s="409">
        <v>162.19599909999999</v>
      </c>
      <c r="AQ47" s="409">
        <v>172.60800169999999</v>
      </c>
      <c r="AR47" s="425">
        <v>147.07</v>
      </c>
      <c r="AW47" s="432">
        <v>37</v>
      </c>
      <c r="AX47" s="409">
        <v>164.02999879999999</v>
      </c>
      <c r="AY47" s="427">
        <v>149.70199579999999</v>
      </c>
      <c r="AZ47" s="425">
        <v>147.35</v>
      </c>
      <c r="BB47" s="432">
        <v>37</v>
      </c>
      <c r="BC47" s="412">
        <v>140.58200252899999</v>
      </c>
      <c r="BD47" s="410">
        <v>220.07399951934806</v>
      </c>
      <c r="BE47" s="428">
        <v>196.9500008</v>
      </c>
    </row>
    <row r="48" spans="1:57" s="173" customFormat="1" ht="12.75">
      <c r="A48" s="218"/>
      <c r="B48" s="231"/>
      <c r="C48" s="231"/>
      <c r="D48" s="231"/>
      <c r="E48" s="231"/>
      <c r="F48" s="231"/>
      <c r="G48" s="231"/>
      <c r="H48" s="231"/>
      <c r="I48" s="231"/>
      <c r="J48" s="256"/>
      <c r="K48" s="166"/>
      <c r="U48" s="393"/>
      <c r="V48" s="392">
        <v>40</v>
      </c>
      <c r="W48"/>
      <c r="X48" s="450">
        <v>15.34</v>
      </c>
      <c r="Y48" s="450">
        <v>36.380000000000003</v>
      </c>
      <c r="Z48" s="450">
        <v>20.43</v>
      </c>
      <c r="AA48" s="450">
        <v>7.16</v>
      </c>
      <c r="AB48" s="450">
        <v>3.28</v>
      </c>
      <c r="AC48" s="408">
        <v>86.83</v>
      </c>
      <c r="AD48" s="450">
        <v>51.57</v>
      </c>
      <c r="AE48" s="450">
        <v>10.36</v>
      </c>
      <c r="AF48" s="450">
        <v>11</v>
      </c>
      <c r="AG48" s="450">
        <v>1.33</v>
      </c>
      <c r="AH48" s="450">
        <v>50.04</v>
      </c>
      <c r="AI48" s="450">
        <v>10.39</v>
      </c>
      <c r="AO48" s="432">
        <v>38</v>
      </c>
      <c r="AP48" s="409">
        <v>162.19599909999999</v>
      </c>
      <c r="AQ48" s="409">
        <v>172.60800169999999</v>
      </c>
      <c r="AR48" s="425">
        <v>147.07</v>
      </c>
      <c r="AW48" s="432">
        <v>38</v>
      </c>
      <c r="AX48" s="409">
        <v>161.62</v>
      </c>
      <c r="AY48" s="427">
        <v>135.7250061</v>
      </c>
      <c r="AZ48" s="425">
        <v>131.15</v>
      </c>
      <c r="BB48" s="432">
        <v>38</v>
      </c>
      <c r="BC48" s="412">
        <v>134.738</v>
      </c>
      <c r="BD48" s="410">
        <v>215.42199704999999</v>
      </c>
      <c r="BE48" s="428">
        <v>190.7840042</v>
      </c>
    </row>
    <row r="49" spans="1:57" s="173" customFormat="1" ht="12.75">
      <c r="A49" s="218"/>
      <c r="B49" s="231"/>
      <c r="C49" s="231"/>
      <c r="D49" s="231"/>
      <c r="E49" s="231"/>
      <c r="F49" s="231"/>
      <c r="G49" s="231"/>
      <c r="H49" s="231"/>
      <c r="I49" s="231"/>
      <c r="J49" s="256"/>
      <c r="K49" s="166"/>
      <c r="U49" s="392"/>
      <c r="V49" s="392"/>
      <c r="W49"/>
      <c r="X49" s="450">
        <v>18.08571448</v>
      </c>
      <c r="Y49" s="450">
        <v>34.163285940000002</v>
      </c>
      <c r="Z49" s="450">
        <v>19.903143069999999</v>
      </c>
      <c r="AA49" s="450">
        <v>7.0011427739999998</v>
      </c>
      <c r="AB49" s="450">
        <v>2.2765714610000001</v>
      </c>
      <c r="AC49" s="408">
        <v>81.298714770000004</v>
      </c>
      <c r="AD49" s="450">
        <v>48.17428589</v>
      </c>
      <c r="AE49" s="450">
        <v>15.737142560000001</v>
      </c>
      <c r="AF49" s="450">
        <v>11.00857162</v>
      </c>
      <c r="AG49" s="450">
        <v>1.9857142990000001</v>
      </c>
      <c r="AH49" s="450">
        <v>39.686428069999998</v>
      </c>
      <c r="AI49" s="450">
        <v>8.1814286369999998</v>
      </c>
      <c r="AO49" s="432">
        <v>39</v>
      </c>
      <c r="AP49" s="409">
        <v>153.6340027</v>
      </c>
      <c r="AQ49" s="409">
        <v>172.60800170898401</v>
      </c>
      <c r="AR49" s="425">
        <v>139.11000000000001</v>
      </c>
      <c r="AW49" s="432">
        <v>39</v>
      </c>
      <c r="AX49" s="409">
        <v>145.00399780000001</v>
      </c>
      <c r="AY49" s="427">
        <v>126.6</v>
      </c>
      <c r="AZ49" s="425">
        <v>119.86</v>
      </c>
      <c r="BB49" s="432">
        <v>39</v>
      </c>
      <c r="BC49" s="412">
        <v>131.20699792900001</v>
      </c>
      <c r="BD49" s="410">
        <v>210.14099999999999</v>
      </c>
      <c r="BE49" s="428">
        <v>184.4409995</v>
      </c>
    </row>
    <row r="50" spans="1:57" s="173" customFormat="1" ht="12.75">
      <c r="A50" s="218"/>
      <c r="B50" s="231"/>
      <c r="C50" s="231"/>
      <c r="D50" s="231"/>
      <c r="E50" s="231"/>
      <c r="F50" s="231"/>
      <c r="G50" s="231"/>
      <c r="H50" s="231"/>
      <c r="I50" s="231"/>
      <c r="J50" s="256"/>
      <c r="K50" s="166"/>
      <c r="U50" s="392"/>
      <c r="V50" s="392"/>
      <c r="W50"/>
      <c r="X50" s="450">
        <v>18.91</v>
      </c>
      <c r="Y50" s="450">
        <v>40.36</v>
      </c>
      <c r="Z50" s="450">
        <v>14.79</v>
      </c>
      <c r="AA50" s="450">
        <v>7.86</v>
      </c>
      <c r="AB50" s="450">
        <v>2.39</v>
      </c>
      <c r="AC50" s="408">
        <v>97.4</v>
      </c>
      <c r="AD50" s="450">
        <v>49.42</v>
      </c>
      <c r="AE50" s="450">
        <v>10.9</v>
      </c>
      <c r="AF50" s="450">
        <v>11</v>
      </c>
      <c r="AG50" s="450">
        <v>1.57</v>
      </c>
      <c r="AH50" s="450">
        <v>37.29</v>
      </c>
      <c r="AI50" s="450">
        <v>8.73</v>
      </c>
      <c r="AO50" s="432">
        <v>40</v>
      </c>
      <c r="AP50" s="409">
        <v>153.6340027</v>
      </c>
      <c r="AQ50" s="409">
        <v>160.46600000000001</v>
      </c>
      <c r="AR50" s="425">
        <v>139.11000000000001</v>
      </c>
      <c r="AW50" s="432">
        <v>40</v>
      </c>
      <c r="AX50" s="409">
        <v>128.87</v>
      </c>
      <c r="AY50" s="409">
        <v>119.86</v>
      </c>
      <c r="AZ50" s="425">
        <v>119.86</v>
      </c>
      <c r="BB50" s="432">
        <v>40</v>
      </c>
      <c r="BC50" s="412">
        <v>128.13</v>
      </c>
      <c r="BD50" s="410">
        <v>206.839</v>
      </c>
      <c r="BE50" s="428">
        <v>177.93399909999999</v>
      </c>
    </row>
    <row r="51" spans="1:57" s="173" customFormat="1" ht="12.75">
      <c r="A51" s="218"/>
      <c r="B51" s="231"/>
      <c r="C51" s="231"/>
      <c r="D51" s="231"/>
      <c r="E51" s="231"/>
      <c r="F51" s="231"/>
      <c r="G51" s="231"/>
      <c r="H51" s="231"/>
      <c r="I51" s="231"/>
      <c r="J51" s="256"/>
      <c r="K51" s="166"/>
      <c r="U51" s="392"/>
      <c r="V51" s="392"/>
      <c r="W51"/>
      <c r="X51" s="450">
        <v>18.942856924874402</v>
      </c>
      <c r="Y51" s="450">
        <v>45.664857046944704</v>
      </c>
      <c r="Z51" s="450">
        <v>13.250000136239143</v>
      </c>
      <c r="AA51" s="450">
        <v>7.7904285703386531</v>
      </c>
      <c r="AB51" s="450">
        <v>2.0807142598288357</v>
      </c>
      <c r="AC51" s="408">
        <v>89.837426321847062</v>
      </c>
      <c r="AD51" s="450">
        <v>52.804285866873556</v>
      </c>
      <c r="AE51" s="450">
        <v>9.0100000926426418</v>
      </c>
      <c r="AF51" s="450">
        <v>11</v>
      </c>
      <c r="AG51" s="450">
        <v>1.8558571338653529</v>
      </c>
      <c r="AH51" s="450">
        <v>38.216427939278695</v>
      </c>
      <c r="AI51" s="450">
        <v>10.265714509146521</v>
      </c>
      <c r="AO51" s="432">
        <v>41</v>
      </c>
      <c r="AP51" s="409">
        <v>144.54400630000001</v>
      </c>
      <c r="AQ51" s="409">
        <v>148.89699999999999</v>
      </c>
      <c r="AR51" s="425">
        <v>139.11000000000001</v>
      </c>
      <c r="AW51" s="432">
        <v>41</v>
      </c>
      <c r="AX51" s="409">
        <v>113.2139969</v>
      </c>
      <c r="AY51" s="409">
        <v>108.82899999999999</v>
      </c>
      <c r="AZ51" s="425">
        <v>113.21</v>
      </c>
      <c r="BB51" s="432">
        <v>41</v>
      </c>
      <c r="BC51" s="412">
        <v>123.19800044700001</v>
      </c>
      <c r="BD51" s="410">
        <v>201.45299999999997</v>
      </c>
      <c r="BE51" s="428">
        <v>171.6890023</v>
      </c>
    </row>
    <row r="52" spans="1:57" s="173" customFormat="1" ht="12.75">
      <c r="A52" s="218"/>
      <c r="B52" s="231"/>
      <c r="C52" s="231"/>
      <c r="D52" s="231"/>
      <c r="E52" s="231"/>
      <c r="F52" s="231"/>
      <c r="G52" s="231"/>
      <c r="H52" s="231"/>
      <c r="I52" s="231"/>
      <c r="J52" s="256"/>
      <c r="K52" s="166"/>
      <c r="U52" s="392"/>
      <c r="V52" s="392">
        <v>44</v>
      </c>
      <c r="W52"/>
      <c r="X52" s="450">
        <v>15.77</v>
      </c>
      <c r="Y52" s="450">
        <v>39.85</v>
      </c>
      <c r="Z52" s="450">
        <v>16.07</v>
      </c>
      <c r="AA52" s="450">
        <v>7.52</v>
      </c>
      <c r="AB52" s="450">
        <v>2.48</v>
      </c>
      <c r="AC52" s="408">
        <v>80.75</v>
      </c>
      <c r="AD52" s="450">
        <v>47.38</v>
      </c>
      <c r="AE52" s="450">
        <v>11.62</v>
      </c>
      <c r="AF52" s="450">
        <v>10</v>
      </c>
      <c r="AG52" s="450">
        <v>1.298</v>
      </c>
      <c r="AH52" s="450">
        <v>34.799999999999997</v>
      </c>
      <c r="AI52" s="450">
        <v>9.2100000000000009</v>
      </c>
      <c r="AO52" s="432">
        <v>42</v>
      </c>
      <c r="AP52" s="409">
        <v>144.54400630000001</v>
      </c>
      <c r="AQ52" s="409">
        <v>148.89699999999999</v>
      </c>
      <c r="AR52" s="425">
        <v>128.35</v>
      </c>
      <c r="AW52" s="432">
        <v>42</v>
      </c>
      <c r="AX52" s="409">
        <v>117.64</v>
      </c>
      <c r="AY52" s="409">
        <v>98.04</v>
      </c>
      <c r="AZ52" s="425">
        <v>100.18</v>
      </c>
      <c r="BB52" s="432">
        <v>42</v>
      </c>
      <c r="BC52" s="412">
        <v>118.85000000000001</v>
      </c>
      <c r="BD52" s="410">
        <v>196.38000000000002</v>
      </c>
      <c r="BE52" s="428">
        <v>165.69499870000001</v>
      </c>
    </row>
    <row r="53" spans="1:57" s="173" customFormat="1" ht="12.75">
      <c r="A53" s="218"/>
      <c r="B53" s="231"/>
      <c r="C53" s="231"/>
      <c r="D53" s="231"/>
      <c r="E53" s="231"/>
      <c r="F53" s="231"/>
      <c r="G53" s="231"/>
      <c r="H53" s="231"/>
      <c r="I53" s="231"/>
      <c r="J53" s="256"/>
      <c r="K53" s="166"/>
      <c r="U53" s="392"/>
      <c r="V53" s="392"/>
      <c r="W53"/>
      <c r="X53" s="450">
        <v>23.728571479999999</v>
      </c>
      <c r="Y53" s="450">
        <v>61.090667089999997</v>
      </c>
      <c r="Z53" s="450">
        <v>38.42033386</v>
      </c>
      <c r="AA53" s="450">
        <v>8.9832856999999997</v>
      </c>
      <c r="AB53" s="450">
        <v>4.4537142860000003</v>
      </c>
      <c r="AC53" s="408">
        <v>83.839285709999999</v>
      </c>
      <c r="AD53" s="450">
        <v>47.64285769</v>
      </c>
      <c r="AE53" s="450">
        <v>13.18000003</v>
      </c>
      <c r="AF53" s="450">
        <v>10.001428600000001</v>
      </c>
      <c r="AG53" s="450">
        <v>1.2431428769999999</v>
      </c>
      <c r="AH53" s="450">
        <v>37.059285850000002</v>
      </c>
      <c r="AI53" s="450">
        <v>9.9271429609999995</v>
      </c>
      <c r="AO53" s="432">
        <v>43</v>
      </c>
      <c r="AP53" s="409">
        <v>133.50900268554599</v>
      </c>
      <c r="AQ53" s="409">
        <v>140.44499999999999</v>
      </c>
      <c r="AR53" s="425">
        <v>128.35</v>
      </c>
      <c r="AW53" s="432">
        <v>43</v>
      </c>
      <c r="AX53" s="409">
        <v>115.420997619628</v>
      </c>
      <c r="AY53" s="409">
        <v>102.325</v>
      </c>
      <c r="AZ53" s="425">
        <v>89.58</v>
      </c>
      <c r="BB53" s="432">
        <v>43</v>
      </c>
      <c r="BC53" s="412">
        <v>112.50799894332873</v>
      </c>
      <c r="BD53" s="410">
        <v>192.565</v>
      </c>
      <c r="BE53" s="428">
        <v>160.3979965</v>
      </c>
    </row>
    <row r="54" spans="1:57" s="173" customFormat="1" ht="12.75">
      <c r="A54" s="218"/>
      <c r="B54" s="231"/>
      <c r="C54" s="231"/>
      <c r="D54" s="231"/>
      <c r="E54" s="231"/>
      <c r="F54" s="231"/>
      <c r="G54" s="231"/>
      <c r="H54" s="231"/>
      <c r="I54" s="231"/>
      <c r="J54" s="256"/>
      <c r="K54" s="166"/>
      <c r="U54" s="392"/>
      <c r="V54" s="392"/>
      <c r="W54"/>
      <c r="X54" s="450">
        <v>30.528571810041125</v>
      </c>
      <c r="Y54" s="450">
        <v>77.433666865030759</v>
      </c>
      <c r="Z54" s="450">
        <v>23.011333147684685</v>
      </c>
      <c r="AA54" s="450">
        <v>10.47</v>
      </c>
      <c r="AB54" s="450">
        <v>8.2200000000000006</v>
      </c>
      <c r="AC54" s="408">
        <v>80.249285016741013</v>
      </c>
      <c r="AD54" s="450">
        <v>64.83</v>
      </c>
      <c r="AE54" s="450">
        <v>12.43</v>
      </c>
      <c r="AF54" s="450">
        <v>10.001428604125973</v>
      </c>
      <c r="AG54" s="450">
        <v>1.5007142850330841</v>
      </c>
      <c r="AH54" s="450">
        <v>36.905714307512518</v>
      </c>
      <c r="AI54" s="450">
        <v>10.785714285714255</v>
      </c>
      <c r="AO54" s="432">
        <v>44</v>
      </c>
      <c r="AP54" s="409">
        <v>133.50900268554599</v>
      </c>
      <c r="AQ54" s="409">
        <v>140.44499999999999</v>
      </c>
      <c r="AR54" s="173">
        <v>121.2</v>
      </c>
      <c r="AW54" s="432">
        <v>44</v>
      </c>
      <c r="AX54" s="409">
        <v>100.18</v>
      </c>
      <c r="AY54" s="409">
        <v>91.68</v>
      </c>
      <c r="AZ54" s="425">
        <v>75.16</v>
      </c>
      <c r="BB54" s="432">
        <v>44</v>
      </c>
      <c r="BC54" s="412">
        <v>108.26299999999999</v>
      </c>
      <c r="BD54" s="410">
        <v>187.09000000000003</v>
      </c>
      <c r="BE54" s="428">
        <v>154.79199919999999</v>
      </c>
    </row>
    <row r="55" spans="1:57" s="173" customFormat="1" ht="12.75">
      <c r="A55" s="218"/>
      <c r="B55" s="231"/>
      <c r="C55" s="231"/>
      <c r="D55" s="231"/>
      <c r="E55" s="231"/>
      <c r="F55" s="231"/>
      <c r="G55" s="231"/>
      <c r="H55" s="231"/>
      <c r="I55" s="231"/>
      <c r="J55" s="256"/>
      <c r="K55" s="166"/>
      <c r="U55" s="392"/>
      <c r="V55" s="392"/>
      <c r="W55"/>
      <c r="X55" s="450">
        <v>19.285699999999999</v>
      </c>
      <c r="Y55" s="450">
        <v>47.748571668352348</v>
      </c>
      <c r="Z55" s="450">
        <v>14.493142809186628</v>
      </c>
      <c r="AA55" s="450">
        <v>7.8201428140912697</v>
      </c>
      <c r="AB55" s="450">
        <v>2.3963000000000001</v>
      </c>
      <c r="AC55" s="408">
        <v>74.034999999999997</v>
      </c>
      <c r="AD55" s="450">
        <v>60.726999999999997</v>
      </c>
      <c r="AE55" s="450">
        <v>9.5739999999999998</v>
      </c>
      <c r="AF55" s="450">
        <v>10.001428604125966</v>
      </c>
      <c r="AG55" s="450">
        <v>1.2811428649084857</v>
      </c>
      <c r="AH55" s="450">
        <v>38.396000000000001</v>
      </c>
      <c r="AI55" s="450">
        <v>21.811399999999999</v>
      </c>
      <c r="AO55" s="432">
        <v>45</v>
      </c>
      <c r="AP55" s="409">
        <v>133.50900268554599</v>
      </c>
      <c r="AQ55" s="409">
        <v>134.84</v>
      </c>
      <c r="AR55" s="425">
        <v>121.2</v>
      </c>
      <c r="AW55" s="432">
        <v>45</v>
      </c>
      <c r="AX55" s="409">
        <v>83.341003420000007</v>
      </c>
      <c r="AY55" s="409">
        <v>79.23</v>
      </c>
      <c r="AZ55" s="425">
        <v>61.21</v>
      </c>
      <c r="BB55" s="432">
        <v>45</v>
      </c>
      <c r="BC55" s="412">
        <v>102.77400085399999</v>
      </c>
      <c r="BD55" s="410">
        <v>183.072</v>
      </c>
      <c r="BE55" s="428">
        <v>149.715</v>
      </c>
    </row>
    <row r="56" spans="1:57" s="173" customFormat="1" ht="12.75">
      <c r="A56" s="218"/>
      <c r="B56" s="231"/>
      <c r="C56" s="231"/>
      <c r="D56" s="231"/>
      <c r="E56" s="231"/>
      <c r="F56" s="231"/>
      <c r="G56" s="231"/>
      <c r="H56" s="231"/>
      <c r="I56" s="231"/>
      <c r="J56" s="256"/>
      <c r="K56" s="166"/>
      <c r="U56" s="392"/>
      <c r="V56" s="392">
        <v>48</v>
      </c>
      <c r="W56"/>
      <c r="X56" s="450">
        <v>18.57</v>
      </c>
      <c r="Y56" s="450">
        <v>56.05</v>
      </c>
      <c r="Z56" s="450">
        <v>23.31</v>
      </c>
      <c r="AA56" s="450">
        <v>7.5830000000000002</v>
      </c>
      <c r="AB56" s="450">
        <v>2.44</v>
      </c>
      <c r="AC56" s="408">
        <v>82.129000000000005</v>
      </c>
      <c r="AD56" s="450">
        <v>61.54</v>
      </c>
      <c r="AE56" s="450">
        <v>8.7200000000000006</v>
      </c>
      <c r="AF56" s="450">
        <v>9.7940000000000005</v>
      </c>
      <c r="AG56" s="450">
        <v>1.64</v>
      </c>
      <c r="AH56" s="450">
        <v>40.08</v>
      </c>
      <c r="AI56" s="450">
        <v>26.073</v>
      </c>
      <c r="AO56" s="432">
        <v>46</v>
      </c>
      <c r="AP56" s="409">
        <v>124.56</v>
      </c>
      <c r="AQ56" s="409">
        <v>134.84</v>
      </c>
      <c r="AR56" s="425">
        <v>112.14</v>
      </c>
      <c r="AW56" s="432">
        <v>46</v>
      </c>
      <c r="AX56" s="409">
        <v>73.136001586914006</v>
      </c>
      <c r="AY56" s="409">
        <v>81.28</v>
      </c>
      <c r="AZ56" s="425">
        <v>43.99</v>
      </c>
      <c r="BB56" s="432">
        <v>46</v>
      </c>
      <c r="BC56" s="412">
        <v>99.224143177270747</v>
      </c>
      <c r="BD56" s="410">
        <v>179.65</v>
      </c>
      <c r="BE56" s="428">
        <v>144.1180004</v>
      </c>
    </row>
    <row r="57" spans="1:57" s="173" customFormat="1" ht="12.75">
      <c r="A57" s="218"/>
      <c r="B57" s="231"/>
      <c r="C57" s="231"/>
      <c r="D57" s="231"/>
      <c r="E57" s="231"/>
      <c r="F57" s="231"/>
      <c r="G57" s="231"/>
      <c r="H57" s="231"/>
      <c r="I57" s="231"/>
      <c r="J57" s="256"/>
      <c r="K57" s="166"/>
      <c r="U57" s="392"/>
      <c r="V57" s="392"/>
      <c r="W57"/>
      <c r="X57" s="450">
        <v>31.86</v>
      </c>
      <c r="Y57" s="450">
        <v>78.91</v>
      </c>
      <c r="Z57" s="450">
        <v>47.94</v>
      </c>
      <c r="AA57" s="450">
        <v>10.81</v>
      </c>
      <c r="AB57" s="450">
        <v>4.71</v>
      </c>
      <c r="AC57" s="408">
        <v>105.09</v>
      </c>
      <c r="AD57" s="450">
        <v>83.95</v>
      </c>
      <c r="AE57" s="450">
        <v>18.13</v>
      </c>
      <c r="AF57" s="450">
        <v>10</v>
      </c>
      <c r="AG57" s="450">
        <v>1.615</v>
      </c>
      <c r="AH57" s="450">
        <v>50.85</v>
      </c>
      <c r="AI57" s="450">
        <v>25.96</v>
      </c>
      <c r="AO57" s="432">
        <v>47</v>
      </c>
      <c r="AP57" s="409">
        <v>124.56</v>
      </c>
      <c r="AQ57" s="409">
        <v>134.84</v>
      </c>
      <c r="AR57" s="425">
        <v>112.14</v>
      </c>
      <c r="AW57" s="432">
        <v>47</v>
      </c>
      <c r="AX57" s="409">
        <v>49.643001556396399</v>
      </c>
      <c r="AY57" s="409">
        <v>79.23</v>
      </c>
      <c r="AZ57" s="425">
        <v>25.78</v>
      </c>
      <c r="BB57" s="432">
        <v>47</v>
      </c>
      <c r="BC57" s="412">
        <v>98.391001403331657</v>
      </c>
      <c r="BD57" s="410">
        <v>174.434</v>
      </c>
      <c r="BE57" s="428">
        <v>138.82499809999999</v>
      </c>
    </row>
    <row r="58" spans="1:57" s="173" customFormat="1" ht="12.75">
      <c r="A58" s="218"/>
      <c r="B58" s="231"/>
      <c r="C58" s="231"/>
      <c r="D58" s="231"/>
      <c r="E58" s="231"/>
      <c r="F58" s="231"/>
      <c r="G58" s="231"/>
      <c r="H58" s="231"/>
      <c r="I58" s="231"/>
      <c r="J58" s="256"/>
      <c r="K58" s="166"/>
      <c r="U58" s="392"/>
      <c r="V58" s="392"/>
      <c r="W58"/>
      <c r="X58" s="450">
        <v>45.715000000000003</v>
      </c>
      <c r="Y58" s="450">
        <v>120.64</v>
      </c>
      <c r="Z58" s="450">
        <v>31.65</v>
      </c>
      <c r="AA58" s="450">
        <v>19.32</v>
      </c>
      <c r="AB58" s="450">
        <v>12.4</v>
      </c>
      <c r="AC58" s="408">
        <v>111.883</v>
      </c>
      <c r="AD58" s="450">
        <v>89.3</v>
      </c>
      <c r="AE58" s="450">
        <v>21.54</v>
      </c>
      <c r="AF58" s="450">
        <v>10</v>
      </c>
      <c r="AG58" s="450">
        <v>1.31</v>
      </c>
      <c r="AH58" s="450">
        <v>85.53</v>
      </c>
      <c r="AI58" s="450">
        <v>28.62</v>
      </c>
      <c r="AO58" s="432">
        <v>48</v>
      </c>
      <c r="AP58" s="409">
        <v>117.827</v>
      </c>
      <c r="AQ58" s="409">
        <v>134.15</v>
      </c>
      <c r="AR58" s="425">
        <v>101.14</v>
      </c>
      <c r="AW58" s="432">
        <v>48</v>
      </c>
      <c r="AX58" s="409">
        <v>45.865000000000002</v>
      </c>
      <c r="AY58" s="409">
        <v>79.23</v>
      </c>
      <c r="AZ58" s="425">
        <v>29.34</v>
      </c>
      <c r="BB58" s="432">
        <v>48</v>
      </c>
      <c r="BC58" s="412">
        <v>87.924999999999983</v>
      </c>
      <c r="BD58" s="410">
        <v>169.50000000000003</v>
      </c>
      <c r="BE58" s="428">
        <v>133.112999</v>
      </c>
    </row>
    <row r="59" spans="1:57" s="173" customFormat="1" ht="13.5">
      <c r="A59" s="218"/>
      <c r="B59" s="231"/>
      <c r="C59" s="231"/>
      <c r="D59" s="231"/>
      <c r="E59" s="231"/>
      <c r="F59" s="231"/>
      <c r="G59" s="231"/>
      <c r="H59" s="231"/>
      <c r="I59" s="231"/>
      <c r="J59" s="256"/>
      <c r="K59" s="166"/>
      <c r="U59" s="392"/>
      <c r="V59" s="392">
        <v>51</v>
      </c>
      <c r="W59"/>
      <c r="X59" s="450">
        <v>36.909999999999997</v>
      </c>
      <c r="Y59" s="450">
        <v>78.84</v>
      </c>
      <c r="Z59" s="450">
        <v>19.73</v>
      </c>
      <c r="AA59" s="450">
        <v>13.65</v>
      </c>
      <c r="AB59" s="450">
        <v>8.74</v>
      </c>
      <c r="AC59" s="408">
        <v>101.2</v>
      </c>
      <c r="AD59" s="450">
        <v>99.78</v>
      </c>
      <c r="AE59" s="450">
        <v>27.96</v>
      </c>
      <c r="AF59" s="450">
        <v>10</v>
      </c>
      <c r="AG59" s="450">
        <v>1.1399999999999999</v>
      </c>
      <c r="AH59" s="450">
        <v>116.12</v>
      </c>
      <c r="AI59" s="450">
        <v>54.8</v>
      </c>
      <c r="AO59" s="432">
        <v>49</v>
      </c>
      <c r="AP59" s="409">
        <v>117.827</v>
      </c>
      <c r="AQ59" s="409">
        <v>134.15</v>
      </c>
      <c r="AR59" s="425">
        <v>101.14</v>
      </c>
      <c r="AW59" s="432">
        <v>49</v>
      </c>
      <c r="AX59" s="433">
        <v>51.566714695521732</v>
      </c>
      <c r="AY59" s="409">
        <v>81.28</v>
      </c>
      <c r="AZ59" s="425">
        <v>34.76</v>
      </c>
      <c r="BB59" s="432">
        <v>49</v>
      </c>
      <c r="BC59" s="412">
        <v>85.033142868961448</v>
      </c>
      <c r="BD59" s="410">
        <v>164.72300000000001</v>
      </c>
      <c r="BE59" s="428">
        <v>128.37000269999999</v>
      </c>
    </row>
    <row r="60" spans="1:57" s="173" customFormat="1" ht="13.5" thickBot="1">
      <c r="A60" s="218"/>
      <c r="B60" s="231"/>
      <c r="C60" s="231"/>
      <c r="D60" s="231"/>
      <c r="E60" s="231"/>
      <c r="F60" s="231"/>
      <c r="G60" s="231"/>
      <c r="H60" s="231"/>
      <c r="I60" s="231"/>
      <c r="J60" s="256"/>
      <c r="K60" s="166"/>
      <c r="U60" s="392"/>
      <c r="V60" s="392"/>
      <c r="W60"/>
      <c r="X60" s="450">
        <v>68.171428680419893</v>
      </c>
      <c r="Y60" s="450">
        <v>173.24642835344551</v>
      </c>
      <c r="Z60" s="450">
        <v>46.748427799769779</v>
      </c>
      <c r="AA60" s="450">
        <v>20.258571216038241</v>
      </c>
      <c r="AB60" s="450">
        <v>16.477428436279258</v>
      </c>
      <c r="AC60" s="408">
        <v>183.30985913957815</v>
      </c>
      <c r="AD60" s="450">
        <v>150.62857273646728</v>
      </c>
      <c r="AE60" s="450">
        <v>44.407142639160142</v>
      </c>
      <c r="AF60" s="450">
        <v>10</v>
      </c>
      <c r="AG60" s="450">
        <v>1.2935714210782672</v>
      </c>
      <c r="AH60" s="450">
        <v>146.74785723004999</v>
      </c>
      <c r="AI60" s="450">
        <v>50.432856423514181</v>
      </c>
      <c r="AO60" s="432">
        <v>50</v>
      </c>
      <c r="AP60" s="409">
        <v>111.587</v>
      </c>
      <c r="AQ60" s="409">
        <v>128.977</v>
      </c>
      <c r="AR60" s="425">
        <v>96.75</v>
      </c>
      <c r="AW60" s="432">
        <v>50</v>
      </c>
      <c r="AX60" s="409">
        <v>69.12</v>
      </c>
      <c r="AY60" s="409">
        <v>69.123000000000005</v>
      </c>
      <c r="AZ60" s="425">
        <v>32.950000000000003</v>
      </c>
      <c r="BB60" s="432">
        <v>50</v>
      </c>
      <c r="BC60" s="412">
        <v>78.216999999999999</v>
      </c>
      <c r="BD60" s="410">
        <v>160.208</v>
      </c>
      <c r="BE60" s="428">
        <v>122.7149982</v>
      </c>
    </row>
    <row r="61" spans="1:57" s="173" customFormat="1" ht="12.75">
      <c r="A61" s="218"/>
      <c r="B61" s="231"/>
      <c r="C61" s="231"/>
      <c r="D61" s="231"/>
      <c r="E61" s="231"/>
      <c r="F61" s="231"/>
      <c r="G61" s="231"/>
      <c r="H61" s="231"/>
      <c r="I61" s="231"/>
      <c r="J61" s="256"/>
      <c r="K61" s="166"/>
      <c r="U61" s="421">
        <v>2015</v>
      </c>
      <c r="V61" s="401">
        <v>1</v>
      </c>
      <c r="W61">
        <v>1</v>
      </c>
      <c r="X61" s="450">
        <v>68.54285648890901</v>
      </c>
      <c r="Y61" s="450">
        <v>128.19599696568042</v>
      </c>
      <c r="Z61" s="450">
        <v>45.029000418526742</v>
      </c>
      <c r="AA61" s="450">
        <v>22.87971414838513</v>
      </c>
      <c r="AB61" s="450">
        <v>19.893999917166528</v>
      </c>
      <c r="AC61" s="408">
        <v>330.59428187778974</v>
      </c>
      <c r="AD61" s="450">
        <v>194.22142791748016</v>
      </c>
      <c r="AE61" s="450">
        <v>47.308570316859615</v>
      </c>
      <c r="AF61" s="450">
        <v>10.010000092642628</v>
      </c>
      <c r="AG61" s="450">
        <v>1.0784285579408874</v>
      </c>
      <c r="AH61" s="450">
        <v>183.91999816894503</v>
      </c>
      <c r="AI61" s="450">
        <v>92.277143205914939</v>
      </c>
      <c r="AO61" s="432">
        <v>51</v>
      </c>
      <c r="AP61" s="409">
        <v>111.587</v>
      </c>
      <c r="AQ61" s="409">
        <v>128.977</v>
      </c>
      <c r="AR61" s="425">
        <v>96.75</v>
      </c>
      <c r="AW61" s="432">
        <v>51</v>
      </c>
      <c r="AX61" s="409">
        <v>63.18</v>
      </c>
      <c r="AY61" s="409">
        <v>63.18</v>
      </c>
      <c r="AZ61" s="425">
        <v>25.78</v>
      </c>
      <c r="BB61" s="432">
        <v>51</v>
      </c>
      <c r="BC61" s="412">
        <v>74.797000000476842</v>
      </c>
      <c r="BD61" s="410">
        <v>157.54600000000002</v>
      </c>
      <c r="BE61" s="428">
        <v>120.156003</v>
      </c>
    </row>
    <row r="62" spans="1:57" s="173" customFormat="1" ht="12.75">
      <c r="A62" s="218"/>
      <c r="B62" s="231"/>
      <c r="C62" s="231"/>
      <c r="D62" s="231"/>
      <c r="E62" s="231"/>
      <c r="F62" s="231"/>
      <c r="G62" s="231"/>
      <c r="H62" s="231"/>
      <c r="I62" s="231"/>
      <c r="J62" s="256"/>
      <c r="K62" s="166"/>
      <c r="U62" s="392"/>
      <c r="V62" s="392"/>
      <c r="W62">
        <v>2</v>
      </c>
      <c r="X62" s="450">
        <v>49.685714176722875</v>
      </c>
      <c r="Y62" s="450">
        <v>96.163429260253665</v>
      </c>
      <c r="Z62" s="450">
        <v>43.363000052315797</v>
      </c>
      <c r="AA62" s="450">
        <v>14.161143030439073</v>
      </c>
      <c r="AB62" s="450">
        <v>11.166571480887255</v>
      </c>
      <c r="AC62" s="408">
        <v>214.08728681291797</v>
      </c>
      <c r="AD62" s="450">
        <v>138.71857234409842</v>
      </c>
      <c r="AE62" s="450">
        <v>33.982857295444987</v>
      </c>
      <c r="AF62" s="450">
        <v>9.4300000326974018</v>
      </c>
      <c r="AG62" s="450">
        <v>1.124142876693178</v>
      </c>
      <c r="AH62" s="450">
        <v>270.27856881277859</v>
      </c>
      <c r="AI62" s="450">
        <v>92.534285409109799</v>
      </c>
      <c r="AO62" s="432">
        <v>52</v>
      </c>
      <c r="AP62" s="409">
        <v>120.986000061035</v>
      </c>
      <c r="AQ62" s="409">
        <v>138.54</v>
      </c>
      <c r="AR62" s="425">
        <v>96.75</v>
      </c>
      <c r="AW62" s="432">
        <v>52</v>
      </c>
      <c r="AX62" s="409">
        <v>61.214000701904297</v>
      </c>
      <c r="AY62" s="409">
        <v>83.69</v>
      </c>
      <c r="AZ62" s="425">
        <v>22.26</v>
      </c>
      <c r="BB62" s="432">
        <v>52</v>
      </c>
      <c r="BC62" s="412">
        <v>74.148001715540829</v>
      </c>
      <c r="BD62" s="410">
        <v>154.74090000000001</v>
      </c>
      <c r="BE62" s="428">
        <v>116.128997</v>
      </c>
    </row>
    <row r="63" spans="1:57" s="173" customFormat="1" ht="12.75">
      <c r="A63" s="218"/>
      <c r="B63" s="231"/>
      <c r="C63" s="231"/>
      <c r="D63" s="231"/>
      <c r="E63" s="231"/>
      <c r="F63" s="231"/>
      <c r="G63" s="231"/>
      <c r="H63" s="231"/>
      <c r="I63" s="231"/>
      <c r="J63" s="256"/>
      <c r="K63" s="166"/>
      <c r="U63" s="392"/>
      <c r="V63" s="392"/>
      <c r="W63">
        <v>3</v>
      </c>
      <c r="X63" s="450">
        <v>63.18571363176612</v>
      </c>
      <c r="Y63" s="450">
        <v>170.70128413609078</v>
      </c>
      <c r="Z63" s="450">
        <v>71.775428771972571</v>
      </c>
      <c r="AA63" s="450">
        <v>13.84971414293557</v>
      </c>
      <c r="AB63" s="450">
        <v>9.8989998953682861</v>
      </c>
      <c r="AC63" s="408">
        <v>181.50271388462556</v>
      </c>
      <c r="AD63" s="450">
        <v>156.31142970493829</v>
      </c>
      <c r="AE63" s="450">
        <v>26.197142464773954</v>
      </c>
      <c r="AF63" s="450">
        <v>9</v>
      </c>
      <c r="AG63" s="450">
        <v>1.2850000006811924</v>
      </c>
      <c r="AH63" s="450">
        <v>324.18071855817436</v>
      </c>
      <c r="AI63" s="450">
        <v>77.014000483921535</v>
      </c>
      <c r="AO63" s="432">
        <v>53</v>
      </c>
      <c r="AP63" s="409"/>
      <c r="AQ63" s="409"/>
      <c r="AR63" s="425"/>
      <c r="AW63" s="432">
        <v>53</v>
      </c>
      <c r="BB63" s="432">
        <v>53</v>
      </c>
      <c r="BC63" s="412"/>
      <c r="BD63" s="410"/>
      <c r="BE63" s="428"/>
    </row>
    <row r="64" spans="1:57" s="173" customFormat="1" ht="12.75">
      <c r="A64" s="218"/>
      <c r="B64" s="231"/>
      <c r="C64" s="231"/>
      <c r="D64" s="231"/>
      <c r="E64" s="231"/>
      <c r="F64" s="231"/>
      <c r="G64" s="231"/>
      <c r="H64" s="231"/>
      <c r="I64" s="231"/>
      <c r="J64" s="256"/>
      <c r="K64" s="166"/>
      <c r="U64" s="392"/>
      <c r="V64" s="392">
        <v>4</v>
      </c>
      <c r="W64">
        <v>4</v>
      </c>
      <c r="X64" s="450">
        <v>92.357142857142819</v>
      </c>
      <c r="Y64" s="450">
        <v>159.75871276855426</v>
      </c>
      <c r="Z64" s="450">
        <v>123.43885803222614</v>
      </c>
      <c r="AA64" s="450">
        <v>23.090571539742559</v>
      </c>
      <c r="AB64" s="450">
        <v>17.496428762163383</v>
      </c>
      <c r="AC64" s="408">
        <v>321.27714320591474</v>
      </c>
      <c r="AD64" s="450">
        <v>188.44857134137786</v>
      </c>
      <c r="AE64" s="450">
        <v>42.578571592058424</v>
      </c>
      <c r="AF64" s="450">
        <v>9.0057144165039045</v>
      </c>
      <c r="AG64" s="450">
        <v>2.8518571853637655</v>
      </c>
      <c r="AH64" s="450">
        <v>226.1550009591233</v>
      </c>
      <c r="AI64" s="450">
        <v>82.329572405133788</v>
      </c>
      <c r="AP64" s="410"/>
      <c r="AQ64" s="410"/>
      <c r="AR64" s="428"/>
    </row>
    <row r="65" spans="1:44" s="173" customFormat="1" ht="12.75">
      <c r="A65" s="218"/>
      <c r="B65" s="231"/>
      <c r="C65" s="231"/>
      <c r="D65" s="231"/>
      <c r="E65" s="231"/>
      <c r="F65" s="231"/>
      <c r="G65" s="231"/>
      <c r="H65" s="231"/>
      <c r="I65" s="231"/>
      <c r="J65" s="256"/>
      <c r="K65" s="166"/>
      <c r="U65" s="392"/>
      <c r="V65" s="392"/>
      <c r="W65">
        <v>5</v>
      </c>
      <c r="X65" s="450">
        <v>89.485714503696826</v>
      </c>
      <c r="Y65" s="450">
        <v>175.85857282366015</v>
      </c>
      <c r="Z65" s="450">
        <v>98.794857025146186</v>
      </c>
      <c r="AA65" s="450">
        <v>20.899142946515727</v>
      </c>
      <c r="AB65" s="450">
        <v>18.429857390267454</v>
      </c>
      <c r="AC65" s="408">
        <v>327.06042698451427</v>
      </c>
      <c r="AD65" s="450">
        <v>191.91857365199442</v>
      </c>
      <c r="AE65" s="450">
        <v>47.517142159598151</v>
      </c>
      <c r="AF65" s="450">
        <v>9</v>
      </c>
      <c r="AG65" s="450">
        <v>6.0409999234335663</v>
      </c>
      <c r="AH65" s="450">
        <v>175.73643166678244</v>
      </c>
      <c r="AI65" s="450">
        <v>61.832857404436346</v>
      </c>
      <c r="AP65" s="429"/>
      <c r="AQ65" s="429"/>
      <c r="AR65" s="428"/>
    </row>
    <row r="66" spans="1:44" s="173" customFormat="1" ht="12.75">
      <c r="A66" s="218"/>
      <c r="B66" s="231"/>
      <c r="C66" s="231"/>
      <c r="D66" s="231"/>
      <c r="E66" s="231"/>
      <c r="F66" s="231"/>
      <c r="G66" s="231"/>
      <c r="H66" s="231"/>
      <c r="I66" s="231"/>
      <c r="J66" s="256"/>
      <c r="K66" s="166"/>
      <c r="U66" s="392"/>
      <c r="V66" s="392"/>
      <c r="W66">
        <v>6</v>
      </c>
      <c r="X66" s="450">
        <v>70.542857033865786</v>
      </c>
      <c r="Y66" s="450">
        <v>165.36414119175461</v>
      </c>
      <c r="Z66" s="450">
        <v>47.4197137015206</v>
      </c>
      <c r="AA66" s="450">
        <v>21.769857134137798</v>
      </c>
      <c r="AB66" s="450">
        <v>15.948999949863927</v>
      </c>
      <c r="AC66" s="408">
        <v>382.54914855956986</v>
      </c>
      <c r="AD66" s="450">
        <v>206.39285714285671</v>
      </c>
      <c r="AE66" s="450">
        <v>21.769857134137798</v>
      </c>
      <c r="AF66" s="450">
        <v>9</v>
      </c>
      <c r="AG66" s="450">
        <v>8.9162856510707265</v>
      </c>
      <c r="AH66" s="450">
        <v>124.30357033865756</v>
      </c>
      <c r="AI66" s="450">
        <v>71.741429465157537</v>
      </c>
      <c r="AP66" s="429"/>
      <c r="AQ66" s="429"/>
      <c r="AR66" s="425"/>
    </row>
    <row r="67" spans="1:44" s="173" customFormat="1" ht="12.75">
      <c r="A67" s="218"/>
      <c r="B67" s="231"/>
      <c r="C67" s="231"/>
      <c r="D67" s="231"/>
      <c r="E67" s="231"/>
      <c r="F67" s="231"/>
      <c r="G67" s="231"/>
      <c r="H67" s="231"/>
      <c r="I67" s="231"/>
      <c r="J67" s="256"/>
      <c r="K67" s="166"/>
      <c r="U67" s="392"/>
      <c r="V67" s="392"/>
      <c r="W67">
        <v>7</v>
      </c>
      <c r="X67" s="450">
        <v>74.442858014787944</v>
      </c>
      <c r="Y67" s="450">
        <v>115.832716805594</v>
      </c>
      <c r="Z67" s="450">
        <v>39.554857526506659</v>
      </c>
      <c r="AA67" s="450">
        <v>25.199285234723742</v>
      </c>
      <c r="AB67" s="450">
        <v>17.346428462437171</v>
      </c>
      <c r="AC67" s="408">
        <v>439.76600428989923</v>
      </c>
      <c r="AD67" s="450">
        <v>188.98428562709228</v>
      </c>
      <c r="AE67" s="450">
        <v>48.435713631766134</v>
      </c>
      <c r="AF67" s="450">
        <v>9.0028572082519513</v>
      </c>
      <c r="AG67" s="450">
        <v>14.150571210043733</v>
      </c>
      <c r="AH67" s="450">
        <v>311.82357134137811</v>
      </c>
      <c r="AI67" s="450">
        <v>78.088570186070001</v>
      </c>
      <c r="AP67" s="424"/>
      <c r="AQ67" s="424"/>
      <c r="AR67" s="424"/>
    </row>
    <row r="68" spans="1:44" s="173" customFormat="1" ht="12.75">
      <c r="A68" s="218"/>
      <c r="B68" s="231"/>
      <c r="C68" s="231"/>
      <c r="D68" s="231"/>
      <c r="E68" s="231"/>
      <c r="F68" s="231"/>
      <c r="G68" s="231"/>
      <c r="H68" s="231"/>
      <c r="I68" s="231"/>
      <c r="J68" s="256"/>
      <c r="K68" s="166"/>
      <c r="U68" s="392"/>
      <c r="V68" s="392">
        <v>8</v>
      </c>
      <c r="W68">
        <v>8</v>
      </c>
      <c r="X68" s="450">
        <v>57.657142639160107</v>
      </c>
      <c r="Y68" s="450">
        <v>105.39785766601526</v>
      </c>
      <c r="Z68" s="450">
        <v>40.561000006539437</v>
      </c>
      <c r="AA68" s="450">
        <v>20.075571877615744</v>
      </c>
      <c r="AB68" s="450">
        <v>12.653857094900914</v>
      </c>
      <c r="AC68" s="408">
        <v>288.93457249232642</v>
      </c>
      <c r="AD68" s="450">
        <v>201.38999720982085</v>
      </c>
      <c r="AE68" s="450">
        <v>43.595714569091747</v>
      </c>
      <c r="AF68" s="450">
        <v>9</v>
      </c>
      <c r="AG68" s="450">
        <v>4.65714287757873</v>
      </c>
      <c r="AH68" s="450">
        <v>283.68928527831974</v>
      </c>
      <c r="AI68" s="450">
        <v>88.551427568708121</v>
      </c>
      <c r="AP68" s="410"/>
      <c r="AQ68" s="409"/>
      <c r="AR68" s="425"/>
    </row>
    <row r="69" spans="1:44" s="173" customFormat="1" ht="12.75">
      <c r="A69" s="218"/>
      <c r="B69" s="231"/>
      <c r="C69" s="231"/>
      <c r="D69" s="231"/>
      <c r="E69" s="231"/>
      <c r="F69" s="231"/>
      <c r="G69" s="231"/>
      <c r="H69" s="231"/>
      <c r="I69" s="231"/>
      <c r="J69" s="256"/>
      <c r="K69" s="166"/>
      <c r="U69" s="392"/>
      <c r="V69" s="392"/>
      <c r="W69">
        <v>9</v>
      </c>
      <c r="X69" s="450">
        <v>88.771428789410876</v>
      </c>
      <c r="Y69" s="450">
        <v>162.89514378138898</v>
      </c>
      <c r="Z69" s="450">
        <v>99.332141876220447</v>
      </c>
      <c r="AA69" s="450">
        <v>19.496999740600501</v>
      </c>
      <c r="AB69" s="450">
        <v>15.7849998474121</v>
      </c>
      <c r="AC69" s="408">
        <v>411.09385899134998</v>
      </c>
      <c r="AD69" s="450">
        <v>179.96000671386699</v>
      </c>
      <c r="AE69" s="450">
        <v>37.669998168945298</v>
      </c>
      <c r="AF69" s="450">
        <v>9.0014286041259748</v>
      </c>
      <c r="AG69" s="450">
        <v>3.743571417672289</v>
      </c>
      <c r="AH69" s="450">
        <v>317.80857631138355</v>
      </c>
      <c r="AI69" s="450">
        <v>91.184855869838046</v>
      </c>
      <c r="AP69" s="409"/>
      <c r="AQ69" s="409"/>
      <c r="AR69" s="425"/>
    </row>
    <row r="70" spans="1:44" s="173" customFormat="1" ht="12.75">
      <c r="A70" s="218"/>
      <c r="B70" s="231"/>
      <c r="C70" s="231"/>
      <c r="D70" s="231"/>
      <c r="E70" s="231"/>
      <c r="F70" s="231"/>
      <c r="G70" s="231"/>
      <c r="H70" s="231"/>
      <c r="I70" s="231"/>
      <c r="J70" s="256"/>
      <c r="K70" s="166"/>
      <c r="U70" s="392"/>
      <c r="V70" s="392"/>
      <c r="W70">
        <v>10</v>
      </c>
      <c r="X70" s="450">
        <v>82.44</v>
      </c>
      <c r="Y70" s="450">
        <v>131.47999999999999</v>
      </c>
      <c r="Z70" s="450">
        <v>63.86</v>
      </c>
      <c r="AA70" s="450">
        <v>23.33</v>
      </c>
      <c r="AB70" s="450">
        <v>16.84</v>
      </c>
      <c r="AC70" s="408">
        <v>435.11</v>
      </c>
      <c r="AD70" s="450">
        <v>175.54</v>
      </c>
      <c r="AE70" s="450">
        <v>52.55</v>
      </c>
      <c r="AF70" s="450">
        <v>15.41</v>
      </c>
      <c r="AG70" s="450">
        <v>22.31</v>
      </c>
      <c r="AH70" s="450">
        <v>307.52</v>
      </c>
      <c r="AI70" s="450">
        <v>98.38</v>
      </c>
      <c r="AP70" s="409"/>
      <c r="AQ70" s="409"/>
      <c r="AR70" s="425"/>
    </row>
    <row r="71" spans="1:44" s="173" customFormat="1" ht="12.75">
      <c r="A71" s="218"/>
      <c r="B71" s="231"/>
      <c r="C71" s="231"/>
      <c r="D71" s="231"/>
      <c r="E71" s="231"/>
      <c r="F71" s="231"/>
      <c r="G71" s="231"/>
      <c r="H71" s="231"/>
      <c r="I71" s="231"/>
      <c r="J71" s="256"/>
      <c r="K71" s="166"/>
      <c r="U71" s="392"/>
      <c r="V71" s="392"/>
      <c r="W71">
        <v>11</v>
      </c>
      <c r="X71" s="450">
        <v>79.385999999999996</v>
      </c>
      <c r="Y71" s="450">
        <v>168.71</v>
      </c>
      <c r="Z71" s="450">
        <v>149.82</v>
      </c>
      <c r="AA71" s="450">
        <v>21.65</v>
      </c>
      <c r="AB71" s="450">
        <v>17.920000000000002</v>
      </c>
      <c r="AC71" s="408">
        <v>268.85000000000002</v>
      </c>
      <c r="AD71" s="450">
        <v>139.57</v>
      </c>
      <c r="AE71" s="450">
        <v>35.479999999999997</v>
      </c>
      <c r="AF71" s="450">
        <v>11.194000000000001</v>
      </c>
      <c r="AG71" s="450">
        <v>11.012</v>
      </c>
      <c r="AH71" s="450">
        <v>267.10000000000002</v>
      </c>
      <c r="AI71" s="450">
        <v>73.144999999999996</v>
      </c>
      <c r="AP71" s="409"/>
      <c r="AQ71" s="409"/>
      <c r="AR71" s="425"/>
    </row>
    <row r="72" spans="1:44" s="173" customFormat="1" ht="12.75">
      <c r="A72" s="218"/>
      <c r="B72" s="231"/>
      <c r="C72" s="231"/>
      <c r="D72" s="231"/>
      <c r="E72" s="231"/>
      <c r="F72" s="231"/>
      <c r="G72" s="231"/>
      <c r="H72" s="231"/>
      <c r="I72" s="231"/>
      <c r="J72" s="256"/>
      <c r="K72" s="166"/>
      <c r="U72" s="392"/>
      <c r="V72" s="392">
        <v>12</v>
      </c>
      <c r="W72">
        <v>12</v>
      </c>
      <c r="X72" s="450">
        <v>79.385000000000005</v>
      </c>
      <c r="Y72" s="450">
        <v>283.36357334681884</v>
      </c>
      <c r="Z72" s="450">
        <v>237.20571463448616</v>
      </c>
      <c r="AA72" s="450">
        <v>27.377714429582827</v>
      </c>
      <c r="AB72" s="450">
        <v>22.34300013950887</v>
      </c>
      <c r="AC72" s="408">
        <v>380.93800136021173</v>
      </c>
      <c r="AD72" s="450">
        <v>144.48428562709242</v>
      </c>
      <c r="AE72" s="450">
        <v>34.888571330479174</v>
      </c>
      <c r="AF72" s="450">
        <v>21.529999869210325</v>
      </c>
      <c r="AG72" s="450">
        <v>11.088000297546349</v>
      </c>
      <c r="AH72" s="450">
        <v>256.24499947684097</v>
      </c>
      <c r="AI72" s="450">
        <v>60.913855961390873</v>
      </c>
      <c r="AP72" s="409"/>
      <c r="AQ72" s="409"/>
      <c r="AR72" s="425"/>
    </row>
    <row r="73" spans="1:44" s="173" customFormat="1" ht="12.75">
      <c r="A73" s="218"/>
      <c r="B73" s="231"/>
      <c r="C73" s="231"/>
      <c r="D73" s="231"/>
      <c r="E73" s="231"/>
      <c r="F73" s="231"/>
      <c r="G73" s="231"/>
      <c r="H73" s="231"/>
      <c r="I73" s="231"/>
      <c r="J73" s="256"/>
      <c r="K73" s="166"/>
      <c r="U73" s="392"/>
      <c r="V73" s="392"/>
      <c r="W73">
        <v>13</v>
      </c>
      <c r="X73" s="450">
        <v>106.27142769949758</v>
      </c>
      <c r="Y73" s="450">
        <v>166.3</v>
      </c>
      <c r="Z73" s="450">
        <v>146.00399999999999</v>
      </c>
      <c r="AA73" s="450">
        <v>18.302499999999998</v>
      </c>
      <c r="AB73" s="450">
        <v>13.263</v>
      </c>
      <c r="AC73" s="408">
        <v>284.01</v>
      </c>
      <c r="AD73" s="450">
        <v>128.37</v>
      </c>
      <c r="AE73" s="450">
        <v>35.216999999999999</v>
      </c>
      <c r="AF73" s="450">
        <v>13.0228</v>
      </c>
      <c r="AG73" s="450">
        <v>5.0830000000000002</v>
      </c>
      <c r="AH73" s="450">
        <v>172.56</v>
      </c>
      <c r="AI73" s="450">
        <v>49.094000000000001</v>
      </c>
      <c r="AP73" s="409"/>
      <c r="AQ73" s="409"/>
      <c r="AR73" s="425"/>
    </row>
    <row r="74" spans="1:44" s="173" customFormat="1" ht="12.75">
      <c r="A74" s="218"/>
      <c r="B74" s="231"/>
      <c r="C74" s="231"/>
      <c r="D74" s="231"/>
      <c r="E74" s="231"/>
      <c r="F74" s="231"/>
      <c r="G74" s="231"/>
      <c r="H74" s="231"/>
      <c r="I74" s="231"/>
      <c r="J74" s="256"/>
      <c r="K74" s="166"/>
      <c r="U74" s="392"/>
      <c r="V74" s="392"/>
      <c r="W74">
        <v>14</v>
      </c>
      <c r="X74" s="450">
        <v>81.84</v>
      </c>
      <c r="Y74" s="450">
        <v>135.46</v>
      </c>
      <c r="Z74" s="450">
        <v>119.48</v>
      </c>
      <c r="AA74" s="450">
        <v>17.7</v>
      </c>
      <c r="AB74" s="450">
        <v>7.28</v>
      </c>
      <c r="AC74" s="408">
        <v>319.68499755859301</v>
      </c>
      <c r="AD74" s="450">
        <v>172.46</v>
      </c>
      <c r="AE74" s="450">
        <v>34</v>
      </c>
      <c r="AF74" s="450">
        <v>10.01</v>
      </c>
      <c r="AG74" s="450">
        <v>2.54</v>
      </c>
      <c r="AH74" s="450">
        <v>207.4</v>
      </c>
      <c r="AI74" s="450">
        <v>81.2</v>
      </c>
      <c r="AP74" s="409"/>
      <c r="AQ74" s="409"/>
      <c r="AR74" s="425"/>
    </row>
    <row r="75" spans="1:44" s="173" customFormat="1" ht="12.75">
      <c r="A75" s="218"/>
      <c r="B75" s="231"/>
      <c r="C75" s="231"/>
      <c r="D75" s="231"/>
      <c r="E75" s="231"/>
      <c r="F75" s="231"/>
      <c r="G75" s="231"/>
      <c r="H75" s="231"/>
      <c r="I75" s="231"/>
      <c r="J75" s="256"/>
      <c r="K75" s="166"/>
      <c r="U75" s="392"/>
      <c r="V75" s="392"/>
      <c r="W75">
        <v>15</v>
      </c>
      <c r="X75" s="450">
        <v>64.599999999999994</v>
      </c>
      <c r="Y75" s="450">
        <v>144.72999999999999</v>
      </c>
      <c r="Z75" s="450">
        <v>117.33</v>
      </c>
      <c r="AA75" s="450">
        <v>17.95</v>
      </c>
      <c r="AB75" s="450">
        <v>10.97</v>
      </c>
      <c r="AC75" s="408">
        <v>334.82</v>
      </c>
      <c r="AD75" s="450">
        <v>134.32</v>
      </c>
      <c r="AE75" s="450">
        <v>34.4</v>
      </c>
      <c r="AF75" s="450">
        <v>10</v>
      </c>
      <c r="AG75" s="450">
        <v>2.68</v>
      </c>
      <c r="AH75" s="450">
        <v>268.58999999999997</v>
      </c>
      <c r="AI75" s="450">
        <v>99.91</v>
      </c>
      <c r="AP75" s="409"/>
      <c r="AQ75" s="409"/>
      <c r="AR75" s="425"/>
    </row>
    <row r="76" spans="1:44" s="173" customFormat="1" ht="12.75">
      <c r="A76" s="218"/>
      <c r="B76" s="231"/>
      <c r="C76" s="231"/>
      <c r="D76" s="231"/>
      <c r="E76" s="231"/>
      <c r="F76" s="231"/>
      <c r="G76" s="231"/>
      <c r="H76" s="231"/>
      <c r="I76" s="231"/>
      <c r="J76" s="256"/>
      <c r="K76" s="166"/>
      <c r="U76" s="392"/>
      <c r="V76" s="392">
        <v>16</v>
      </c>
      <c r="W76">
        <v>16</v>
      </c>
      <c r="X76" s="450">
        <v>78.33</v>
      </c>
      <c r="Y76" s="450">
        <v>119.2355706</v>
      </c>
      <c r="Z76" s="450">
        <v>96.842713489999994</v>
      </c>
      <c r="AA76" s="450">
        <v>15.54999978</v>
      </c>
      <c r="AB76" s="450">
        <v>7.3847143309999996</v>
      </c>
      <c r="AC76" s="408">
        <v>242.2711443</v>
      </c>
      <c r="AD76" s="450">
        <v>123.28142769999999</v>
      </c>
      <c r="AE76" s="450">
        <v>31.61571421</v>
      </c>
      <c r="AF76" s="450">
        <v>10.00857149</v>
      </c>
      <c r="AG76" s="450">
        <v>1.739714282</v>
      </c>
      <c r="AH76" s="450">
        <v>219.1407122</v>
      </c>
      <c r="AI76" s="450">
        <v>73.782856530000004</v>
      </c>
      <c r="AP76" s="409"/>
      <c r="AQ76" s="409"/>
      <c r="AR76" s="425"/>
    </row>
    <row r="77" spans="1:44" s="173" customFormat="1" ht="12.75">
      <c r="A77" s="218"/>
      <c r="B77" s="231"/>
      <c r="C77" s="231"/>
      <c r="D77" s="231"/>
      <c r="E77" s="231"/>
      <c r="F77" s="231"/>
      <c r="G77" s="231"/>
      <c r="H77" s="231"/>
      <c r="I77" s="231"/>
      <c r="J77" s="256"/>
      <c r="K77" s="166"/>
      <c r="U77" s="392"/>
      <c r="V77" s="392"/>
      <c r="W77">
        <v>17</v>
      </c>
      <c r="X77" s="450">
        <v>60.25714275</v>
      </c>
      <c r="Y77" s="450">
        <v>87.61</v>
      </c>
      <c r="Z77" s="450">
        <v>50</v>
      </c>
      <c r="AA77" s="450">
        <v>14.797000000000001</v>
      </c>
      <c r="AB77" s="450">
        <v>9.26</v>
      </c>
      <c r="AC77" s="408">
        <v>224.91</v>
      </c>
      <c r="AD77" s="450">
        <v>109.76</v>
      </c>
      <c r="AE77" s="450">
        <v>26.86</v>
      </c>
      <c r="AF77" s="450">
        <v>10</v>
      </c>
      <c r="AG77" s="450">
        <v>1.53</v>
      </c>
      <c r="AH77" s="450">
        <v>165.05</v>
      </c>
      <c r="AI77" s="450">
        <v>46.43</v>
      </c>
      <c r="AP77" s="409"/>
      <c r="AQ77" s="409"/>
      <c r="AR77" s="425"/>
    </row>
    <row r="78" spans="1:44" s="173" customFormat="1" ht="12.75">
      <c r="A78" s="218"/>
      <c r="B78" s="231"/>
      <c r="C78" s="231"/>
      <c r="D78" s="231"/>
      <c r="E78" s="231"/>
      <c r="F78" s="231"/>
      <c r="G78" s="231"/>
      <c r="H78" s="231"/>
      <c r="I78" s="231"/>
      <c r="J78" s="256"/>
      <c r="K78" s="166"/>
      <c r="U78" s="392"/>
      <c r="V78" s="392"/>
      <c r="W78">
        <v>18</v>
      </c>
      <c r="X78" s="450">
        <v>42.69</v>
      </c>
      <c r="Y78" s="450">
        <v>85.12</v>
      </c>
      <c r="Z78" s="450">
        <v>49.42</v>
      </c>
      <c r="AA78" s="450">
        <v>14.55</v>
      </c>
      <c r="AB78" s="450">
        <v>8</v>
      </c>
      <c r="AC78" s="408">
        <v>165.54</v>
      </c>
      <c r="AD78" s="450">
        <v>94.2</v>
      </c>
      <c r="AE78" s="450">
        <v>21.22</v>
      </c>
      <c r="AF78" s="450">
        <v>10.039999999999999</v>
      </c>
      <c r="AG78" s="450">
        <v>1.1060000000000001</v>
      </c>
      <c r="AH78" s="450">
        <v>119.089</v>
      </c>
      <c r="AI78" s="450">
        <v>40.600999999999999</v>
      </c>
      <c r="AP78" s="409"/>
      <c r="AQ78" s="409"/>
      <c r="AR78" s="425"/>
    </row>
    <row r="79" spans="1:44" s="173" customFormat="1" ht="12.75">
      <c r="A79" s="218"/>
      <c r="B79" s="231"/>
      <c r="C79" s="231"/>
      <c r="D79" s="231"/>
      <c r="E79" s="231"/>
      <c r="F79" s="231"/>
      <c r="G79" s="231"/>
      <c r="H79" s="231"/>
      <c r="I79" s="231"/>
      <c r="J79" s="256"/>
      <c r="K79" s="166"/>
      <c r="U79" s="392"/>
      <c r="V79" s="392"/>
      <c r="W79">
        <v>19</v>
      </c>
      <c r="X79" s="450">
        <v>28.51</v>
      </c>
      <c r="Y79" s="450">
        <v>72.61</v>
      </c>
      <c r="Z79" s="450">
        <v>35.74</v>
      </c>
      <c r="AA79" s="450">
        <v>13.66</v>
      </c>
      <c r="AB79" s="450">
        <v>6.6</v>
      </c>
      <c r="AC79" s="408">
        <v>146.38</v>
      </c>
      <c r="AD79" s="450">
        <v>94.697000000000003</v>
      </c>
      <c r="AE79" s="450">
        <v>19.11</v>
      </c>
      <c r="AF79" s="450">
        <v>9.94</v>
      </c>
      <c r="AG79" s="450">
        <v>1.4219999999999999</v>
      </c>
      <c r="AH79" s="450">
        <v>92.77</v>
      </c>
      <c r="AI79" s="450">
        <v>44.54</v>
      </c>
      <c r="AP79" s="409"/>
      <c r="AQ79" s="409"/>
      <c r="AR79" s="425"/>
    </row>
    <row r="80" spans="1:44" s="173" customFormat="1" ht="12.75">
      <c r="A80" s="218"/>
      <c r="B80" s="231"/>
      <c r="C80" s="231"/>
      <c r="D80" s="231"/>
      <c r="E80" s="231"/>
      <c r="F80" s="231"/>
      <c r="G80" s="231"/>
      <c r="H80" s="231"/>
      <c r="I80" s="231"/>
      <c r="J80" s="256"/>
      <c r="K80" s="166"/>
      <c r="U80" s="392"/>
      <c r="V80" s="392">
        <v>20</v>
      </c>
      <c r="W80">
        <v>20</v>
      </c>
      <c r="X80" s="450">
        <v>35.168999810000003</v>
      </c>
      <c r="Y80" s="450">
        <v>131.49528609999999</v>
      </c>
      <c r="Z80" s="450">
        <v>63.049000329999998</v>
      </c>
      <c r="AA80" s="450">
        <v>13.311428619999999</v>
      </c>
      <c r="AB80" s="450">
        <v>5.4271428930000001</v>
      </c>
      <c r="AC80" s="408">
        <v>134.76942879999999</v>
      </c>
      <c r="AD80" s="450">
        <v>86.832857399999995</v>
      </c>
      <c r="AE80" s="450">
        <v>19.79285703</v>
      </c>
      <c r="AF80" s="450">
        <v>10.00285721</v>
      </c>
      <c r="AG80" s="450">
        <v>1.410000001</v>
      </c>
      <c r="AH80" s="450">
        <v>83.964998519999995</v>
      </c>
      <c r="AI80" s="450">
        <v>26.044285909999999</v>
      </c>
      <c r="AP80" s="409"/>
      <c r="AQ80" s="409"/>
      <c r="AR80" s="425"/>
    </row>
    <row r="81" spans="1:44" s="173" customFormat="1" ht="12.75">
      <c r="A81" s="218"/>
      <c r="B81" s="231"/>
      <c r="C81" s="231"/>
      <c r="D81" s="231"/>
      <c r="E81" s="231"/>
      <c r="F81" s="231"/>
      <c r="G81" s="231"/>
      <c r="H81" s="231"/>
      <c r="I81" s="231"/>
      <c r="J81" s="256"/>
      <c r="K81" s="166"/>
      <c r="U81" s="392"/>
      <c r="V81" s="392"/>
      <c r="W81">
        <v>21</v>
      </c>
      <c r="X81" s="450">
        <v>29.271428790000002</v>
      </c>
      <c r="Y81" s="450">
        <v>75.344715120000004</v>
      </c>
      <c r="Z81" s="450">
        <v>58.513571599999999</v>
      </c>
      <c r="AA81" s="450">
        <v>11.43428557</v>
      </c>
      <c r="AB81" s="450">
        <v>3.7200000289999999</v>
      </c>
      <c r="AC81" s="408">
        <v>114.5781435</v>
      </c>
      <c r="AD81" s="450">
        <v>68.318569729999993</v>
      </c>
      <c r="AE81" s="450">
        <v>14.84571416</v>
      </c>
      <c r="AF81" s="450">
        <v>10.00857162</v>
      </c>
      <c r="AG81" s="450">
        <v>1.4790000059999999</v>
      </c>
      <c r="AH81" s="450">
        <v>65.562856949999997</v>
      </c>
      <c r="AI81" s="450">
        <v>21.073571609999998</v>
      </c>
      <c r="AP81" s="409"/>
      <c r="AQ81" s="409"/>
      <c r="AR81" s="425"/>
    </row>
    <row r="82" spans="1:44" s="173" customFormat="1" ht="12.75">
      <c r="A82" s="218"/>
      <c r="B82" s="231"/>
      <c r="C82" s="231"/>
      <c r="D82" s="231"/>
      <c r="E82" s="231"/>
      <c r="F82" s="231"/>
      <c r="G82" s="231"/>
      <c r="H82" s="231"/>
      <c r="I82" s="231"/>
      <c r="J82" s="256"/>
      <c r="K82" s="166"/>
      <c r="U82" s="392"/>
      <c r="V82" s="392"/>
      <c r="W82">
        <v>22</v>
      </c>
      <c r="X82" s="450">
        <v>26.585714339999999</v>
      </c>
      <c r="Y82" s="450">
        <v>59.612285610000001</v>
      </c>
      <c r="Z82" s="450">
        <v>62.080428529999999</v>
      </c>
      <c r="AA82" s="450">
        <v>11.052285875592885</v>
      </c>
      <c r="AB82" s="450">
        <v>3.3728571278708288</v>
      </c>
      <c r="AC82" s="408">
        <v>115.02742876325301</v>
      </c>
      <c r="AD82" s="450">
        <v>61.075714111328075</v>
      </c>
      <c r="AE82" s="450">
        <v>12.268571444920086</v>
      </c>
      <c r="AF82" s="450">
        <v>10.010000092642615</v>
      </c>
      <c r="AG82" s="450">
        <v>1.7637142960000001</v>
      </c>
      <c r="AH82" s="450">
        <v>57.502857210000002</v>
      </c>
      <c r="AI82" s="450">
        <v>20.06771415</v>
      </c>
      <c r="AP82" s="409"/>
      <c r="AQ82" s="409"/>
      <c r="AR82" s="425"/>
    </row>
    <row r="83" spans="1:44" s="173" customFormat="1" ht="12.75">
      <c r="A83" s="218"/>
      <c r="B83" s="231"/>
      <c r="C83" s="231"/>
      <c r="D83" s="231"/>
      <c r="E83" s="231"/>
      <c r="F83" s="231"/>
      <c r="G83" s="231"/>
      <c r="H83" s="231"/>
      <c r="I83" s="231"/>
      <c r="J83" s="256"/>
      <c r="K83" s="166"/>
      <c r="U83" s="392"/>
      <c r="V83" s="392"/>
      <c r="W83">
        <v>23</v>
      </c>
      <c r="X83" s="450">
        <v>21.46</v>
      </c>
      <c r="Y83" s="450">
        <v>45.06</v>
      </c>
      <c r="Z83" s="450">
        <v>30.1</v>
      </c>
      <c r="AA83" s="450">
        <v>10.09</v>
      </c>
      <c r="AB83" s="450">
        <v>2.0499999999999998</v>
      </c>
      <c r="AC83" s="408">
        <v>101.04</v>
      </c>
      <c r="AD83" s="450">
        <v>47.76</v>
      </c>
      <c r="AE83" s="450">
        <v>10.95</v>
      </c>
      <c r="AF83" s="450">
        <v>10</v>
      </c>
      <c r="AG83" s="450">
        <v>1.65</v>
      </c>
      <c r="AH83" s="450">
        <v>51.89</v>
      </c>
      <c r="AI83" s="450">
        <v>15.036</v>
      </c>
      <c r="AP83" s="409"/>
      <c r="AQ83" s="409"/>
      <c r="AR83" s="425"/>
    </row>
    <row r="84" spans="1:44" s="173" customFormat="1" ht="40.5" customHeight="1">
      <c r="A84" s="218"/>
      <c r="B84" s="231"/>
      <c r="C84" s="231"/>
      <c r="D84" s="231"/>
      <c r="E84" s="231"/>
      <c r="F84" s="231"/>
      <c r="G84" s="231"/>
      <c r="H84" s="231"/>
      <c r="I84" s="231"/>
      <c r="J84" s="256"/>
      <c r="K84" s="166"/>
      <c r="U84" s="392"/>
      <c r="V84" s="392">
        <v>24</v>
      </c>
      <c r="W84">
        <v>24</v>
      </c>
      <c r="X84" s="450">
        <v>18.829999999999998</v>
      </c>
      <c r="Y84" s="450">
        <v>39.22</v>
      </c>
      <c r="Z84" s="450">
        <v>22.76</v>
      </c>
      <c r="AA84" s="450">
        <v>9.61</v>
      </c>
      <c r="AB84" s="450">
        <v>2.5099999999999998</v>
      </c>
      <c r="AC84" s="408">
        <v>92.81</v>
      </c>
      <c r="AD84" s="450">
        <v>46.73</v>
      </c>
      <c r="AE84" s="450">
        <v>10.98</v>
      </c>
      <c r="AF84" s="450">
        <v>10</v>
      </c>
      <c r="AG84" s="450">
        <v>1.65</v>
      </c>
      <c r="AH84" s="450">
        <v>47.66</v>
      </c>
      <c r="AI84" s="450">
        <v>13.44</v>
      </c>
      <c r="AP84" s="409"/>
      <c r="AQ84" s="409"/>
      <c r="AR84" s="425"/>
    </row>
    <row r="85" spans="1:44" s="173" customFormat="1" ht="12.75">
      <c r="A85" s="218"/>
      <c r="B85" s="231"/>
      <c r="C85" s="231"/>
      <c r="D85" s="231"/>
      <c r="E85" s="231"/>
      <c r="F85" s="231"/>
      <c r="G85" s="231"/>
      <c r="H85" s="231"/>
      <c r="I85" s="231"/>
      <c r="J85" s="256"/>
      <c r="K85" s="166"/>
      <c r="U85" s="392"/>
      <c r="V85" s="392"/>
      <c r="W85">
        <v>25</v>
      </c>
      <c r="X85" s="450">
        <v>17.614000000000001</v>
      </c>
      <c r="Y85" s="450">
        <v>35.65</v>
      </c>
      <c r="Z85" s="450">
        <v>16.28</v>
      </c>
      <c r="AA85" s="450">
        <v>9.0299999999999994</v>
      </c>
      <c r="AB85" s="450">
        <v>2.41</v>
      </c>
      <c r="AC85" s="408">
        <v>84.18</v>
      </c>
      <c r="AD85" s="450">
        <v>47.56</v>
      </c>
      <c r="AE85" s="450">
        <v>10.367000000000001</v>
      </c>
      <c r="AF85" s="450">
        <v>10</v>
      </c>
      <c r="AG85" s="450">
        <v>1.89</v>
      </c>
      <c r="AH85" s="450">
        <v>43.03</v>
      </c>
      <c r="AI85" s="450">
        <v>11.38</v>
      </c>
      <c r="AP85" s="409"/>
      <c r="AQ85" s="409"/>
      <c r="AR85" s="425"/>
    </row>
    <row r="86" spans="1:44" s="173" customFormat="1" ht="12.75">
      <c r="A86" s="218"/>
      <c r="B86" s="231"/>
      <c r="C86" s="231"/>
      <c r="D86" s="231"/>
      <c r="E86" s="231"/>
      <c r="F86" s="231"/>
      <c r="G86" s="231"/>
      <c r="H86" s="231"/>
      <c r="I86" s="231"/>
      <c r="J86" s="256"/>
      <c r="K86" s="166"/>
      <c r="U86" s="392"/>
      <c r="V86" s="392"/>
      <c r="W86">
        <v>26</v>
      </c>
      <c r="X86" s="450">
        <v>16.271428790000002</v>
      </c>
      <c r="Y86" s="450">
        <v>32.878427780000003</v>
      </c>
      <c r="Z86" s="450">
        <v>13.60685703</v>
      </c>
      <c r="AA86" s="450">
        <v>8.5145713260000004</v>
      </c>
      <c r="AB86" s="450">
        <v>2.8185714480000001</v>
      </c>
      <c r="AC86" s="408">
        <v>73.514571599999996</v>
      </c>
      <c r="AD86" s="450">
        <v>39.89285769</v>
      </c>
      <c r="AE86" s="450">
        <v>8.9742856710000005</v>
      </c>
      <c r="AF86" s="450">
        <v>10.001428600000001</v>
      </c>
      <c r="AG86" s="450">
        <v>1.6758571520000001</v>
      </c>
      <c r="AH86" s="450">
        <v>39.17514311</v>
      </c>
      <c r="AI86" s="450">
        <v>10</v>
      </c>
      <c r="AP86" s="409"/>
      <c r="AQ86" s="409"/>
      <c r="AR86" s="425"/>
    </row>
    <row r="87" spans="1:44" s="173" customFormat="1" ht="12.75">
      <c r="A87" s="218"/>
      <c r="B87" s="231"/>
      <c r="C87" s="231"/>
      <c r="D87" s="231"/>
      <c r="E87" s="231"/>
      <c r="F87" s="231"/>
      <c r="G87" s="231"/>
      <c r="H87" s="231"/>
      <c r="I87" s="231"/>
      <c r="J87" s="256"/>
      <c r="K87" s="166"/>
      <c r="U87" s="392"/>
      <c r="V87" s="392"/>
      <c r="W87">
        <v>27</v>
      </c>
      <c r="X87" s="450">
        <v>16.23</v>
      </c>
      <c r="Y87" s="450">
        <v>31.86</v>
      </c>
      <c r="Z87" s="450">
        <v>11.76</v>
      </c>
      <c r="AA87" s="450">
        <v>8.7200000000000006</v>
      </c>
      <c r="AB87" s="450">
        <v>2.5099999999999998</v>
      </c>
      <c r="AC87" s="408">
        <v>78.14</v>
      </c>
      <c r="AD87" s="450">
        <v>35.340000000000003</v>
      </c>
      <c r="AE87" s="450">
        <v>9.23</v>
      </c>
      <c r="AF87" s="450">
        <v>10</v>
      </c>
      <c r="AG87" s="450">
        <v>1.29</v>
      </c>
      <c r="AH87" s="450">
        <v>42.66</v>
      </c>
      <c r="AI87" s="450">
        <v>9.59</v>
      </c>
      <c r="AP87" s="409"/>
      <c r="AQ87" s="409"/>
      <c r="AR87" s="425"/>
    </row>
    <row r="88" spans="1:44" s="173" customFormat="1" ht="12.75">
      <c r="A88" s="218"/>
      <c r="B88" s="231"/>
      <c r="C88" s="231"/>
      <c r="D88" s="231"/>
      <c r="E88" s="231"/>
      <c r="F88" s="231"/>
      <c r="G88" s="231"/>
      <c r="H88" s="231"/>
      <c r="I88" s="231"/>
      <c r="J88" s="256"/>
      <c r="K88" s="166"/>
      <c r="U88" s="392"/>
      <c r="V88" s="392">
        <v>28</v>
      </c>
      <c r="W88">
        <v>28</v>
      </c>
      <c r="X88" s="450">
        <v>15.585714339999999</v>
      </c>
      <c r="Y88" s="450">
        <v>28.237714220000001</v>
      </c>
      <c r="Z88" s="450">
        <v>11.887571469999999</v>
      </c>
      <c r="AA88" s="450">
        <v>8.3142856869999999</v>
      </c>
      <c r="AB88" s="450">
        <v>1.9500000310000001</v>
      </c>
      <c r="AC88" s="408">
        <v>94.135857720000004</v>
      </c>
      <c r="AD88" s="450">
        <v>30.624285830000002</v>
      </c>
      <c r="AE88" s="450">
        <v>8.2042856900000007</v>
      </c>
      <c r="AF88" s="450">
        <v>10.004285810000001</v>
      </c>
      <c r="AG88" s="450">
        <v>1.798428621</v>
      </c>
      <c r="AH88" s="450">
        <v>38.501427790000001</v>
      </c>
      <c r="AI88" s="450">
        <v>8.4171430039999997</v>
      </c>
      <c r="AP88" s="409"/>
      <c r="AQ88" s="409"/>
      <c r="AR88" s="430"/>
    </row>
    <row r="89" spans="1:44" s="173" customFormat="1" ht="12.75">
      <c r="A89" s="218"/>
      <c r="B89" s="231"/>
      <c r="C89" s="231"/>
      <c r="D89" s="231"/>
      <c r="E89" s="231"/>
      <c r="F89" s="231"/>
      <c r="G89" s="231"/>
      <c r="H89" s="231"/>
      <c r="I89" s="231"/>
      <c r="J89" s="256"/>
      <c r="K89" s="166"/>
      <c r="U89" s="392"/>
      <c r="V89" s="392"/>
      <c r="W89">
        <v>29</v>
      </c>
      <c r="X89" s="450">
        <v>14.93</v>
      </c>
      <c r="Y89" s="450">
        <v>26.65</v>
      </c>
      <c r="Z89" s="450">
        <v>10.27</v>
      </c>
      <c r="AA89" s="450">
        <v>8.1028571810041097</v>
      </c>
      <c r="AB89" s="450">
        <v>1.9357143130000001</v>
      </c>
      <c r="AC89" s="408">
        <v>90.32</v>
      </c>
      <c r="AD89" s="450">
        <v>30.7200001307896</v>
      </c>
      <c r="AE89" s="450">
        <v>7.5200000490461001</v>
      </c>
      <c r="AF89" s="450">
        <v>10</v>
      </c>
      <c r="AG89" s="450">
        <v>1.4</v>
      </c>
      <c r="AH89" s="450">
        <v>35.53</v>
      </c>
      <c r="AI89" s="450">
        <v>8.27</v>
      </c>
      <c r="AP89" s="409"/>
      <c r="AQ89" s="409"/>
      <c r="AR89" s="425"/>
    </row>
    <row r="90" spans="1:44" s="173" customFormat="1" ht="12.75">
      <c r="A90" s="218"/>
      <c r="B90" s="231"/>
      <c r="C90" s="231"/>
      <c r="D90" s="231"/>
      <c r="E90" s="231"/>
      <c r="F90" s="231"/>
      <c r="G90" s="231"/>
      <c r="H90" s="231"/>
      <c r="I90" s="231"/>
      <c r="J90" s="256"/>
      <c r="K90" s="166"/>
      <c r="U90" s="392"/>
      <c r="V90" s="392"/>
      <c r="W90">
        <v>30</v>
      </c>
      <c r="X90" s="450">
        <v>13.502856935773542</v>
      </c>
      <c r="Y90" s="450">
        <v>26.615142549787187</v>
      </c>
      <c r="Z90" s="450">
        <v>8.3531428745814704</v>
      </c>
      <c r="AA90" s="450">
        <v>6.9451428140912697</v>
      </c>
      <c r="AB90" s="450">
        <v>1.1404285771506149</v>
      </c>
      <c r="AC90" s="408">
        <v>79.859856741768922</v>
      </c>
      <c r="AD90" s="450">
        <v>26.590000152587869</v>
      </c>
      <c r="AE90" s="450">
        <v>7.6185714857918834</v>
      </c>
      <c r="AF90" s="450">
        <v>10</v>
      </c>
      <c r="AG90" s="450">
        <v>2.1097143036978538</v>
      </c>
      <c r="AH90" s="450">
        <v>34.39142826625276</v>
      </c>
      <c r="AI90" s="450">
        <v>6.896428448813297</v>
      </c>
      <c r="AP90" s="409"/>
      <c r="AQ90" s="409"/>
      <c r="AR90" s="425"/>
    </row>
    <row r="91" spans="1:44" s="173" customFormat="1" ht="12.75">
      <c r="A91" s="218"/>
      <c r="B91" s="231"/>
      <c r="C91" s="231"/>
      <c r="D91" s="231"/>
      <c r="E91" s="231"/>
      <c r="F91" s="231"/>
      <c r="G91" s="231"/>
      <c r="H91" s="231"/>
      <c r="I91" s="231"/>
      <c r="J91" s="256"/>
      <c r="K91" s="166"/>
      <c r="U91" s="392"/>
      <c r="V91" s="392"/>
      <c r="W91">
        <v>31</v>
      </c>
      <c r="X91" s="450">
        <v>13.61371449</v>
      </c>
      <c r="Y91" s="450">
        <v>28.730000090000001</v>
      </c>
      <c r="Z91" s="450">
        <v>7.3187142100000004</v>
      </c>
      <c r="AA91" s="450">
        <v>7.4785713469999999</v>
      </c>
      <c r="AB91" s="450">
        <v>0.64999997600000003</v>
      </c>
      <c r="AC91" s="408">
        <v>62.572570800000001</v>
      </c>
      <c r="AD91" s="450">
        <v>23.922857010000001</v>
      </c>
      <c r="AE91" s="450">
        <v>7.2285714150000002</v>
      </c>
      <c r="AF91" s="450">
        <v>10.00857149</v>
      </c>
      <c r="AG91" s="450">
        <v>1.8491428750000001</v>
      </c>
      <c r="AH91" s="450">
        <v>35.190714149999998</v>
      </c>
      <c r="AI91" s="450">
        <v>5.7529999869999999</v>
      </c>
      <c r="AP91" s="409"/>
      <c r="AQ91" s="409"/>
      <c r="AR91" s="425"/>
    </row>
    <row r="92" spans="1:44" s="173" customFormat="1" ht="12.75">
      <c r="A92" s="218"/>
      <c r="B92" s="231"/>
      <c r="C92" s="231"/>
      <c r="D92" s="231"/>
      <c r="E92" s="231"/>
      <c r="F92" s="231"/>
      <c r="G92" s="231"/>
      <c r="H92" s="231"/>
      <c r="I92" s="231"/>
      <c r="J92" s="256"/>
      <c r="K92" s="166"/>
      <c r="U92" s="392"/>
      <c r="V92" s="392">
        <v>32</v>
      </c>
      <c r="W92">
        <v>32</v>
      </c>
      <c r="X92" s="450">
        <v>13.74</v>
      </c>
      <c r="Y92" s="450">
        <v>30.58</v>
      </c>
      <c r="Z92" s="450">
        <v>6.6262857573372926</v>
      </c>
      <c r="AA92" s="450">
        <v>7.71</v>
      </c>
      <c r="AB92" s="450">
        <v>1.59</v>
      </c>
      <c r="AC92" s="408">
        <v>66.010000000000005</v>
      </c>
      <c r="AD92" s="450">
        <v>29.69</v>
      </c>
      <c r="AE92" s="450">
        <v>8.18</v>
      </c>
      <c r="AF92" s="450">
        <v>10.01</v>
      </c>
      <c r="AG92" s="450">
        <v>2.0099999999999998</v>
      </c>
      <c r="AH92" s="450">
        <v>39.28</v>
      </c>
      <c r="AI92" s="450">
        <v>7.41</v>
      </c>
      <c r="AP92" s="409"/>
      <c r="AQ92" s="409"/>
      <c r="AR92" s="425"/>
    </row>
    <row r="93" spans="1:44" s="173" customFormat="1" ht="12.75">
      <c r="A93" s="218"/>
      <c r="B93" s="231"/>
      <c r="C93" s="231"/>
      <c r="D93" s="231"/>
      <c r="E93" s="231"/>
      <c r="F93" s="231"/>
      <c r="G93" s="231"/>
      <c r="H93" s="231"/>
      <c r="I93" s="231"/>
      <c r="J93" s="256"/>
      <c r="K93" s="166"/>
      <c r="U93" s="392"/>
      <c r="V93" s="392"/>
      <c r="W93">
        <v>33</v>
      </c>
      <c r="X93" s="450">
        <v>12.47</v>
      </c>
      <c r="Y93" s="450">
        <v>30.24</v>
      </c>
      <c r="Z93" s="450">
        <v>6.4</v>
      </c>
      <c r="AA93" s="450">
        <v>7.59</v>
      </c>
      <c r="AB93" s="450">
        <v>2.27</v>
      </c>
      <c r="AC93" s="408">
        <v>60.96</v>
      </c>
      <c r="AD93" s="450">
        <v>27.66</v>
      </c>
      <c r="AE93" s="450">
        <v>8.11</v>
      </c>
      <c r="AF93" s="450">
        <v>10.16</v>
      </c>
      <c r="AG93" s="450">
        <v>1.81</v>
      </c>
      <c r="AH93" s="450">
        <v>43.2</v>
      </c>
      <c r="AI93" s="450">
        <v>9.2959999999999994</v>
      </c>
      <c r="AP93" s="409"/>
      <c r="AQ93" s="409"/>
      <c r="AR93" s="425"/>
    </row>
    <row r="94" spans="1:44" s="173" customFormat="1" ht="12.75">
      <c r="A94" s="218"/>
      <c r="B94" s="231"/>
      <c r="C94" s="231"/>
      <c r="D94" s="231"/>
      <c r="E94" s="231"/>
      <c r="F94" s="231"/>
      <c r="G94" s="231"/>
      <c r="H94" s="231"/>
      <c r="I94" s="231"/>
      <c r="J94" s="256"/>
      <c r="K94" s="166"/>
      <c r="U94" s="392"/>
      <c r="V94" s="392"/>
      <c r="W94">
        <v>34</v>
      </c>
      <c r="X94" s="450">
        <v>12.67</v>
      </c>
      <c r="Y94" s="450">
        <v>31.73</v>
      </c>
      <c r="Z94" s="450">
        <v>5.44</v>
      </c>
      <c r="AA94" s="450">
        <v>7.13</v>
      </c>
      <c r="AB94" s="450">
        <v>1.92</v>
      </c>
      <c r="AC94" s="408">
        <v>64.84</v>
      </c>
      <c r="AD94" s="450">
        <v>23.8</v>
      </c>
      <c r="AE94" s="450">
        <v>7.3</v>
      </c>
      <c r="AF94" s="450">
        <v>10.01</v>
      </c>
      <c r="AG94" s="450">
        <v>2.09</v>
      </c>
      <c r="AH94" s="450">
        <v>41.6</v>
      </c>
      <c r="AI94" s="450">
        <v>9.6</v>
      </c>
      <c r="AP94" s="409"/>
      <c r="AQ94" s="409"/>
      <c r="AR94" s="425"/>
    </row>
    <row r="95" spans="1:44" s="173" customFormat="1" ht="12.75">
      <c r="A95" s="218"/>
      <c r="B95" s="231"/>
      <c r="C95" s="231"/>
      <c r="D95" s="231"/>
      <c r="E95" s="231"/>
      <c r="F95" s="231"/>
      <c r="G95" s="231"/>
      <c r="H95" s="231"/>
      <c r="I95" s="231"/>
      <c r="J95" s="256"/>
      <c r="K95" s="166"/>
      <c r="U95" s="392"/>
      <c r="V95" s="392"/>
      <c r="W95">
        <v>35</v>
      </c>
      <c r="X95" s="450">
        <v>11.766666730244934</v>
      </c>
      <c r="Y95" s="450">
        <v>29.105667114257798</v>
      </c>
      <c r="Z95" s="450">
        <v>5.0230000813802063</v>
      </c>
      <c r="AA95" s="450">
        <v>6.9800000190734801</v>
      </c>
      <c r="AB95" s="450">
        <v>1.9199999570846498</v>
      </c>
      <c r="AC95" s="408">
        <v>59.800332387288364</v>
      </c>
      <c r="AD95" s="450">
        <v>23.433333079020169</v>
      </c>
      <c r="AE95" s="450">
        <v>6.9866666793823207</v>
      </c>
      <c r="AF95" s="450">
        <v>10.01</v>
      </c>
      <c r="AG95" s="450">
        <v>2.0118571349552661</v>
      </c>
      <c r="AH95" s="450">
        <v>34.785000119890448</v>
      </c>
      <c r="AI95" s="450">
        <v>7.3328572000775987</v>
      </c>
      <c r="AP95" s="409"/>
      <c r="AQ95" s="426"/>
      <c r="AR95" s="425"/>
    </row>
    <row r="96" spans="1:44" s="173" customFormat="1" ht="12.75">
      <c r="A96" s="218"/>
      <c r="B96" s="231"/>
      <c r="C96" s="231"/>
      <c r="D96" s="231"/>
      <c r="E96" s="231"/>
      <c r="F96" s="231"/>
      <c r="G96" s="231"/>
      <c r="H96" s="231"/>
      <c r="I96" s="231"/>
      <c r="J96" s="256"/>
      <c r="K96" s="166"/>
      <c r="U96" s="392"/>
      <c r="V96" s="392">
        <v>36</v>
      </c>
      <c r="W96">
        <v>36</v>
      </c>
      <c r="X96" s="450">
        <v>13.800000190734799</v>
      </c>
      <c r="Y96" s="450">
        <v>30.579000473022401</v>
      </c>
      <c r="Z96" s="450">
        <v>6.1409997940063397</v>
      </c>
      <c r="AA96" s="450">
        <v>7</v>
      </c>
      <c r="AB96" s="450">
        <v>2.1640000343322701</v>
      </c>
      <c r="AC96" s="408">
        <v>64.350997924804602</v>
      </c>
      <c r="AD96" s="450">
        <v>23</v>
      </c>
      <c r="AE96" s="450">
        <v>6.67000007629394</v>
      </c>
      <c r="AF96" s="450">
        <v>10.5</v>
      </c>
      <c r="AG96" s="450">
        <v>1.20000004768371</v>
      </c>
      <c r="AH96" s="450">
        <v>32.310001373291001</v>
      </c>
      <c r="AI96" s="450">
        <v>6.97300004959106</v>
      </c>
      <c r="AP96" s="409"/>
      <c r="AQ96" s="426"/>
      <c r="AR96" s="425"/>
    </row>
    <row r="97" spans="1:44" s="173" customFormat="1" ht="12.75">
      <c r="A97" s="218"/>
      <c r="B97" s="231"/>
      <c r="C97" s="231"/>
      <c r="D97" s="231"/>
      <c r="E97" s="231"/>
      <c r="F97" s="231"/>
      <c r="G97" s="231"/>
      <c r="H97" s="231"/>
      <c r="I97" s="231"/>
      <c r="J97" s="256"/>
      <c r="K97" s="166"/>
      <c r="U97" s="392"/>
      <c r="V97" s="392"/>
      <c r="W97">
        <v>37</v>
      </c>
      <c r="X97" s="450">
        <v>14.228571483067071</v>
      </c>
      <c r="Y97" s="450">
        <v>32.723000390189</v>
      </c>
      <c r="Z97" s="450">
        <v>4.9454285760000003</v>
      </c>
      <c r="AA97" s="450">
        <v>7.2014284819999999</v>
      </c>
      <c r="AB97" s="450">
        <v>1.3999999759999999</v>
      </c>
      <c r="AC97" s="408">
        <v>63.919498443603501</v>
      </c>
      <c r="AD97" s="450">
        <v>28.721428190000001</v>
      </c>
      <c r="AE97" s="450">
        <v>6.6328571180000004</v>
      </c>
      <c r="AF97" s="450">
        <v>9.9283333333333346</v>
      </c>
      <c r="AG97" s="450">
        <v>1.8319999831063358</v>
      </c>
      <c r="AH97" s="450">
        <v>35.785714830000003</v>
      </c>
      <c r="AI97" s="450">
        <v>7.0742856775011305</v>
      </c>
      <c r="AP97" s="409"/>
      <c r="AQ97" s="409"/>
      <c r="AR97" s="425"/>
    </row>
    <row r="98" spans="1:44" s="173" customFormat="1" ht="12.75">
      <c r="A98" s="218"/>
      <c r="B98" s="231"/>
      <c r="C98" s="231"/>
      <c r="D98" s="231"/>
      <c r="E98" s="231"/>
      <c r="F98" s="231"/>
      <c r="G98" s="231"/>
      <c r="H98" s="231"/>
      <c r="I98" s="231"/>
      <c r="J98" s="256"/>
      <c r="K98" s="166"/>
      <c r="U98" s="392"/>
      <c r="V98" s="392"/>
      <c r="W98">
        <v>38</v>
      </c>
      <c r="X98" s="450">
        <v>15.157142909999999</v>
      </c>
      <c r="Y98" s="450">
        <v>38.73833338</v>
      </c>
      <c r="Z98" s="450">
        <v>4.7753333250000001</v>
      </c>
      <c r="AA98" s="450">
        <v>7.0799999920000003</v>
      </c>
      <c r="AB98" s="450">
        <v>0.80900001499999996</v>
      </c>
      <c r="AC98" s="408">
        <v>72.23585783</v>
      </c>
      <c r="AD98" s="450">
        <v>38.034285949999997</v>
      </c>
      <c r="AE98" s="450">
        <v>6.5185714450000001</v>
      </c>
      <c r="AF98" s="450">
        <v>10.001428600000001</v>
      </c>
      <c r="AG98" s="450">
        <v>1.9189999959999999</v>
      </c>
      <c r="AH98" s="450">
        <v>42.055714739999999</v>
      </c>
      <c r="AI98" s="450">
        <v>7.3512855940000001</v>
      </c>
      <c r="AP98" s="409"/>
      <c r="AQ98" s="409"/>
      <c r="AR98" s="425"/>
    </row>
    <row r="99" spans="1:44" s="173" customFormat="1" ht="12.75">
      <c r="A99" s="218"/>
      <c r="B99" s="231"/>
      <c r="C99" s="231"/>
      <c r="D99" s="231"/>
      <c r="E99" s="231"/>
      <c r="F99" s="231"/>
      <c r="G99" s="231"/>
      <c r="H99" s="231"/>
      <c r="I99" s="231"/>
      <c r="J99" s="256"/>
      <c r="K99" s="166"/>
      <c r="U99" s="392"/>
      <c r="V99" s="392">
        <v>39</v>
      </c>
      <c r="W99">
        <v>39</v>
      </c>
      <c r="X99" s="450">
        <v>14.257142884390658</v>
      </c>
      <c r="Y99" s="450">
        <v>34.80900083269389</v>
      </c>
      <c r="Z99" s="450">
        <v>4.1092857973916139</v>
      </c>
      <c r="AA99" s="450">
        <v>6.8248571668352369</v>
      </c>
      <c r="AB99" s="450">
        <v>0.84642858164651058</v>
      </c>
      <c r="AC99" s="408">
        <v>72.897999999999996</v>
      </c>
      <c r="AD99" s="450">
        <v>36.480000087193012</v>
      </c>
      <c r="AE99" s="450">
        <v>7.5385714258466416</v>
      </c>
      <c r="AF99" s="450">
        <v>9.9984999999999999</v>
      </c>
      <c r="AG99" s="450">
        <v>1.9850000000000001</v>
      </c>
      <c r="AH99" s="450">
        <v>39.878572191510841</v>
      </c>
      <c r="AI99" s="450">
        <v>12.0242857251848</v>
      </c>
      <c r="AP99" s="409"/>
      <c r="AQ99" s="409"/>
      <c r="AR99" s="425"/>
    </row>
    <row r="100" spans="1:44" s="173" customFormat="1" ht="12.75">
      <c r="A100" s="218"/>
      <c r="B100" s="231"/>
      <c r="C100" s="231"/>
      <c r="D100" s="231"/>
      <c r="E100" s="231"/>
      <c r="F100" s="231"/>
      <c r="G100" s="231"/>
      <c r="H100" s="231"/>
      <c r="I100" s="231"/>
      <c r="J100" s="256"/>
      <c r="K100" s="166"/>
      <c r="U100" s="392"/>
      <c r="V100" s="392"/>
      <c r="W100">
        <v>40</v>
      </c>
      <c r="X100" s="450">
        <v>15.11</v>
      </c>
      <c r="Y100" s="450">
        <v>35.9</v>
      </c>
      <c r="Z100" s="450">
        <v>4.0540000000000003</v>
      </c>
      <c r="AA100" s="450">
        <v>6.77</v>
      </c>
      <c r="AB100" s="450">
        <v>1.57</v>
      </c>
      <c r="AC100" s="408">
        <v>74.19</v>
      </c>
      <c r="AD100" s="450">
        <v>37.44</v>
      </c>
      <c r="AE100" s="450">
        <v>7.56</v>
      </c>
      <c r="AF100" s="450">
        <v>10.006</v>
      </c>
      <c r="AG100" s="450">
        <v>1.8959999999999999</v>
      </c>
      <c r="AH100" s="450">
        <v>35.11</v>
      </c>
      <c r="AI100" s="450">
        <v>12.5</v>
      </c>
      <c r="AP100" s="409"/>
      <c r="AQ100" s="409"/>
      <c r="AR100" s="425"/>
    </row>
    <row r="101" spans="1:44" s="173" customFormat="1" ht="12.75">
      <c r="A101" s="218"/>
      <c r="B101" s="231"/>
      <c r="C101" s="231"/>
      <c r="D101" s="231"/>
      <c r="E101" s="231"/>
      <c r="F101" s="231"/>
      <c r="G101" s="231"/>
      <c r="H101" s="231"/>
      <c r="I101" s="231"/>
      <c r="J101" s="256"/>
      <c r="K101" s="166"/>
      <c r="U101" s="392"/>
      <c r="V101" s="392"/>
      <c r="W101">
        <v>41</v>
      </c>
      <c r="X101" s="450">
        <v>16.670000000000002</v>
      </c>
      <c r="Y101" s="450">
        <v>46.35</v>
      </c>
      <c r="Z101" s="450">
        <v>5.84</v>
      </c>
      <c r="AA101" s="450">
        <v>6.75</v>
      </c>
      <c r="AB101" s="450">
        <v>1.41</v>
      </c>
      <c r="AC101" s="408">
        <v>61.765000000000001</v>
      </c>
      <c r="AD101" s="450">
        <v>26.27</v>
      </c>
      <c r="AE101" s="450">
        <v>6.15</v>
      </c>
      <c r="AF101" s="450">
        <v>10.003</v>
      </c>
      <c r="AG101" s="450">
        <v>1.45</v>
      </c>
      <c r="AH101" s="450">
        <v>33.85</v>
      </c>
      <c r="AI101" s="450">
        <v>11.69</v>
      </c>
      <c r="AP101" s="427"/>
      <c r="AQ101" s="409"/>
      <c r="AR101" s="425"/>
    </row>
    <row r="102" spans="1:44" s="182" customFormat="1" ht="12" customHeight="1">
      <c r="A102" s="218"/>
      <c r="B102" s="231"/>
      <c r="C102" s="231"/>
      <c r="D102" s="231"/>
      <c r="E102" s="231"/>
      <c r="F102" s="231"/>
      <c r="G102" s="231"/>
      <c r="H102" s="231"/>
      <c r="I102" s="231"/>
      <c r="J102" s="236"/>
      <c r="K102" s="181"/>
      <c r="U102" s="392"/>
      <c r="V102" s="392"/>
      <c r="W102">
        <v>42</v>
      </c>
      <c r="X102" s="450">
        <v>15.74</v>
      </c>
      <c r="Y102" s="450">
        <v>46.9</v>
      </c>
      <c r="Z102" s="450">
        <v>6.71</v>
      </c>
      <c r="AA102" s="450">
        <v>6.8819999999999997</v>
      </c>
      <c r="AB102" s="450">
        <v>1.8280000000000001</v>
      </c>
      <c r="AC102" s="408">
        <v>59.17</v>
      </c>
      <c r="AD102" s="450">
        <v>29.35</v>
      </c>
      <c r="AE102" s="450">
        <v>7.25</v>
      </c>
      <c r="AF102" s="450">
        <v>10</v>
      </c>
      <c r="AG102" s="450">
        <v>1.2998000000000001</v>
      </c>
      <c r="AH102" s="450">
        <v>35.061999999999998</v>
      </c>
      <c r="AI102" s="450">
        <v>8.66</v>
      </c>
      <c r="AP102" s="427"/>
      <c r="AQ102" s="409"/>
      <c r="AR102" s="425"/>
    </row>
    <row r="103" spans="1:44" s="180" customFormat="1" ht="14.1" customHeight="1">
      <c r="A103" s="218"/>
      <c r="B103" s="231"/>
      <c r="C103" s="231"/>
      <c r="D103" s="231"/>
      <c r="E103" s="231"/>
      <c r="F103" s="231"/>
      <c r="G103" s="231"/>
      <c r="H103" s="231"/>
      <c r="I103" s="231"/>
      <c r="J103" s="234"/>
      <c r="K103" s="185"/>
      <c r="U103" s="392"/>
      <c r="V103" s="392">
        <v>43</v>
      </c>
      <c r="W103">
        <v>43</v>
      </c>
      <c r="X103" s="450">
        <v>19.09</v>
      </c>
      <c r="Y103" s="450">
        <v>61.18</v>
      </c>
      <c r="Z103" s="450">
        <v>17.54</v>
      </c>
      <c r="AA103" s="450">
        <v>8.36</v>
      </c>
      <c r="AB103" s="450">
        <v>3.86</v>
      </c>
      <c r="AC103" s="408">
        <v>72.53</v>
      </c>
      <c r="AD103" s="450">
        <v>47.29</v>
      </c>
      <c r="AE103" s="450">
        <v>8.82</v>
      </c>
      <c r="AF103" s="450">
        <v>10.01</v>
      </c>
      <c r="AG103" s="450">
        <v>1.1467000000000001</v>
      </c>
      <c r="AH103" s="450">
        <v>41.86</v>
      </c>
      <c r="AI103" s="450">
        <v>9.673</v>
      </c>
      <c r="AP103" s="427"/>
      <c r="AQ103" s="409"/>
      <c r="AR103" s="425"/>
    </row>
    <row r="104" spans="1:44" s="146" customFormat="1" ht="12" customHeight="1">
      <c r="A104" s="218"/>
      <c r="B104" s="231"/>
      <c r="C104" s="231"/>
      <c r="D104" s="231"/>
      <c r="E104" s="231"/>
      <c r="F104" s="231"/>
      <c r="G104" s="231"/>
      <c r="H104" s="231"/>
      <c r="I104" s="231"/>
      <c r="J104" s="256"/>
      <c r="K104" s="166"/>
      <c r="U104" s="392"/>
      <c r="V104" s="392"/>
      <c r="W104">
        <v>44</v>
      </c>
      <c r="X104" s="450">
        <v>18.899999999999999</v>
      </c>
      <c r="Y104" s="450">
        <v>47.64</v>
      </c>
      <c r="Z104" s="450">
        <v>11.26</v>
      </c>
      <c r="AA104" s="450">
        <v>7.36</v>
      </c>
      <c r="AB104" s="450">
        <v>3.34</v>
      </c>
      <c r="AC104" s="408">
        <v>69.37</v>
      </c>
      <c r="AD104" s="450">
        <v>37.5</v>
      </c>
      <c r="AE104" s="450">
        <v>9.32</v>
      </c>
      <c r="AF104" s="450">
        <v>10</v>
      </c>
      <c r="AG104" s="450">
        <v>1.0329999999999999</v>
      </c>
      <c r="AH104" s="450">
        <v>40.99</v>
      </c>
      <c r="AI104" s="450">
        <v>11.93</v>
      </c>
      <c r="AP104" s="409"/>
      <c r="AQ104" s="409"/>
      <c r="AR104" s="425"/>
    </row>
    <row r="105" spans="1:44" s="146" customFormat="1" ht="12" customHeight="1">
      <c r="A105" s="218"/>
      <c r="B105" s="231"/>
      <c r="C105" s="231"/>
      <c r="D105" s="231"/>
      <c r="E105" s="231"/>
      <c r="F105" s="231"/>
      <c r="G105" s="231"/>
      <c r="H105" s="231"/>
      <c r="I105" s="231"/>
      <c r="J105" s="256"/>
      <c r="K105" s="166"/>
      <c r="U105" s="392"/>
      <c r="V105" s="392"/>
      <c r="W105">
        <v>45</v>
      </c>
      <c r="X105" s="450">
        <v>25.86</v>
      </c>
      <c r="Y105" s="450">
        <v>57.13</v>
      </c>
      <c r="Z105" s="450">
        <v>16.84</v>
      </c>
      <c r="AA105" s="450">
        <v>7.94</v>
      </c>
      <c r="AB105" s="450">
        <v>4.54</v>
      </c>
      <c r="AC105" s="408">
        <v>81.2</v>
      </c>
      <c r="AD105" s="450">
        <v>105.06</v>
      </c>
      <c r="AE105" s="450">
        <v>17.329999999999998</v>
      </c>
      <c r="AF105" s="450">
        <v>10.01</v>
      </c>
      <c r="AG105" s="450">
        <v>1.56</v>
      </c>
      <c r="AH105" s="450">
        <v>54.37</v>
      </c>
      <c r="AI105" s="450">
        <v>16.29</v>
      </c>
      <c r="AP105" s="409"/>
      <c r="AQ105" s="409"/>
      <c r="AR105" s="425"/>
    </row>
    <row r="106" spans="1:44" s="146" customFormat="1" ht="12" customHeight="1">
      <c r="A106" s="218"/>
      <c r="B106" s="231"/>
      <c r="C106" s="231"/>
      <c r="D106" s="231"/>
      <c r="E106" s="231"/>
      <c r="F106" s="231"/>
      <c r="G106" s="231"/>
      <c r="H106" s="231"/>
      <c r="I106" s="231"/>
      <c r="J106" s="256"/>
      <c r="K106" s="166"/>
      <c r="U106" s="392"/>
      <c r="V106" s="392"/>
      <c r="W106">
        <v>46</v>
      </c>
      <c r="X106" s="450">
        <v>26.7</v>
      </c>
      <c r="Y106" s="450">
        <v>72.62</v>
      </c>
      <c r="Z106" s="450">
        <v>24.07</v>
      </c>
      <c r="AA106" s="450">
        <v>9.76</v>
      </c>
      <c r="AB106" s="450">
        <v>6.16</v>
      </c>
      <c r="AC106" s="408">
        <v>117.17</v>
      </c>
      <c r="AD106" s="450">
        <v>102.46</v>
      </c>
      <c r="AE106" s="450">
        <v>13.6</v>
      </c>
      <c r="AF106" s="450">
        <v>10.007</v>
      </c>
      <c r="AG106" s="450">
        <v>1.7775000000000001</v>
      </c>
      <c r="AH106" s="450">
        <v>68.680000000000007</v>
      </c>
      <c r="AI106" s="450">
        <v>16.026</v>
      </c>
      <c r="AP106" s="409"/>
      <c r="AQ106" s="409"/>
      <c r="AR106" s="425"/>
    </row>
    <row r="107" spans="1:44" s="190" customFormat="1" ht="12" customHeight="1">
      <c r="A107" s="218"/>
      <c r="B107" s="231"/>
      <c r="C107" s="231"/>
      <c r="D107" s="231"/>
      <c r="E107" s="231"/>
      <c r="F107" s="231"/>
      <c r="G107" s="231"/>
      <c r="H107" s="231"/>
      <c r="I107" s="231"/>
      <c r="J107" s="257"/>
      <c r="U107" s="392"/>
      <c r="V107" s="392"/>
      <c r="W107">
        <v>47</v>
      </c>
      <c r="X107" s="450">
        <v>25.93</v>
      </c>
      <c r="Y107" s="450">
        <v>62.65</v>
      </c>
      <c r="Z107" s="450">
        <v>50.4</v>
      </c>
      <c r="AA107" s="450">
        <v>8.19</v>
      </c>
      <c r="AB107" s="450">
        <v>4.76</v>
      </c>
      <c r="AC107" s="408">
        <v>90.89</v>
      </c>
      <c r="AD107" s="450">
        <v>51.21</v>
      </c>
      <c r="AE107" s="450">
        <v>12.141999999999999</v>
      </c>
      <c r="AF107" s="450">
        <v>10.01</v>
      </c>
      <c r="AG107" s="450">
        <v>1.9159999999999999</v>
      </c>
      <c r="AH107" s="450">
        <v>45.02</v>
      </c>
      <c r="AI107" s="450">
        <v>14.11</v>
      </c>
      <c r="AP107" s="409"/>
      <c r="AQ107" s="409"/>
      <c r="AR107" s="425"/>
    </row>
    <row r="108" spans="1:44" s="146" customFormat="1" ht="12" customHeight="1">
      <c r="A108" s="218"/>
      <c r="B108" s="231"/>
      <c r="C108" s="231"/>
      <c r="D108" s="231"/>
      <c r="E108" s="231"/>
      <c r="F108" s="231"/>
      <c r="G108" s="231"/>
      <c r="H108" s="231"/>
      <c r="I108" s="231"/>
      <c r="J108" s="256"/>
      <c r="K108" s="166"/>
      <c r="U108" s="392"/>
      <c r="V108" s="392">
        <v>48</v>
      </c>
      <c r="W108">
        <v>48</v>
      </c>
      <c r="X108" s="450">
        <v>35.64</v>
      </c>
      <c r="Y108" s="450">
        <v>83.52</v>
      </c>
      <c r="Z108" s="450">
        <v>55.63</v>
      </c>
      <c r="AA108" s="450">
        <v>9.2100000000000009</v>
      </c>
      <c r="AB108" s="450">
        <v>5.88</v>
      </c>
      <c r="AC108" s="408">
        <v>77.62</v>
      </c>
      <c r="AD108" s="450">
        <v>70.7</v>
      </c>
      <c r="AE108" s="450">
        <v>10.96</v>
      </c>
      <c r="AF108" s="450">
        <v>10</v>
      </c>
      <c r="AG108" s="450">
        <v>1.0449999999999999</v>
      </c>
      <c r="AH108" s="450">
        <v>54.12</v>
      </c>
      <c r="AI108" s="450">
        <v>16.25</v>
      </c>
      <c r="AP108" s="409"/>
      <c r="AQ108" s="409"/>
      <c r="AR108" s="425"/>
    </row>
    <row r="109" spans="1:44" s="146" customFormat="1" ht="12" customHeight="1">
      <c r="A109" s="218"/>
      <c r="B109" s="231"/>
      <c r="C109" s="231"/>
      <c r="D109" s="231"/>
      <c r="E109" s="231"/>
      <c r="F109" s="231"/>
      <c r="G109" s="231"/>
      <c r="H109" s="231"/>
      <c r="I109" s="231"/>
      <c r="J109" s="259"/>
      <c r="K109" s="150"/>
      <c r="U109" s="392"/>
      <c r="V109" s="392"/>
      <c r="W109">
        <v>49</v>
      </c>
      <c r="X109" s="450">
        <v>30.428599999999999</v>
      </c>
      <c r="Y109" s="450">
        <v>80.849999999999994</v>
      </c>
      <c r="Z109" s="450">
        <v>24.84</v>
      </c>
      <c r="AA109" s="450">
        <v>7.82</v>
      </c>
      <c r="AB109" s="450">
        <v>4.407</v>
      </c>
      <c r="AC109" s="408">
        <v>76.048000000000002</v>
      </c>
      <c r="AD109" s="450">
        <v>83.28</v>
      </c>
      <c r="AE109" s="450">
        <v>18.809999999999999</v>
      </c>
      <c r="AF109" s="450">
        <v>9.7970000000000006</v>
      </c>
      <c r="AG109" s="450">
        <v>0.55000000000000004</v>
      </c>
      <c r="AH109" s="450">
        <v>68.64</v>
      </c>
      <c r="AI109" s="450">
        <v>18.876000000000001</v>
      </c>
      <c r="AP109" s="409"/>
      <c r="AQ109" s="409"/>
      <c r="AR109" s="425"/>
    </row>
    <row r="110" spans="1:44" s="146" customFormat="1" ht="12" customHeight="1">
      <c r="A110" s="218"/>
      <c r="B110" s="231"/>
      <c r="C110" s="231"/>
      <c r="D110" s="231"/>
      <c r="E110" s="231"/>
      <c r="F110" s="231"/>
      <c r="G110" s="231"/>
      <c r="H110" s="231"/>
      <c r="I110" s="231"/>
      <c r="J110" s="208"/>
      <c r="U110" s="392"/>
      <c r="V110" s="392"/>
      <c r="W110">
        <v>50</v>
      </c>
      <c r="X110" s="450">
        <v>22.7</v>
      </c>
      <c r="Y110" s="450">
        <v>63.198999999999998</v>
      </c>
      <c r="Z110" s="450">
        <v>17.25</v>
      </c>
      <c r="AA110" s="450">
        <v>8.0939999999999994</v>
      </c>
      <c r="AB110" s="450">
        <v>4.99</v>
      </c>
      <c r="AC110" s="408">
        <v>74.156999999999996</v>
      </c>
      <c r="AD110" s="450">
        <v>68.84</v>
      </c>
      <c r="AE110" s="450">
        <v>17.55</v>
      </c>
      <c r="AF110" s="450">
        <v>10.211399999999999</v>
      </c>
      <c r="AG110" s="450">
        <v>1.0795999999999999</v>
      </c>
      <c r="AH110" s="450">
        <v>70.275999999999996</v>
      </c>
      <c r="AI110" s="450">
        <v>21.06</v>
      </c>
      <c r="AP110" s="409"/>
      <c r="AQ110" s="409"/>
      <c r="AR110" s="425"/>
    </row>
    <row r="111" spans="1:44" s="146" customFormat="1" ht="12" customHeight="1">
      <c r="A111" s="218"/>
      <c r="B111" s="231"/>
      <c r="C111" s="231"/>
      <c r="D111" s="231"/>
      <c r="E111" s="231"/>
      <c r="F111" s="231"/>
      <c r="G111" s="231"/>
      <c r="H111" s="231"/>
      <c r="I111" s="231"/>
      <c r="J111" s="208"/>
      <c r="U111" s="392"/>
      <c r="V111" s="392">
        <v>51</v>
      </c>
      <c r="W111">
        <v>51</v>
      </c>
      <c r="X111" s="450">
        <v>46.13</v>
      </c>
      <c r="Y111" s="450">
        <v>87.03</v>
      </c>
      <c r="Z111" s="450">
        <v>16.510000000000002</v>
      </c>
      <c r="AA111" s="450">
        <v>14.24</v>
      </c>
      <c r="AB111" s="450">
        <v>12.81</v>
      </c>
      <c r="AC111" s="408">
        <v>174.00200000000001</v>
      </c>
      <c r="AD111" s="450">
        <v>147.96</v>
      </c>
      <c r="AE111" s="450">
        <v>28.163</v>
      </c>
      <c r="AF111" s="450">
        <v>10</v>
      </c>
      <c r="AG111" s="450">
        <v>0.79949999999999999</v>
      </c>
      <c r="AH111" s="450">
        <v>224.41200000000001</v>
      </c>
      <c r="AI111" s="450">
        <v>46.25</v>
      </c>
      <c r="AP111" s="409"/>
      <c r="AQ111" s="409"/>
      <c r="AR111" s="425"/>
    </row>
    <row r="112" spans="1:44" s="146" customFormat="1" ht="12" customHeight="1">
      <c r="A112" s="218"/>
      <c r="B112" s="231"/>
      <c r="C112" s="231"/>
      <c r="D112" s="231"/>
      <c r="E112" s="231"/>
      <c r="F112" s="231"/>
      <c r="G112" s="231"/>
      <c r="H112" s="231"/>
      <c r="I112" s="231"/>
      <c r="J112" s="208"/>
      <c r="U112" s="392"/>
      <c r="V112" s="392"/>
      <c r="W112">
        <v>52</v>
      </c>
      <c r="X112" s="450">
        <v>63.850999999999999</v>
      </c>
      <c r="Y112" s="450">
        <v>110.661</v>
      </c>
      <c r="Z112" s="450">
        <v>18.1387</v>
      </c>
      <c r="AA112" s="450">
        <v>15.1157</v>
      </c>
      <c r="AB112" s="450">
        <v>15.846</v>
      </c>
      <c r="AC112" s="408">
        <v>338.70569999999998</v>
      </c>
      <c r="AD112" s="450">
        <v>198.84569999999999</v>
      </c>
      <c r="AE112" s="450">
        <v>41.433</v>
      </c>
      <c r="AF112" s="450">
        <v>10.01</v>
      </c>
      <c r="AG112" s="450">
        <v>1.25685</v>
      </c>
      <c r="AH112" s="450">
        <v>214.35</v>
      </c>
      <c r="AI112" s="450">
        <v>76.91</v>
      </c>
      <c r="AP112" s="409"/>
      <c r="AQ112" s="409"/>
      <c r="AR112" s="425"/>
    </row>
    <row r="113" spans="1:44" s="146" customFormat="1" ht="12" customHeight="1">
      <c r="A113" s="218"/>
      <c r="B113" s="231"/>
      <c r="C113" s="231"/>
      <c r="D113" s="231"/>
      <c r="E113" s="231"/>
      <c r="F113" s="231"/>
      <c r="G113" s="231"/>
      <c r="H113" s="231"/>
      <c r="I113" s="231"/>
      <c r="J113" s="208"/>
      <c r="U113" s="392">
        <v>2016</v>
      </c>
      <c r="V113" s="420">
        <v>1</v>
      </c>
      <c r="W113">
        <v>1</v>
      </c>
      <c r="X113" s="450">
        <v>40.61</v>
      </c>
      <c r="Y113" s="450">
        <v>96.75</v>
      </c>
      <c r="Z113" s="450">
        <v>16.37</v>
      </c>
      <c r="AA113" s="450">
        <v>12.12</v>
      </c>
      <c r="AB113" s="450">
        <v>8.33</v>
      </c>
      <c r="AC113" s="408">
        <v>165.03200000000001</v>
      </c>
      <c r="AD113" s="450">
        <v>95.83</v>
      </c>
      <c r="AE113" s="450">
        <v>18.5</v>
      </c>
      <c r="AF113" s="450">
        <v>10.01</v>
      </c>
      <c r="AG113" s="450">
        <v>1.23</v>
      </c>
      <c r="AH113" s="450">
        <v>109.19</v>
      </c>
      <c r="AI113" s="450">
        <v>37.270000000000003</v>
      </c>
      <c r="AP113" s="409"/>
      <c r="AQ113" s="409"/>
      <c r="AR113" s="425"/>
    </row>
    <row r="114" spans="1:44" s="146" customFormat="1" ht="12" customHeight="1">
      <c r="A114" s="218"/>
      <c r="B114" s="231"/>
      <c r="C114" s="231"/>
      <c r="D114" s="231"/>
      <c r="E114" s="231"/>
      <c r="F114" s="231"/>
      <c r="G114" s="231"/>
      <c r="H114" s="231"/>
      <c r="I114" s="231"/>
      <c r="J114" s="208"/>
      <c r="U114" s="392"/>
      <c r="V114" s="420"/>
      <c r="W114">
        <v>2</v>
      </c>
      <c r="X114" s="450">
        <v>29.82</v>
      </c>
      <c r="Y114" s="450">
        <v>76.510000000000005</v>
      </c>
      <c r="Z114" s="450">
        <v>15.9</v>
      </c>
      <c r="AA114" s="450">
        <v>10.45</v>
      </c>
      <c r="AB114" s="450">
        <v>5.38</v>
      </c>
      <c r="AC114" s="408">
        <v>137.04</v>
      </c>
      <c r="AD114" s="450">
        <v>78.260000000000005</v>
      </c>
      <c r="AE114" s="450">
        <v>13.1</v>
      </c>
      <c r="AF114" s="450">
        <v>10</v>
      </c>
      <c r="AG114" s="450">
        <v>1.18</v>
      </c>
      <c r="AH114" s="450">
        <v>177.91</v>
      </c>
      <c r="AI114" s="450">
        <v>53.34</v>
      </c>
      <c r="AP114" s="409"/>
      <c r="AQ114" s="409"/>
      <c r="AR114" s="425"/>
    </row>
    <row r="115" spans="1:44" s="146" customFormat="1" ht="12" customHeight="1">
      <c r="A115" s="218"/>
      <c r="B115" s="231"/>
      <c r="C115" s="231"/>
      <c r="D115" s="231"/>
      <c r="E115" s="231"/>
      <c r="F115" s="231"/>
      <c r="G115" s="231"/>
      <c r="H115" s="231"/>
      <c r="I115" s="231"/>
      <c r="J115" s="208"/>
      <c r="U115" s="392"/>
      <c r="V115" s="420"/>
      <c r="W115">
        <v>3</v>
      </c>
      <c r="X115" s="450">
        <v>27.06</v>
      </c>
      <c r="Y115" s="450">
        <v>80.096000000000004</v>
      </c>
      <c r="Z115" s="450">
        <v>29.21</v>
      </c>
      <c r="AA115" s="450">
        <v>10.396000000000001</v>
      </c>
      <c r="AB115" s="450">
        <v>5.29</v>
      </c>
      <c r="AC115" s="408">
        <v>102.45</v>
      </c>
      <c r="AD115" s="450">
        <v>101.264</v>
      </c>
      <c r="AE115" s="450">
        <v>15.26</v>
      </c>
      <c r="AF115" s="450">
        <v>10.01</v>
      </c>
      <c r="AG115" s="450">
        <v>1.2529999999999999</v>
      </c>
      <c r="AH115" s="450">
        <v>248.28</v>
      </c>
      <c r="AI115" s="450">
        <v>76.69</v>
      </c>
      <c r="AP115" s="409"/>
      <c r="AQ115" s="409"/>
      <c r="AR115" s="425"/>
    </row>
    <row r="116" spans="1:44" s="190" customFormat="1" ht="12" customHeight="1">
      <c r="A116" s="218"/>
      <c r="B116" s="231"/>
      <c r="C116" s="231"/>
      <c r="D116" s="231"/>
      <c r="E116" s="231"/>
      <c r="F116" s="231"/>
      <c r="G116" s="231"/>
      <c r="H116" s="231"/>
      <c r="I116" s="231"/>
      <c r="J116" s="257"/>
      <c r="U116" s="392"/>
      <c r="V116" s="420">
        <v>4</v>
      </c>
      <c r="W116">
        <v>4</v>
      </c>
      <c r="X116" s="450">
        <v>27.93</v>
      </c>
      <c r="Y116" s="450">
        <v>77.09</v>
      </c>
      <c r="Z116" s="450">
        <v>20.7</v>
      </c>
      <c r="AA116" s="450">
        <v>10.32</v>
      </c>
      <c r="AB116" s="450">
        <v>6.0640000000000001</v>
      </c>
      <c r="AC116" s="408">
        <v>93.71</v>
      </c>
      <c r="AD116" s="450">
        <v>79.73</v>
      </c>
      <c r="AE116" s="450">
        <v>12.66</v>
      </c>
      <c r="AF116" s="450">
        <v>10.01</v>
      </c>
      <c r="AG116" s="450">
        <v>1.22</v>
      </c>
      <c r="AH116" s="450">
        <v>142.55000000000001</v>
      </c>
      <c r="AI116" s="450">
        <v>40.92</v>
      </c>
      <c r="AP116" s="431"/>
      <c r="AQ116" s="409"/>
      <c r="AR116" s="425"/>
    </row>
    <row r="117" spans="1:44" s="146" customFormat="1" ht="12" customHeight="1">
      <c r="A117" s="218"/>
      <c r="B117" s="231"/>
      <c r="C117" s="231"/>
      <c r="D117" s="231"/>
      <c r="E117" s="231"/>
      <c r="F117" s="231"/>
      <c r="G117" s="231"/>
      <c r="H117" s="231"/>
      <c r="I117" s="231"/>
      <c r="J117" s="208"/>
      <c r="U117" s="392"/>
      <c r="V117" s="420"/>
      <c r="W117">
        <v>5</v>
      </c>
      <c r="X117" s="450">
        <v>49.585999999999999</v>
      </c>
      <c r="Y117" s="450">
        <v>140.12</v>
      </c>
      <c r="Z117" s="450">
        <v>74.02</v>
      </c>
      <c r="AA117" s="450">
        <v>14.34</v>
      </c>
      <c r="AB117" s="450">
        <v>9.59</v>
      </c>
      <c r="AC117" s="408">
        <v>142.55000000000001</v>
      </c>
      <c r="AD117" s="450">
        <v>128.66</v>
      </c>
      <c r="AE117" s="450">
        <v>24.24</v>
      </c>
      <c r="AF117" s="450">
        <v>10.01</v>
      </c>
      <c r="AG117" s="450">
        <v>1.17</v>
      </c>
      <c r="AH117" s="450">
        <v>251.59399999999999</v>
      </c>
      <c r="AI117" s="450">
        <v>58.97</v>
      </c>
      <c r="AP117" s="409"/>
      <c r="AQ117" s="409"/>
      <c r="AR117" s="425"/>
    </row>
    <row r="118" spans="1:44" s="190" customFormat="1" ht="12" customHeight="1">
      <c r="A118" s="218"/>
      <c r="B118" s="231"/>
      <c r="C118" s="231"/>
      <c r="D118" s="231"/>
      <c r="E118" s="231"/>
      <c r="F118" s="231"/>
      <c r="G118" s="231"/>
      <c r="H118" s="231"/>
      <c r="I118" s="231"/>
      <c r="J118" s="255"/>
      <c r="K118" s="187"/>
      <c r="U118" s="145"/>
      <c r="V118" s="420"/>
      <c r="W118">
        <v>6</v>
      </c>
      <c r="X118" s="450">
        <v>57</v>
      </c>
      <c r="Y118" s="450">
        <v>144.66999999999999</v>
      </c>
      <c r="Z118" s="450">
        <v>78.08</v>
      </c>
      <c r="AA118" s="450">
        <v>14.98</v>
      </c>
      <c r="AB118" s="450">
        <v>12.82</v>
      </c>
      <c r="AC118" s="408">
        <v>223.15</v>
      </c>
      <c r="AD118" s="450">
        <v>174.87</v>
      </c>
      <c r="AE118" s="450">
        <v>35.18</v>
      </c>
      <c r="AF118" s="450">
        <v>9.01</v>
      </c>
      <c r="AG118" s="450">
        <v>0.82</v>
      </c>
      <c r="AH118" s="450">
        <v>388.05428210000002</v>
      </c>
      <c r="AI118" s="450">
        <v>80.41</v>
      </c>
      <c r="AP118" s="409"/>
      <c r="AQ118" s="409"/>
      <c r="AR118" s="425"/>
    </row>
    <row r="119" spans="1:44" s="146" customFormat="1" ht="12" customHeight="1">
      <c r="A119" s="218"/>
      <c r="B119" s="231"/>
      <c r="C119" s="231"/>
      <c r="D119" s="231"/>
      <c r="E119" s="231"/>
      <c r="F119" s="231"/>
      <c r="G119" s="231"/>
      <c r="H119" s="231"/>
      <c r="I119" s="231"/>
      <c r="J119" s="260"/>
      <c r="K119" s="192"/>
      <c r="U119" s="145"/>
      <c r="V119" s="420"/>
      <c r="W119">
        <v>7</v>
      </c>
      <c r="X119" s="450">
        <v>52.31</v>
      </c>
      <c r="Y119" s="450">
        <v>117.32</v>
      </c>
      <c r="Z119" s="450">
        <v>41.34</v>
      </c>
      <c r="AA119" s="450">
        <v>15.86</v>
      </c>
      <c r="AB119" s="450">
        <v>12.43</v>
      </c>
      <c r="AC119" s="408">
        <v>223.86</v>
      </c>
      <c r="AD119" s="450">
        <v>126.56</v>
      </c>
      <c r="AE119" s="450">
        <v>25.04</v>
      </c>
      <c r="AF119" s="450">
        <v>9.01</v>
      </c>
      <c r="AG119" s="450">
        <v>1.59</v>
      </c>
      <c r="AH119" s="450">
        <v>283.21000240000001</v>
      </c>
      <c r="AI119" s="450">
        <v>53.36</v>
      </c>
      <c r="AP119" s="409"/>
      <c r="AQ119" s="409"/>
      <c r="AR119" s="425"/>
    </row>
    <row r="120" spans="1:44" ht="12" customHeight="1">
      <c r="A120" s="218"/>
      <c r="B120" s="231"/>
      <c r="C120" s="231"/>
      <c r="D120" s="231"/>
      <c r="E120" s="231"/>
      <c r="F120" s="231"/>
      <c r="G120" s="231"/>
      <c r="H120" s="231"/>
      <c r="I120" s="231"/>
      <c r="V120" s="420">
        <v>8</v>
      </c>
      <c r="W120">
        <v>8</v>
      </c>
      <c r="X120" s="450">
        <v>57.96</v>
      </c>
      <c r="Y120" s="450">
        <v>140.31</v>
      </c>
      <c r="Z120" s="450">
        <v>96.52</v>
      </c>
      <c r="AA120" s="450">
        <v>22.12</v>
      </c>
      <c r="AB120" s="450">
        <v>19.3</v>
      </c>
      <c r="AC120" s="408">
        <v>297.45999999999998</v>
      </c>
      <c r="AD120" s="450">
        <v>188.83</v>
      </c>
      <c r="AE120" s="450">
        <v>26.72</v>
      </c>
      <c r="AF120" s="450">
        <v>18.309999999999999</v>
      </c>
      <c r="AG120" s="450">
        <v>14.62</v>
      </c>
      <c r="AH120" s="450">
        <v>414.29357470000002</v>
      </c>
      <c r="AI120" s="450">
        <v>65.55</v>
      </c>
    </row>
    <row r="121" spans="1:44" ht="12" customHeight="1">
      <c r="A121" s="218"/>
      <c r="B121" s="231"/>
      <c r="C121" s="231"/>
      <c r="D121" s="231"/>
      <c r="E121" s="231"/>
      <c r="F121" s="231"/>
      <c r="G121" s="231"/>
      <c r="H121" s="231"/>
      <c r="I121" s="231"/>
      <c r="V121" s="420"/>
      <c r="W121">
        <v>9</v>
      </c>
      <c r="X121" s="450">
        <v>100.51885660000001</v>
      </c>
      <c r="Y121" s="450">
        <v>268.94750210000001</v>
      </c>
      <c r="Z121" s="450">
        <v>150.104332</v>
      </c>
      <c r="AA121" s="450">
        <v>31.986428669999999</v>
      </c>
      <c r="AB121" s="450">
        <v>19.514333090000001</v>
      </c>
      <c r="AC121" s="408">
        <v>326.48699649999998</v>
      </c>
      <c r="AD121" s="450">
        <v>170.33500290000001</v>
      </c>
      <c r="AE121" s="450">
        <v>30.940000529999999</v>
      </c>
      <c r="AF121" s="450">
        <v>16.54985727582655</v>
      </c>
      <c r="AG121" s="450">
        <v>7.4597144130000004</v>
      </c>
      <c r="AH121" s="450">
        <v>382.60643219999997</v>
      </c>
      <c r="AI121" s="450">
        <v>72.96314185</v>
      </c>
    </row>
    <row r="122" spans="1:44" ht="12" customHeight="1">
      <c r="A122" s="218"/>
      <c r="B122" s="231"/>
      <c r="C122" s="231"/>
      <c r="D122" s="231"/>
      <c r="E122" s="231"/>
      <c r="F122" s="231"/>
      <c r="G122" s="231"/>
      <c r="H122" s="231"/>
      <c r="I122" s="231"/>
      <c r="V122" s="420"/>
      <c r="W122">
        <v>10</v>
      </c>
      <c r="X122" s="450">
        <v>75.15657152448378</v>
      </c>
      <c r="Y122" s="450">
        <v>243.71150207519463</v>
      </c>
      <c r="Z122" s="450">
        <v>181.79733530680286</v>
      </c>
      <c r="AA122" s="450">
        <v>21.817856924874398</v>
      </c>
      <c r="AB122" s="450">
        <v>20.1870002746582</v>
      </c>
      <c r="AC122" s="408">
        <v>281.91442869999997</v>
      </c>
      <c r="AD122" s="450">
        <v>164.05856977190246</v>
      </c>
      <c r="AE122" s="450">
        <v>30.751428604125927</v>
      </c>
      <c r="AF122" s="450">
        <v>9.5257144655499921</v>
      </c>
      <c r="AG122" s="450">
        <v>2.1815714495522598</v>
      </c>
      <c r="AH122" s="450">
        <v>245.78571646554084</v>
      </c>
      <c r="AI122" s="450">
        <v>47.002858298165428</v>
      </c>
    </row>
    <row r="123" spans="1:44" ht="12" customHeight="1">
      <c r="A123" s="218"/>
      <c r="B123" s="231"/>
      <c r="C123" s="231"/>
      <c r="D123" s="231"/>
      <c r="E123" s="231"/>
      <c r="F123" s="231"/>
      <c r="G123" s="231"/>
      <c r="H123" s="231"/>
      <c r="I123" s="231"/>
      <c r="V123" s="420"/>
      <c r="W123">
        <v>11</v>
      </c>
      <c r="X123" s="450">
        <v>52.24</v>
      </c>
      <c r="Y123" s="450">
        <v>154.21</v>
      </c>
      <c r="Z123" s="450">
        <v>79.12</v>
      </c>
      <c r="AA123" s="450">
        <v>21.645000185285259</v>
      </c>
      <c r="AB123" s="450">
        <v>18.452999932425314</v>
      </c>
      <c r="AC123" s="408">
        <v>302.97000000000003</v>
      </c>
      <c r="AD123" s="450">
        <v>146.11571393694155</v>
      </c>
      <c r="AE123" s="450">
        <v>26.230000359671411</v>
      </c>
      <c r="AF123" s="450">
        <v>10.001428604125973</v>
      </c>
      <c r="AG123" s="450">
        <v>1.7041428429739771</v>
      </c>
      <c r="AH123" s="450">
        <v>239.62</v>
      </c>
      <c r="AI123" s="450">
        <v>42.29</v>
      </c>
    </row>
    <row r="124" spans="1:44" ht="12" customHeight="1">
      <c r="A124" s="210"/>
      <c r="B124" s="210"/>
      <c r="C124" s="210"/>
      <c r="D124" s="210"/>
      <c r="E124" s="210"/>
      <c r="F124" s="210"/>
      <c r="G124" s="210"/>
      <c r="H124" s="210"/>
      <c r="I124" s="210"/>
      <c r="V124" s="145">
        <v>12</v>
      </c>
      <c r="W124" s="145">
        <v>12</v>
      </c>
      <c r="X124" s="450">
        <v>44.628571101597331</v>
      </c>
      <c r="Y124" s="450">
        <v>116.62271445138057</v>
      </c>
      <c r="Z124" s="450">
        <v>41.373285293579045</v>
      </c>
      <c r="AA124" s="450">
        <v>15.247000013078916</v>
      </c>
      <c r="AB124" s="450">
        <v>12.7100000381469</v>
      </c>
      <c r="AC124" s="408">
        <v>179.33771623883899</v>
      </c>
      <c r="AD124" s="450">
        <v>114.18428584507485</v>
      </c>
      <c r="AE124" s="450">
        <v>18.61999988555905</v>
      </c>
      <c r="AF124" s="450">
        <v>9.9999999999999964</v>
      </c>
      <c r="AG124" s="450">
        <v>1.2444285835538544</v>
      </c>
      <c r="AH124" s="450">
        <v>150.27357046944684</v>
      </c>
      <c r="AI124" s="450">
        <v>24.915714263915959</v>
      </c>
    </row>
    <row r="125" spans="1:44" ht="22.5" customHeight="1">
      <c r="W125" s="145">
        <v>13</v>
      </c>
      <c r="X125" s="450">
        <v>42.599998474121001</v>
      </c>
      <c r="Y125" s="450">
        <v>120.78800201416</v>
      </c>
      <c r="Z125" s="450">
        <v>93.665000915527301</v>
      </c>
      <c r="AA125" s="450">
        <v>17.322999954223601</v>
      </c>
      <c r="AB125" s="450">
        <v>15.171999931335399</v>
      </c>
      <c r="AC125" s="408">
        <v>130.67500305175699</v>
      </c>
      <c r="AD125" s="450">
        <v>89.040000915527301</v>
      </c>
      <c r="AE125" s="450">
        <v>15.310000419616699</v>
      </c>
      <c r="AF125" s="450">
        <v>10</v>
      </c>
      <c r="AG125" s="450">
        <v>1.0199999809265099</v>
      </c>
      <c r="AH125" s="450">
        <v>116.33999633789</v>
      </c>
      <c r="AI125" s="450">
        <v>24.159999847412099</v>
      </c>
    </row>
    <row r="126" spans="1:44" ht="12" customHeight="1">
      <c r="W126" s="145">
        <v>14</v>
      </c>
      <c r="X126" s="450">
        <v>49.743000030517535</v>
      </c>
      <c r="Y126" s="450">
        <v>125.66285814557708</v>
      </c>
      <c r="Z126" s="450">
        <v>131.74585723876913</v>
      </c>
      <c r="AA126" s="450">
        <v>14.828142711094401</v>
      </c>
      <c r="AB126" s="450">
        <v>13.217000007629398</v>
      </c>
      <c r="AC126" s="408">
        <v>121.81457192557171</v>
      </c>
      <c r="AD126" s="450">
        <v>78.037142072405103</v>
      </c>
      <c r="AE126" s="450">
        <v>14.082857131957956</v>
      </c>
      <c r="AF126" s="450">
        <v>10.001428604125973</v>
      </c>
      <c r="AG126" s="450">
        <v>1.3691428899764975</v>
      </c>
      <c r="AH126" s="450">
        <v>126.18428475516127</v>
      </c>
      <c r="AI126" s="450">
        <v>22.646999904087572</v>
      </c>
    </row>
    <row r="127" spans="1:44" ht="12" customHeight="1">
      <c r="W127" s="145">
        <v>15</v>
      </c>
      <c r="X127" s="450">
        <v>54.414285387311615</v>
      </c>
      <c r="Y127" s="450">
        <v>127.68985639299636</v>
      </c>
      <c r="Z127" s="450">
        <v>71.706143515450577</v>
      </c>
      <c r="AA127" s="450">
        <v>15.017142977033298</v>
      </c>
      <c r="AB127" s="450">
        <v>11.291000366210898</v>
      </c>
      <c r="AC127" s="408">
        <v>184.69442967006074</v>
      </c>
      <c r="AD127" s="450">
        <v>74.048570905412902</v>
      </c>
      <c r="AE127" s="450">
        <v>17.312857082911869</v>
      </c>
      <c r="AF127" s="450">
        <v>10.005714416503881</v>
      </c>
      <c r="AG127" s="450">
        <v>1.6558571543012313</v>
      </c>
      <c r="AH127" s="450">
        <v>140.54571315220355</v>
      </c>
      <c r="AI127" s="450">
        <v>22.742571422031897</v>
      </c>
    </row>
    <row r="128" spans="1:44" ht="25.5" customHeight="1">
      <c r="V128" s="145">
        <v>16</v>
      </c>
      <c r="W128" s="145">
        <v>16</v>
      </c>
      <c r="X128" s="450">
        <v>47.73</v>
      </c>
      <c r="Y128" s="450">
        <v>97.4</v>
      </c>
      <c r="Z128" s="450">
        <v>53.49</v>
      </c>
      <c r="AA128" s="450">
        <v>13.98</v>
      </c>
      <c r="AB128" s="450">
        <v>11.63</v>
      </c>
      <c r="AC128" s="408">
        <v>164.52</v>
      </c>
      <c r="AD128" s="450">
        <v>81.069999999999993</v>
      </c>
      <c r="AE128" s="450">
        <v>21.07</v>
      </c>
      <c r="AF128" s="450">
        <v>10.01</v>
      </c>
      <c r="AG128" s="450">
        <v>1.27</v>
      </c>
      <c r="AH128" s="450">
        <v>141.29</v>
      </c>
      <c r="AI128" s="450">
        <v>23.21</v>
      </c>
    </row>
    <row r="129" spans="22:35" ht="15" customHeight="1">
      <c r="W129" s="145">
        <v>17</v>
      </c>
      <c r="X129" s="450">
        <v>42.142857687813873</v>
      </c>
      <c r="Y129" s="450">
        <v>85.487143380301248</v>
      </c>
      <c r="Z129" s="450">
        <v>51.424428122384178</v>
      </c>
      <c r="AA129" s="450">
        <v>12.944285669999999</v>
      </c>
      <c r="AB129" s="450">
        <v>10.010000228881799</v>
      </c>
      <c r="AC129" s="408">
        <v>152.88357325962556</v>
      </c>
      <c r="AD129" s="450">
        <v>64.311428070000005</v>
      </c>
      <c r="AE129" s="450">
        <v>16.638571469999999</v>
      </c>
      <c r="AF129" s="450">
        <v>10.004285812377887</v>
      </c>
      <c r="AG129" s="450">
        <v>1.7342857122421229</v>
      </c>
      <c r="AH129" s="450">
        <v>105.73500061035119</v>
      </c>
      <c r="AI129" s="450">
        <v>19.724285806928286</v>
      </c>
    </row>
    <row r="130" spans="22:35" ht="15" customHeight="1">
      <c r="W130" s="145">
        <v>18</v>
      </c>
      <c r="X130" s="450">
        <v>27.452428545270582</v>
      </c>
      <c r="Y130" s="450">
        <v>62.369998931884716</v>
      </c>
      <c r="Z130" s="450">
        <v>34.353571755545424</v>
      </c>
      <c r="AA130" s="450">
        <v>10.727142742701899</v>
      </c>
      <c r="AB130" s="450">
        <v>6.3112858363560251</v>
      </c>
      <c r="AC130" s="408">
        <v>98.225285121372636</v>
      </c>
      <c r="AD130" s="450">
        <v>46.242857796805197</v>
      </c>
      <c r="AE130" s="450">
        <v>10.637142998831566</v>
      </c>
      <c r="AF130" s="450">
        <v>10.007143020629858</v>
      </c>
      <c r="AG130" s="450">
        <v>1.4345714194433998</v>
      </c>
      <c r="AH130" s="450">
        <v>72.620000566754968</v>
      </c>
      <c r="AI130" s="450">
        <v>14.075714383806471</v>
      </c>
    </row>
    <row r="131" spans="22:35" ht="15" customHeight="1">
      <c r="W131" s="145">
        <v>19</v>
      </c>
      <c r="X131" s="450">
        <v>21.857142584664455</v>
      </c>
      <c r="Y131" s="450">
        <v>58.684285300118525</v>
      </c>
      <c r="Z131" s="450">
        <v>29.207143238612552</v>
      </c>
      <c r="AA131" s="450">
        <v>9.4342857088361427</v>
      </c>
      <c r="AB131" s="450">
        <v>7.4910001754760689</v>
      </c>
      <c r="AC131" s="408">
        <v>86.615142822265582</v>
      </c>
      <c r="AD131" s="450">
        <v>41.954286302838973</v>
      </c>
      <c r="AE131" s="450">
        <v>9.4342857088361427</v>
      </c>
      <c r="AF131" s="450">
        <v>10.004285812377914</v>
      </c>
      <c r="AG131" s="450">
        <v>1.3051428794860784</v>
      </c>
      <c r="AH131" s="450">
        <v>60.497857775006928</v>
      </c>
      <c r="AI131" s="450">
        <v>12.797142846243686</v>
      </c>
    </row>
    <row r="132" spans="22:35" ht="15" customHeight="1">
      <c r="V132" s="145">
        <v>20</v>
      </c>
      <c r="W132" s="145">
        <v>20</v>
      </c>
      <c r="X132" s="450">
        <v>19.5</v>
      </c>
      <c r="Y132" s="450">
        <v>54</v>
      </c>
      <c r="Z132" s="450">
        <v>22.1</v>
      </c>
      <c r="AA132" s="450">
        <v>9.1999999999999993</v>
      </c>
      <c r="AB132" s="450">
        <v>6.8</v>
      </c>
      <c r="AC132" s="408">
        <v>78.2</v>
      </c>
      <c r="AD132" s="450">
        <v>39.6</v>
      </c>
      <c r="AE132" s="450">
        <v>8.6</v>
      </c>
      <c r="AF132" s="450">
        <v>10</v>
      </c>
      <c r="AG132" s="450">
        <v>1.6</v>
      </c>
      <c r="AH132" s="450">
        <v>56.6</v>
      </c>
      <c r="AI132" s="450">
        <v>12.9</v>
      </c>
    </row>
    <row r="133" spans="22:35" ht="15" customHeight="1">
      <c r="W133" s="145">
        <v>21</v>
      </c>
      <c r="X133" s="450">
        <v>19.485713958740185</v>
      </c>
      <c r="Y133" s="450">
        <v>50.756999969482365</v>
      </c>
      <c r="Z133" s="450">
        <v>17.473428726196214</v>
      </c>
      <c r="AA133" s="450">
        <v>9.0128573008945967</v>
      </c>
      <c r="AB133" s="450">
        <v>5.4099998474121005</v>
      </c>
      <c r="AC133" s="408">
        <v>73.744141714913454</v>
      </c>
      <c r="AD133" s="450">
        <v>44.79285812377924</v>
      </c>
      <c r="AE133" s="450">
        <v>10.11999988555907</v>
      </c>
      <c r="AF133" s="450">
        <v>10.011428560529414</v>
      </c>
      <c r="AG133" s="450">
        <v>1.2349999972752113</v>
      </c>
      <c r="AH133" s="450">
        <v>52.17071369716097</v>
      </c>
      <c r="AI133" s="450">
        <v>11.968571390424414</v>
      </c>
    </row>
    <row r="134" spans="22:35" ht="15" customHeight="1">
      <c r="W134" s="145">
        <v>22</v>
      </c>
      <c r="X134" s="450">
        <v>16.329999999999998</v>
      </c>
      <c r="Y134" s="450">
        <v>46.59</v>
      </c>
      <c r="Z134" s="450">
        <v>17.04</v>
      </c>
      <c r="AA134" s="450">
        <v>7.95</v>
      </c>
      <c r="AB134" s="450">
        <v>3.82</v>
      </c>
      <c r="AC134" s="408">
        <v>66.739999999999995</v>
      </c>
      <c r="AD134" s="450">
        <v>34.01</v>
      </c>
      <c r="AE134" s="450">
        <v>8.15</v>
      </c>
      <c r="AF134" s="450">
        <v>10.02</v>
      </c>
      <c r="AG134" s="450">
        <v>1.52</v>
      </c>
      <c r="AH134" s="450">
        <v>46.88</v>
      </c>
      <c r="AI134" s="450">
        <v>9.89</v>
      </c>
    </row>
    <row r="135" spans="22:35" ht="15" customHeight="1">
      <c r="W135" s="145">
        <v>23</v>
      </c>
      <c r="X135" s="450">
        <v>15.18</v>
      </c>
      <c r="Y135" s="450">
        <v>40.29</v>
      </c>
      <c r="Z135" s="450">
        <v>22.12</v>
      </c>
      <c r="AA135" s="450">
        <v>7.6</v>
      </c>
      <c r="AB135" s="450">
        <v>3.22</v>
      </c>
      <c r="AC135" s="408">
        <v>59.4</v>
      </c>
      <c r="AD135" s="450">
        <v>28.71</v>
      </c>
      <c r="AE135" s="450">
        <v>7.74</v>
      </c>
      <c r="AF135" s="450">
        <v>10</v>
      </c>
      <c r="AG135" s="450">
        <v>1.55</v>
      </c>
      <c r="AH135" s="450">
        <v>43.39</v>
      </c>
      <c r="AI135" s="450">
        <v>8.57</v>
      </c>
    </row>
    <row r="136" spans="22:35" ht="15" customHeight="1">
      <c r="V136" s="145">
        <v>24</v>
      </c>
      <c r="W136" s="145">
        <v>24</v>
      </c>
      <c r="X136" s="450">
        <v>15.1</v>
      </c>
      <c r="Y136" s="450">
        <v>35.630000000000003</v>
      </c>
      <c r="Z136" s="450">
        <v>13.87</v>
      </c>
      <c r="AA136" s="450">
        <v>9.57</v>
      </c>
      <c r="AB136" s="450">
        <v>3.42</v>
      </c>
      <c r="AC136" s="408">
        <v>54.3</v>
      </c>
      <c r="AD136" s="450">
        <v>30.83</v>
      </c>
      <c r="AE136" s="450">
        <v>7.53</v>
      </c>
      <c r="AF136" s="450">
        <v>10</v>
      </c>
      <c r="AG136" s="450">
        <v>1.6</v>
      </c>
      <c r="AH136" s="450">
        <v>40.28</v>
      </c>
      <c r="AI136" s="450">
        <v>9.6</v>
      </c>
    </row>
    <row r="137" spans="22:35" ht="15" customHeight="1">
      <c r="W137" s="145">
        <v>25</v>
      </c>
      <c r="X137" s="450">
        <v>18.016999930000001</v>
      </c>
      <c r="Y137" s="450">
        <v>34.608428410000002</v>
      </c>
      <c r="Z137" s="450">
        <v>10.78285721</v>
      </c>
      <c r="AA137" s="450">
        <v>9.0548571179999993</v>
      </c>
      <c r="AB137" s="450">
        <v>3.2130000590000001</v>
      </c>
      <c r="AC137" s="408">
        <v>56.674428669999998</v>
      </c>
      <c r="AD137" s="450">
        <v>25.690000260000001</v>
      </c>
      <c r="AE137" s="450">
        <v>6.9342856409999998</v>
      </c>
      <c r="AF137" s="450">
        <v>10.00571442</v>
      </c>
      <c r="AG137" s="450">
        <v>1.254714302</v>
      </c>
      <c r="AH137" s="450">
        <v>37.560714179999998</v>
      </c>
      <c r="AI137" s="450">
        <v>7.91285726</v>
      </c>
    </row>
    <row r="138" spans="22:35" ht="15" customHeight="1">
      <c r="W138" s="145">
        <v>26</v>
      </c>
      <c r="X138" s="450">
        <v>16.489714209999999</v>
      </c>
      <c r="Y138" s="450">
        <v>34.074285510000003</v>
      </c>
      <c r="Z138" s="450">
        <v>9.5958572120000003</v>
      </c>
      <c r="AA138" s="450">
        <v>8.8612857550000008</v>
      </c>
      <c r="AB138" s="450">
        <v>3.5</v>
      </c>
      <c r="AC138" s="408">
        <v>68.087428501674069</v>
      </c>
      <c r="AD138" s="450">
        <v>30.317143300000001</v>
      </c>
      <c r="AE138" s="450">
        <v>8.8971428190000008</v>
      </c>
      <c r="AF138" s="450">
        <v>10</v>
      </c>
      <c r="AG138" s="450">
        <v>1.4324285809999999</v>
      </c>
      <c r="AH138" s="450">
        <v>37.759999409999999</v>
      </c>
      <c r="AI138" s="450">
        <v>8.911428656</v>
      </c>
    </row>
    <row r="139" spans="22:35" ht="15" customHeight="1">
      <c r="W139" s="145">
        <v>27</v>
      </c>
      <c r="X139" s="450">
        <v>16.199999810000001</v>
      </c>
      <c r="Y139" s="450">
        <v>29.599571770000001</v>
      </c>
      <c r="Z139" s="450">
        <v>7.8892858370000001</v>
      </c>
      <c r="AA139" s="450">
        <v>8.3185714990000008</v>
      </c>
      <c r="AB139" s="450">
        <v>4.0900001530000001</v>
      </c>
      <c r="AC139" s="408">
        <v>60.110428400000004</v>
      </c>
      <c r="AD139" s="450">
        <v>28.581429350000001</v>
      </c>
      <c r="AE139" s="450">
        <v>7.9442856649999998</v>
      </c>
      <c r="AF139" s="450">
        <v>10.001428600000001</v>
      </c>
      <c r="AG139" s="450">
        <v>1.455999987</v>
      </c>
      <c r="AH139" s="450">
        <v>35.967143470000003</v>
      </c>
      <c r="AI139" s="450">
        <v>7.2057142259999996</v>
      </c>
    </row>
    <row r="140" spans="22:35" ht="15" customHeight="1">
      <c r="V140" s="145">
        <v>28</v>
      </c>
      <c r="W140" s="145">
        <v>28</v>
      </c>
      <c r="X140" s="450">
        <v>12.016285760000001</v>
      </c>
      <c r="Y140" s="450">
        <v>29.3955713</v>
      </c>
      <c r="Z140" s="450">
        <v>7.2334286140000001</v>
      </c>
      <c r="AA140" s="450">
        <v>7.789714268</v>
      </c>
      <c r="AB140" s="450">
        <v>3.119999886</v>
      </c>
      <c r="AC140" s="408">
        <v>60.986856189999997</v>
      </c>
      <c r="AD140" s="450">
        <v>27.099999836512943</v>
      </c>
      <c r="AE140" s="450">
        <v>7.4514284819999999</v>
      </c>
      <c r="AF140" s="450">
        <v>10.0128573</v>
      </c>
      <c r="AG140" s="450">
        <v>1.5508571609999999</v>
      </c>
      <c r="AH140" s="450">
        <v>47.66357095</v>
      </c>
      <c r="AI140" s="450">
        <v>9.9999998639999994</v>
      </c>
    </row>
    <row r="141" spans="22:35" ht="15" customHeight="1">
      <c r="W141" s="145">
        <v>29</v>
      </c>
      <c r="X141" s="450">
        <v>10.423571450000001</v>
      </c>
      <c r="Y141" s="450">
        <v>32.468857079999999</v>
      </c>
      <c r="Z141" s="450">
        <v>6.729428564</v>
      </c>
      <c r="AA141" s="450">
        <v>7.1615714349999999</v>
      </c>
      <c r="AB141" s="450">
        <v>3.4249999519999998</v>
      </c>
      <c r="AC141" s="408">
        <v>56.540714260000001</v>
      </c>
      <c r="AD141" s="450">
        <v>23.477142610000001</v>
      </c>
      <c r="AE141" s="450">
        <v>6.2828570089999998</v>
      </c>
      <c r="AF141" s="450">
        <v>10.001428600000001</v>
      </c>
      <c r="AG141" s="450">
        <v>2.1035714489999999</v>
      </c>
      <c r="AH141" s="450">
        <v>44.25</v>
      </c>
      <c r="AI141" s="450">
        <v>6.7128572460000004</v>
      </c>
    </row>
    <row r="142" spans="22:35" ht="15" customHeight="1">
      <c r="W142" s="145">
        <v>30</v>
      </c>
      <c r="X142" s="450">
        <v>10.043285640000001</v>
      </c>
      <c r="Y142" s="450">
        <v>32.112285890000003</v>
      </c>
      <c r="Z142" s="450">
        <v>5.6338571819999999</v>
      </c>
      <c r="AA142" s="450">
        <v>6.6714285440000003</v>
      </c>
      <c r="AB142" s="450">
        <v>2.8789999489999998</v>
      </c>
      <c r="AC142" s="408">
        <v>65.491856709999993</v>
      </c>
      <c r="AD142" s="450">
        <v>21.095714300000001</v>
      </c>
      <c r="AE142" s="450">
        <v>5.8057142669999999</v>
      </c>
      <c r="AF142" s="450">
        <v>10.01142883</v>
      </c>
      <c r="AG142" s="450">
        <v>1.8491428750000001</v>
      </c>
      <c r="AH142" s="450">
        <v>42.498571668352326</v>
      </c>
      <c r="AI142" s="450">
        <v>6.0797142300000004</v>
      </c>
    </row>
    <row r="143" spans="22:35" ht="15" customHeight="1">
      <c r="W143" s="145">
        <v>31</v>
      </c>
      <c r="X143" s="450">
        <v>10.086428642272944</v>
      </c>
      <c r="Y143" s="450">
        <v>29.132714407784558</v>
      </c>
      <c r="Z143" s="450">
        <v>5.181999887738904</v>
      </c>
      <c r="AA143" s="450">
        <v>6.2387143543788328</v>
      </c>
      <c r="AB143" s="450">
        <v>2.9382856232779297</v>
      </c>
      <c r="AC143" s="408">
        <v>65.491856711251344</v>
      </c>
      <c r="AD143" s="450">
        <v>20.037142889840243</v>
      </c>
      <c r="AE143" s="450">
        <v>5.4814286231994549</v>
      </c>
      <c r="AF143" s="450">
        <v>10.011428833007772</v>
      </c>
      <c r="AG143" s="450">
        <v>1.8019999946866672</v>
      </c>
      <c r="AH143" s="450">
        <v>39.98428617204933</v>
      </c>
      <c r="AI143" s="450">
        <v>4.9059999329703157</v>
      </c>
    </row>
    <row r="144" spans="22:35" ht="15" customHeight="1">
      <c r="V144" s="145">
        <v>32</v>
      </c>
      <c r="W144" s="145">
        <v>32</v>
      </c>
      <c r="X144" s="450">
        <v>12.08228561</v>
      </c>
      <c r="Y144" s="450">
        <v>34.150143489999998</v>
      </c>
      <c r="Z144" s="450">
        <v>4.8032856669999999</v>
      </c>
      <c r="AA144" s="450">
        <v>6.1697142459999998</v>
      </c>
      <c r="AB144" s="450">
        <v>3.2030000689999998</v>
      </c>
      <c r="AC144" s="408">
        <v>49.942714418571427</v>
      </c>
      <c r="AD144" s="450">
        <v>23.275714059999999</v>
      </c>
      <c r="AE144" s="450">
        <v>5.8257142479999997</v>
      </c>
      <c r="AF144" s="450">
        <v>10.004285810000001</v>
      </c>
      <c r="AG144" s="450">
        <v>1.2214285650000001</v>
      </c>
      <c r="AH144" s="450">
        <v>36.654999320000002</v>
      </c>
      <c r="AI144" s="450">
        <v>4.0242800000000001</v>
      </c>
    </row>
    <row r="145" spans="1:35" ht="15" customHeight="1">
      <c r="W145" s="145">
        <v>33</v>
      </c>
      <c r="X145" s="450">
        <v>11.874000004359614</v>
      </c>
      <c r="Y145" s="450">
        <v>35.225571223667643</v>
      </c>
      <c r="Z145" s="450">
        <v>4.3821428843906904</v>
      </c>
      <c r="AA145" s="450">
        <v>6.3728570940000004</v>
      </c>
      <c r="AB145" s="450">
        <v>2.841857144</v>
      </c>
      <c r="AC145" s="408">
        <v>57.183571406773112</v>
      </c>
      <c r="AD145" s="450">
        <v>22.619999750000002</v>
      </c>
      <c r="AE145" s="450">
        <v>5.5228571210000004</v>
      </c>
      <c r="AF145" s="450">
        <v>10</v>
      </c>
      <c r="AG145" s="450">
        <v>1.3032857349940685</v>
      </c>
      <c r="AH145" s="450">
        <v>35.152857099999999</v>
      </c>
      <c r="AI145" s="450">
        <v>4.354285752</v>
      </c>
    </row>
    <row r="146" spans="1:35" ht="15" customHeight="1">
      <c r="W146" s="145">
        <v>34</v>
      </c>
      <c r="X146" s="450">
        <v>10.842857090000001</v>
      </c>
      <c r="Y146" s="450">
        <v>35.168570930000001</v>
      </c>
      <c r="Z146" s="450">
        <v>13.837000059999999</v>
      </c>
      <c r="AA146" s="450">
        <v>6.1195714130000001</v>
      </c>
      <c r="AB146" s="450">
        <v>3.058000088</v>
      </c>
      <c r="AC146" s="408">
        <v>49.366142269999997</v>
      </c>
      <c r="AD146" s="450">
        <v>25.04757145</v>
      </c>
      <c r="AE146" s="450">
        <v>5.8727143149999996</v>
      </c>
      <c r="AF146" s="450">
        <v>10.00857162</v>
      </c>
      <c r="AG146" s="450">
        <v>1.2842857160000001</v>
      </c>
      <c r="AH146" s="450">
        <v>34.115715029999997</v>
      </c>
      <c r="AI146" s="450">
        <v>4.3511429509999999</v>
      </c>
    </row>
    <row r="147" spans="1:35" ht="15" customHeight="1">
      <c r="W147" s="145">
        <v>35</v>
      </c>
      <c r="X147" s="450">
        <v>10.48142842</v>
      </c>
      <c r="Y147" s="450">
        <v>37.824428560000001</v>
      </c>
      <c r="Z147" s="450">
        <v>3.922857182</v>
      </c>
      <c r="AA147" s="450">
        <v>5.9814286230000002</v>
      </c>
      <c r="AB147" s="450">
        <v>1.506999969</v>
      </c>
      <c r="AC147" s="408">
        <v>56.934856959999998</v>
      </c>
      <c r="AD147" s="450">
        <v>21.374285830000002</v>
      </c>
      <c r="AE147" s="450">
        <v>4.9342857090000001</v>
      </c>
      <c r="AF147" s="450">
        <v>10.28714289</v>
      </c>
      <c r="AG147" s="450">
        <v>1.5979999810000001</v>
      </c>
      <c r="AH147" s="450">
        <v>30.92</v>
      </c>
      <c r="AI147" s="450">
        <v>5.3042856629999999</v>
      </c>
    </row>
    <row r="148" spans="1:35" ht="15" customHeight="1">
      <c r="V148" s="145">
        <v>36</v>
      </c>
      <c r="W148" s="145">
        <v>36</v>
      </c>
      <c r="X148" s="450">
        <v>11.85</v>
      </c>
      <c r="Y148" s="450">
        <v>39.78</v>
      </c>
      <c r="Z148" s="450">
        <v>4.9800000000000004</v>
      </c>
      <c r="AA148" s="450">
        <v>6.03</v>
      </c>
      <c r="AB148" s="450">
        <v>2.8</v>
      </c>
      <c r="AC148" s="408">
        <v>48.51</v>
      </c>
      <c r="AD148" s="450">
        <v>22.661428449999999</v>
      </c>
      <c r="AE148" s="450">
        <v>4.9800000000000004</v>
      </c>
      <c r="AF148" s="450">
        <v>11.01</v>
      </c>
      <c r="AG148" s="450">
        <v>1.63</v>
      </c>
      <c r="AH148" s="450">
        <v>30.922143120000001</v>
      </c>
      <c r="AI148" s="450">
        <v>7.46</v>
      </c>
    </row>
    <row r="149" spans="1:35" ht="15" customHeight="1">
      <c r="W149" s="145">
        <v>37</v>
      </c>
      <c r="X149" s="450">
        <v>12.08</v>
      </c>
      <c r="Y149" s="450">
        <v>44.25</v>
      </c>
      <c r="Z149" s="450">
        <v>4.92</v>
      </c>
      <c r="AA149" s="450">
        <v>6.03</v>
      </c>
      <c r="AB149" s="450">
        <v>2.37</v>
      </c>
      <c r="AC149" s="408">
        <v>43.99</v>
      </c>
      <c r="AD149" s="450">
        <v>19.149999999999999</v>
      </c>
      <c r="AE149" s="450">
        <v>5.31</v>
      </c>
      <c r="AF149" s="450">
        <v>11</v>
      </c>
      <c r="AG149" s="450">
        <v>1.59</v>
      </c>
      <c r="AH149" s="450">
        <v>29.33</v>
      </c>
      <c r="AI149" s="450">
        <v>7.79</v>
      </c>
    </row>
    <row r="150" spans="1:35" ht="15" customHeight="1">
      <c r="W150" s="145">
        <v>38</v>
      </c>
      <c r="X150" s="450">
        <v>11.88371427</v>
      </c>
      <c r="Y150" s="450">
        <v>41.311858039999997</v>
      </c>
      <c r="Z150" s="450">
        <v>4.6447142870000002</v>
      </c>
      <c r="AA150" s="450">
        <v>6.5951428410000004</v>
      </c>
      <c r="AB150" s="450">
        <v>3.0060000420000001</v>
      </c>
      <c r="AC150" s="408">
        <v>47.220570700000003</v>
      </c>
      <c r="AD150" s="450">
        <v>22.304285589999999</v>
      </c>
      <c r="AE150" s="450">
        <v>5.581428528</v>
      </c>
      <c r="AF150" s="450">
        <v>10.85142858</v>
      </c>
      <c r="AG150" s="450">
        <v>1.5402856890000001</v>
      </c>
      <c r="AH150" s="450">
        <v>34.179286410000003</v>
      </c>
      <c r="AI150" s="450">
        <v>8.5442856379999998</v>
      </c>
    </row>
    <row r="151" spans="1:35" ht="15" customHeight="1">
      <c r="V151" s="145">
        <v>39</v>
      </c>
      <c r="W151" s="145">
        <v>39</v>
      </c>
      <c r="X151" s="450">
        <v>13.06</v>
      </c>
      <c r="Y151" s="450">
        <v>41.13</v>
      </c>
      <c r="Z151" s="450">
        <v>4.2699999999999996</v>
      </c>
      <c r="AA151" s="450">
        <v>6.84</v>
      </c>
      <c r="AB151" s="450">
        <v>3.32</v>
      </c>
      <c r="AC151" s="408">
        <v>63.05</v>
      </c>
      <c r="AD151" s="450">
        <v>48.7</v>
      </c>
      <c r="AE151" s="450">
        <v>7.81</v>
      </c>
      <c r="AF151" s="450">
        <v>11.15</v>
      </c>
      <c r="AG151" s="450">
        <v>1.32</v>
      </c>
      <c r="AH151" s="450">
        <v>38.82</v>
      </c>
      <c r="AI151" s="450">
        <v>6.81</v>
      </c>
    </row>
    <row r="152" spans="1:35" ht="15" customHeight="1">
      <c r="W152" s="145">
        <v>40</v>
      </c>
      <c r="X152" s="450">
        <v>15.95</v>
      </c>
      <c r="Y152" s="450">
        <v>46.47</v>
      </c>
      <c r="Z152" s="450">
        <v>5.36</v>
      </c>
      <c r="AA152" s="450">
        <v>7.69</v>
      </c>
      <c r="AB152" s="450">
        <v>3.16</v>
      </c>
      <c r="AC152" s="408">
        <v>61.54</v>
      </c>
      <c r="AD152" s="450">
        <v>37.93</v>
      </c>
      <c r="AE152" s="450">
        <v>7.92</v>
      </c>
      <c r="AF152" s="450">
        <v>11.01</v>
      </c>
      <c r="AG152" s="450">
        <v>1.38</v>
      </c>
      <c r="AH152" s="450">
        <v>43.88</v>
      </c>
      <c r="AI152" s="450">
        <v>6.28</v>
      </c>
    </row>
    <row r="153" spans="1:35" ht="8.85" customHeight="1">
      <c r="W153" s="145">
        <v>41</v>
      </c>
      <c r="X153" s="450">
        <v>15.85</v>
      </c>
      <c r="Y153" s="450">
        <v>37.270000000000003</v>
      </c>
      <c r="Z153" s="450">
        <v>6.97</v>
      </c>
      <c r="AA153" s="450">
        <v>7.1</v>
      </c>
      <c r="AB153" s="450">
        <v>2.9</v>
      </c>
      <c r="AC153" s="408">
        <v>58.12</v>
      </c>
      <c r="AD153" s="450">
        <v>48.92</v>
      </c>
      <c r="AE153" s="450">
        <v>8.59</v>
      </c>
      <c r="AF153" s="450">
        <v>11</v>
      </c>
      <c r="AG153" s="450">
        <v>1.32</v>
      </c>
      <c r="AH153" s="450">
        <v>45.63</v>
      </c>
      <c r="AI153" s="450">
        <v>9.93</v>
      </c>
    </row>
    <row r="154" spans="1:35" ht="8.85" customHeight="1">
      <c r="W154" s="145">
        <v>42</v>
      </c>
      <c r="X154" s="450">
        <v>15.55</v>
      </c>
      <c r="Y154" s="450">
        <v>48.57</v>
      </c>
      <c r="Z154" s="450">
        <v>11.1</v>
      </c>
      <c r="AA154" s="450">
        <v>6.76</v>
      </c>
      <c r="AB154" s="450">
        <v>2.87</v>
      </c>
      <c r="AC154" s="408">
        <v>58.89</v>
      </c>
      <c r="AD154" s="450">
        <v>55.62</v>
      </c>
      <c r="AE154" s="450">
        <v>9.51</v>
      </c>
      <c r="AF154" s="450">
        <v>11.01</v>
      </c>
      <c r="AG154" s="450">
        <v>1.22</v>
      </c>
      <c r="AH154" s="450">
        <v>52.62</v>
      </c>
      <c r="AI154" s="450">
        <v>9.68</v>
      </c>
    </row>
    <row r="155" spans="1:35" ht="8.85" customHeight="1">
      <c r="A155" s="210"/>
      <c r="B155" s="210"/>
      <c r="C155" s="210"/>
      <c r="D155" s="210"/>
      <c r="E155" s="210"/>
      <c r="F155" s="210"/>
      <c r="G155" s="210"/>
      <c r="H155" s="210"/>
      <c r="I155" s="210"/>
      <c r="V155" s="145">
        <v>43</v>
      </c>
      <c r="W155" s="145">
        <v>43</v>
      </c>
      <c r="X155" s="450">
        <v>13.17</v>
      </c>
      <c r="Y155" s="450">
        <v>35.32</v>
      </c>
      <c r="Z155" s="450">
        <v>6.01</v>
      </c>
      <c r="AA155" s="450">
        <v>6.53</v>
      </c>
      <c r="AB155" s="450">
        <v>2.37</v>
      </c>
      <c r="AC155" s="408">
        <v>69.2</v>
      </c>
      <c r="AD155" s="450">
        <v>54.58</v>
      </c>
      <c r="AE155" s="450">
        <v>8.23</v>
      </c>
      <c r="AF155" s="450">
        <v>11.01</v>
      </c>
      <c r="AG155" s="450">
        <v>1.35</v>
      </c>
      <c r="AH155" s="450">
        <v>50.71</v>
      </c>
      <c r="AI155" s="450">
        <v>10.33</v>
      </c>
    </row>
    <row r="156" spans="1:35" ht="8.85" customHeight="1">
      <c r="A156" s="210"/>
      <c r="B156" s="210"/>
      <c r="C156" s="210"/>
      <c r="D156" s="210"/>
      <c r="E156" s="210"/>
      <c r="F156" s="210"/>
      <c r="G156" s="210"/>
      <c r="H156" s="210"/>
      <c r="I156" s="210"/>
      <c r="W156" s="145">
        <v>44</v>
      </c>
      <c r="X156" s="450">
        <v>13.18</v>
      </c>
      <c r="Y156" s="450">
        <v>36.83</v>
      </c>
      <c r="Z156" s="450">
        <v>4.57</v>
      </c>
      <c r="AA156" s="450">
        <v>7.58</v>
      </c>
      <c r="AB156" s="450">
        <v>4.8899999999999997</v>
      </c>
      <c r="AC156" s="408">
        <v>51.59</v>
      </c>
      <c r="AD156" s="450">
        <v>57.65</v>
      </c>
      <c r="AE156" s="450">
        <v>7.72</v>
      </c>
      <c r="AF156" s="450">
        <v>11.01</v>
      </c>
      <c r="AG156" s="450">
        <v>1.47</v>
      </c>
      <c r="AH156" s="450">
        <v>48.41</v>
      </c>
      <c r="AI156" s="450">
        <v>11.29</v>
      </c>
    </row>
    <row r="157" spans="1:35" ht="8.85" customHeight="1">
      <c r="A157" s="210"/>
      <c r="B157" s="210"/>
      <c r="C157" s="210"/>
      <c r="D157" s="210"/>
      <c r="E157" s="210"/>
      <c r="F157" s="210"/>
      <c r="G157" s="210"/>
      <c r="H157" s="210"/>
      <c r="I157" s="210"/>
      <c r="W157" s="145">
        <v>45</v>
      </c>
      <c r="X157" s="450">
        <v>13.49</v>
      </c>
      <c r="Y157" s="450">
        <v>39.520000000000003</v>
      </c>
      <c r="Z157" s="450">
        <v>4.83</v>
      </c>
      <c r="AA157" s="450">
        <v>6.95</v>
      </c>
      <c r="AB157" s="450">
        <v>1.61</v>
      </c>
      <c r="AC157" s="408">
        <v>72.92</v>
      </c>
      <c r="AD157" s="450">
        <v>67.069999999999993</v>
      </c>
      <c r="AE157" s="450">
        <v>6.9</v>
      </c>
      <c r="AF157" s="450">
        <v>11</v>
      </c>
      <c r="AG157" s="450">
        <v>1.42</v>
      </c>
      <c r="AH157" s="450">
        <v>47.24</v>
      </c>
      <c r="AI157" s="450">
        <v>9</v>
      </c>
    </row>
    <row r="158" spans="1:35" ht="8.85" customHeight="1">
      <c r="A158" s="210"/>
      <c r="B158" s="210"/>
      <c r="C158" s="210"/>
      <c r="D158" s="210"/>
      <c r="E158" s="210"/>
      <c r="F158" s="210"/>
      <c r="G158" s="210"/>
      <c r="H158" s="210"/>
      <c r="I158" s="210"/>
      <c r="W158" s="145">
        <v>46</v>
      </c>
      <c r="X158" s="450">
        <v>15.4</v>
      </c>
      <c r="Y158" s="450">
        <v>53.38</v>
      </c>
      <c r="Z158" s="450">
        <v>3.73</v>
      </c>
      <c r="AA158" s="450">
        <v>6.86</v>
      </c>
      <c r="AB158" s="450">
        <v>1.64</v>
      </c>
      <c r="AC158" s="408">
        <v>58.4</v>
      </c>
      <c r="AD158" s="450">
        <v>34.979999999999997</v>
      </c>
      <c r="AE158" s="450">
        <v>5.07</v>
      </c>
      <c r="AF158" s="450">
        <v>11.01</v>
      </c>
      <c r="AG158" s="450">
        <v>1.38</v>
      </c>
      <c r="AH158" s="450">
        <v>40.61</v>
      </c>
      <c r="AI158" s="450">
        <v>8.81</v>
      </c>
    </row>
    <row r="159" spans="1:35" ht="8.85" customHeight="1">
      <c r="A159" s="210"/>
      <c r="B159" s="210"/>
      <c r="C159" s="210"/>
      <c r="D159" s="210"/>
      <c r="E159" s="210"/>
      <c r="F159" s="210"/>
      <c r="G159" s="210"/>
      <c r="H159" s="210"/>
      <c r="I159" s="210"/>
      <c r="W159" s="145">
        <v>47</v>
      </c>
      <c r="X159" s="450">
        <v>16.41</v>
      </c>
      <c r="Y159" s="450">
        <v>61.85</v>
      </c>
      <c r="Z159" s="450">
        <v>2.52</v>
      </c>
      <c r="AA159" s="450">
        <v>6.99</v>
      </c>
      <c r="AB159" s="450">
        <v>1.51</v>
      </c>
      <c r="AC159" s="408">
        <v>52.55</v>
      </c>
      <c r="AD159" s="450">
        <v>29.08</v>
      </c>
      <c r="AE159" s="450">
        <v>4.2699999999999996</v>
      </c>
      <c r="AF159" s="450">
        <v>11</v>
      </c>
      <c r="AG159" s="450">
        <v>1.63</v>
      </c>
      <c r="AH159" s="450">
        <v>41.63</v>
      </c>
      <c r="AI159" s="450">
        <v>9.35</v>
      </c>
    </row>
    <row r="160" spans="1:35" ht="8.85" customHeight="1">
      <c r="A160" s="210"/>
      <c r="B160" s="210"/>
      <c r="C160" s="210"/>
      <c r="D160" s="210"/>
      <c r="E160" s="210"/>
      <c r="F160" s="210"/>
      <c r="G160" s="210"/>
      <c r="H160" s="210"/>
      <c r="I160" s="210"/>
      <c r="V160" s="145">
        <v>48</v>
      </c>
      <c r="W160" s="145">
        <v>48</v>
      </c>
      <c r="X160" s="450">
        <v>16.329999999999998</v>
      </c>
      <c r="Y160" s="450">
        <v>65.33</v>
      </c>
      <c r="Z160" s="450">
        <v>3.57</v>
      </c>
      <c r="AA160" s="450">
        <v>7.11</v>
      </c>
      <c r="AB160" s="450">
        <v>1.47</v>
      </c>
      <c r="AC160" s="408">
        <v>53.43</v>
      </c>
      <c r="AD160" s="450">
        <v>88.06</v>
      </c>
      <c r="AE160" s="450">
        <v>7.88</v>
      </c>
      <c r="AF160" s="450">
        <v>10.86</v>
      </c>
      <c r="AG160" s="450">
        <v>1.6</v>
      </c>
      <c r="AH160" s="450">
        <v>41.01</v>
      </c>
      <c r="AI160" s="450">
        <v>14.19</v>
      </c>
    </row>
    <row r="161" spans="1:35" ht="8.85" customHeight="1">
      <c r="A161" s="210"/>
      <c r="B161" s="210"/>
      <c r="C161" s="210"/>
      <c r="D161" s="210"/>
      <c r="E161" s="210"/>
      <c r="F161" s="210"/>
      <c r="G161" s="210"/>
      <c r="H161" s="210"/>
      <c r="I161" s="210"/>
      <c r="W161" s="145">
        <v>49</v>
      </c>
      <c r="X161" s="450">
        <v>20.239999999999998</v>
      </c>
      <c r="Y161" s="450">
        <v>66.680000000000007</v>
      </c>
      <c r="Z161" s="450">
        <v>6.1</v>
      </c>
      <c r="AA161" s="450">
        <v>8.43</v>
      </c>
      <c r="AB161" s="450">
        <v>2.2400000000000002</v>
      </c>
      <c r="AC161" s="408">
        <v>61.07</v>
      </c>
      <c r="AD161" s="450">
        <v>106.59</v>
      </c>
      <c r="AE161" s="450">
        <v>16.09</v>
      </c>
      <c r="AF161" s="450">
        <v>10.5</v>
      </c>
      <c r="AG161" s="450">
        <v>1.1200000000000001</v>
      </c>
      <c r="AH161" s="450">
        <v>83.6</v>
      </c>
      <c r="AI161" s="450">
        <v>22.62</v>
      </c>
    </row>
    <row r="162" spans="1:35" ht="8.85" customHeight="1">
      <c r="A162" s="210"/>
      <c r="B162" s="210"/>
      <c r="C162" s="210"/>
      <c r="D162" s="210"/>
      <c r="E162" s="210"/>
      <c r="F162" s="210"/>
      <c r="G162" s="210"/>
      <c r="H162" s="210"/>
      <c r="I162" s="210"/>
      <c r="W162" s="145">
        <v>50</v>
      </c>
      <c r="X162" s="450">
        <v>19.809999999999999</v>
      </c>
      <c r="Y162" s="450">
        <v>61.31</v>
      </c>
      <c r="Z162" s="450">
        <v>6.69</v>
      </c>
      <c r="AA162" s="450">
        <v>8.32</v>
      </c>
      <c r="AB162" s="450">
        <v>2.19</v>
      </c>
      <c r="AC162" s="408">
        <v>78.02</v>
      </c>
      <c r="AD162" s="450">
        <v>104.79</v>
      </c>
      <c r="AE162" s="450">
        <v>18.649999999999999</v>
      </c>
      <c r="AF162" s="450">
        <v>10.51</v>
      </c>
      <c r="AG162" s="450">
        <v>1.1399999999999999</v>
      </c>
      <c r="AH162" s="450">
        <v>66.8</v>
      </c>
      <c r="AI162" s="450">
        <v>22.62</v>
      </c>
    </row>
    <row r="163" spans="1:35" ht="8.85" customHeight="1">
      <c r="A163" s="210"/>
      <c r="B163" s="210"/>
      <c r="C163" s="210"/>
      <c r="D163" s="210"/>
      <c r="E163" s="210"/>
      <c r="F163" s="210"/>
      <c r="G163" s="210"/>
      <c r="H163" s="210"/>
      <c r="I163" s="210"/>
      <c r="W163" s="145">
        <v>51</v>
      </c>
      <c r="X163" s="450">
        <v>21.91</v>
      </c>
      <c r="Y163" s="450">
        <v>70.790000000000006</v>
      </c>
      <c r="Z163" s="450">
        <v>13.15</v>
      </c>
      <c r="AA163" s="450">
        <v>9.08</v>
      </c>
      <c r="AB163" s="450">
        <v>3.71</v>
      </c>
      <c r="AC163" s="408">
        <v>67.64</v>
      </c>
      <c r="AD163" s="450">
        <v>69.61</v>
      </c>
      <c r="AE163" s="450">
        <v>11.22</v>
      </c>
      <c r="AF163" s="450">
        <v>10.5</v>
      </c>
      <c r="AG163" s="450">
        <v>1.37</v>
      </c>
      <c r="AH163" s="450">
        <v>55.42</v>
      </c>
      <c r="AI163" s="450">
        <v>17.489999999999998</v>
      </c>
    </row>
    <row r="164" spans="1:35" ht="8.85" customHeight="1">
      <c r="A164" s="210"/>
      <c r="B164" s="210"/>
      <c r="C164" s="210"/>
      <c r="D164" s="210"/>
      <c r="E164" s="210"/>
      <c r="F164" s="210"/>
      <c r="G164" s="210"/>
      <c r="H164" s="210"/>
      <c r="I164" s="210"/>
      <c r="V164" s="145">
        <v>52</v>
      </c>
      <c r="W164" s="145">
        <v>52</v>
      </c>
      <c r="X164" s="450">
        <v>22</v>
      </c>
      <c r="Y164" s="450">
        <v>77.430000000000007</v>
      </c>
      <c r="Z164" s="450">
        <v>17.760000000000002</v>
      </c>
      <c r="AA164" s="450">
        <v>8.42</v>
      </c>
      <c r="AB164" s="450">
        <v>3.57</v>
      </c>
      <c r="AC164" s="408">
        <v>56.19</v>
      </c>
      <c r="AD164" s="450">
        <v>58.45</v>
      </c>
      <c r="AE164" s="450">
        <v>8.01</v>
      </c>
      <c r="AF164" s="450">
        <v>10.51</v>
      </c>
      <c r="AG164" s="450">
        <v>1.53</v>
      </c>
      <c r="AH164" s="450">
        <v>59.55</v>
      </c>
      <c r="AI164" s="450">
        <v>18.61</v>
      </c>
    </row>
    <row r="165" spans="1:35" ht="8.85" customHeight="1">
      <c r="A165" s="210"/>
      <c r="B165" s="210"/>
      <c r="C165" s="210"/>
      <c r="D165" s="210"/>
      <c r="E165" s="210"/>
      <c r="F165" s="210"/>
      <c r="G165" s="210"/>
      <c r="H165" s="210"/>
      <c r="I165" s="210"/>
      <c r="U165" s="392">
        <v>2017</v>
      </c>
      <c r="V165" s="420">
        <v>1</v>
      </c>
      <c r="W165">
        <v>1</v>
      </c>
      <c r="X165" s="450">
        <v>41.55</v>
      </c>
      <c r="Y165" s="450">
        <v>103.58</v>
      </c>
      <c r="Z165" s="450">
        <v>29.67</v>
      </c>
      <c r="AA165" s="450">
        <v>13.85</v>
      </c>
      <c r="AB165" s="450">
        <v>11.3</v>
      </c>
      <c r="AC165" s="408">
        <v>104.02</v>
      </c>
      <c r="AD165" s="450">
        <v>148.43</v>
      </c>
      <c r="AE165" s="450">
        <v>24.1</v>
      </c>
      <c r="AF165" s="450">
        <v>10.220000000000001</v>
      </c>
      <c r="AG165" s="450">
        <v>3.28</v>
      </c>
      <c r="AH165" s="450">
        <v>89.46</v>
      </c>
      <c r="AI165" s="450">
        <v>25.43</v>
      </c>
    </row>
    <row r="166" spans="1:35" ht="8.85" customHeight="1">
      <c r="A166" s="210"/>
      <c r="B166" s="210"/>
      <c r="C166" s="210"/>
      <c r="D166" s="210"/>
      <c r="E166" s="210"/>
      <c r="F166" s="210"/>
      <c r="G166" s="210"/>
      <c r="H166" s="210"/>
      <c r="I166" s="210"/>
      <c r="U166" s="392"/>
      <c r="V166" s="420"/>
      <c r="W166">
        <v>2</v>
      </c>
      <c r="X166" s="450">
        <v>39.6</v>
      </c>
      <c r="Y166" s="450">
        <v>105.01</v>
      </c>
      <c r="Z166" s="450">
        <v>51.2</v>
      </c>
      <c r="AA166" s="450">
        <v>14.96</v>
      </c>
      <c r="AB166" s="450">
        <v>15.4</v>
      </c>
      <c r="AC166" s="408">
        <v>143.97</v>
      </c>
      <c r="AD166" s="450">
        <v>175.88</v>
      </c>
      <c r="AE166" s="450">
        <v>33.74</v>
      </c>
      <c r="AF166" s="450">
        <v>10.17</v>
      </c>
      <c r="AG166" s="450">
        <v>6.45</v>
      </c>
      <c r="AH166" s="450">
        <v>178.14</v>
      </c>
      <c r="AI166" s="450">
        <v>55.67</v>
      </c>
    </row>
    <row r="167" spans="1:35" ht="8.85" customHeight="1">
      <c r="A167" s="210"/>
      <c r="B167" s="210"/>
      <c r="C167" s="210"/>
      <c r="D167" s="210"/>
      <c r="E167" s="210"/>
      <c r="F167" s="210"/>
      <c r="G167" s="210"/>
      <c r="H167" s="210"/>
      <c r="I167" s="210"/>
      <c r="U167" s="392"/>
      <c r="V167" s="420"/>
      <c r="W167">
        <v>3</v>
      </c>
      <c r="X167" s="450">
        <v>73.650000000000006</v>
      </c>
      <c r="Y167" s="450">
        <v>137.41</v>
      </c>
      <c r="Z167" s="450">
        <v>43.26</v>
      </c>
      <c r="AA167" s="450">
        <v>28.98</v>
      </c>
      <c r="AB167" s="450">
        <v>21.94</v>
      </c>
      <c r="AC167" s="408">
        <v>355.12</v>
      </c>
      <c r="AD167" s="450">
        <v>177.57</v>
      </c>
      <c r="AE167" s="450">
        <v>35.49</v>
      </c>
      <c r="AF167" s="450">
        <v>10</v>
      </c>
      <c r="AG167" s="450">
        <v>9.0500000000000007</v>
      </c>
      <c r="AH167" s="450">
        <v>174.94</v>
      </c>
      <c r="AI167" s="450">
        <v>58.31</v>
      </c>
    </row>
    <row r="168" spans="1:35" ht="8.85" customHeight="1">
      <c r="A168" s="210"/>
      <c r="B168" s="210"/>
      <c r="C168" s="210"/>
      <c r="D168" s="210"/>
      <c r="E168" s="210"/>
      <c r="F168" s="210"/>
      <c r="G168" s="210"/>
      <c r="H168" s="210"/>
      <c r="I168" s="210"/>
      <c r="U168" s="392"/>
      <c r="V168" s="420">
        <v>4</v>
      </c>
      <c r="W168">
        <v>4</v>
      </c>
      <c r="X168" s="450">
        <v>65.03</v>
      </c>
      <c r="Y168" s="450">
        <v>127.83</v>
      </c>
      <c r="Z168" s="450">
        <v>32.72</v>
      </c>
      <c r="AA168" s="450">
        <v>30.46</v>
      </c>
      <c r="AB168" s="450">
        <v>23.91</v>
      </c>
      <c r="AC168" s="408">
        <v>519.4</v>
      </c>
      <c r="AD168" s="450">
        <v>205.76</v>
      </c>
      <c r="AE168" s="450">
        <v>48.48</v>
      </c>
      <c r="AF168" s="450">
        <v>10</v>
      </c>
      <c r="AG168" s="450">
        <v>2.4300000000000002</v>
      </c>
      <c r="AH168" s="450">
        <v>141.31</v>
      </c>
      <c r="AI168" s="450">
        <v>47.49</v>
      </c>
    </row>
    <row r="169" spans="1:35" ht="8.85" customHeight="1">
      <c r="A169" s="210"/>
      <c r="B169" s="210"/>
      <c r="C169" s="210"/>
      <c r="D169" s="210"/>
      <c r="E169" s="210"/>
      <c r="F169" s="210"/>
      <c r="G169" s="210"/>
      <c r="H169" s="210"/>
      <c r="I169" s="210"/>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0"/>
      <c r="B170" s="210"/>
      <c r="C170" s="210"/>
      <c r="D170" s="210"/>
      <c r="E170" s="210"/>
      <c r="F170" s="210"/>
      <c r="G170" s="210"/>
      <c r="H170" s="210"/>
      <c r="I170" s="210"/>
      <c r="W170" s="145">
        <v>6</v>
      </c>
      <c r="X170" s="145">
        <v>61.87</v>
      </c>
      <c r="Y170" s="145">
        <v>123.44</v>
      </c>
      <c r="Z170" s="145">
        <v>72.52</v>
      </c>
      <c r="AA170" s="145">
        <v>25.42</v>
      </c>
      <c r="AB170" s="145">
        <v>21.42</v>
      </c>
      <c r="AC170" s="145">
        <v>200.58</v>
      </c>
      <c r="AD170" s="145">
        <v>108.48</v>
      </c>
      <c r="AE170" s="145">
        <v>22.99</v>
      </c>
      <c r="AF170" s="145">
        <v>10.57</v>
      </c>
      <c r="AG170" s="145">
        <v>3.01</v>
      </c>
      <c r="AH170" s="145">
        <v>85.48</v>
      </c>
      <c r="AI170" s="145">
        <v>8.9600000000000009</v>
      </c>
    </row>
    <row r="171" spans="1:35" ht="8.85" customHeight="1">
      <c r="A171" s="210"/>
      <c r="B171" s="210"/>
      <c r="C171" s="210"/>
      <c r="D171" s="210"/>
      <c r="E171" s="210"/>
      <c r="F171" s="210"/>
      <c r="G171" s="210"/>
      <c r="H171" s="210"/>
      <c r="I171" s="210"/>
      <c r="W171" s="145">
        <v>7</v>
      </c>
      <c r="X171" s="145">
        <v>77.569999999999993</v>
      </c>
      <c r="Y171" s="145">
        <v>145.02000000000001</v>
      </c>
      <c r="Z171" s="145">
        <v>59.16</v>
      </c>
      <c r="AA171" s="145">
        <v>35.43</v>
      </c>
      <c r="AB171" s="145">
        <v>25.12</v>
      </c>
      <c r="AC171" s="145">
        <v>393.69</v>
      </c>
      <c r="AD171" s="145">
        <v>144.62</v>
      </c>
      <c r="AE171" s="145">
        <v>39.44</v>
      </c>
      <c r="AF171" s="145">
        <v>10</v>
      </c>
      <c r="AG171" s="145">
        <v>2.88</v>
      </c>
      <c r="AH171" s="145">
        <v>100.57</v>
      </c>
      <c r="AI171" s="145">
        <v>9.42</v>
      </c>
    </row>
    <row r="172" spans="1:35" ht="8.85" customHeight="1">
      <c r="A172" s="210"/>
      <c r="B172" s="210"/>
      <c r="C172" s="210"/>
      <c r="D172" s="210"/>
      <c r="E172" s="210"/>
      <c r="F172" s="210"/>
      <c r="G172" s="210"/>
      <c r="H172" s="210"/>
      <c r="I172" s="210"/>
      <c r="V172" s="145">
        <v>8</v>
      </c>
      <c r="W172" s="145">
        <v>8</v>
      </c>
      <c r="X172" s="145">
        <v>86.94</v>
      </c>
      <c r="Y172" s="145">
        <v>175.03</v>
      </c>
      <c r="Z172" s="145">
        <v>24.36</v>
      </c>
      <c r="AA172" s="145">
        <v>30.45</v>
      </c>
      <c r="AB172" s="145">
        <v>23.33</v>
      </c>
      <c r="AC172" s="145">
        <v>345.37</v>
      </c>
      <c r="AD172" s="145">
        <v>140.63</v>
      </c>
      <c r="AE172" s="145">
        <v>30.47</v>
      </c>
      <c r="AF172" s="145">
        <v>9.58</v>
      </c>
      <c r="AG172" s="145">
        <v>2.0699999999999998</v>
      </c>
      <c r="AH172" s="145">
        <v>163.72999999999999</v>
      </c>
      <c r="AI172" s="145">
        <v>20.22</v>
      </c>
    </row>
    <row r="173" spans="1:35" ht="8.85" customHeight="1">
      <c r="A173" s="210"/>
      <c r="B173" s="210"/>
      <c r="C173" s="210"/>
      <c r="D173" s="210"/>
      <c r="E173" s="210"/>
      <c r="F173" s="210"/>
      <c r="G173" s="210"/>
      <c r="H173" s="210"/>
      <c r="I173" s="210"/>
      <c r="W173" s="145">
        <v>9</v>
      </c>
      <c r="X173" s="145">
        <v>85.13</v>
      </c>
      <c r="Y173" s="145">
        <v>206.14</v>
      </c>
      <c r="Z173" s="145">
        <v>39.07</v>
      </c>
      <c r="AA173" s="145">
        <v>37.72</v>
      </c>
      <c r="AB173" s="145">
        <v>24.83</v>
      </c>
      <c r="AC173" s="145">
        <v>567.22</v>
      </c>
      <c r="AD173" s="145">
        <v>245.85</v>
      </c>
      <c r="AE173" s="145">
        <v>67.56</v>
      </c>
      <c r="AF173" s="145">
        <v>9.01</v>
      </c>
      <c r="AG173" s="145">
        <v>7.33</v>
      </c>
      <c r="AH173" s="145">
        <v>285.31</v>
      </c>
      <c r="AI173" s="145">
        <v>20.22</v>
      </c>
    </row>
    <row r="174" spans="1:35" ht="8.85" customHeight="1">
      <c r="A174" s="210"/>
      <c r="B174" s="210"/>
      <c r="C174" s="210"/>
      <c r="D174" s="210"/>
      <c r="E174" s="210"/>
      <c r="F174" s="210"/>
      <c r="G174" s="210"/>
      <c r="H174" s="210"/>
      <c r="I174" s="210"/>
    </row>
    <row r="175" spans="1:35" ht="8.85" customHeight="1">
      <c r="A175" s="210"/>
      <c r="B175" s="210"/>
      <c r="C175" s="210"/>
      <c r="D175" s="210"/>
      <c r="E175" s="210"/>
      <c r="F175" s="210"/>
      <c r="G175" s="210"/>
      <c r="H175" s="210"/>
      <c r="I175" s="210"/>
    </row>
    <row r="176" spans="1:35" ht="8.85" customHeight="1">
      <c r="A176" s="210"/>
      <c r="B176" s="210"/>
      <c r="C176" s="210"/>
      <c r="D176" s="210"/>
      <c r="E176" s="210"/>
      <c r="F176" s="210"/>
      <c r="G176" s="210"/>
      <c r="H176" s="210"/>
      <c r="I176" s="210"/>
    </row>
    <row r="177" spans="1:35" ht="8.85" customHeight="1">
      <c r="A177" s="210"/>
      <c r="B177" s="210"/>
      <c r="C177" s="210"/>
      <c r="D177" s="210"/>
      <c r="E177" s="210"/>
      <c r="F177" s="210"/>
      <c r="G177" s="210"/>
      <c r="H177" s="210"/>
      <c r="I177" s="210"/>
    </row>
    <row r="178" spans="1:35" ht="8.85" customHeight="1">
      <c r="A178" s="210"/>
      <c r="B178" s="210"/>
      <c r="C178" s="210"/>
      <c r="D178" s="210"/>
      <c r="E178" s="210"/>
      <c r="F178" s="210"/>
      <c r="G178" s="210"/>
      <c r="H178" s="210"/>
      <c r="I178" s="210"/>
    </row>
    <row r="179" spans="1:35" ht="8.85" customHeight="1">
      <c r="A179" s="210"/>
      <c r="B179" s="210"/>
      <c r="C179" s="210"/>
      <c r="D179" s="210"/>
      <c r="E179" s="210"/>
      <c r="F179" s="210"/>
      <c r="G179" s="210"/>
      <c r="H179" s="210"/>
      <c r="I179" s="210"/>
    </row>
    <row r="180" spans="1:35" ht="8.85" customHeight="1">
      <c r="A180" s="210"/>
      <c r="B180" s="210"/>
      <c r="C180" s="210"/>
      <c r="D180" s="210"/>
      <c r="E180" s="210"/>
      <c r="F180" s="210"/>
      <c r="G180" s="210"/>
      <c r="H180" s="210"/>
      <c r="I180" s="210"/>
    </row>
    <row r="181" spans="1:35" ht="8.85" customHeight="1">
      <c r="A181" s="210"/>
      <c r="B181" s="210"/>
      <c r="C181" s="210"/>
      <c r="D181" s="210"/>
      <c r="E181" s="210"/>
      <c r="F181" s="210"/>
      <c r="G181" s="210"/>
      <c r="H181" s="210"/>
      <c r="I181" s="210"/>
    </row>
    <row r="182" spans="1:35" ht="8.85" customHeight="1">
      <c r="A182" s="210"/>
      <c r="B182" s="210"/>
      <c r="C182" s="210"/>
      <c r="D182" s="210"/>
      <c r="E182" s="210"/>
      <c r="F182" s="210"/>
      <c r="G182" s="210"/>
      <c r="H182" s="210"/>
      <c r="I182" s="210"/>
      <c r="U182" s="393"/>
      <c r="V182" s="392"/>
      <c r="W182"/>
      <c r="X182" s="398"/>
      <c r="Y182" s="398"/>
      <c r="Z182" s="398"/>
      <c r="AA182" s="398"/>
      <c r="AB182" s="398"/>
      <c r="AC182" s="398"/>
      <c r="AD182" s="398"/>
      <c r="AE182" s="398"/>
      <c r="AF182" s="398"/>
      <c r="AG182" s="398"/>
      <c r="AH182" s="398"/>
      <c r="AI182" s="398"/>
    </row>
    <row r="183" spans="1:35" ht="8.85" customHeight="1">
      <c r="A183" s="210"/>
      <c r="B183" s="210"/>
      <c r="C183" s="210"/>
      <c r="D183" s="210"/>
      <c r="E183" s="210"/>
      <c r="F183" s="210"/>
      <c r="G183" s="210"/>
      <c r="H183" s="210"/>
      <c r="I183" s="210"/>
      <c r="U183" s="393"/>
      <c r="V183" s="392"/>
      <c r="W183"/>
      <c r="X183" s="398"/>
      <c r="Y183" s="398"/>
      <c r="Z183" s="398"/>
      <c r="AA183" s="398"/>
      <c r="AB183" s="398"/>
      <c r="AC183" s="398"/>
      <c r="AD183" s="398"/>
      <c r="AE183" s="398"/>
      <c r="AF183" s="398"/>
      <c r="AG183" s="398"/>
      <c r="AH183" s="398"/>
      <c r="AI183" s="398"/>
    </row>
    <row r="184" spans="1:35" ht="8.85" customHeight="1">
      <c r="A184" s="210"/>
      <c r="B184" s="210"/>
      <c r="C184" s="210"/>
      <c r="D184" s="210"/>
      <c r="E184" s="210"/>
      <c r="F184" s="210"/>
      <c r="G184" s="210"/>
      <c r="H184" s="210"/>
      <c r="I184" s="210"/>
      <c r="U184" s="393"/>
      <c r="V184" s="392"/>
      <c r="W184"/>
      <c r="X184" s="398"/>
      <c r="Y184" s="398"/>
      <c r="Z184" s="398"/>
      <c r="AA184" s="398"/>
      <c r="AB184" s="398"/>
      <c r="AC184" s="398"/>
      <c r="AD184" s="398"/>
      <c r="AE184" s="398"/>
      <c r="AF184" s="398"/>
      <c r="AG184" s="398"/>
      <c r="AH184" s="398"/>
      <c r="AI184" s="398"/>
    </row>
    <row r="185" spans="1:35" ht="8.85" customHeight="1">
      <c r="A185" s="210"/>
      <c r="B185" s="210"/>
      <c r="C185" s="210"/>
      <c r="D185" s="210"/>
      <c r="E185" s="210"/>
      <c r="F185" s="210"/>
      <c r="G185" s="210"/>
      <c r="H185" s="210"/>
      <c r="I185" s="210"/>
      <c r="U185" s="393"/>
      <c r="V185" s="392"/>
      <c r="W185"/>
      <c r="X185" s="398"/>
      <c r="Y185" s="398"/>
      <c r="Z185" s="398"/>
      <c r="AA185" s="398"/>
      <c r="AB185" s="398"/>
      <c r="AC185" s="398"/>
      <c r="AD185" s="398"/>
      <c r="AE185" s="398"/>
      <c r="AF185" s="398"/>
      <c r="AG185" s="398"/>
      <c r="AH185" s="398"/>
      <c r="AI185" s="398"/>
    </row>
    <row r="186" spans="1:35" ht="8.85" customHeight="1">
      <c r="A186" s="210"/>
      <c r="B186" s="210"/>
      <c r="C186" s="210"/>
      <c r="D186" s="210"/>
      <c r="E186" s="210"/>
      <c r="F186" s="210"/>
      <c r="G186" s="210"/>
      <c r="H186" s="210"/>
      <c r="I186" s="210"/>
      <c r="U186" s="393"/>
      <c r="V186" s="392"/>
      <c r="W186"/>
      <c r="X186" s="398"/>
      <c r="Y186" s="398"/>
      <c r="Z186" s="398"/>
      <c r="AA186" s="398"/>
      <c r="AB186" s="398"/>
      <c r="AC186" s="398"/>
      <c r="AD186" s="398"/>
      <c r="AE186" s="398"/>
      <c r="AF186" s="398"/>
      <c r="AG186" s="398"/>
      <c r="AH186" s="398"/>
      <c r="AI186" s="398"/>
    </row>
    <row r="187" spans="1:35" ht="8.85" customHeight="1">
      <c r="A187" s="210"/>
      <c r="B187" s="210"/>
      <c r="C187" s="210"/>
      <c r="D187" s="210"/>
      <c r="E187" s="210"/>
      <c r="F187" s="210"/>
      <c r="G187" s="210"/>
      <c r="H187" s="210"/>
      <c r="I187" s="210"/>
      <c r="U187" s="393"/>
      <c r="V187" s="392"/>
      <c r="W187"/>
      <c r="X187" s="398"/>
      <c r="Y187" s="398"/>
      <c r="Z187" s="398"/>
      <c r="AA187" s="398"/>
      <c r="AB187" s="398"/>
      <c r="AC187" s="398"/>
      <c r="AD187" s="398"/>
      <c r="AE187" s="398"/>
      <c r="AF187" s="398"/>
      <c r="AG187" s="398"/>
      <c r="AH187" s="398"/>
      <c r="AI187" s="398"/>
    </row>
    <row r="188" spans="1:35" ht="8.85" customHeight="1">
      <c r="A188" s="210"/>
      <c r="B188" s="210"/>
      <c r="C188" s="210"/>
      <c r="D188" s="210"/>
      <c r="E188" s="210"/>
      <c r="F188" s="210"/>
      <c r="G188" s="210"/>
      <c r="H188" s="210"/>
      <c r="I188" s="210"/>
      <c r="U188" s="393"/>
      <c r="V188" s="392"/>
      <c r="W188"/>
      <c r="X188" s="398"/>
      <c r="Y188" s="398"/>
      <c r="Z188" s="398"/>
      <c r="AA188" s="398"/>
      <c r="AB188" s="398"/>
      <c r="AC188" s="398"/>
      <c r="AD188" s="398"/>
      <c r="AE188" s="398"/>
      <c r="AF188" s="398"/>
      <c r="AG188" s="398"/>
      <c r="AH188" s="398"/>
      <c r="AI188" s="398"/>
    </row>
    <row r="189" spans="1:35" ht="8.85" customHeight="1">
      <c r="A189" s="210"/>
      <c r="B189" s="210"/>
      <c r="C189" s="210"/>
      <c r="D189" s="210"/>
      <c r="E189" s="210"/>
      <c r="F189" s="210"/>
      <c r="G189" s="210"/>
      <c r="H189" s="210"/>
      <c r="I189" s="210"/>
      <c r="U189" s="393"/>
      <c r="V189" s="392"/>
      <c r="W189"/>
      <c r="X189" s="398"/>
      <c r="Y189" s="398"/>
      <c r="Z189" s="398"/>
      <c r="AA189" s="398"/>
      <c r="AB189" s="398"/>
      <c r="AC189" s="398"/>
      <c r="AD189" s="398"/>
      <c r="AE189" s="398"/>
      <c r="AF189" s="398"/>
      <c r="AG189" s="398"/>
      <c r="AH189" s="398"/>
      <c r="AI189" s="398"/>
    </row>
    <row r="190" spans="1:35" ht="8.85" customHeight="1">
      <c r="A190" s="210"/>
      <c r="B190" s="210"/>
      <c r="C190" s="210"/>
      <c r="D190" s="210"/>
      <c r="E190" s="210"/>
      <c r="F190" s="210"/>
      <c r="G190" s="210"/>
      <c r="H190" s="210"/>
      <c r="I190" s="210"/>
      <c r="U190" s="393"/>
      <c r="V190" s="392"/>
      <c r="W190"/>
      <c r="X190" s="398"/>
      <c r="Y190" s="398"/>
      <c r="Z190" s="398"/>
      <c r="AA190" s="398"/>
      <c r="AB190" s="398"/>
      <c r="AC190" s="398"/>
      <c r="AD190" s="398"/>
      <c r="AE190" s="398"/>
      <c r="AF190" s="398"/>
      <c r="AG190" s="398"/>
      <c r="AH190" s="398"/>
      <c r="AI190" s="398"/>
    </row>
    <row r="191" spans="1:35" ht="8.85" customHeight="1">
      <c r="A191" s="210"/>
      <c r="B191" s="210"/>
      <c r="C191" s="210"/>
      <c r="D191" s="210"/>
      <c r="E191" s="210"/>
      <c r="F191" s="210"/>
      <c r="G191" s="210"/>
      <c r="H191" s="210"/>
      <c r="I191" s="210"/>
      <c r="U191" s="393"/>
      <c r="V191" s="392"/>
      <c r="W191"/>
      <c r="X191" s="398"/>
      <c r="Y191" s="398"/>
      <c r="Z191" s="398"/>
      <c r="AA191" s="398"/>
      <c r="AB191" s="398"/>
      <c r="AC191" s="398"/>
      <c r="AD191" s="398"/>
      <c r="AE191" s="398"/>
      <c r="AF191" s="398"/>
      <c r="AG191" s="398"/>
      <c r="AH191" s="398"/>
      <c r="AI191" s="398"/>
    </row>
    <row r="192" spans="1:35" ht="8.85" customHeight="1">
      <c r="A192" s="210"/>
      <c r="B192" s="210"/>
      <c r="C192" s="210"/>
      <c r="D192" s="210"/>
      <c r="E192" s="210"/>
      <c r="F192" s="210"/>
      <c r="G192" s="210"/>
      <c r="H192" s="210"/>
      <c r="I192" s="210"/>
      <c r="U192" s="393"/>
      <c r="V192" s="392"/>
      <c r="W192"/>
      <c r="X192" s="398"/>
      <c r="Y192" s="398"/>
      <c r="Z192" s="398"/>
      <c r="AA192" s="398"/>
      <c r="AB192" s="398"/>
      <c r="AC192" s="398"/>
      <c r="AD192" s="398"/>
      <c r="AE192" s="398"/>
      <c r="AF192" s="398"/>
      <c r="AG192" s="398"/>
      <c r="AH192" s="398"/>
      <c r="AI192" s="398"/>
    </row>
    <row r="193" spans="1:35" ht="8.85" customHeight="1">
      <c r="A193" s="210"/>
      <c r="B193" s="210"/>
      <c r="C193" s="210"/>
      <c r="D193" s="210"/>
      <c r="E193" s="210"/>
      <c r="F193" s="210"/>
      <c r="G193" s="210"/>
      <c r="H193" s="210"/>
      <c r="I193" s="210"/>
      <c r="U193" s="393"/>
      <c r="V193" s="392"/>
      <c r="W193"/>
      <c r="X193" s="398"/>
      <c r="Y193" s="398"/>
      <c r="Z193" s="398"/>
      <c r="AA193" s="398"/>
      <c r="AB193" s="398"/>
      <c r="AC193" s="398"/>
      <c r="AD193" s="398"/>
      <c r="AE193" s="398"/>
      <c r="AF193" s="398"/>
      <c r="AG193" s="398"/>
      <c r="AH193" s="398"/>
      <c r="AI193" s="398"/>
    </row>
    <row r="194" spans="1:35" ht="8.85" customHeight="1">
      <c r="A194" s="210"/>
      <c r="B194" s="210"/>
      <c r="C194" s="210"/>
      <c r="D194" s="210"/>
      <c r="E194" s="210"/>
      <c r="F194" s="210"/>
      <c r="G194" s="210"/>
      <c r="H194" s="210"/>
      <c r="I194" s="210"/>
      <c r="U194" s="393"/>
      <c r="V194" s="392"/>
      <c r="W194"/>
      <c r="X194" s="398"/>
      <c r="Y194" s="398"/>
      <c r="Z194" s="398"/>
      <c r="AA194" s="398"/>
      <c r="AB194" s="398"/>
      <c r="AC194" s="398"/>
      <c r="AD194" s="398"/>
      <c r="AE194" s="398"/>
      <c r="AF194" s="398"/>
      <c r="AG194" s="398"/>
      <c r="AH194" s="398"/>
      <c r="AI194" s="398"/>
    </row>
    <row r="195" spans="1:35" ht="8.85" customHeight="1">
      <c r="A195" s="210"/>
      <c r="B195" s="210"/>
      <c r="C195" s="210"/>
      <c r="D195" s="210"/>
      <c r="E195" s="210"/>
      <c r="F195" s="210"/>
      <c r="G195" s="210"/>
      <c r="H195" s="210"/>
      <c r="I195" s="210"/>
      <c r="U195" s="393"/>
      <c r="V195" s="392"/>
      <c r="W195"/>
      <c r="X195" s="398"/>
      <c r="Y195" s="398"/>
      <c r="Z195" s="398"/>
      <c r="AA195" s="398"/>
      <c r="AB195" s="398"/>
      <c r="AC195" s="398"/>
      <c r="AD195" s="398"/>
      <c r="AE195" s="398"/>
      <c r="AF195" s="398"/>
      <c r="AG195" s="398"/>
      <c r="AH195" s="398"/>
      <c r="AI195" s="398"/>
    </row>
    <row r="196" spans="1:35" ht="8.85" customHeight="1">
      <c r="A196" s="210"/>
      <c r="B196" s="210"/>
      <c r="C196" s="210"/>
      <c r="D196" s="210"/>
      <c r="E196" s="210"/>
      <c r="F196" s="210"/>
      <c r="G196" s="210"/>
      <c r="H196" s="210"/>
      <c r="I196" s="210"/>
      <c r="U196" s="393"/>
      <c r="V196" s="392"/>
      <c r="W196"/>
      <c r="X196" s="398"/>
      <c r="Y196" s="398"/>
      <c r="Z196" s="398"/>
      <c r="AA196" s="398"/>
      <c r="AB196" s="398"/>
      <c r="AC196" s="398"/>
      <c r="AD196" s="398"/>
      <c r="AE196" s="398"/>
      <c r="AF196" s="398"/>
      <c r="AG196" s="398"/>
      <c r="AH196" s="398"/>
      <c r="AI196" s="398"/>
    </row>
    <row r="197" spans="1:35" ht="8.85" customHeight="1">
      <c r="A197" s="210"/>
      <c r="B197" s="210"/>
      <c r="C197" s="210"/>
      <c r="D197" s="210"/>
      <c r="E197" s="210"/>
      <c r="F197" s="210"/>
      <c r="G197" s="210"/>
      <c r="H197" s="210"/>
      <c r="I197" s="210"/>
      <c r="U197" s="393"/>
      <c r="V197" s="392"/>
      <c r="W197"/>
      <c r="X197" s="398"/>
      <c r="Y197" s="398"/>
      <c r="Z197" s="398"/>
      <c r="AA197" s="398"/>
      <c r="AB197" s="398"/>
      <c r="AC197" s="398"/>
      <c r="AD197" s="398"/>
      <c r="AE197" s="398"/>
      <c r="AF197" s="398"/>
      <c r="AG197" s="398"/>
      <c r="AH197" s="398"/>
      <c r="AI197" s="398"/>
    </row>
    <row r="198" spans="1:35" ht="8.85" customHeight="1">
      <c r="A198" s="210"/>
      <c r="B198" s="210"/>
      <c r="C198" s="210"/>
      <c r="D198" s="210"/>
      <c r="E198" s="210"/>
      <c r="F198" s="210"/>
      <c r="G198" s="210"/>
      <c r="H198" s="210"/>
      <c r="I198" s="210"/>
      <c r="U198" s="393"/>
      <c r="V198" s="392"/>
      <c r="W198"/>
      <c r="X198" s="398"/>
      <c r="Y198" s="398"/>
      <c r="Z198" s="398"/>
      <c r="AA198" s="398"/>
      <c r="AB198" s="398"/>
      <c r="AC198" s="398"/>
      <c r="AD198" s="398"/>
      <c r="AE198" s="398"/>
      <c r="AF198" s="398"/>
      <c r="AG198" s="398"/>
      <c r="AH198" s="398"/>
      <c r="AI198" s="398"/>
    </row>
    <row r="199" spans="1:35" ht="8.85" customHeight="1">
      <c r="A199" s="210"/>
      <c r="B199" s="210"/>
      <c r="C199" s="210"/>
      <c r="D199" s="210"/>
      <c r="E199" s="210"/>
      <c r="F199" s="210"/>
      <c r="G199" s="210"/>
      <c r="H199" s="210"/>
      <c r="I199" s="210"/>
      <c r="U199" s="393"/>
      <c r="V199" s="392"/>
      <c r="W199"/>
      <c r="X199" s="398"/>
      <c r="Y199" s="398"/>
      <c r="Z199" s="398"/>
      <c r="AA199" s="398"/>
      <c r="AB199" s="398"/>
      <c r="AC199" s="398"/>
      <c r="AD199" s="398"/>
      <c r="AE199" s="398"/>
      <c r="AF199" s="398"/>
      <c r="AG199" s="398"/>
      <c r="AH199" s="398"/>
      <c r="AI199" s="398"/>
    </row>
    <row r="200" spans="1:35" ht="8.85" customHeight="1">
      <c r="A200" s="210"/>
      <c r="B200" s="210"/>
      <c r="C200" s="210"/>
      <c r="D200" s="210"/>
      <c r="E200" s="210"/>
      <c r="F200" s="210"/>
      <c r="G200" s="210"/>
      <c r="H200" s="210"/>
      <c r="I200" s="210"/>
      <c r="U200" s="393"/>
      <c r="V200" s="392"/>
      <c r="W200"/>
      <c r="X200" s="398"/>
      <c r="Y200" s="398"/>
      <c r="Z200" s="398"/>
      <c r="AA200" s="398"/>
      <c r="AB200" s="398"/>
      <c r="AC200" s="398"/>
      <c r="AD200" s="398"/>
      <c r="AE200" s="398"/>
      <c r="AF200" s="398"/>
      <c r="AG200" s="398"/>
      <c r="AH200" s="398"/>
      <c r="AI200" s="398"/>
    </row>
    <row r="201" spans="1:35" ht="8.85" customHeight="1">
      <c r="A201" s="210"/>
      <c r="B201" s="210"/>
      <c r="C201" s="210"/>
      <c r="D201" s="210"/>
      <c r="E201" s="210"/>
      <c r="F201" s="210"/>
      <c r="G201" s="210"/>
      <c r="H201" s="210"/>
      <c r="I201" s="210"/>
      <c r="U201" s="393"/>
      <c r="V201" s="392"/>
      <c r="W201"/>
      <c r="X201" s="398"/>
      <c r="Y201" s="398"/>
      <c r="Z201" s="398"/>
      <c r="AA201" s="398"/>
      <c r="AB201" s="398"/>
      <c r="AC201" s="398"/>
      <c r="AD201" s="398"/>
      <c r="AE201" s="398"/>
      <c r="AF201" s="398"/>
      <c r="AG201" s="398"/>
      <c r="AH201" s="398"/>
      <c r="AI201" s="398"/>
    </row>
    <row r="202" spans="1:35" ht="8.85" customHeight="1">
      <c r="A202" s="210"/>
      <c r="B202" s="210"/>
      <c r="C202" s="210"/>
      <c r="D202" s="210"/>
      <c r="E202" s="210"/>
      <c r="F202" s="210"/>
      <c r="G202" s="210"/>
      <c r="H202" s="210"/>
      <c r="I202" s="210"/>
      <c r="U202" s="393"/>
      <c r="V202" s="392"/>
      <c r="W202"/>
      <c r="X202" s="398"/>
      <c r="Y202" s="398"/>
      <c r="Z202" s="398"/>
      <c r="AA202" s="398"/>
      <c r="AB202" s="398"/>
      <c r="AC202" s="398"/>
      <c r="AD202" s="398"/>
      <c r="AE202" s="398"/>
      <c r="AF202" s="398"/>
      <c r="AG202" s="398"/>
      <c r="AH202" s="398"/>
      <c r="AI202" s="398"/>
    </row>
    <row r="203" spans="1:35" ht="8.85" customHeight="1">
      <c r="A203" s="210"/>
      <c r="B203" s="210"/>
      <c r="C203" s="210"/>
      <c r="D203" s="210"/>
      <c r="E203" s="210"/>
      <c r="F203" s="210"/>
      <c r="G203" s="210"/>
      <c r="H203" s="210"/>
      <c r="I203" s="210"/>
      <c r="U203" s="393"/>
      <c r="V203" s="392"/>
      <c r="W203"/>
      <c r="X203" s="398"/>
      <c r="Y203" s="398"/>
      <c r="Z203" s="398"/>
      <c r="AA203" s="398"/>
      <c r="AB203" s="398"/>
      <c r="AC203" s="398"/>
      <c r="AD203" s="398"/>
      <c r="AE203" s="398"/>
      <c r="AF203" s="398"/>
      <c r="AG203" s="398"/>
      <c r="AH203" s="398"/>
      <c r="AI203" s="398"/>
    </row>
    <row r="204" spans="1:35" ht="8.85" customHeight="1">
      <c r="A204" s="210"/>
      <c r="B204" s="210"/>
      <c r="C204" s="210"/>
      <c r="D204" s="210"/>
      <c r="E204" s="210"/>
      <c r="F204" s="210"/>
      <c r="G204" s="210"/>
      <c r="H204" s="210"/>
      <c r="I204" s="210"/>
      <c r="U204" s="393"/>
      <c r="V204" s="392"/>
      <c r="W204"/>
      <c r="X204" s="398"/>
      <c r="Y204" s="398"/>
      <c r="Z204" s="398"/>
      <c r="AA204" s="398"/>
      <c r="AB204" s="398"/>
      <c r="AC204" s="398"/>
      <c r="AD204" s="398"/>
      <c r="AE204" s="398"/>
      <c r="AF204" s="398"/>
      <c r="AG204" s="398"/>
      <c r="AH204" s="398"/>
      <c r="AI204" s="398"/>
    </row>
    <row r="205" spans="1:35" ht="8.85" customHeight="1">
      <c r="A205" s="210"/>
      <c r="B205" s="210"/>
      <c r="C205" s="210"/>
      <c r="D205" s="210"/>
      <c r="E205" s="210"/>
      <c r="F205" s="210"/>
      <c r="G205" s="210"/>
      <c r="H205" s="210"/>
      <c r="I205" s="210"/>
      <c r="U205" s="393"/>
      <c r="V205" s="392"/>
      <c r="W205"/>
      <c r="X205" s="398"/>
      <c r="Y205" s="398"/>
      <c r="Z205" s="398"/>
      <c r="AA205" s="398"/>
      <c r="AB205" s="398"/>
      <c r="AC205" s="398"/>
      <c r="AD205" s="398"/>
      <c r="AE205" s="398"/>
      <c r="AF205" s="398"/>
      <c r="AG205" s="398"/>
      <c r="AH205" s="398"/>
      <c r="AI205" s="398"/>
    </row>
    <row r="206" spans="1:35" ht="8.85" customHeight="1">
      <c r="A206" s="210"/>
      <c r="B206" s="210"/>
      <c r="C206" s="210"/>
      <c r="D206" s="210"/>
      <c r="E206" s="210"/>
      <c r="F206" s="210"/>
      <c r="G206" s="210"/>
      <c r="H206" s="210"/>
      <c r="I206" s="210"/>
      <c r="U206" s="393"/>
      <c r="V206" s="392"/>
      <c r="W206"/>
      <c r="X206" s="398"/>
      <c r="Y206" s="398"/>
      <c r="Z206" s="398"/>
      <c r="AA206" s="398"/>
      <c r="AB206" s="398"/>
      <c r="AC206" s="398"/>
      <c r="AD206" s="398"/>
      <c r="AE206" s="398"/>
      <c r="AF206" s="398"/>
      <c r="AG206" s="398"/>
      <c r="AH206" s="398"/>
      <c r="AI206" s="398"/>
    </row>
    <row r="207" spans="1:35" ht="8.85" customHeight="1">
      <c r="A207" s="210"/>
      <c r="B207" s="210"/>
      <c r="C207" s="210"/>
      <c r="D207" s="210"/>
      <c r="E207" s="210"/>
      <c r="F207" s="210"/>
      <c r="G207" s="210"/>
      <c r="H207" s="210"/>
      <c r="I207" s="210"/>
      <c r="U207" s="393"/>
      <c r="V207" s="392"/>
      <c r="W207"/>
      <c r="X207" s="398"/>
      <c r="Y207" s="398"/>
      <c r="Z207" s="398"/>
      <c r="AA207" s="398"/>
      <c r="AB207" s="398"/>
      <c r="AC207" s="398"/>
      <c r="AD207" s="398"/>
      <c r="AE207" s="398"/>
      <c r="AF207" s="398"/>
      <c r="AG207" s="398"/>
      <c r="AH207" s="398"/>
      <c r="AI207" s="398"/>
    </row>
    <row r="208" spans="1:35" ht="8.85" customHeight="1">
      <c r="A208" s="210"/>
      <c r="B208" s="210"/>
      <c r="C208" s="210"/>
      <c r="D208" s="210"/>
      <c r="E208" s="210"/>
      <c r="F208" s="210"/>
      <c r="G208" s="210"/>
      <c r="H208" s="210"/>
      <c r="I208" s="210"/>
      <c r="U208" s="393"/>
      <c r="V208" s="392"/>
      <c r="W208"/>
      <c r="X208" s="398"/>
      <c r="Y208" s="398"/>
      <c r="Z208" s="398"/>
      <c r="AA208" s="398"/>
      <c r="AB208" s="398"/>
      <c r="AC208" s="398"/>
      <c r="AD208" s="398"/>
      <c r="AE208" s="398"/>
      <c r="AF208" s="398"/>
      <c r="AG208" s="398"/>
      <c r="AH208" s="398"/>
      <c r="AI208" s="398"/>
    </row>
    <row r="209" spans="1:35" ht="8.85" customHeight="1">
      <c r="A209" s="210"/>
      <c r="B209" s="210"/>
      <c r="C209" s="210"/>
      <c r="D209" s="210"/>
      <c r="E209" s="210"/>
      <c r="F209" s="210"/>
      <c r="G209" s="210"/>
      <c r="H209" s="210"/>
      <c r="I209" s="210"/>
      <c r="U209" s="393"/>
      <c r="V209" s="392"/>
      <c r="W209"/>
      <c r="X209" s="398"/>
      <c r="Y209" s="398"/>
      <c r="Z209" s="398"/>
      <c r="AA209" s="398"/>
      <c r="AB209" s="398"/>
      <c r="AC209" s="398"/>
      <c r="AD209" s="398"/>
      <c r="AE209" s="398"/>
      <c r="AF209" s="398"/>
      <c r="AG209" s="398"/>
      <c r="AH209" s="398"/>
      <c r="AI209" s="398"/>
    </row>
    <row r="210" spans="1:35" ht="8.85" customHeight="1">
      <c r="A210" s="210"/>
      <c r="B210" s="210"/>
      <c r="C210" s="210"/>
      <c r="D210" s="210"/>
      <c r="E210" s="210"/>
      <c r="F210" s="210"/>
      <c r="G210" s="210"/>
      <c r="H210" s="210"/>
      <c r="I210" s="210"/>
      <c r="U210" s="393"/>
      <c r="V210" s="392"/>
      <c r="W210"/>
      <c r="X210" s="398"/>
      <c r="Y210" s="398"/>
      <c r="Z210" s="398"/>
      <c r="AA210" s="398"/>
      <c r="AB210" s="398"/>
      <c r="AC210" s="398"/>
      <c r="AD210" s="398"/>
      <c r="AE210" s="398"/>
      <c r="AF210" s="398"/>
      <c r="AG210" s="398"/>
      <c r="AH210" s="398"/>
      <c r="AI210" s="398"/>
    </row>
    <row r="211" spans="1:35" ht="8.85" customHeight="1">
      <c r="A211" s="210"/>
      <c r="B211" s="210"/>
      <c r="C211" s="210"/>
      <c r="D211" s="210"/>
      <c r="E211" s="210"/>
      <c r="F211" s="210"/>
      <c r="G211" s="210"/>
      <c r="H211" s="210"/>
      <c r="I211" s="210"/>
      <c r="U211" s="393"/>
      <c r="V211" s="392"/>
      <c r="W211"/>
      <c r="X211" s="398"/>
      <c r="Y211" s="398"/>
      <c r="Z211" s="398"/>
      <c r="AA211" s="398"/>
      <c r="AB211" s="398"/>
      <c r="AC211" s="398"/>
      <c r="AD211" s="398"/>
      <c r="AE211" s="398"/>
      <c r="AF211" s="398"/>
      <c r="AG211" s="398"/>
      <c r="AH211" s="398"/>
      <c r="AI211" s="398"/>
    </row>
    <row r="212" spans="1:35" ht="8.85" customHeight="1">
      <c r="A212" s="210"/>
      <c r="B212" s="210"/>
      <c r="C212" s="210"/>
      <c r="D212" s="210"/>
      <c r="E212" s="210"/>
      <c r="F212" s="210"/>
      <c r="G212" s="210"/>
      <c r="H212" s="210"/>
      <c r="I212" s="210"/>
      <c r="U212" s="393"/>
      <c r="V212" s="392"/>
      <c r="W212"/>
      <c r="X212" s="398"/>
      <c r="Y212" s="398"/>
      <c r="Z212" s="398"/>
      <c r="AA212" s="398"/>
      <c r="AB212" s="398"/>
      <c r="AC212" s="398"/>
      <c r="AD212" s="398"/>
      <c r="AE212" s="398"/>
      <c r="AF212" s="398"/>
      <c r="AG212" s="398"/>
      <c r="AH212" s="398"/>
      <c r="AI212" s="398"/>
    </row>
    <row r="213" spans="1:35" ht="8.85" customHeight="1">
      <c r="A213" s="210"/>
      <c r="B213" s="210"/>
      <c r="C213" s="210"/>
      <c r="D213" s="210"/>
      <c r="E213" s="210"/>
      <c r="F213" s="210"/>
      <c r="G213" s="210"/>
      <c r="H213" s="210"/>
      <c r="I213" s="210"/>
      <c r="U213" s="393"/>
      <c r="V213" s="392"/>
      <c r="W213"/>
      <c r="X213" s="398"/>
      <c r="Y213" s="398"/>
      <c r="Z213" s="398"/>
      <c r="AA213" s="398"/>
      <c r="AB213" s="398"/>
      <c r="AC213" s="398"/>
      <c r="AD213" s="398"/>
      <c r="AE213" s="398"/>
      <c r="AF213" s="398"/>
      <c r="AG213" s="398"/>
      <c r="AH213" s="398"/>
      <c r="AI213" s="398"/>
    </row>
    <row r="214" spans="1:35" ht="8.85" customHeight="1">
      <c r="A214" s="210"/>
      <c r="B214" s="210"/>
      <c r="C214" s="210"/>
      <c r="D214" s="210"/>
      <c r="E214" s="210"/>
      <c r="F214" s="210"/>
      <c r="G214" s="210"/>
      <c r="H214" s="210"/>
      <c r="I214" s="210"/>
      <c r="U214" s="393"/>
      <c r="V214" s="392"/>
      <c r="W214"/>
      <c r="X214" s="398"/>
      <c r="Y214" s="398"/>
      <c r="Z214" s="398"/>
      <c r="AA214" s="398"/>
      <c r="AB214" s="398"/>
      <c r="AC214" s="398"/>
      <c r="AD214" s="398"/>
      <c r="AE214" s="398"/>
      <c r="AF214" s="398"/>
      <c r="AG214" s="398"/>
      <c r="AH214" s="398"/>
      <c r="AI214" s="398"/>
    </row>
    <row r="215" spans="1:35" ht="8.85" customHeight="1">
      <c r="A215" s="210"/>
      <c r="B215" s="210"/>
      <c r="C215" s="210"/>
      <c r="D215" s="210"/>
      <c r="E215" s="210"/>
      <c r="F215" s="210"/>
      <c r="G215" s="210"/>
      <c r="H215" s="210"/>
      <c r="I215" s="210"/>
      <c r="U215" s="393"/>
      <c r="V215" s="392"/>
      <c r="W215"/>
      <c r="X215" s="398"/>
      <c r="Y215" s="398"/>
      <c r="Z215" s="398"/>
      <c r="AA215" s="398"/>
      <c r="AB215" s="398"/>
      <c r="AC215" s="398"/>
      <c r="AD215" s="398"/>
      <c r="AE215" s="398"/>
      <c r="AF215" s="398"/>
      <c r="AG215" s="398"/>
      <c r="AH215" s="398"/>
      <c r="AI215" s="398"/>
    </row>
    <row r="216" spans="1:35" ht="8.85" customHeight="1">
      <c r="A216" s="210"/>
      <c r="B216" s="210"/>
      <c r="C216" s="210"/>
      <c r="D216" s="210"/>
      <c r="E216" s="210"/>
      <c r="F216" s="210"/>
      <c r="G216" s="210"/>
      <c r="H216" s="210"/>
      <c r="I216" s="210"/>
      <c r="U216" s="393"/>
      <c r="V216" s="392"/>
      <c r="W216"/>
      <c r="X216" s="398"/>
      <c r="Y216" s="398"/>
      <c r="Z216" s="398"/>
      <c r="AA216" s="398"/>
      <c r="AB216" s="398"/>
      <c r="AC216" s="398"/>
      <c r="AD216" s="398"/>
      <c r="AE216" s="398"/>
      <c r="AF216" s="398"/>
      <c r="AG216" s="398"/>
      <c r="AH216" s="398"/>
      <c r="AI216" s="398"/>
    </row>
    <row r="217" spans="1:35" ht="8.85" customHeight="1">
      <c r="A217" s="210"/>
      <c r="B217" s="210"/>
      <c r="C217" s="210"/>
      <c r="D217" s="210"/>
      <c r="E217" s="210"/>
      <c r="F217" s="210"/>
      <c r="G217" s="210"/>
      <c r="H217" s="210"/>
      <c r="I217" s="210"/>
      <c r="U217" s="393"/>
      <c r="V217" s="392"/>
      <c r="W217"/>
      <c r="X217" s="398"/>
      <c r="Y217" s="398"/>
      <c r="Z217" s="398"/>
      <c r="AA217" s="398"/>
      <c r="AB217" s="398"/>
      <c r="AC217" s="398"/>
      <c r="AD217" s="398"/>
      <c r="AE217" s="398"/>
      <c r="AF217" s="398"/>
      <c r="AG217" s="398"/>
      <c r="AH217" s="398"/>
      <c r="AI217" s="398"/>
    </row>
    <row r="218" spans="1:35" ht="8.85" customHeight="1">
      <c r="A218" s="210"/>
      <c r="B218" s="210"/>
      <c r="C218" s="210"/>
      <c r="D218" s="210"/>
      <c r="E218" s="210"/>
      <c r="F218" s="210"/>
      <c r="G218" s="210"/>
      <c r="H218" s="210"/>
      <c r="I218" s="210"/>
      <c r="U218" s="393"/>
      <c r="V218" s="392"/>
      <c r="W218"/>
      <c r="X218" s="398"/>
      <c r="Y218" s="398"/>
      <c r="Z218" s="398"/>
      <c r="AA218" s="398"/>
      <c r="AB218" s="398"/>
      <c r="AC218" s="398"/>
      <c r="AD218" s="398"/>
      <c r="AE218" s="398"/>
      <c r="AF218" s="398"/>
      <c r="AG218" s="398"/>
      <c r="AH218" s="398"/>
      <c r="AI218" s="398"/>
    </row>
    <row r="219" spans="1:35" ht="8.85" customHeight="1">
      <c r="A219" s="210"/>
      <c r="B219" s="210"/>
      <c r="C219" s="210"/>
      <c r="D219" s="210"/>
      <c r="E219" s="210"/>
      <c r="F219" s="210"/>
      <c r="G219" s="210"/>
      <c r="H219" s="210"/>
      <c r="I219" s="210"/>
      <c r="U219" s="393"/>
      <c r="V219" s="392"/>
      <c r="W219"/>
      <c r="X219" s="398"/>
      <c r="Y219" s="398"/>
      <c r="Z219" s="398"/>
      <c r="AA219" s="398"/>
      <c r="AB219" s="398"/>
      <c r="AC219" s="398"/>
      <c r="AD219" s="398"/>
      <c r="AE219" s="398"/>
      <c r="AF219" s="398"/>
      <c r="AG219" s="398"/>
      <c r="AH219" s="398"/>
      <c r="AI219" s="398"/>
    </row>
    <row r="220" spans="1:35" ht="8.85" customHeight="1">
      <c r="A220" s="210"/>
      <c r="B220" s="210"/>
      <c r="C220" s="210"/>
      <c r="D220" s="210"/>
      <c r="E220" s="210"/>
      <c r="F220" s="210"/>
      <c r="G220" s="210"/>
      <c r="H220" s="210"/>
      <c r="I220" s="210"/>
      <c r="U220" s="393"/>
      <c r="V220" s="392"/>
      <c r="W220"/>
      <c r="X220" s="398"/>
      <c r="Y220" s="398"/>
      <c r="Z220" s="398"/>
      <c r="AA220" s="398"/>
      <c r="AB220" s="398"/>
      <c r="AC220" s="398"/>
      <c r="AD220" s="398"/>
      <c r="AE220" s="398"/>
      <c r="AF220" s="398"/>
      <c r="AG220" s="398"/>
      <c r="AH220" s="398"/>
      <c r="AI220" s="398"/>
    </row>
    <row r="221" spans="1:35" ht="8.85" customHeight="1">
      <c r="A221" s="210"/>
      <c r="B221" s="210"/>
      <c r="C221" s="210"/>
      <c r="D221" s="210"/>
      <c r="E221" s="210"/>
      <c r="F221" s="210"/>
      <c r="G221" s="210"/>
      <c r="H221" s="210"/>
      <c r="I221" s="210"/>
      <c r="U221" s="393"/>
      <c r="V221" s="392"/>
      <c r="W221"/>
      <c r="X221" s="398"/>
      <c r="Y221" s="398"/>
      <c r="Z221" s="398"/>
      <c r="AA221" s="398"/>
      <c r="AB221" s="398"/>
      <c r="AC221" s="398"/>
      <c r="AD221" s="398"/>
      <c r="AE221" s="398"/>
      <c r="AF221" s="398"/>
      <c r="AG221" s="398"/>
      <c r="AH221" s="398"/>
      <c r="AI221" s="398"/>
    </row>
    <row r="222" spans="1:35" ht="8.85" customHeight="1">
      <c r="A222" s="210"/>
      <c r="B222" s="210"/>
      <c r="C222" s="210"/>
      <c r="D222" s="210"/>
      <c r="E222" s="210"/>
      <c r="F222" s="210"/>
      <c r="G222" s="210"/>
      <c r="H222" s="210"/>
      <c r="I222" s="210"/>
      <c r="U222" s="393"/>
      <c r="V222" s="392"/>
      <c r="W222"/>
      <c r="X222" s="398"/>
      <c r="Y222" s="398"/>
      <c r="Z222" s="398"/>
      <c r="AA222" s="398"/>
      <c r="AB222" s="398"/>
      <c r="AC222" s="398"/>
      <c r="AD222" s="398"/>
      <c r="AE222" s="398"/>
      <c r="AF222" s="398"/>
      <c r="AG222" s="398"/>
      <c r="AH222" s="398"/>
      <c r="AI222" s="398"/>
    </row>
    <row r="223" spans="1:35" ht="8.85" customHeight="1">
      <c r="A223" s="210"/>
      <c r="B223" s="210"/>
      <c r="C223" s="210"/>
      <c r="D223" s="210"/>
      <c r="E223" s="210"/>
      <c r="F223" s="210"/>
      <c r="G223" s="210"/>
      <c r="H223" s="210"/>
      <c r="I223" s="210"/>
      <c r="U223" s="393"/>
      <c r="V223" s="392"/>
      <c r="W223"/>
      <c r="X223" s="398"/>
      <c r="Y223" s="398"/>
      <c r="Z223" s="398"/>
      <c r="AA223" s="398"/>
      <c r="AB223" s="398"/>
      <c r="AC223" s="398"/>
      <c r="AD223" s="398"/>
      <c r="AE223" s="398"/>
      <c r="AF223" s="398"/>
      <c r="AG223" s="398"/>
      <c r="AH223" s="398"/>
      <c r="AI223" s="398"/>
    </row>
    <row r="224" spans="1:35" ht="8.85" customHeight="1">
      <c r="A224" s="210"/>
      <c r="B224" s="210"/>
      <c r="C224" s="210"/>
      <c r="D224" s="210"/>
      <c r="E224" s="210"/>
      <c r="F224" s="210"/>
      <c r="G224" s="210"/>
      <c r="H224" s="210"/>
      <c r="I224" s="210"/>
      <c r="U224" s="393"/>
      <c r="V224" s="392"/>
      <c r="W224"/>
      <c r="X224" s="398"/>
      <c r="Y224" s="398"/>
      <c r="Z224" s="398"/>
      <c r="AA224" s="398"/>
      <c r="AB224" s="398"/>
      <c r="AC224" s="398"/>
      <c r="AD224" s="398"/>
      <c r="AE224" s="398"/>
      <c r="AF224" s="398"/>
      <c r="AG224" s="398"/>
      <c r="AH224" s="398"/>
      <c r="AI224" s="398"/>
    </row>
    <row r="225" spans="1:35" ht="8.85" customHeight="1">
      <c r="A225" s="210"/>
      <c r="B225" s="210"/>
      <c r="C225" s="210"/>
      <c r="D225" s="210"/>
      <c r="E225" s="210"/>
      <c r="F225" s="210"/>
      <c r="G225" s="210"/>
      <c r="H225" s="210"/>
      <c r="I225" s="210"/>
      <c r="U225" s="393"/>
      <c r="V225" s="392"/>
      <c r="W225"/>
      <c r="X225" s="398"/>
      <c r="Y225" s="398"/>
      <c r="Z225" s="398"/>
      <c r="AA225" s="398"/>
      <c r="AB225" s="398"/>
      <c r="AC225" s="398"/>
      <c r="AD225" s="398"/>
      <c r="AE225" s="398"/>
      <c r="AF225" s="398"/>
      <c r="AG225" s="398"/>
      <c r="AH225" s="398"/>
      <c r="AI225" s="398"/>
    </row>
    <row r="226" spans="1:35" ht="8.85" customHeight="1">
      <c r="A226" s="210"/>
      <c r="B226" s="210"/>
      <c r="C226" s="210"/>
      <c r="D226" s="210"/>
      <c r="E226" s="210"/>
      <c r="F226" s="210"/>
      <c r="G226" s="210"/>
      <c r="H226" s="210"/>
      <c r="I226" s="210"/>
      <c r="U226" s="393"/>
      <c r="V226" s="392"/>
      <c r="W226"/>
      <c r="X226" s="398"/>
      <c r="Y226" s="398"/>
      <c r="Z226" s="398"/>
      <c r="AA226" s="398"/>
      <c r="AB226" s="398"/>
      <c r="AC226" s="398"/>
      <c r="AD226" s="398"/>
      <c r="AE226" s="398"/>
      <c r="AF226" s="398"/>
      <c r="AG226" s="398"/>
      <c r="AH226" s="398"/>
      <c r="AI226" s="398"/>
    </row>
    <row r="227" spans="1:35" ht="8.85" customHeight="1">
      <c r="A227" s="210"/>
      <c r="B227" s="210"/>
      <c r="C227" s="210"/>
      <c r="D227" s="210"/>
      <c r="E227" s="210"/>
      <c r="F227" s="210"/>
      <c r="G227" s="210"/>
      <c r="H227" s="210"/>
      <c r="I227" s="210"/>
      <c r="U227" s="393"/>
      <c r="V227" s="392"/>
      <c r="W227"/>
      <c r="X227" s="398"/>
      <c r="Y227" s="398"/>
      <c r="Z227" s="398"/>
      <c r="AA227" s="398"/>
      <c r="AB227" s="398"/>
      <c r="AC227" s="398"/>
      <c r="AD227" s="398"/>
      <c r="AE227" s="398"/>
      <c r="AF227" s="398"/>
      <c r="AG227" s="398"/>
      <c r="AH227" s="398"/>
      <c r="AI227" s="398"/>
    </row>
    <row r="228" spans="1:35" ht="8.85" customHeight="1">
      <c r="A228" s="210"/>
      <c r="B228" s="210"/>
      <c r="C228" s="210"/>
      <c r="D228" s="210"/>
      <c r="E228" s="210"/>
      <c r="F228" s="210"/>
      <c r="G228" s="210"/>
      <c r="H228" s="210"/>
      <c r="I228" s="210"/>
      <c r="U228" s="393"/>
      <c r="V228" s="392"/>
      <c r="W228"/>
      <c r="X228" s="398"/>
      <c r="Y228" s="398"/>
      <c r="Z228" s="398"/>
      <c r="AA228" s="398"/>
      <c r="AB228" s="398"/>
      <c r="AC228" s="398"/>
      <c r="AD228" s="398"/>
      <c r="AE228" s="398"/>
      <c r="AF228" s="398"/>
      <c r="AG228" s="398"/>
      <c r="AH228" s="398"/>
      <c r="AI228" s="398"/>
    </row>
    <row r="229" spans="1:35" ht="8.85" customHeight="1">
      <c r="A229" s="210"/>
      <c r="B229" s="210"/>
      <c r="C229" s="210"/>
      <c r="D229" s="210"/>
      <c r="E229" s="210"/>
      <c r="F229" s="210"/>
      <c r="G229" s="210"/>
      <c r="H229" s="210"/>
      <c r="I229" s="210"/>
      <c r="U229" s="393"/>
      <c r="V229" s="392"/>
      <c r="W229"/>
      <c r="X229" s="398"/>
      <c r="Y229" s="398"/>
      <c r="Z229" s="398"/>
      <c r="AA229" s="398"/>
      <c r="AB229" s="398"/>
      <c r="AC229" s="398"/>
      <c r="AD229" s="398"/>
      <c r="AE229" s="398"/>
      <c r="AF229" s="398"/>
      <c r="AG229" s="398"/>
      <c r="AH229" s="398"/>
      <c r="AI229" s="398"/>
    </row>
    <row r="230" spans="1:35" ht="8.85" customHeight="1">
      <c r="A230" s="210"/>
      <c r="B230" s="210"/>
      <c r="C230" s="210"/>
      <c r="D230" s="210"/>
      <c r="E230" s="210"/>
      <c r="F230" s="210"/>
      <c r="G230" s="210"/>
      <c r="H230" s="210"/>
      <c r="I230" s="210"/>
      <c r="U230" s="393"/>
      <c r="V230" s="392"/>
      <c r="W230"/>
      <c r="X230" s="398"/>
      <c r="Y230" s="398"/>
      <c r="Z230" s="398"/>
      <c r="AA230" s="398"/>
      <c r="AB230" s="398"/>
      <c r="AC230" s="398"/>
      <c r="AD230" s="398"/>
      <c r="AE230" s="398"/>
      <c r="AF230" s="398"/>
      <c r="AG230" s="398"/>
      <c r="AH230" s="398"/>
      <c r="AI230" s="398"/>
    </row>
    <row r="231" spans="1:35" ht="8.85" customHeight="1">
      <c r="A231" s="210"/>
      <c r="B231" s="210"/>
      <c r="C231" s="210"/>
      <c r="D231" s="210"/>
      <c r="E231" s="210"/>
      <c r="F231" s="210"/>
      <c r="G231" s="210"/>
      <c r="H231" s="210"/>
      <c r="I231" s="210"/>
      <c r="U231" s="393"/>
      <c r="V231" s="392"/>
      <c r="W231"/>
      <c r="X231" s="398"/>
      <c r="Y231" s="398"/>
      <c r="Z231" s="398"/>
      <c r="AA231" s="398"/>
      <c r="AB231" s="398"/>
      <c r="AC231" s="398"/>
      <c r="AD231" s="398"/>
      <c r="AE231" s="398"/>
      <c r="AF231" s="398"/>
      <c r="AG231" s="398"/>
      <c r="AH231" s="398"/>
      <c r="AI231" s="398"/>
    </row>
    <row r="232" spans="1:35" ht="8.85" customHeight="1">
      <c r="A232" s="210"/>
      <c r="B232" s="210"/>
      <c r="C232" s="210"/>
      <c r="D232" s="210"/>
      <c r="E232" s="210"/>
      <c r="F232" s="210"/>
      <c r="G232" s="210"/>
      <c r="H232" s="210"/>
      <c r="I232" s="210"/>
      <c r="U232" s="393"/>
      <c r="V232" s="392"/>
      <c r="W232"/>
      <c r="X232" s="398"/>
      <c r="Y232" s="398"/>
      <c r="Z232" s="398"/>
      <c r="AA232" s="398"/>
      <c r="AB232" s="398"/>
      <c r="AC232" s="398"/>
      <c r="AD232" s="398"/>
      <c r="AE232" s="398"/>
      <c r="AF232" s="398"/>
      <c r="AG232" s="398"/>
      <c r="AH232" s="398"/>
      <c r="AI232" s="398"/>
    </row>
    <row r="233" spans="1:35" ht="8.85" customHeight="1">
      <c r="A233" s="210"/>
      <c r="B233" s="210"/>
      <c r="C233" s="210"/>
      <c r="D233" s="210"/>
      <c r="E233" s="210"/>
      <c r="F233" s="210"/>
      <c r="G233" s="210"/>
      <c r="H233" s="210"/>
      <c r="I233" s="210"/>
      <c r="U233" s="393"/>
      <c r="V233" s="392"/>
      <c r="W233"/>
      <c r="X233" s="398"/>
      <c r="Y233" s="398"/>
      <c r="Z233" s="398"/>
      <c r="AA233" s="398"/>
      <c r="AB233" s="398"/>
      <c r="AC233" s="398"/>
      <c r="AD233" s="398"/>
      <c r="AE233" s="398"/>
      <c r="AF233" s="398"/>
      <c r="AG233" s="398"/>
      <c r="AH233" s="398"/>
      <c r="AI233" s="398"/>
    </row>
    <row r="234" spans="1:35" ht="8.85" customHeight="1">
      <c r="A234" s="210"/>
      <c r="B234" s="210"/>
      <c r="C234" s="210"/>
      <c r="D234" s="210"/>
      <c r="E234" s="210"/>
      <c r="F234" s="210"/>
      <c r="G234" s="210"/>
      <c r="H234" s="210"/>
      <c r="I234" s="210"/>
      <c r="U234" s="393"/>
      <c r="V234" s="392"/>
      <c r="W234"/>
      <c r="X234" s="398"/>
      <c r="Y234" s="398"/>
      <c r="Z234" s="398"/>
      <c r="AA234" s="398"/>
      <c r="AB234" s="398"/>
      <c r="AC234" s="398"/>
      <c r="AD234" s="398"/>
      <c r="AE234" s="398"/>
      <c r="AF234" s="398"/>
      <c r="AG234" s="398"/>
      <c r="AH234" s="398"/>
      <c r="AI234" s="398"/>
    </row>
    <row r="235" spans="1:35" ht="8.85" customHeight="1">
      <c r="A235" s="210"/>
      <c r="B235" s="210"/>
      <c r="C235" s="210"/>
      <c r="D235" s="210"/>
      <c r="E235" s="210"/>
      <c r="F235" s="210"/>
      <c r="G235" s="210"/>
      <c r="H235" s="210"/>
      <c r="I235" s="210"/>
      <c r="U235" s="393"/>
      <c r="V235" s="392"/>
      <c r="W235"/>
      <c r="X235" s="398"/>
      <c r="Y235" s="398"/>
      <c r="Z235" s="398"/>
      <c r="AA235" s="398"/>
      <c r="AB235" s="398"/>
      <c r="AC235" s="398"/>
      <c r="AD235" s="398"/>
      <c r="AE235" s="398"/>
      <c r="AF235" s="398"/>
      <c r="AG235" s="398"/>
      <c r="AH235" s="398"/>
      <c r="AI235" s="398"/>
    </row>
    <row r="236" spans="1:35" ht="8.85" customHeight="1">
      <c r="A236" s="210"/>
      <c r="B236" s="210"/>
      <c r="C236" s="210"/>
      <c r="D236" s="210"/>
      <c r="E236" s="210"/>
      <c r="F236" s="210"/>
      <c r="G236" s="210"/>
      <c r="H236" s="210"/>
      <c r="I236" s="210"/>
      <c r="U236" s="393"/>
      <c r="V236" s="392"/>
      <c r="W236"/>
      <c r="X236" s="398"/>
      <c r="Y236" s="398"/>
      <c r="Z236" s="398"/>
      <c r="AA236" s="398"/>
      <c r="AB236" s="398"/>
      <c r="AC236" s="398"/>
      <c r="AD236" s="398"/>
      <c r="AE236" s="398"/>
      <c r="AF236" s="398"/>
      <c r="AG236" s="398"/>
      <c r="AH236" s="398"/>
      <c r="AI236" s="398"/>
    </row>
    <row r="237" spans="1:35" ht="8.85" customHeight="1">
      <c r="A237" s="210"/>
      <c r="B237" s="210"/>
      <c r="C237" s="210"/>
      <c r="D237" s="210"/>
      <c r="E237" s="210"/>
      <c r="F237" s="210"/>
      <c r="G237" s="210"/>
      <c r="H237" s="210"/>
      <c r="I237" s="210"/>
      <c r="U237" s="393"/>
      <c r="V237" s="392"/>
      <c r="W237"/>
      <c r="X237" s="398"/>
      <c r="Y237" s="398"/>
      <c r="Z237" s="398"/>
      <c r="AA237" s="398"/>
      <c r="AB237" s="398"/>
      <c r="AC237" s="398"/>
      <c r="AD237" s="398"/>
      <c r="AE237" s="398"/>
      <c r="AF237" s="398"/>
      <c r="AG237" s="398"/>
      <c r="AH237" s="398"/>
      <c r="AI237" s="398"/>
    </row>
    <row r="238" spans="1:35" ht="8.85" customHeight="1">
      <c r="A238" s="210"/>
      <c r="B238" s="210"/>
      <c r="C238" s="210"/>
      <c r="D238" s="210"/>
      <c r="E238" s="210"/>
      <c r="F238" s="210"/>
      <c r="G238" s="210"/>
      <c r="H238" s="210"/>
      <c r="I238" s="210"/>
      <c r="U238" s="393"/>
      <c r="V238" s="392"/>
      <c r="W238"/>
      <c r="X238" s="398"/>
      <c r="Y238" s="398"/>
      <c r="Z238" s="398"/>
      <c r="AA238" s="398"/>
      <c r="AB238" s="398"/>
      <c r="AC238" s="398"/>
      <c r="AD238" s="398"/>
      <c r="AE238" s="398"/>
      <c r="AF238" s="398"/>
      <c r="AG238" s="398"/>
      <c r="AH238" s="398"/>
      <c r="AI238" s="398"/>
    </row>
    <row r="239" spans="1:35" ht="8.85" customHeight="1">
      <c r="A239" s="210"/>
      <c r="B239" s="210"/>
      <c r="C239" s="210"/>
      <c r="D239" s="210"/>
      <c r="E239" s="210"/>
      <c r="F239" s="210"/>
      <c r="G239" s="210"/>
      <c r="H239" s="210"/>
      <c r="I239" s="210"/>
      <c r="U239" s="393"/>
      <c r="V239" s="392"/>
      <c r="W239"/>
      <c r="X239" s="398"/>
      <c r="Y239" s="398"/>
      <c r="Z239" s="398"/>
      <c r="AA239" s="398"/>
      <c r="AB239" s="398"/>
      <c r="AC239" s="398"/>
      <c r="AD239" s="398"/>
      <c r="AE239" s="398"/>
      <c r="AF239" s="398"/>
      <c r="AG239" s="398"/>
      <c r="AH239" s="398"/>
      <c r="AI239" s="398"/>
    </row>
    <row r="240" spans="1:35" ht="8.85" customHeight="1">
      <c r="A240" s="210"/>
      <c r="B240" s="210"/>
      <c r="C240" s="210"/>
      <c r="D240" s="210"/>
      <c r="E240" s="210"/>
      <c r="F240" s="210"/>
      <c r="G240" s="210"/>
      <c r="H240" s="210"/>
      <c r="I240" s="210"/>
      <c r="U240" s="393"/>
      <c r="V240" s="392"/>
      <c r="W240"/>
      <c r="X240" s="398"/>
      <c r="Y240" s="398"/>
      <c r="Z240" s="398"/>
      <c r="AA240" s="398"/>
      <c r="AB240" s="398"/>
      <c r="AC240" s="398"/>
      <c r="AD240" s="398"/>
      <c r="AE240" s="398"/>
      <c r="AF240" s="398"/>
      <c r="AG240" s="398"/>
      <c r="AH240" s="398"/>
      <c r="AI240" s="398"/>
    </row>
    <row r="241" spans="1:35" ht="8.85" customHeight="1">
      <c r="A241" s="210"/>
      <c r="B241" s="210"/>
      <c r="C241" s="210"/>
      <c r="D241" s="210"/>
      <c r="E241" s="210"/>
      <c r="F241" s="210"/>
      <c r="G241" s="210"/>
      <c r="H241" s="210"/>
      <c r="I241" s="210"/>
      <c r="U241" s="393"/>
      <c r="V241" s="392"/>
      <c r="W241"/>
      <c r="X241" s="398"/>
      <c r="Y241" s="398"/>
      <c r="Z241" s="398"/>
      <c r="AA241" s="398"/>
      <c r="AB241" s="398"/>
      <c r="AC241" s="398"/>
      <c r="AD241" s="398"/>
      <c r="AE241" s="398"/>
      <c r="AF241" s="398"/>
      <c r="AG241" s="398"/>
      <c r="AH241" s="398"/>
      <c r="AI241" s="398"/>
    </row>
    <row r="242" spans="1:35" ht="8.85" customHeight="1">
      <c r="A242" s="210"/>
      <c r="B242" s="210"/>
      <c r="C242" s="210"/>
      <c r="D242" s="210"/>
      <c r="E242" s="210"/>
      <c r="F242" s="210"/>
      <c r="G242" s="210"/>
      <c r="H242" s="210"/>
      <c r="I242" s="210"/>
      <c r="U242" s="393"/>
      <c r="V242" s="392"/>
      <c r="W242"/>
      <c r="X242" s="398"/>
      <c r="Y242" s="398"/>
      <c r="Z242" s="398"/>
      <c r="AA242" s="398"/>
      <c r="AB242" s="398"/>
      <c r="AC242" s="398"/>
      <c r="AD242" s="398"/>
      <c r="AE242" s="398"/>
      <c r="AF242" s="398"/>
      <c r="AG242" s="398"/>
      <c r="AH242" s="398"/>
      <c r="AI242" s="398"/>
    </row>
    <row r="243" spans="1:35" ht="8.85" customHeight="1">
      <c r="A243" s="210"/>
      <c r="B243" s="210"/>
      <c r="C243" s="210"/>
      <c r="D243" s="210"/>
      <c r="E243" s="210"/>
      <c r="F243" s="210"/>
      <c r="G243" s="210"/>
      <c r="H243" s="210"/>
      <c r="I243" s="210"/>
      <c r="U243" s="393"/>
      <c r="V243" s="392"/>
      <c r="W243"/>
      <c r="X243" s="398"/>
      <c r="Y243" s="398"/>
      <c r="Z243" s="398"/>
      <c r="AA243" s="398"/>
      <c r="AB243" s="398"/>
      <c r="AC243" s="398"/>
      <c r="AD243" s="398"/>
      <c r="AE243" s="398"/>
      <c r="AF243" s="398"/>
      <c r="AG243" s="398"/>
      <c r="AH243" s="398"/>
      <c r="AI243" s="398"/>
    </row>
    <row r="244" spans="1:35" ht="8.85" customHeight="1">
      <c r="A244" s="210"/>
      <c r="B244" s="210"/>
      <c r="C244" s="210"/>
      <c r="D244" s="210"/>
      <c r="E244" s="210"/>
      <c r="F244" s="210"/>
      <c r="G244" s="210"/>
      <c r="H244" s="210"/>
      <c r="I244" s="210"/>
      <c r="U244" s="393"/>
      <c r="V244" s="392"/>
      <c r="W244"/>
      <c r="X244" s="398"/>
      <c r="Y244" s="398"/>
      <c r="Z244" s="398"/>
      <c r="AA244" s="398"/>
      <c r="AB244" s="398"/>
      <c r="AC244" s="398"/>
      <c r="AD244" s="398"/>
      <c r="AE244" s="398"/>
      <c r="AF244" s="398"/>
      <c r="AG244" s="398"/>
      <c r="AH244" s="398"/>
      <c r="AI244" s="398"/>
    </row>
    <row r="245" spans="1:35" ht="8.85" customHeight="1">
      <c r="A245" s="210"/>
      <c r="B245" s="210"/>
      <c r="C245" s="210"/>
      <c r="D245" s="210"/>
      <c r="E245" s="210"/>
      <c r="F245" s="210"/>
      <c r="G245" s="210"/>
      <c r="H245" s="210"/>
      <c r="I245" s="210"/>
      <c r="U245" s="393"/>
      <c r="V245" s="392"/>
      <c r="W245"/>
      <c r="X245" s="398"/>
      <c r="Y245" s="398"/>
      <c r="Z245" s="398"/>
      <c r="AA245" s="398"/>
      <c r="AB245" s="398"/>
      <c r="AC245" s="398"/>
      <c r="AD245" s="398"/>
      <c r="AE245" s="398"/>
      <c r="AF245" s="398"/>
      <c r="AG245" s="398"/>
      <c r="AH245" s="398"/>
      <c r="AI245" s="398"/>
    </row>
    <row r="246" spans="1:35" ht="8.85" customHeight="1">
      <c r="A246" s="210"/>
      <c r="B246" s="210"/>
      <c r="C246" s="210"/>
      <c r="D246" s="210"/>
      <c r="E246" s="210"/>
      <c r="F246" s="210"/>
      <c r="G246" s="210"/>
      <c r="H246" s="210"/>
      <c r="I246" s="210"/>
      <c r="U246" s="393"/>
      <c r="V246" s="392"/>
      <c r="W246"/>
      <c r="X246" s="398"/>
      <c r="Y246" s="398"/>
      <c r="Z246" s="398"/>
      <c r="AA246" s="398"/>
      <c r="AB246" s="398"/>
      <c r="AC246" s="398"/>
      <c r="AD246" s="398"/>
      <c r="AE246" s="398"/>
      <c r="AF246" s="398"/>
      <c r="AG246" s="398"/>
      <c r="AH246" s="398"/>
      <c r="AI246" s="398"/>
    </row>
    <row r="247" spans="1:35" ht="8.85" customHeight="1">
      <c r="A247" s="210"/>
      <c r="B247" s="210"/>
      <c r="C247" s="210"/>
      <c r="D247" s="210"/>
      <c r="E247" s="210"/>
      <c r="F247" s="210"/>
      <c r="G247" s="210"/>
      <c r="H247" s="210"/>
      <c r="I247" s="210"/>
      <c r="U247" s="393"/>
      <c r="V247" s="392"/>
      <c r="W247"/>
      <c r="X247" s="398"/>
      <c r="Y247" s="398"/>
      <c r="Z247" s="398"/>
      <c r="AA247" s="398"/>
      <c r="AB247" s="398"/>
      <c r="AC247" s="398"/>
      <c r="AD247" s="398"/>
      <c r="AE247" s="398"/>
      <c r="AF247" s="398"/>
      <c r="AG247" s="398"/>
      <c r="AH247" s="398"/>
      <c r="AI247" s="398"/>
    </row>
    <row r="248" spans="1:35" ht="8.85" customHeight="1">
      <c r="A248" s="210"/>
      <c r="B248" s="210"/>
      <c r="C248" s="210"/>
      <c r="D248" s="210"/>
      <c r="E248" s="210"/>
      <c r="F248" s="210"/>
      <c r="G248" s="210"/>
      <c r="H248" s="210"/>
      <c r="I248" s="210"/>
      <c r="U248" s="393"/>
      <c r="V248" s="392"/>
      <c r="W248"/>
      <c r="X248" s="398"/>
      <c r="Y248" s="398"/>
      <c r="Z248" s="398"/>
      <c r="AA248" s="398"/>
      <c r="AB248" s="398"/>
      <c r="AC248" s="398"/>
      <c r="AD248" s="398"/>
      <c r="AE248" s="398"/>
      <c r="AF248" s="398"/>
      <c r="AG248" s="398"/>
      <c r="AH248" s="398"/>
      <c r="AI248" s="398"/>
    </row>
    <row r="249" spans="1:35" ht="8.85" customHeight="1">
      <c r="A249" s="210"/>
      <c r="B249" s="210"/>
      <c r="C249" s="210"/>
      <c r="D249" s="210"/>
      <c r="E249" s="210"/>
      <c r="F249" s="210"/>
      <c r="G249" s="210"/>
      <c r="H249" s="210"/>
      <c r="I249" s="210"/>
      <c r="U249" s="393"/>
      <c r="V249" s="392"/>
      <c r="W249"/>
      <c r="X249" s="398"/>
      <c r="Y249" s="398"/>
      <c r="Z249" s="398"/>
      <c r="AA249" s="398"/>
      <c r="AB249" s="398"/>
      <c r="AC249" s="398"/>
      <c r="AD249" s="398"/>
      <c r="AE249" s="398"/>
      <c r="AF249" s="398"/>
      <c r="AG249" s="398"/>
      <c r="AH249" s="398"/>
      <c r="AI249" s="398"/>
    </row>
    <row r="250" spans="1:35" ht="8.85" customHeight="1">
      <c r="A250" s="210"/>
      <c r="B250" s="210"/>
      <c r="C250" s="210"/>
      <c r="D250" s="210"/>
      <c r="E250" s="210"/>
      <c r="F250" s="210"/>
      <c r="G250" s="210"/>
      <c r="H250" s="210"/>
      <c r="I250" s="210"/>
      <c r="U250" s="393"/>
      <c r="V250" s="392"/>
      <c r="W250"/>
      <c r="X250" s="398"/>
      <c r="Y250" s="398"/>
      <c r="Z250" s="398"/>
      <c r="AA250" s="398"/>
      <c r="AB250" s="398"/>
      <c r="AC250" s="398"/>
      <c r="AD250" s="398"/>
      <c r="AE250" s="398"/>
      <c r="AF250" s="398"/>
      <c r="AG250" s="398"/>
      <c r="AH250" s="398"/>
      <c r="AI250" s="398"/>
    </row>
    <row r="251" spans="1:35" ht="8.85" customHeight="1">
      <c r="A251" s="210"/>
      <c r="B251" s="210"/>
      <c r="C251" s="210"/>
      <c r="D251" s="210"/>
      <c r="E251" s="210"/>
      <c r="F251" s="210"/>
      <c r="G251" s="210"/>
      <c r="H251" s="210"/>
      <c r="I251" s="210"/>
      <c r="U251" s="393"/>
      <c r="V251" s="392"/>
      <c r="W251"/>
      <c r="X251" s="398"/>
      <c r="Y251" s="398"/>
      <c r="Z251" s="398"/>
      <c r="AA251" s="398"/>
      <c r="AB251" s="398"/>
      <c r="AC251" s="398"/>
      <c r="AD251" s="398"/>
      <c r="AE251" s="398"/>
      <c r="AF251" s="398"/>
      <c r="AG251" s="398"/>
      <c r="AH251" s="398"/>
      <c r="AI251" s="398"/>
    </row>
    <row r="252" spans="1:35" ht="8.85" customHeight="1">
      <c r="A252" s="210"/>
      <c r="B252" s="210"/>
      <c r="C252" s="210"/>
      <c r="D252" s="210"/>
      <c r="E252" s="210"/>
      <c r="F252" s="210"/>
      <c r="G252" s="210"/>
      <c r="H252" s="210"/>
      <c r="I252" s="210"/>
      <c r="U252" s="393"/>
      <c r="V252" s="392"/>
      <c r="W252"/>
      <c r="X252" s="398"/>
      <c r="Y252" s="398"/>
      <c r="Z252" s="398"/>
      <c r="AA252" s="398"/>
      <c r="AB252" s="398"/>
      <c r="AC252" s="398"/>
      <c r="AD252" s="398"/>
      <c r="AE252" s="398"/>
      <c r="AF252" s="398"/>
      <c r="AG252" s="398"/>
      <c r="AH252" s="398"/>
      <c r="AI252" s="398"/>
    </row>
    <row r="253" spans="1:35" ht="8.85" customHeight="1">
      <c r="A253" s="210"/>
      <c r="B253" s="210"/>
      <c r="C253" s="210"/>
      <c r="D253" s="210"/>
      <c r="E253" s="210"/>
      <c r="F253" s="210"/>
      <c r="G253" s="210"/>
      <c r="H253" s="210"/>
      <c r="I253" s="210"/>
      <c r="U253" s="393"/>
      <c r="V253" s="392"/>
      <c r="W253"/>
      <c r="X253" s="398"/>
      <c r="Y253" s="398"/>
      <c r="Z253" s="398"/>
      <c r="AA253" s="398"/>
      <c r="AB253" s="398"/>
      <c r="AC253" s="398"/>
      <c r="AD253" s="398"/>
      <c r="AE253" s="398"/>
      <c r="AF253" s="398"/>
      <c r="AG253" s="398"/>
      <c r="AH253" s="398"/>
      <c r="AI253" s="398"/>
    </row>
    <row r="254" spans="1:35" ht="8.85" customHeight="1">
      <c r="A254" s="210"/>
      <c r="B254" s="210"/>
      <c r="C254" s="210"/>
      <c r="D254" s="210"/>
      <c r="E254" s="210"/>
      <c r="F254" s="210"/>
      <c r="G254" s="210"/>
      <c r="H254" s="210"/>
      <c r="I254" s="210"/>
      <c r="U254" s="393"/>
      <c r="V254" s="392"/>
      <c r="W254"/>
      <c r="X254" s="398"/>
      <c r="Y254" s="398"/>
      <c r="Z254" s="398"/>
      <c r="AA254" s="398"/>
      <c r="AB254" s="398"/>
      <c r="AC254" s="398"/>
      <c r="AD254" s="398"/>
      <c r="AE254" s="398"/>
      <c r="AF254" s="398"/>
      <c r="AG254" s="398"/>
      <c r="AH254" s="398"/>
      <c r="AI254" s="398"/>
    </row>
    <row r="255" spans="1:35" ht="8.85" customHeight="1">
      <c r="A255" s="210"/>
      <c r="B255" s="210"/>
      <c r="C255" s="210"/>
      <c r="D255" s="210"/>
      <c r="E255" s="210"/>
      <c r="F255" s="210"/>
      <c r="G255" s="210"/>
      <c r="H255" s="210"/>
      <c r="I255" s="210"/>
      <c r="U255" s="393"/>
      <c r="V255" s="392"/>
      <c r="W255"/>
      <c r="X255" s="398"/>
      <c r="Y255" s="398"/>
      <c r="Z255" s="398"/>
      <c r="AA255" s="398"/>
      <c r="AB255" s="398"/>
      <c r="AC255" s="398"/>
      <c r="AD255" s="398"/>
      <c r="AE255" s="398"/>
      <c r="AF255" s="398"/>
      <c r="AG255" s="398"/>
      <c r="AH255" s="398"/>
      <c r="AI255" s="398"/>
    </row>
    <row r="256" spans="1:35" ht="8.85" customHeight="1">
      <c r="A256" s="210"/>
      <c r="B256" s="210"/>
      <c r="C256" s="210"/>
      <c r="D256" s="210"/>
      <c r="E256" s="210"/>
      <c r="F256" s="210"/>
      <c r="G256" s="210"/>
      <c r="H256" s="210"/>
      <c r="I256" s="210"/>
      <c r="U256" s="393"/>
      <c r="V256" s="392"/>
      <c r="W256"/>
      <c r="X256" s="398"/>
      <c r="Y256" s="398"/>
      <c r="Z256" s="398"/>
      <c r="AA256" s="398"/>
      <c r="AB256" s="398"/>
      <c r="AC256" s="398"/>
      <c r="AD256" s="398"/>
      <c r="AE256" s="398"/>
      <c r="AF256" s="398"/>
      <c r="AG256" s="398"/>
      <c r="AH256" s="398"/>
      <c r="AI256" s="398"/>
    </row>
    <row r="257" spans="1:35" ht="8.85" customHeight="1">
      <c r="A257" s="210"/>
      <c r="B257" s="210"/>
      <c r="C257" s="210"/>
      <c r="D257" s="210"/>
      <c r="E257" s="210"/>
      <c r="F257" s="210"/>
      <c r="G257" s="210"/>
      <c r="H257" s="210"/>
      <c r="I257" s="210"/>
      <c r="U257" s="393"/>
      <c r="V257" s="392"/>
      <c r="W257"/>
      <c r="X257" s="398"/>
      <c r="Y257" s="398"/>
      <c r="Z257" s="398"/>
      <c r="AA257" s="398"/>
      <c r="AB257" s="398"/>
      <c r="AC257" s="398"/>
      <c r="AD257" s="398"/>
      <c r="AE257" s="398"/>
      <c r="AF257" s="398"/>
      <c r="AG257" s="398"/>
      <c r="AH257" s="398"/>
      <c r="AI257" s="398"/>
    </row>
    <row r="258" spans="1:35" ht="8.85" customHeight="1">
      <c r="A258" s="210"/>
      <c r="B258" s="210"/>
      <c r="C258" s="210"/>
      <c r="D258" s="210"/>
      <c r="E258" s="210"/>
      <c r="F258" s="210"/>
      <c r="G258" s="210"/>
      <c r="H258" s="210"/>
      <c r="I258" s="210"/>
      <c r="U258" s="393"/>
      <c r="V258" s="392"/>
      <c r="W258"/>
      <c r="X258" s="398"/>
      <c r="Y258" s="398"/>
      <c r="Z258" s="398"/>
      <c r="AA258" s="398"/>
      <c r="AB258" s="398"/>
      <c r="AC258" s="398"/>
      <c r="AD258" s="398"/>
      <c r="AE258" s="398"/>
      <c r="AF258" s="398"/>
      <c r="AG258" s="398"/>
      <c r="AH258" s="398"/>
      <c r="AI258" s="398"/>
    </row>
    <row r="259" spans="1:35" ht="8.85" customHeight="1">
      <c r="A259" s="210"/>
      <c r="B259" s="210"/>
      <c r="C259" s="210"/>
      <c r="D259" s="210"/>
      <c r="E259" s="210"/>
      <c r="F259" s="210"/>
      <c r="G259" s="210"/>
      <c r="H259" s="210"/>
      <c r="I259" s="210"/>
      <c r="U259" s="393"/>
      <c r="V259" s="392"/>
      <c r="W259"/>
      <c r="X259" s="398"/>
      <c r="Y259" s="398"/>
      <c r="Z259" s="398"/>
      <c r="AA259" s="398"/>
      <c r="AB259" s="398"/>
      <c r="AC259" s="398"/>
      <c r="AD259" s="398"/>
      <c r="AE259" s="398"/>
      <c r="AF259" s="398"/>
      <c r="AG259" s="398"/>
      <c r="AH259" s="398"/>
      <c r="AI259" s="398"/>
    </row>
    <row r="260" spans="1:35" ht="8.85" customHeight="1">
      <c r="A260" s="210"/>
      <c r="B260" s="210"/>
      <c r="C260" s="210"/>
      <c r="D260" s="210"/>
      <c r="E260" s="210"/>
      <c r="F260" s="210"/>
      <c r="G260" s="210"/>
      <c r="H260" s="210"/>
      <c r="I260" s="210"/>
      <c r="U260" s="393"/>
      <c r="V260" s="392"/>
      <c r="W260"/>
      <c r="X260" s="398"/>
      <c r="Y260" s="398"/>
      <c r="Z260" s="398"/>
      <c r="AA260" s="398"/>
      <c r="AB260" s="398"/>
      <c r="AC260" s="398"/>
      <c r="AD260" s="398"/>
      <c r="AE260" s="398"/>
      <c r="AF260" s="398"/>
      <c r="AG260" s="398"/>
      <c r="AH260" s="398"/>
      <c r="AI260" s="398"/>
    </row>
    <row r="261" spans="1:35" ht="8.85" customHeight="1">
      <c r="A261" s="210"/>
      <c r="B261" s="210"/>
      <c r="C261" s="210"/>
      <c r="D261" s="210"/>
      <c r="E261" s="210"/>
      <c r="F261" s="210"/>
      <c r="G261" s="210"/>
      <c r="H261" s="210"/>
      <c r="I261" s="210"/>
      <c r="U261" s="393"/>
      <c r="V261" s="392"/>
      <c r="W261"/>
      <c r="X261" s="398"/>
      <c r="Y261" s="398"/>
      <c r="Z261" s="398"/>
      <c r="AA261" s="398"/>
      <c r="AB261" s="398"/>
      <c r="AC261" s="398"/>
      <c r="AD261" s="398"/>
      <c r="AE261" s="398"/>
      <c r="AF261" s="398"/>
      <c r="AG261" s="398"/>
      <c r="AH261" s="398"/>
      <c r="AI261" s="398"/>
    </row>
    <row r="262" spans="1:35" ht="8.85" customHeight="1">
      <c r="A262" s="210"/>
      <c r="B262" s="210"/>
      <c r="C262" s="210"/>
      <c r="D262" s="210"/>
      <c r="E262" s="210"/>
      <c r="F262" s="210"/>
      <c r="G262" s="210"/>
      <c r="H262" s="210"/>
      <c r="I262" s="210"/>
      <c r="U262" s="393"/>
      <c r="V262" s="392"/>
      <c r="W262"/>
      <c r="X262" s="398"/>
      <c r="Y262" s="398"/>
      <c r="Z262" s="398"/>
      <c r="AA262" s="398"/>
      <c r="AB262" s="398"/>
      <c r="AC262" s="398"/>
      <c r="AD262" s="398"/>
      <c r="AE262" s="398"/>
      <c r="AF262" s="398"/>
      <c r="AG262" s="398"/>
      <c r="AH262" s="398"/>
      <c r="AI262" s="398"/>
    </row>
    <row r="263" spans="1:35" ht="8.85" customHeight="1">
      <c r="A263" s="210"/>
      <c r="B263" s="210"/>
      <c r="C263" s="210"/>
      <c r="D263" s="210"/>
      <c r="E263" s="210"/>
      <c r="F263" s="210"/>
      <c r="G263" s="210"/>
      <c r="H263" s="210"/>
      <c r="I263" s="210"/>
      <c r="U263" s="393"/>
      <c r="V263" s="392"/>
      <c r="W263"/>
      <c r="X263" s="398"/>
      <c r="Y263" s="398"/>
      <c r="Z263" s="398"/>
      <c r="AA263" s="398"/>
      <c r="AB263" s="398"/>
      <c r="AC263" s="398"/>
      <c r="AD263" s="398"/>
      <c r="AE263" s="398"/>
      <c r="AF263" s="398"/>
      <c r="AG263" s="398"/>
      <c r="AH263" s="398"/>
      <c r="AI263" s="398"/>
    </row>
    <row r="264" spans="1:35" ht="8.85" customHeight="1">
      <c r="A264" s="210"/>
      <c r="B264" s="210"/>
      <c r="C264" s="210"/>
      <c r="D264" s="210"/>
      <c r="E264" s="210"/>
      <c r="F264" s="210"/>
      <c r="G264" s="210"/>
      <c r="H264" s="210"/>
      <c r="I264" s="210"/>
      <c r="U264" s="393"/>
      <c r="V264" s="392"/>
      <c r="W264"/>
      <c r="X264" s="398"/>
      <c r="Y264" s="398"/>
      <c r="Z264" s="398"/>
      <c r="AA264" s="398"/>
      <c r="AB264" s="398"/>
      <c r="AC264" s="398"/>
      <c r="AD264" s="398"/>
      <c r="AE264" s="398"/>
      <c r="AF264" s="398"/>
      <c r="AG264" s="398"/>
      <c r="AH264" s="398"/>
      <c r="AI264" s="398"/>
    </row>
    <row r="265" spans="1:35" ht="8.85" customHeight="1">
      <c r="A265" s="210"/>
      <c r="B265" s="210"/>
      <c r="C265" s="210"/>
      <c r="D265" s="210"/>
      <c r="E265" s="210"/>
      <c r="F265" s="210"/>
      <c r="G265" s="210"/>
      <c r="H265" s="210"/>
      <c r="I265" s="210"/>
      <c r="U265" s="393"/>
      <c r="V265" s="392"/>
      <c r="W265"/>
      <c r="X265" s="398"/>
      <c r="Y265" s="398"/>
      <c r="Z265" s="398"/>
      <c r="AA265" s="398"/>
      <c r="AB265" s="398"/>
      <c r="AC265" s="398"/>
      <c r="AD265" s="398"/>
      <c r="AE265" s="398"/>
      <c r="AF265" s="398"/>
      <c r="AG265" s="398"/>
      <c r="AH265" s="398"/>
      <c r="AI265" s="398"/>
    </row>
    <row r="266" spans="1:35" ht="8.85" customHeight="1">
      <c r="A266" s="210"/>
      <c r="B266" s="210"/>
      <c r="C266" s="210"/>
      <c r="D266" s="210"/>
      <c r="E266" s="210"/>
      <c r="F266" s="210"/>
      <c r="G266" s="210"/>
      <c r="H266" s="210"/>
      <c r="I266" s="210"/>
      <c r="U266" s="393"/>
      <c r="V266" s="392"/>
      <c r="W266"/>
      <c r="X266" s="398"/>
      <c r="Y266" s="398"/>
      <c r="Z266" s="398"/>
      <c r="AA266" s="398"/>
      <c r="AB266" s="398"/>
      <c r="AC266" s="398"/>
      <c r="AD266" s="398"/>
      <c r="AE266" s="398"/>
      <c r="AF266" s="398"/>
      <c r="AG266" s="398"/>
      <c r="AH266" s="398"/>
      <c r="AI266" s="398"/>
    </row>
    <row r="267" spans="1:35" ht="8.85" customHeight="1">
      <c r="A267" s="210"/>
      <c r="B267" s="210"/>
      <c r="C267" s="210"/>
      <c r="D267" s="210"/>
      <c r="E267" s="210"/>
      <c r="F267" s="210"/>
      <c r="G267" s="210"/>
      <c r="H267" s="210"/>
      <c r="I267" s="210"/>
      <c r="U267" s="393"/>
      <c r="V267" s="392"/>
      <c r="W267"/>
      <c r="X267" s="398"/>
      <c r="Y267" s="398"/>
      <c r="Z267" s="398"/>
      <c r="AA267" s="398"/>
      <c r="AB267" s="398"/>
      <c r="AC267" s="398"/>
      <c r="AD267" s="398"/>
      <c r="AE267" s="398"/>
      <c r="AF267" s="398"/>
      <c r="AG267" s="398"/>
      <c r="AH267" s="398"/>
      <c r="AI267" s="398"/>
    </row>
    <row r="268" spans="1:35" ht="8.85" customHeight="1">
      <c r="A268" s="210"/>
      <c r="B268" s="210"/>
      <c r="C268" s="210"/>
      <c r="D268" s="210"/>
      <c r="E268" s="210"/>
      <c r="F268" s="210"/>
      <c r="G268" s="210"/>
      <c r="H268" s="210"/>
      <c r="I268" s="210"/>
      <c r="U268" s="393"/>
      <c r="V268" s="392"/>
      <c r="W268"/>
      <c r="X268" s="398"/>
      <c r="Y268" s="398"/>
      <c r="Z268" s="398"/>
      <c r="AA268" s="398"/>
      <c r="AB268" s="398"/>
      <c r="AC268" s="398"/>
      <c r="AD268" s="398"/>
      <c r="AE268" s="398"/>
      <c r="AF268" s="398"/>
      <c r="AG268" s="398"/>
      <c r="AH268" s="398"/>
      <c r="AI268" s="398"/>
    </row>
    <row r="269" spans="1:35" ht="8.85" customHeight="1">
      <c r="A269" s="210"/>
      <c r="B269" s="210"/>
      <c r="C269" s="210"/>
      <c r="D269" s="210"/>
      <c r="E269" s="210"/>
      <c r="F269" s="210"/>
      <c r="G269" s="210"/>
      <c r="H269" s="210"/>
      <c r="I269" s="210"/>
      <c r="U269" s="393"/>
      <c r="V269" s="392"/>
      <c r="W269"/>
      <c r="X269" s="398"/>
      <c r="Y269" s="398"/>
      <c r="Z269" s="398"/>
      <c r="AA269" s="398"/>
      <c r="AB269" s="398"/>
      <c r="AC269" s="398"/>
      <c r="AD269" s="398"/>
      <c r="AE269" s="398"/>
      <c r="AF269" s="398"/>
      <c r="AG269" s="398"/>
      <c r="AH269" s="398"/>
      <c r="AI269" s="398"/>
    </row>
    <row r="270" spans="1:35" ht="8.85" customHeight="1">
      <c r="A270" s="210"/>
      <c r="B270" s="210"/>
      <c r="C270" s="210"/>
      <c r="D270" s="210"/>
      <c r="E270" s="210"/>
      <c r="F270" s="210"/>
      <c r="G270" s="210"/>
      <c r="H270" s="210"/>
      <c r="I270" s="210"/>
      <c r="U270" s="393"/>
      <c r="V270" s="392"/>
      <c r="W270"/>
      <c r="X270" s="398"/>
      <c r="Y270" s="398"/>
      <c r="Z270" s="398"/>
      <c r="AA270" s="398"/>
      <c r="AB270" s="398"/>
      <c r="AC270" s="398"/>
      <c r="AD270" s="398"/>
      <c r="AE270" s="398"/>
      <c r="AF270" s="398"/>
      <c r="AG270" s="398"/>
      <c r="AH270" s="398"/>
      <c r="AI270" s="398"/>
    </row>
    <row r="271" spans="1:35" ht="8.85" customHeight="1">
      <c r="A271" s="210"/>
      <c r="B271" s="210"/>
      <c r="C271" s="210"/>
      <c r="D271" s="210"/>
      <c r="E271" s="210"/>
      <c r="F271" s="210"/>
      <c r="G271" s="210"/>
      <c r="H271" s="210"/>
      <c r="I271" s="210"/>
      <c r="U271" s="393"/>
      <c r="V271" s="392"/>
      <c r="W271"/>
      <c r="X271" s="398"/>
      <c r="Y271" s="398"/>
      <c r="Z271" s="398"/>
      <c r="AA271" s="398"/>
      <c r="AB271" s="398"/>
      <c r="AC271" s="398"/>
      <c r="AD271" s="398"/>
      <c r="AE271" s="398"/>
      <c r="AF271" s="398"/>
      <c r="AG271" s="398"/>
      <c r="AH271" s="398"/>
      <c r="AI271" s="398"/>
    </row>
    <row r="272" spans="1:35" ht="8.85" customHeight="1">
      <c r="A272" s="210"/>
      <c r="B272" s="210"/>
      <c r="C272" s="210"/>
      <c r="D272" s="210"/>
      <c r="E272" s="210"/>
      <c r="F272" s="210"/>
      <c r="G272" s="210"/>
      <c r="H272" s="210"/>
      <c r="I272" s="210"/>
      <c r="U272" s="393"/>
      <c r="V272" s="392"/>
      <c r="W272"/>
      <c r="X272" s="398"/>
      <c r="Y272" s="398"/>
      <c r="Z272" s="398"/>
      <c r="AA272" s="398"/>
      <c r="AB272" s="398"/>
      <c r="AC272" s="398"/>
      <c r="AD272" s="398"/>
      <c r="AE272" s="398"/>
      <c r="AF272" s="398"/>
      <c r="AG272" s="398"/>
      <c r="AH272" s="398"/>
      <c r="AI272" s="398"/>
    </row>
    <row r="273" spans="1:35" ht="8.85" customHeight="1">
      <c r="A273" s="210"/>
      <c r="B273" s="210"/>
      <c r="C273" s="210"/>
      <c r="D273" s="210"/>
      <c r="E273" s="210"/>
      <c r="F273" s="210"/>
      <c r="G273" s="210"/>
      <c r="H273" s="210"/>
      <c r="I273" s="210"/>
      <c r="U273" s="393"/>
      <c r="V273" s="392"/>
      <c r="W273"/>
      <c r="X273" s="398"/>
      <c r="Y273" s="398"/>
      <c r="Z273" s="398"/>
      <c r="AA273" s="398"/>
      <c r="AB273" s="398"/>
      <c r="AC273" s="398"/>
      <c r="AD273" s="398"/>
      <c r="AE273" s="398"/>
      <c r="AF273" s="398"/>
      <c r="AG273" s="398"/>
      <c r="AH273" s="398"/>
      <c r="AI273" s="398"/>
    </row>
    <row r="274" spans="1:35" ht="8.85" customHeight="1">
      <c r="A274" s="210"/>
      <c r="B274" s="210"/>
      <c r="C274" s="210"/>
      <c r="D274" s="210"/>
      <c r="E274" s="210"/>
      <c r="F274" s="210"/>
      <c r="G274" s="210"/>
      <c r="H274" s="210"/>
      <c r="I274" s="210"/>
      <c r="U274" s="393"/>
      <c r="V274" s="392"/>
      <c r="W274"/>
      <c r="X274" s="398"/>
      <c r="Y274" s="398"/>
      <c r="Z274" s="398"/>
      <c r="AA274" s="398"/>
      <c r="AB274" s="398"/>
      <c r="AC274" s="398"/>
      <c r="AD274" s="398"/>
      <c r="AE274" s="398"/>
      <c r="AF274" s="398"/>
      <c r="AG274" s="398"/>
      <c r="AH274" s="398"/>
      <c r="AI274" s="398"/>
    </row>
    <row r="275" spans="1:35" ht="8.85" customHeight="1">
      <c r="A275" s="210"/>
      <c r="B275" s="210"/>
      <c r="C275" s="210"/>
      <c r="D275" s="210"/>
      <c r="E275" s="210"/>
      <c r="F275" s="210"/>
      <c r="G275" s="210"/>
      <c r="H275" s="210"/>
      <c r="I275" s="210"/>
      <c r="U275" s="393"/>
      <c r="V275" s="392"/>
      <c r="W275"/>
      <c r="X275" s="398"/>
      <c r="Y275" s="398"/>
      <c r="Z275" s="398"/>
      <c r="AA275" s="398"/>
      <c r="AB275" s="398"/>
      <c r="AC275" s="398"/>
      <c r="AD275" s="398"/>
      <c r="AE275" s="398"/>
      <c r="AF275" s="398"/>
      <c r="AG275" s="398"/>
      <c r="AH275" s="398"/>
      <c r="AI275" s="398"/>
    </row>
    <row r="276" spans="1:35" ht="8.85" customHeight="1">
      <c r="A276" s="210"/>
      <c r="B276" s="210"/>
      <c r="C276" s="210"/>
      <c r="D276" s="210"/>
      <c r="E276" s="210"/>
      <c r="F276" s="210"/>
      <c r="G276" s="210"/>
      <c r="H276" s="210"/>
      <c r="I276" s="210"/>
      <c r="U276" s="393"/>
      <c r="V276" s="392"/>
      <c r="W276"/>
      <c r="X276" s="398"/>
      <c r="Y276" s="398"/>
      <c r="Z276" s="398"/>
      <c r="AA276" s="398"/>
      <c r="AB276" s="398"/>
      <c r="AC276" s="398"/>
      <c r="AD276" s="398"/>
      <c r="AE276" s="398"/>
      <c r="AF276" s="398"/>
      <c r="AG276" s="398"/>
      <c r="AH276" s="398"/>
      <c r="AI276" s="398"/>
    </row>
    <row r="277" spans="1:35" ht="8.85" customHeight="1">
      <c r="A277" s="210"/>
      <c r="B277" s="210"/>
      <c r="C277" s="210"/>
      <c r="D277" s="210"/>
      <c r="E277" s="210"/>
      <c r="F277" s="210"/>
      <c r="G277" s="210"/>
      <c r="H277" s="210"/>
      <c r="I277" s="210"/>
      <c r="U277" s="393"/>
      <c r="V277" s="392"/>
      <c r="W277"/>
      <c r="X277" s="398"/>
      <c r="Y277" s="398"/>
      <c r="Z277" s="398"/>
      <c r="AA277" s="398"/>
      <c r="AB277" s="398"/>
      <c r="AC277" s="398"/>
      <c r="AD277" s="398"/>
      <c r="AE277" s="398"/>
      <c r="AF277" s="398"/>
      <c r="AG277" s="398"/>
      <c r="AH277" s="398"/>
      <c r="AI277" s="398"/>
    </row>
    <row r="278" spans="1:35" ht="8.85" customHeight="1">
      <c r="A278" s="210"/>
      <c r="B278" s="210"/>
      <c r="C278" s="210"/>
      <c r="D278" s="210"/>
      <c r="E278" s="210"/>
      <c r="F278" s="210"/>
      <c r="G278" s="210"/>
      <c r="H278" s="210"/>
      <c r="I278" s="210"/>
      <c r="U278" s="393"/>
      <c r="V278" s="392"/>
      <c r="W278"/>
      <c r="X278" s="398"/>
      <c r="Y278" s="398"/>
      <c r="Z278" s="398"/>
      <c r="AA278" s="398"/>
      <c r="AB278" s="398"/>
      <c r="AC278" s="398"/>
      <c r="AD278" s="398"/>
      <c r="AE278" s="398"/>
      <c r="AF278" s="398"/>
      <c r="AG278" s="398"/>
      <c r="AH278" s="398"/>
      <c r="AI278" s="398"/>
    </row>
    <row r="279" spans="1:35" ht="8.85" customHeight="1">
      <c r="A279" s="210"/>
      <c r="B279" s="210"/>
      <c r="C279" s="210"/>
      <c r="D279" s="210"/>
      <c r="E279" s="210"/>
      <c r="F279" s="210"/>
      <c r="G279" s="210"/>
      <c r="H279" s="210"/>
      <c r="I279" s="210"/>
      <c r="U279" s="393"/>
      <c r="V279" s="392"/>
      <c r="W279"/>
      <c r="X279" s="398"/>
      <c r="Y279" s="398"/>
      <c r="Z279" s="398"/>
      <c r="AA279" s="398"/>
      <c r="AB279" s="398"/>
      <c r="AC279" s="398"/>
      <c r="AD279" s="398"/>
      <c r="AE279" s="398"/>
      <c r="AF279" s="398"/>
      <c r="AG279" s="398"/>
      <c r="AH279" s="398"/>
      <c r="AI279" s="398"/>
    </row>
    <row r="280" spans="1:35" ht="8.85" customHeight="1">
      <c r="A280" s="210"/>
      <c r="B280" s="210"/>
      <c r="C280" s="210"/>
      <c r="D280" s="210"/>
      <c r="E280" s="210"/>
      <c r="F280" s="210"/>
      <c r="G280" s="210"/>
      <c r="H280" s="210"/>
      <c r="I280" s="210"/>
      <c r="U280" s="393"/>
      <c r="V280" s="392"/>
      <c r="W280"/>
      <c r="X280" s="398"/>
      <c r="Y280" s="398"/>
      <c r="Z280" s="398"/>
      <c r="AA280" s="398"/>
      <c r="AB280" s="398"/>
      <c r="AC280" s="398"/>
      <c r="AD280" s="398"/>
      <c r="AE280" s="398"/>
      <c r="AF280" s="398"/>
      <c r="AG280" s="398"/>
      <c r="AH280" s="398"/>
      <c r="AI280" s="398"/>
    </row>
    <row r="281" spans="1:35" ht="8.85" customHeight="1">
      <c r="A281" s="210"/>
      <c r="B281" s="210"/>
      <c r="C281" s="210"/>
      <c r="D281" s="210"/>
      <c r="E281" s="210"/>
      <c r="F281" s="210"/>
      <c r="G281" s="210"/>
      <c r="H281" s="210"/>
      <c r="I281" s="210"/>
      <c r="M281" s="449"/>
      <c r="U281" s="393"/>
      <c r="V281" s="392"/>
      <c r="W281"/>
      <c r="X281" s="398"/>
      <c r="Y281" s="398"/>
      <c r="Z281" s="398"/>
      <c r="AA281" s="398"/>
      <c r="AB281" s="398"/>
      <c r="AC281" s="398"/>
      <c r="AD281" s="398"/>
      <c r="AE281" s="398"/>
      <c r="AF281" s="398"/>
      <c r="AG281" s="398"/>
      <c r="AH281" s="398"/>
      <c r="AI281" s="398"/>
    </row>
    <row r="282" spans="1:35" ht="8.85" customHeight="1">
      <c r="A282" s="210"/>
      <c r="B282" s="210"/>
      <c r="C282" s="210"/>
      <c r="D282" s="210"/>
      <c r="E282" s="210"/>
      <c r="F282" s="210"/>
      <c r="G282" s="210"/>
      <c r="H282" s="210"/>
      <c r="I282" s="210"/>
      <c r="U282" s="393"/>
      <c r="V282" s="392"/>
      <c r="W282"/>
      <c r="X282" s="398"/>
      <c r="Y282" s="398"/>
      <c r="Z282" s="398"/>
      <c r="AA282" s="398"/>
      <c r="AB282" s="398"/>
      <c r="AC282" s="398"/>
      <c r="AD282" s="398"/>
      <c r="AE282" s="398"/>
      <c r="AF282" s="398"/>
      <c r="AG282" s="398"/>
      <c r="AH282" s="398"/>
      <c r="AI282" s="398"/>
    </row>
    <row r="283" spans="1:35" ht="8.85" customHeight="1">
      <c r="A283" s="210"/>
      <c r="B283" s="210"/>
      <c r="C283" s="210"/>
      <c r="D283" s="210"/>
      <c r="E283" s="210"/>
      <c r="F283" s="210"/>
      <c r="G283" s="210"/>
      <c r="H283" s="210"/>
      <c r="I283" s="210"/>
      <c r="U283" s="393"/>
      <c r="V283" s="392"/>
      <c r="W283"/>
      <c r="X283" s="398"/>
      <c r="Y283" s="398"/>
      <c r="Z283" s="398"/>
      <c r="AA283" s="398"/>
      <c r="AB283" s="398"/>
      <c r="AC283" s="398"/>
      <c r="AD283" s="398"/>
      <c r="AE283" s="398"/>
      <c r="AF283" s="398"/>
      <c r="AG283" s="398"/>
      <c r="AH283" s="398"/>
      <c r="AI283" s="398"/>
    </row>
    <row r="284" spans="1:35" ht="8.85" customHeight="1">
      <c r="A284" s="210"/>
      <c r="B284" s="210"/>
      <c r="C284" s="210"/>
      <c r="D284" s="210"/>
      <c r="E284" s="210"/>
      <c r="F284" s="210"/>
      <c r="G284" s="210"/>
      <c r="H284" s="210"/>
      <c r="I284" s="210"/>
      <c r="U284" s="393"/>
      <c r="V284" s="392"/>
      <c r="W284"/>
      <c r="X284" s="398"/>
      <c r="Y284" s="398"/>
      <c r="Z284" s="398"/>
      <c r="AA284" s="398"/>
      <c r="AB284" s="398"/>
      <c r="AC284" s="398"/>
      <c r="AD284" s="398"/>
      <c r="AE284" s="398"/>
      <c r="AF284" s="398"/>
      <c r="AG284" s="398"/>
      <c r="AH284" s="398"/>
      <c r="AI284" s="398"/>
    </row>
    <row r="285" spans="1:35" ht="8.85" customHeight="1">
      <c r="A285" s="210"/>
      <c r="B285" s="210"/>
      <c r="C285" s="210"/>
      <c r="D285" s="210"/>
      <c r="E285" s="210"/>
      <c r="F285" s="210"/>
      <c r="G285" s="210"/>
      <c r="H285" s="210"/>
      <c r="I285" s="210"/>
      <c r="U285" s="393"/>
      <c r="V285" s="392"/>
      <c r="W285"/>
      <c r="X285" s="398"/>
      <c r="Y285" s="398"/>
      <c r="Z285" s="398"/>
      <c r="AA285" s="398"/>
      <c r="AB285" s="398"/>
      <c r="AC285" s="398"/>
      <c r="AD285" s="398"/>
      <c r="AE285" s="398"/>
      <c r="AF285" s="398"/>
      <c r="AG285" s="398"/>
      <c r="AH285" s="398"/>
      <c r="AI285" s="398"/>
    </row>
    <row r="286" spans="1:35" ht="8.85" customHeight="1">
      <c r="A286" s="210"/>
      <c r="B286" s="210"/>
      <c r="C286" s="210"/>
      <c r="D286" s="210"/>
      <c r="E286" s="210"/>
      <c r="F286" s="210"/>
      <c r="G286" s="210"/>
      <c r="H286" s="210"/>
      <c r="I286" s="210"/>
      <c r="U286" s="393"/>
      <c r="V286" s="392"/>
      <c r="W286"/>
      <c r="X286" s="398"/>
      <c r="Y286" s="398"/>
      <c r="Z286" s="398"/>
      <c r="AA286" s="398"/>
      <c r="AB286" s="398"/>
      <c r="AC286" s="398"/>
      <c r="AD286" s="398"/>
      <c r="AE286" s="398"/>
      <c r="AF286" s="398"/>
      <c r="AG286" s="398"/>
      <c r="AH286" s="398"/>
      <c r="AI286" s="398"/>
    </row>
    <row r="287" spans="1:35" ht="8.85" customHeight="1">
      <c r="A287" s="210"/>
      <c r="B287" s="210"/>
      <c r="C287" s="210"/>
      <c r="D287" s="210"/>
      <c r="E287" s="210"/>
      <c r="F287" s="210"/>
      <c r="G287" s="210"/>
      <c r="H287" s="210"/>
      <c r="I287" s="210"/>
      <c r="U287" s="393"/>
      <c r="V287" s="392"/>
      <c r="W287"/>
      <c r="X287" s="398"/>
      <c r="Y287" s="398"/>
      <c r="Z287" s="398"/>
      <c r="AA287" s="398"/>
      <c r="AB287" s="398"/>
      <c r="AC287" s="398"/>
      <c r="AD287" s="398"/>
      <c r="AE287" s="398"/>
      <c r="AF287" s="398"/>
      <c r="AG287" s="398"/>
      <c r="AH287" s="398"/>
      <c r="AI287" s="398"/>
    </row>
    <row r="288" spans="1:35" ht="8.85" customHeight="1">
      <c r="A288" s="210"/>
      <c r="B288" s="210"/>
      <c r="C288" s="210"/>
      <c r="D288" s="210"/>
      <c r="E288" s="210"/>
      <c r="F288" s="210"/>
      <c r="G288" s="210"/>
      <c r="H288" s="210"/>
      <c r="I288" s="210"/>
      <c r="U288" s="393"/>
      <c r="V288" s="392"/>
      <c r="W288"/>
      <c r="X288" s="398"/>
      <c r="Y288" s="398"/>
      <c r="Z288" s="398"/>
      <c r="AA288" s="398"/>
      <c r="AB288" s="398"/>
      <c r="AC288" s="398"/>
      <c r="AD288" s="398"/>
      <c r="AE288" s="398"/>
      <c r="AF288" s="398"/>
      <c r="AG288" s="398"/>
      <c r="AH288" s="398"/>
      <c r="AI288" s="398"/>
    </row>
    <row r="289" spans="1:35" ht="8.85" customHeight="1">
      <c r="A289" s="210"/>
      <c r="B289" s="210"/>
      <c r="C289" s="210"/>
      <c r="D289" s="210"/>
      <c r="E289" s="210"/>
      <c r="F289" s="210"/>
      <c r="G289" s="210"/>
      <c r="H289" s="210"/>
      <c r="I289" s="210"/>
      <c r="U289" s="393"/>
      <c r="V289" s="392"/>
      <c r="W289"/>
      <c r="X289" s="398"/>
      <c r="Y289" s="398"/>
      <c r="Z289" s="398"/>
      <c r="AA289" s="398"/>
      <c r="AB289" s="398"/>
      <c r="AC289" s="398"/>
      <c r="AD289" s="398"/>
      <c r="AE289" s="398"/>
      <c r="AF289" s="398"/>
      <c r="AG289" s="398"/>
      <c r="AH289" s="398"/>
      <c r="AI289" s="398"/>
    </row>
    <row r="290" spans="1:35" ht="8.85" customHeight="1">
      <c r="A290" s="210"/>
      <c r="B290" s="210"/>
      <c r="C290" s="210"/>
      <c r="D290" s="210"/>
      <c r="E290" s="210"/>
      <c r="F290" s="210"/>
      <c r="G290" s="210"/>
      <c r="H290" s="210"/>
      <c r="I290" s="210"/>
      <c r="U290" s="393"/>
      <c r="V290" s="392"/>
      <c r="W290"/>
      <c r="X290" s="398"/>
      <c r="Y290" s="398"/>
      <c r="Z290" s="398"/>
      <c r="AA290" s="398"/>
      <c r="AB290" s="398"/>
      <c r="AC290" s="398"/>
      <c r="AD290" s="398"/>
      <c r="AE290" s="398"/>
      <c r="AF290" s="398"/>
      <c r="AG290" s="398"/>
      <c r="AH290" s="398"/>
      <c r="AI290" s="398"/>
    </row>
    <row r="291" spans="1:35" ht="8.85" customHeight="1">
      <c r="A291" s="210"/>
      <c r="B291" s="210"/>
      <c r="C291" s="210"/>
      <c r="D291" s="210"/>
      <c r="E291" s="210"/>
      <c r="F291" s="210"/>
      <c r="G291" s="210"/>
      <c r="H291" s="210"/>
      <c r="I291" s="210"/>
      <c r="U291" s="393"/>
      <c r="V291" s="392"/>
      <c r="W291"/>
      <c r="X291" s="398"/>
      <c r="Y291" s="398"/>
      <c r="Z291" s="398"/>
      <c r="AA291" s="398"/>
      <c r="AB291" s="398"/>
      <c r="AC291" s="398"/>
      <c r="AD291" s="398"/>
      <c r="AE291" s="398"/>
      <c r="AF291" s="398"/>
      <c r="AG291" s="398"/>
      <c r="AH291" s="398"/>
      <c r="AI291" s="398"/>
    </row>
    <row r="292" spans="1:35" ht="8.85" customHeight="1">
      <c r="A292" s="210"/>
      <c r="B292" s="210"/>
      <c r="C292" s="210"/>
      <c r="D292" s="210"/>
      <c r="E292" s="210"/>
      <c r="F292" s="210"/>
      <c r="G292" s="210"/>
      <c r="H292" s="210"/>
      <c r="I292" s="210"/>
      <c r="U292" s="393"/>
      <c r="V292" s="392"/>
      <c r="W292"/>
      <c r="X292" s="398"/>
      <c r="Y292" s="398"/>
      <c r="Z292" s="398"/>
      <c r="AA292" s="398"/>
      <c r="AB292" s="398"/>
      <c r="AC292" s="398"/>
      <c r="AD292" s="398"/>
      <c r="AE292" s="398"/>
      <c r="AF292" s="398"/>
      <c r="AG292" s="398"/>
      <c r="AH292" s="398"/>
      <c r="AI292" s="398"/>
    </row>
    <row r="293" spans="1:35" ht="8.85" customHeight="1">
      <c r="A293" s="210"/>
      <c r="B293" s="210"/>
      <c r="C293" s="210"/>
      <c r="D293" s="210"/>
      <c r="E293" s="210"/>
      <c r="F293" s="210"/>
      <c r="G293" s="210"/>
      <c r="H293" s="210"/>
      <c r="I293" s="210"/>
      <c r="U293" s="393"/>
      <c r="V293" s="392"/>
      <c r="W293"/>
      <c r="X293" s="398"/>
      <c r="Y293" s="398"/>
      <c r="Z293" s="398"/>
      <c r="AA293" s="398"/>
      <c r="AB293" s="398"/>
      <c r="AC293" s="398"/>
      <c r="AD293" s="398"/>
      <c r="AE293" s="398"/>
      <c r="AF293" s="398"/>
      <c r="AG293" s="398"/>
      <c r="AH293" s="398"/>
      <c r="AI293" s="398"/>
    </row>
    <row r="294" spans="1:35" ht="8.85" customHeight="1">
      <c r="A294" s="210"/>
      <c r="B294" s="210"/>
      <c r="C294" s="210"/>
      <c r="D294" s="210"/>
      <c r="E294" s="210"/>
      <c r="F294" s="210"/>
      <c r="G294" s="210"/>
      <c r="H294" s="210"/>
      <c r="I294" s="210"/>
      <c r="U294" s="393"/>
      <c r="V294" s="392"/>
      <c r="W294"/>
      <c r="X294" s="398"/>
      <c r="Y294" s="398"/>
      <c r="Z294" s="398"/>
      <c r="AA294" s="398"/>
      <c r="AB294" s="398"/>
      <c r="AC294" s="398"/>
      <c r="AD294" s="398"/>
      <c r="AE294" s="398"/>
      <c r="AF294" s="398"/>
      <c r="AG294" s="398"/>
      <c r="AH294" s="398"/>
      <c r="AI294" s="398"/>
    </row>
    <row r="295" spans="1:35" ht="8.85" customHeight="1">
      <c r="A295" s="210"/>
      <c r="B295" s="210"/>
      <c r="C295" s="210"/>
      <c r="D295" s="210"/>
      <c r="E295" s="210"/>
      <c r="F295" s="210"/>
      <c r="G295" s="210"/>
      <c r="H295" s="210"/>
      <c r="I295" s="210"/>
      <c r="U295" s="393"/>
      <c r="V295" s="392"/>
      <c r="W295"/>
      <c r="X295" s="398"/>
      <c r="Y295" s="398"/>
      <c r="Z295" s="398"/>
      <c r="AA295" s="398"/>
      <c r="AB295" s="398"/>
      <c r="AC295" s="398"/>
      <c r="AD295" s="398"/>
      <c r="AE295" s="398"/>
      <c r="AF295" s="398"/>
      <c r="AG295" s="398"/>
      <c r="AH295" s="398"/>
      <c r="AI295" s="398"/>
    </row>
    <row r="296" spans="1:35" ht="8.85" customHeight="1">
      <c r="A296" s="210"/>
      <c r="B296" s="210"/>
      <c r="C296" s="210"/>
      <c r="D296" s="210"/>
      <c r="E296" s="210"/>
      <c r="F296" s="210"/>
      <c r="G296" s="210"/>
      <c r="H296" s="210"/>
      <c r="I296" s="210"/>
      <c r="U296" s="393"/>
      <c r="V296" s="392"/>
      <c r="W296"/>
      <c r="X296" s="398"/>
      <c r="Y296" s="398"/>
      <c r="Z296" s="398"/>
      <c r="AA296" s="398"/>
      <c r="AB296" s="398"/>
      <c r="AC296" s="398"/>
      <c r="AD296" s="398"/>
      <c r="AE296" s="398"/>
      <c r="AF296" s="398"/>
      <c r="AG296" s="398"/>
      <c r="AH296" s="398"/>
      <c r="AI296" s="398"/>
    </row>
    <row r="297" spans="1:35" ht="8.85" customHeight="1">
      <c r="A297" s="210"/>
      <c r="B297" s="210"/>
      <c r="C297" s="210"/>
      <c r="D297" s="210"/>
      <c r="E297" s="210"/>
      <c r="F297" s="210"/>
      <c r="G297" s="210"/>
      <c r="H297" s="210"/>
      <c r="I297" s="210"/>
      <c r="U297" s="393"/>
      <c r="V297" s="392"/>
      <c r="W297"/>
      <c r="X297" s="398"/>
      <c r="Y297" s="398"/>
      <c r="Z297" s="398"/>
      <c r="AA297" s="398"/>
      <c r="AB297" s="398"/>
      <c r="AC297" s="398"/>
      <c r="AD297" s="398"/>
      <c r="AE297" s="398"/>
      <c r="AF297" s="398"/>
      <c r="AG297" s="398"/>
      <c r="AH297" s="398"/>
      <c r="AI297" s="398"/>
    </row>
    <row r="298" spans="1:35" ht="8.85" customHeight="1">
      <c r="A298" s="210"/>
      <c r="B298" s="210"/>
      <c r="C298" s="210"/>
      <c r="D298" s="210"/>
      <c r="E298" s="210"/>
      <c r="F298" s="210"/>
      <c r="G298" s="210"/>
      <c r="H298" s="210"/>
      <c r="I298" s="210"/>
      <c r="U298" s="393"/>
      <c r="V298" s="392"/>
      <c r="W298"/>
      <c r="X298" s="398"/>
      <c r="Y298" s="398"/>
      <c r="Z298" s="398"/>
      <c r="AA298" s="398"/>
      <c r="AB298" s="398"/>
      <c r="AC298" s="398"/>
      <c r="AD298" s="398"/>
      <c r="AE298" s="398"/>
      <c r="AF298" s="398"/>
      <c r="AG298" s="398"/>
      <c r="AH298" s="398"/>
      <c r="AI298" s="398"/>
    </row>
    <row r="299" spans="1:35" ht="8.85" customHeight="1">
      <c r="A299" s="210"/>
      <c r="B299" s="210"/>
      <c r="C299" s="210"/>
      <c r="D299" s="210"/>
      <c r="E299" s="210"/>
      <c r="F299" s="210"/>
      <c r="G299" s="210"/>
      <c r="H299" s="210"/>
      <c r="I299" s="210"/>
      <c r="U299" s="393"/>
      <c r="V299" s="392"/>
      <c r="W299"/>
      <c r="X299" s="398"/>
      <c r="Y299" s="398"/>
      <c r="Z299" s="398"/>
      <c r="AA299" s="398"/>
      <c r="AB299" s="398"/>
      <c r="AC299" s="398"/>
      <c r="AD299" s="398"/>
      <c r="AE299" s="398"/>
      <c r="AF299" s="398"/>
      <c r="AG299" s="398"/>
      <c r="AH299" s="398"/>
      <c r="AI299" s="398"/>
    </row>
    <row r="300" spans="1:35" ht="8.85" customHeight="1">
      <c r="A300" s="210"/>
      <c r="B300" s="210"/>
      <c r="C300" s="210"/>
      <c r="D300" s="210"/>
      <c r="E300" s="210"/>
      <c r="F300" s="210"/>
      <c r="G300" s="210"/>
      <c r="H300" s="210"/>
      <c r="I300" s="210"/>
      <c r="U300" s="393"/>
      <c r="V300" s="392"/>
      <c r="W300"/>
      <c r="X300" s="398"/>
      <c r="Y300" s="398"/>
      <c r="Z300" s="398"/>
      <c r="AA300" s="398"/>
      <c r="AB300" s="398"/>
      <c r="AC300" s="398"/>
      <c r="AD300" s="398"/>
      <c r="AE300" s="398"/>
      <c r="AF300" s="398"/>
      <c r="AG300" s="398"/>
      <c r="AH300" s="398"/>
      <c r="AI300" s="398"/>
    </row>
    <row r="301" spans="1:35" ht="8.85" customHeight="1">
      <c r="A301" s="210"/>
      <c r="B301" s="210"/>
      <c r="C301" s="210"/>
      <c r="D301" s="210"/>
      <c r="E301" s="210"/>
      <c r="F301" s="210"/>
      <c r="G301" s="210"/>
      <c r="H301" s="210"/>
      <c r="I301" s="210"/>
      <c r="U301" s="393"/>
      <c r="V301" s="392"/>
      <c r="W301"/>
      <c r="X301" s="398"/>
      <c r="Y301" s="398"/>
      <c r="Z301" s="398"/>
      <c r="AA301" s="398"/>
      <c r="AB301" s="398"/>
      <c r="AC301" s="398"/>
      <c r="AD301" s="398"/>
      <c r="AE301" s="398"/>
      <c r="AF301" s="398"/>
      <c r="AG301" s="398"/>
      <c r="AH301" s="398"/>
      <c r="AI301" s="398"/>
    </row>
    <row r="302" spans="1:35" ht="8.85" customHeight="1">
      <c r="A302" s="210"/>
      <c r="B302" s="210"/>
      <c r="C302" s="210"/>
      <c r="D302" s="210"/>
      <c r="E302" s="210"/>
      <c r="F302" s="210"/>
      <c r="G302" s="210"/>
      <c r="H302" s="210"/>
      <c r="I302" s="210"/>
      <c r="U302" s="393"/>
      <c r="V302" s="392"/>
      <c r="W302"/>
      <c r="X302" s="398"/>
      <c r="Y302" s="398"/>
      <c r="Z302" s="398"/>
      <c r="AA302" s="398"/>
      <c r="AB302" s="398"/>
      <c r="AC302" s="398"/>
      <c r="AD302" s="398"/>
      <c r="AE302" s="398"/>
      <c r="AF302" s="398"/>
      <c r="AG302" s="398"/>
      <c r="AH302" s="398"/>
      <c r="AI302" s="398"/>
    </row>
    <row r="303" spans="1:35" ht="8.85" customHeight="1">
      <c r="A303" s="210"/>
      <c r="B303" s="210"/>
      <c r="C303" s="210"/>
      <c r="D303" s="210"/>
      <c r="E303" s="210"/>
      <c r="F303" s="210"/>
      <c r="G303" s="210"/>
      <c r="H303" s="210"/>
      <c r="I303" s="210"/>
      <c r="U303" s="393"/>
      <c r="V303" s="392"/>
      <c r="W303"/>
      <c r="X303" s="398"/>
      <c r="Y303" s="398"/>
      <c r="Z303" s="398"/>
      <c r="AA303" s="398"/>
      <c r="AB303" s="398"/>
      <c r="AC303" s="398"/>
      <c r="AD303" s="398"/>
      <c r="AE303" s="398"/>
      <c r="AF303" s="398"/>
      <c r="AG303" s="398"/>
      <c r="AH303" s="398"/>
      <c r="AI303" s="398"/>
    </row>
    <row r="304" spans="1:35" ht="8.85" customHeight="1">
      <c r="A304" s="210"/>
      <c r="B304" s="210"/>
      <c r="C304" s="210"/>
      <c r="D304" s="210"/>
      <c r="E304" s="210"/>
      <c r="F304" s="210"/>
      <c r="G304" s="210"/>
      <c r="H304" s="210"/>
      <c r="I304" s="210"/>
      <c r="U304" s="393"/>
      <c r="V304" s="392"/>
      <c r="W304"/>
      <c r="X304" s="398"/>
      <c r="Y304" s="398"/>
      <c r="Z304" s="398"/>
      <c r="AA304" s="398"/>
      <c r="AB304" s="398"/>
      <c r="AC304" s="398"/>
      <c r="AD304" s="398"/>
      <c r="AE304" s="398"/>
      <c r="AF304" s="398"/>
      <c r="AG304" s="398"/>
      <c r="AH304" s="398"/>
      <c r="AI304" s="398"/>
    </row>
    <row r="305" spans="1:35" ht="8.85" customHeight="1">
      <c r="A305" s="210"/>
      <c r="B305" s="210"/>
      <c r="C305" s="210"/>
      <c r="D305" s="210"/>
      <c r="E305" s="210"/>
      <c r="F305" s="210"/>
      <c r="G305" s="210"/>
      <c r="H305" s="210"/>
      <c r="I305" s="210"/>
      <c r="U305" s="393"/>
      <c r="V305" s="392"/>
      <c r="W305"/>
      <c r="X305" s="398"/>
      <c r="Y305" s="398"/>
      <c r="Z305" s="398"/>
      <c r="AA305" s="398"/>
      <c r="AB305" s="398"/>
      <c r="AC305" s="398"/>
      <c r="AD305" s="398"/>
      <c r="AE305" s="398"/>
      <c r="AF305" s="398"/>
      <c r="AG305" s="398"/>
      <c r="AH305" s="398"/>
      <c r="AI305" s="398"/>
    </row>
    <row r="306" spans="1:35" ht="8.85" customHeight="1">
      <c r="A306" s="210"/>
      <c r="B306" s="210"/>
      <c r="C306" s="210"/>
      <c r="D306" s="210"/>
      <c r="E306" s="210"/>
      <c r="F306" s="210"/>
      <c r="G306" s="210"/>
      <c r="H306" s="210"/>
      <c r="I306" s="210"/>
      <c r="U306" s="393"/>
      <c r="V306" s="392"/>
      <c r="W306"/>
      <c r="X306" s="398"/>
      <c r="Y306" s="398"/>
      <c r="Z306" s="398"/>
      <c r="AA306" s="398"/>
      <c r="AB306" s="398"/>
      <c r="AC306" s="398"/>
      <c r="AD306" s="398"/>
      <c r="AE306" s="398"/>
      <c r="AF306" s="398"/>
      <c r="AG306" s="398"/>
      <c r="AH306" s="398"/>
      <c r="AI306" s="398"/>
    </row>
    <row r="307" spans="1:35" ht="8.85" customHeight="1">
      <c r="A307" s="210"/>
      <c r="B307" s="210"/>
      <c r="C307" s="210"/>
      <c r="D307" s="210"/>
      <c r="E307" s="210"/>
      <c r="F307" s="210"/>
      <c r="G307" s="210"/>
      <c r="H307" s="210"/>
      <c r="I307" s="210"/>
      <c r="U307" s="393"/>
      <c r="V307" s="392"/>
      <c r="W307"/>
      <c r="X307" s="398"/>
      <c r="Y307" s="398"/>
      <c r="Z307" s="398"/>
      <c r="AA307" s="398"/>
      <c r="AB307" s="398"/>
      <c r="AC307" s="398"/>
      <c r="AD307" s="398"/>
      <c r="AE307" s="398"/>
      <c r="AF307" s="398"/>
      <c r="AG307" s="398"/>
      <c r="AH307" s="398"/>
      <c r="AI307" s="398"/>
    </row>
    <row r="308" spans="1:35" ht="8.85" customHeight="1">
      <c r="A308" s="210"/>
      <c r="B308" s="210"/>
      <c r="C308" s="210"/>
      <c r="D308" s="210"/>
      <c r="E308" s="210"/>
      <c r="F308" s="210"/>
      <c r="G308" s="210"/>
      <c r="H308" s="210"/>
      <c r="I308" s="210"/>
      <c r="U308" s="393"/>
      <c r="V308" s="392"/>
      <c r="W308"/>
      <c r="X308" s="398"/>
      <c r="Y308" s="398"/>
      <c r="Z308" s="398"/>
      <c r="AA308" s="398"/>
      <c r="AB308" s="398"/>
      <c r="AC308" s="398"/>
      <c r="AD308" s="398"/>
      <c r="AE308" s="398"/>
      <c r="AF308" s="398"/>
      <c r="AG308" s="398"/>
      <c r="AH308" s="398"/>
      <c r="AI308" s="398"/>
    </row>
    <row r="309" spans="1:35" ht="8.85" customHeight="1">
      <c r="A309" s="210"/>
      <c r="B309" s="210"/>
      <c r="C309" s="210"/>
      <c r="D309" s="210"/>
      <c r="E309" s="210"/>
      <c r="F309" s="210"/>
      <c r="G309" s="210"/>
      <c r="H309" s="210"/>
      <c r="I309" s="210"/>
      <c r="U309" s="393"/>
      <c r="V309" s="392"/>
      <c r="W309"/>
      <c r="X309" s="398"/>
      <c r="Y309" s="398"/>
      <c r="Z309" s="398"/>
      <c r="AA309" s="398"/>
      <c r="AB309" s="398"/>
      <c r="AC309" s="398"/>
      <c r="AD309" s="398"/>
      <c r="AE309" s="398"/>
      <c r="AF309" s="398"/>
      <c r="AG309" s="398"/>
      <c r="AH309" s="398"/>
      <c r="AI309" s="398"/>
    </row>
    <row r="310" spans="1:35" ht="8.85" customHeight="1">
      <c r="A310" s="210"/>
      <c r="B310" s="210"/>
      <c r="C310" s="210"/>
      <c r="D310" s="210"/>
      <c r="E310" s="210"/>
      <c r="F310" s="210"/>
      <c r="G310" s="210"/>
      <c r="H310" s="210"/>
      <c r="I310" s="210"/>
      <c r="U310" s="393"/>
      <c r="V310" s="392"/>
      <c r="W310"/>
      <c r="X310" s="398"/>
      <c r="Y310" s="398"/>
      <c r="Z310" s="398"/>
      <c r="AA310" s="398"/>
      <c r="AB310" s="398"/>
      <c r="AC310" s="398"/>
      <c r="AD310" s="398"/>
      <c r="AE310" s="398"/>
      <c r="AF310" s="398"/>
      <c r="AG310" s="398"/>
      <c r="AH310" s="398"/>
      <c r="AI310" s="398"/>
    </row>
    <row r="311" spans="1:35" ht="8.85" customHeight="1">
      <c r="A311" s="210"/>
      <c r="B311" s="210"/>
      <c r="C311" s="210"/>
      <c r="D311" s="210"/>
      <c r="E311" s="210"/>
      <c r="F311" s="210"/>
      <c r="G311" s="210"/>
      <c r="H311" s="210"/>
      <c r="I311" s="210"/>
      <c r="U311" s="393"/>
      <c r="V311" s="392"/>
      <c r="W311"/>
      <c r="X311" s="398"/>
      <c r="Y311" s="398"/>
      <c r="Z311" s="398"/>
      <c r="AA311" s="398"/>
      <c r="AB311" s="398"/>
      <c r="AC311" s="398"/>
      <c r="AD311" s="398"/>
      <c r="AE311" s="398"/>
      <c r="AF311" s="398"/>
      <c r="AG311" s="398"/>
      <c r="AH311" s="398"/>
      <c r="AI311" s="398"/>
    </row>
    <row r="312" spans="1:35" ht="8.85" customHeight="1">
      <c r="A312" s="210"/>
      <c r="B312" s="210"/>
      <c r="C312" s="210"/>
      <c r="D312" s="210"/>
      <c r="E312" s="210"/>
      <c r="F312" s="210"/>
      <c r="G312" s="210"/>
      <c r="H312" s="210"/>
      <c r="I312" s="210"/>
      <c r="U312" s="393"/>
      <c r="V312" s="392"/>
      <c r="W312"/>
      <c r="X312" s="398"/>
      <c r="Y312" s="398"/>
      <c r="Z312" s="398"/>
      <c r="AA312" s="398"/>
      <c r="AB312" s="398"/>
      <c r="AC312" s="398"/>
      <c r="AD312" s="398"/>
      <c r="AE312" s="398"/>
      <c r="AF312" s="398"/>
      <c r="AG312" s="398"/>
      <c r="AH312" s="398"/>
      <c r="AI312" s="398"/>
    </row>
    <row r="313" spans="1:35" ht="8.85" customHeight="1">
      <c r="A313" s="210"/>
      <c r="B313" s="210"/>
      <c r="C313" s="210"/>
      <c r="D313" s="210"/>
      <c r="E313" s="210"/>
      <c r="F313" s="210"/>
      <c r="G313" s="210"/>
      <c r="H313" s="210"/>
      <c r="I313" s="210"/>
      <c r="U313" s="393"/>
      <c r="V313" s="392"/>
      <c r="W313"/>
      <c r="X313" s="398"/>
      <c r="Y313" s="398"/>
      <c r="Z313" s="398"/>
      <c r="AA313" s="398"/>
      <c r="AB313" s="398"/>
      <c r="AC313" s="398"/>
      <c r="AD313" s="398"/>
      <c r="AE313" s="398"/>
      <c r="AF313" s="398"/>
      <c r="AG313" s="398"/>
      <c r="AH313" s="398"/>
      <c r="AI313" s="398"/>
    </row>
    <row r="314" spans="1:35" ht="8.85" customHeight="1">
      <c r="A314" s="210"/>
      <c r="B314" s="210"/>
      <c r="C314" s="210"/>
      <c r="D314" s="210"/>
      <c r="E314" s="210"/>
      <c r="F314" s="210"/>
      <c r="G314" s="210"/>
      <c r="H314" s="210"/>
      <c r="I314" s="210"/>
      <c r="U314" s="393"/>
      <c r="V314" s="392"/>
      <c r="W314"/>
      <c r="X314" s="398"/>
      <c r="Y314" s="398"/>
      <c r="Z314" s="398"/>
      <c r="AA314" s="398"/>
      <c r="AB314" s="398"/>
      <c r="AC314" s="398"/>
      <c r="AD314" s="398"/>
      <c r="AE314" s="398"/>
      <c r="AF314" s="398"/>
      <c r="AG314" s="398"/>
      <c r="AH314" s="398"/>
      <c r="AI314" s="398"/>
    </row>
    <row r="315" spans="1:35" ht="8.85" customHeight="1">
      <c r="A315" s="210"/>
      <c r="B315" s="210"/>
      <c r="C315" s="210"/>
      <c r="D315" s="210"/>
      <c r="E315" s="210"/>
      <c r="F315" s="210"/>
      <c r="G315" s="210"/>
      <c r="H315" s="210"/>
      <c r="I315" s="210"/>
      <c r="U315" s="393"/>
      <c r="V315" s="392"/>
      <c r="W315"/>
      <c r="X315" s="398"/>
      <c r="Y315" s="398"/>
      <c r="Z315" s="398"/>
      <c r="AA315" s="398"/>
      <c r="AB315" s="398"/>
      <c r="AC315" s="398"/>
      <c r="AD315" s="398"/>
      <c r="AE315" s="398"/>
      <c r="AF315" s="398"/>
      <c r="AG315" s="398"/>
      <c r="AH315" s="398"/>
      <c r="AI315" s="398"/>
    </row>
    <row r="316" spans="1:35" ht="8.85" customHeight="1">
      <c r="A316" s="210"/>
      <c r="B316" s="210"/>
      <c r="C316" s="210"/>
      <c r="D316" s="210"/>
      <c r="E316" s="210"/>
      <c r="F316" s="210"/>
      <c r="G316" s="210"/>
      <c r="H316" s="210"/>
      <c r="I316" s="210"/>
      <c r="U316" s="393"/>
      <c r="V316" s="392"/>
      <c r="W316"/>
      <c r="X316" s="398"/>
      <c r="Y316" s="398"/>
      <c r="Z316" s="398"/>
      <c r="AA316" s="398"/>
      <c r="AB316" s="398"/>
      <c r="AC316" s="398"/>
      <c r="AD316" s="398"/>
      <c r="AE316" s="398"/>
      <c r="AF316" s="398"/>
      <c r="AG316" s="398"/>
      <c r="AH316" s="398"/>
      <c r="AI316" s="398"/>
    </row>
    <row r="317" spans="1:35" ht="8.85" customHeight="1">
      <c r="A317" s="210"/>
      <c r="B317" s="210"/>
      <c r="C317" s="210"/>
      <c r="D317" s="210"/>
      <c r="E317" s="210"/>
      <c r="F317" s="210"/>
      <c r="G317" s="210"/>
      <c r="H317" s="210"/>
      <c r="I317" s="210"/>
      <c r="U317" s="393"/>
      <c r="V317" s="392"/>
      <c r="W317"/>
      <c r="X317" s="398"/>
      <c r="Y317" s="398"/>
      <c r="Z317" s="398"/>
      <c r="AA317" s="398"/>
      <c r="AB317" s="398"/>
      <c r="AC317" s="398"/>
      <c r="AD317" s="398"/>
      <c r="AE317" s="398"/>
      <c r="AF317" s="398"/>
      <c r="AG317" s="398"/>
      <c r="AH317" s="398"/>
      <c r="AI317" s="398"/>
    </row>
    <row r="318" spans="1:35" ht="8.85" customHeight="1">
      <c r="U318" s="393"/>
      <c r="V318" s="392"/>
      <c r="W318"/>
      <c r="X318" s="398"/>
      <c r="Y318" s="398"/>
      <c r="Z318" s="398"/>
      <c r="AA318" s="398"/>
      <c r="AB318" s="398"/>
      <c r="AC318" s="398"/>
      <c r="AD318" s="398"/>
      <c r="AE318" s="398"/>
      <c r="AF318" s="398"/>
      <c r="AG318" s="398"/>
      <c r="AH318" s="398"/>
      <c r="AI318" s="398"/>
    </row>
    <row r="319" spans="1:35" ht="8.85" customHeight="1">
      <c r="U319" s="393"/>
      <c r="V319" s="392"/>
      <c r="W319"/>
      <c r="X319" s="398"/>
      <c r="Y319" s="398"/>
      <c r="Z319" s="398"/>
      <c r="AA319" s="398"/>
      <c r="AB319" s="398"/>
      <c r="AC319" s="398"/>
      <c r="AD319" s="398"/>
      <c r="AE319" s="398"/>
      <c r="AF319" s="398"/>
      <c r="AG319" s="398"/>
      <c r="AH319" s="398"/>
      <c r="AI319" s="398"/>
    </row>
    <row r="320" spans="1:35" ht="8.85" customHeight="1">
      <c r="U320" s="393"/>
      <c r="V320" s="392"/>
      <c r="W320"/>
      <c r="X320" s="398"/>
      <c r="Y320" s="398"/>
      <c r="Z320" s="398"/>
      <c r="AA320" s="398"/>
      <c r="AB320" s="398"/>
      <c r="AC320" s="398"/>
      <c r="AD320" s="398"/>
      <c r="AE320" s="398"/>
      <c r="AF320" s="398"/>
      <c r="AG320" s="398"/>
      <c r="AH320" s="398"/>
      <c r="AI320" s="398"/>
    </row>
    <row r="321" spans="21:35" ht="8.85" customHeight="1">
      <c r="U321" s="393"/>
      <c r="V321" s="392"/>
      <c r="W321"/>
      <c r="X321" s="398"/>
      <c r="Y321" s="398"/>
      <c r="Z321" s="398"/>
      <c r="AA321" s="398"/>
      <c r="AB321" s="398"/>
      <c r="AC321" s="398"/>
      <c r="AD321" s="398"/>
      <c r="AE321" s="398"/>
      <c r="AF321" s="398"/>
      <c r="AG321" s="398"/>
      <c r="AH321" s="398"/>
      <c r="AI321" s="398"/>
    </row>
    <row r="322" spans="21:35" ht="8.85" customHeight="1">
      <c r="U322" s="393"/>
      <c r="V322" s="392"/>
      <c r="W322"/>
      <c r="X322" s="398"/>
      <c r="Y322" s="398"/>
      <c r="Z322" s="398"/>
      <c r="AA322" s="398"/>
      <c r="AB322" s="398"/>
      <c r="AC322" s="398"/>
      <c r="AD322" s="398"/>
      <c r="AE322" s="398"/>
      <c r="AF322" s="398"/>
      <c r="AG322" s="398"/>
      <c r="AH322" s="398"/>
      <c r="AI322" s="398"/>
    </row>
    <row r="323" spans="21:35" ht="8.85" customHeight="1">
      <c r="U323" s="393"/>
      <c r="V323" s="392"/>
      <c r="W323"/>
      <c r="X323" s="398"/>
      <c r="Y323" s="398"/>
      <c r="Z323" s="398"/>
      <c r="AA323" s="398"/>
      <c r="AB323" s="398"/>
      <c r="AC323" s="398"/>
      <c r="AD323" s="398"/>
      <c r="AE323" s="398"/>
      <c r="AF323" s="398"/>
      <c r="AG323" s="398"/>
      <c r="AH323" s="398"/>
      <c r="AI323" s="398"/>
    </row>
    <row r="324" spans="21:35" ht="8.85" customHeight="1">
      <c r="U324" s="393"/>
      <c r="V324" s="392"/>
      <c r="W324"/>
      <c r="X324" s="398"/>
      <c r="Y324" s="398"/>
      <c r="Z324" s="398"/>
      <c r="AA324" s="398"/>
      <c r="AB324" s="398"/>
      <c r="AC324" s="398"/>
      <c r="AD324" s="398"/>
      <c r="AE324" s="398"/>
      <c r="AF324" s="398"/>
      <c r="AG324" s="398"/>
      <c r="AH324" s="398"/>
      <c r="AI324" s="398"/>
    </row>
    <row r="325" spans="21:35" ht="8.85" customHeight="1">
      <c r="U325" s="393"/>
      <c r="V325" s="392"/>
      <c r="W325"/>
      <c r="X325" s="398"/>
      <c r="Y325" s="398"/>
      <c r="Z325" s="398"/>
      <c r="AA325" s="398"/>
      <c r="AB325" s="398"/>
      <c r="AC325" s="398"/>
      <c r="AD325" s="398"/>
      <c r="AE325" s="398"/>
      <c r="AF325" s="398"/>
      <c r="AG325" s="398"/>
      <c r="AH325" s="398"/>
      <c r="AI325" s="398"/>
    </row>
    <row r="326" spans="21:35" ht="8.85" customHeight="1">
      <c r="U326" s="393"/>
      <c r="V326" s="392"/>
      <c r="W326"/>
      <c r="X326" s="398"/>
      <c r="Y326" s="398"/>
      <c r="Z326" s="398"/>
      <c r="AA326" s="398"/>
      <c r="AB326" s="398"/>
      <c r="AC326" s="398"/>
      <c r="AD326" s="398"/>
      <c r="AE326" s="398"/>
      <c r="AF326" s="398"/>
      <c r="AG326" s="398"/>
      <c r="AH326" s="398"/>
      <c r="AI326" s="398"/>
    </row>
    <row r="327" spans="21:35" ht="8.85" customHeight="1">
      <c r="U327" s="393"/>
      <c r="V327" s="392"/>
      <c r="W327"/>
      <c r="X327" s="398"/>
      <c r="Y327" s="398"/>
      <c r="Z327" s="398"/>
      <c r="AA327" s="398"/>
      <c r="AB327" s="398"/>
      <c r="AC327" s="398"/>
      <c r="AD327" s="398"/>
      <c r="AE327" s="398"/>
      <c r="AF327" s="398"/>
      <c r="AG327" s="398"/>
      <c r="AH327" s="398"/>
      <c r="AI327" s="398"/>
    </row>
    <row r="328" spans="21:35" ht="8.85" customHeight="1">
      <c r="U328" s="393"/>
      <c r="V328" s="392"/>
      <c r="W328"/>
      <c r="X328" s="398"/>
      <c r="Y328" s="398"/>
      <c r="Z328" s="398"/>
      <c r="AA328" s="398"/>
      <c r="AB328" s="398"/>
      <c r="AC328" s="398"/>
      <c r="AD328" s="398"/>
      <c r="AE328" s="398"/>
      <c r="AF328" s="398"/>
      <c r="AG328" s="398"/>
      <c r="AH328" s="398"/>
      <c r="AI328" s="398"/>
    </row>
    <row r="329" spans="21:35" ht="8.85" customHeight="1">
      <c r="U329" s="393"/>
      <c r="V329" s="392"/>
      <c r="W329"/>
      <c r="X329" s="398"/>
      <c r="Y329" s="398"/>
      <c r="Z329" s="398"/>
      <c r="AA329" s="398"/>
      <c r="AB329" s="398"/>
      <c r="AC329" s="398"/>
      <c r="AD329" s="398"/>
      <c r="AE329" s="398"/>
      <c r="AF329" s="398"/>
      <c r="AG329" s="398"/>
      <c r="AH329" s="398"/>
      <c r="AI329" s="398"/>
    </row>
    <row r="330" spans="21:35" ht="8.85" customHeight="1">
      <c r="U330" s="393"/>
      <c r="V330" s="392"/>
      <c r="W330"/>
      <c r="X330" s="398"/>
      <c r="Y330" s="398"/>
      <c r="Z330" s="398"/>
      <c r="AA330" s="398"/>
      <c r="AB330" s="398"/>
      <c r="AC330" s="398"/>
      <c r="AD330" s="398"/>
      <c r="AE330" s="398"/>
      <c r="AF330" s="398"/>
      <c r="AG330" s="398"/>
      <c r="AH330" s="398"/>
      <c r="AI330" s="398"/>
    </row>
    <row r="331" spans="21:35" ht="8.85" customHeight="1">
      <c r="U331" s="393"/>
      <c r="V331" s="392"/>
      <c r="W331"/>
      <c r="X331" s="398"/>
      <c r="Y331" s="398"/>
      <c r="Z331" s="398"/>
      <c r="AA331" s="398"/>
      <c r="AB331" s="398"/>
      <c r="AC331" s="398"/>
      <c r="AD331" s="398"/>
      <c r="AE331" s="398"/>
      <c r="AF331" s="398"/>
      <c r="AG331" s="398"/>
      <c r="AH331" s="398"/>
      <c r="AI331" s="398"/>
    </row>
    <row r="332" spans="21:35" ht="8.85" customHeight="1">
      <c r="U332" s="393"/>
      <c r="V332" s="392"/>
      <c r="W332"/>
      <c r="X332" s="398"/>
      <c r="Y332" s="398"/>
      <c r="Z332" s="398"/>
      <c r="AA332" s="398"/>
      <c r="AB332" s="398"/>
      <c r="AC332" s="398"/>
      <c r="AD332" s="398"/>
      <c r="AE332" s="398"/>
      <c r="AF332" s="398"/>
      <c r="AG332" s="398"/>
      <c r="AH332" s="398"/>
      <c r="AI332" s="398"/>
    </row>
    <row r="333" spans="21:35" ht="8.85" customHeight="1">
      <c r="U333" s="393"/>
      <c r="V333" s="392"/>
      <c r="W333"/>
      <c r="X333" s="398"/>
      <c r="Y333" s="398"/>
      <c r="Z333" s="398"/>
      <c r="AA333" s="398"/>
      <c r="AB333" s="398"/>
      <c r="AC333" s="398"/>
      <c r="AD333" s="398"/>
      <c r="AE333" s="398"/>
      <c r="AF333" s="398"/>
      <c r="AG333" s="398"/>
      <c r="AH333" s="398"/>
      <c r="AI333" s="398"/>
    </row>
    <row r="334" spans="21:35" ht="8.85" customHeight="1">
      <c r="U334" s="393"/>
      <c r="V334" s="392"/>
      <c r="W334"/>
      <c r="X334" s="398"/>
      <c r="Y334" s="398"/>
      <c r="Z334" s="398"/>
      <c r="AA334" s="398"/>
      <c r="AB334" s="398"/>
      <c r="AC334" s="398"/>
      <c r="AD334" s="398"/>
      <c r="AE334" s="398"/>
      <c r="AF334" s="398"/>
      <c r="AG334" s="398"/>
      <c r="AH334" s="398"/>
      <c r="AI334" s="398"/>
    </row>
    <row r="335" spans="21:35" ht="8.85" customHeight="1">
      <c r="U335" s="393"/>
      <c r="V335" s="392"/>
      <c r="W335"/>
      <c r="X335" s="398"/>
      <c r="Y335" s="398"/>
      <c r="Z335" s="398"/>
      <c r="AA335" s="398"/>
      <c r="AB335" s="398"/>
      <c r="AC335" s="398"/>
      <c r="AD335" s="398"/>
      <c r="AE335" s="398"/>
      <c r="AF335" s="398"/>
      <c r="AG335" s="398"/>
      <c r="AH335" s="398"/>
      <c r="AI335" s="398"/>
    </row>
    <row r="336" spans="21:35" ht="8.85" customHeight="1">
      <c r="U336" s="393"/>
      <c r="V336" s="392"/>
      <c r="W336"/>
      <c r="X336" s="398"/>
      <c r="Y336" s="398"/>
      <c r="Z336" s="398"/>
      <c r="AA336" s="398"/>
      <c r="AB336" s="398"/>
      <c r="AC336" s="398"/>
      <c r="AD336" s="398"/>
      <c r="AE336" s="398"/>
      <c r="AF336" s="398"/>
      <c r="AG336" s="398"/>
      <c r="AH336" s="398"/>
      <c r="AI336" s="398"/>
    </row>
    <row r="337" spans="21:35" ht="8.85" customHeight="1">
      <c r="U337" s="393"/>
      <c r="V337" s="392"/>
      <c r="W337"/>
      <c r="X337" s="398"/>
      <c r="Y337" s="398"/>
      <c r="Z337" s="398"/>
      <c r="AA337" s="398"/>
      <c r="AB337" s="398"/>
      <c r="AC337" s="398"/>
      <c r="AD337" s="398"/>
      <c r="AE337" s="398"/>
      <c r="AF337" s="398"/>
      <c r="AG337" s="398"/>
      <c r="AH337" s="398"/>
      <c r="AI337" s="398"/>
    </row>
    <row r="338" spans="21:35" ht="8.85" customHeight="1">
      <c r="U338" s="393"/>
      <c r="V338" s="392"/>
      <c r="W338"/>
      <c r="X338" s="398"/>
      <c r="Y338" s="398"/>
      <c r="Z338" s="398"/>
      <c r="AA338" s="398"/>
      <c r="AB338" s="398"/>
      <c r="AC338" s="398"/>
      <c r="AD338" s="398"/>
      <c r="AE338" s="398"/>
      <c r="AF338" s="398"/>
      <c r="AG338" s="398"/>
      <c r="AH338" s="398"/>
      <c r="AI338" s="398"/>
    </row>
    <row r="339" spans="21:35" ht="8.85" customHeight="1">
      <c r="U339" s="393"/>
      <c r="V339" s="392"/>
      <c r="W339"/>
      <c r="X339" s="398"/>
      <c r="Y339" s="398"/>
      <c r="Z339" s="398"/>
      <c r="AA339" s="398"/>
      <c r="AB339" s="398"/>
      <c r="AC339" s="398"/>
      <c r="AD339" s="398"/>
      <c r="AE339" s="398"/>
      <c r="AF339" s="398"/>
      <c r="AG339" s="398"/>
      <c r="AH339" s="398"/>
      <c r="AI339" s="398"/>
    </row>
    <row r="340" spans="21:35" ht="8.85" customHeight="1">
      <c r="U340" s="393"/>
      <c r="V340" s="392"/>
      <c r="W340"/>
      <c r="X340" s="398"/>
      <c r="Y340" s="398"/>
      <c r="Z340" s="398"/>
      <c r="AA340" s="398"/>
      <c r="AB340" s="398"/>
      <c r="AC340" s="398"/>
      <c r="AD340" s="398"/>
      <c r="AE340" s="398"/>
      <c r="AF340" s="398"/>
      <c r="AG340" s="398"/>
      <c r="AH340" s="398"/>
      <c r="AI340" s="398"/>
    </row>
    <row r="341" spans="21:35" ht="8.85" customHeight="1">
      <c r="U341" s="393"/>
      <c r="V341" s="392"/>
      <c r="W341"/>
      <c r="X341" s="398"/>
      <c r="Y341" s="398"/>
      <c r="Z341" s="398"/>
      <c r="AA341" s="398"/>
      <c r="AB341" s="398"/>
      <c r="AC341" s="398"/>
      <c r="AD341" s="398"/>
      <c r="AE341" s="398"/>
      <c r="AF341" s="398"/>
      <c r="AG341" s="398"/>
      <c r="AH341" s="398"/>
      <c r="AI341" s="398"/>
    </row>
    <row r="342" spans="21:35" ht="8.85" customHeight="1">
      <c r="U342" s="393"/>
      <c r="V342" s="392"/>
      <c r="W342"/>
      <c r="X342" s="398"/>
      <c r="Y342" s="398"/>
      <c r="Z342" s="398"/>
      <c r="AA342" s="398"/>
      <c r="AB342" s="398"/>
      <c r="AC342" s="398"/>
      <c r="AD342" s="398"/>
      <c r="AE342" s="398"/>
      <c r="AF342" s="398"/>
      <c r="AG342" s="398"/>
      <c r="AH342" s="398"/>
      <c r="AI342" s="398"/>
    </row>
    <row r="343" spans="21:35" ht="8.85" customHeight="1">
      <c r="U343" s="393"/>
      <c r="V343" s="392"/>
      <c r="W343"/>
      <c r="X343" s="398"/>
      <c r="Y343" s="398"/>
      <c r="Z343" s="398"/>
      <c r="AA343" s="398"/>
      <c r="AB343" s="398"/>
      <c r="AC343" s="398"/>
      <c r="AD343" s="398"/>
      <c r="AE343" s="398"/>
      <c r="AF343" s="398"/>
      <c r="AG343" s="398"/>
      <c r="AH343" s="398"/>
      <c r="AI343" s="398"/>
    </row>
    <row r="344" spans="21:35" ht="8.85" customHeight="1">
      <c r="U344" s="393"/>
      <c r="V344" s="392"/>
      <c r="W344"/>
      <c r="X344" s="398"/>
      <c r="Y344" s="398"/>
      <c r="Z344" s="398"/>
      <c r="AA344" s="398"/>
      <c r="AB344" s="398"/>
      <c r="AC344" s="398"/>
      <c r="AD344" s="398"/>
      <c r="AE344" s="398"/>
      <c r="AF344" s="398"/>
      <c r="AG344" s="398"/>
      <c r="AH344" s="398"/>
      <c r="AI344" s="398"/>
    </row>
    <row r="345" spans="21:35" ht="8.85" customHeight="1">
      <c r="U345" s="393"/>
      <c r="V345" s="392"/>
      <c r="W345"/>
      <c r="X345" s="398"/>
      <c r="Y345" s="398"/>
      <c r="Z345" s="398"/>
      <c r="AA345" s="398"/>
      <c r="AB345" s="398"/>
      <c r="AC345" s="398"/>
      <c r="AD345" s="398"/>
      <c r="AE345" s="398"/>
      <c r="AF345" s="398"/>
      <c r="AG345" s="398"/>
      <c r="AH345" s="398"/>
      <c r="AI345" s="398"/>
    </row>
    <row r="346" spans="21:35" ht="8.85" customHeight="1">
      <c r="U346" s="393"/>
      <c r="V346" s="392"/>
      <c r="W346"/>
      <c r="X346" s="398"/>
      <c r="Y346" s="398"/>
      <c r="Z346" s="398"/>
      <c r="AA346" s="398"/>
      <c r="AB346" s="398"/>
      <c r="AC346" s="398"/>
      <c r="AD346" s="398"/>
      <c r="AE346" s="398"/>
      <c r="AF346" s="398"/>
      <c r="AG346" s="398"/>
      <c r="AH346" s="398"/>
      <c r="AI346" s="398"/>
    </row>
    <row r="347" spans="21:35" ht="8.85" customHeight="1">
      <c r="U347" s="393"/>
      <c r="V347" s="392"/>
      <c r="W347"/>
      <c r="X347" s="398"/>
      <c r="Y347" s="398"/>
      <c r="Z347" s="398"/>
      <c r="AA347" s="398"/>
      <c r="AB347" s="398"/>
      <c r="AC347" s="398"/>
      <c r="AD347" s="398"/>
      <c r="AE347" s="398"/>
      <c r="AF347" s="398"/>
      <c r="AG347" s="398"/>
      <c r="AH347" s="398"/>
      <c r="AI347" s="398"/>
    </row>
    <row r="348" spans="21:35" ht="8.85" customHeight="1">
      <c r="U348" s="393"/>
      <c r="V348" s="392"/>
      <c r="W348"/>
      <c r="X348" s="398"/>
      <c r="Y348" s="398"/>
      <c r="Z348" s="398"/>
      <c r="AA348" s="398"/>
      <c r="AB348" s="398"/>
      <c r="AC348" s="398"/>
      <c r="AD348" s="398"/>
      <c r="AE348" s="398"/>
      <c r="AF348" s="398"/>
      <c r="AG348" s="398"/>
      <c r="AH348" s="398"/>
      <c r="AI348" s="398"/>
    </row>
    <row r="349" spans="21:35" ht="8.85" customHeight="1">
      <c r="U349" s="393"/>
      <c r="V349" s="392"/>
      <c r="W349"/>
      <c r="X349" s="398"/>
      <c r="Y349" s="398"/>
      <c r="Z349" s="398"/>
      <c r="AA349" s="398"/>
      <c r="AB349" s="398"/>
      <c r="AC349" s="398"/>
      <c r="AD349" s="398"/>
      <c r="AE349" s="398"/>
      <c r="AF349" s="398"/>
      <c r="AG349" s="398"/>
      <c r="AH349" s="398"/>
      <c r="AI349" s="398"/>
    </row>
    <row r="350" spans="21:35" ht="8.85" customHeight="1">
      <c r="U350" s="393"/>
      <c r="V350" s="392"/>
      <c r="W350"/>
      <c r="X350" s="398"/>
      <c r="Y350" s="398"/>
      <c r="Z350" s="398"/>
      <c r="AA350" s="398"/>
      <c r="AB350" s="398"/>
      <c r="AC350" s="398"/>
      <c r="AD350" s="398"/>
      <c r="AE350" s="398"/>
      <c r="AF350" s="398"/>
      <c r="AG350" s="398"/>
      <c r="AH350" s="398"/>
      <c r="AI350" s="398"/>
    </row>
    <row r="351" spans="21:35" ht="8.85" customHeight="1">
      <c r="U351" s="393"/>
      <c r="V351" s="392"/>
      <c r="W351"/>
      <c r="X351" s="398"/>
      <c r="Y351" s="398"/>
      <c r="Z351" s="398"/>
      <c r="AA351" s="398"/>
      <c r="AB351" s="398"/>
      <c r="AC351" s="398"/>
      <c r="AD351" s="398"/>
      <c r="AE351" s="398"/>
      <c r="AF351" s="398"/>
      <c r="AG351" s="398"/>
      <c r="AH351" s="398"/>
      <c r="AI351" s="398"/>
    </row>
    <row r="352" spans="21:35" ht="8.85" customHeight="1">
      <c r="U352" s="393"/>
      <c r="V352" s="392"/>
      <c r="W352"/>
      <c r="X352" s="399"/>
      <c r="Y352" s="399"/>
      <c r="Z352" s="399"/>
      <c r="AA352" s="399"/>
      <c r="AB352" s="399"/>
      <c r="AC352" s="399"/>
      <c r="AD352" s="399"/>
      <c r="AE352" s="399"/>
      <c r="AF352" s="399"/>
      <c r="AG352" s="399"/>
      <c r="AH352" s="399"/>
      <c r="AI352" s="399"/>
    </row>
    <row r="353" spans="21:35" ht="8.85" customHeight="1">
      <c r="U353" s="393"/>
      <c r="V353" s="392"/>
      <c r="W353"/>
      <c r="X353" s="399"/>
      <c r="Y353" s="399"/>
      <c r="Z353" s="399"/>
      <c r="AA353" s="399"/>
      <c r="AB353" s="399"/>
      <c r="AC353" s="399"/>
      <c r="AD353" s="399"/>
      <c r="AE353" s="399"/>
      <c r="AF353" s="399"/>
      <c r="AG353" s="399"/>
      <c r="AH353" s="399"/>
      <c r="AI353" s="399"/>
    </row>
    <row r="354" spans="21:35" ht="8.85" customHeight="1">
      <c r="U354" s="393"/>
      <c r="V354" s="392"/>
      <c r="W354"/>
      <c r="X354" s="399"/>
      <c r="Y354" s="399"/>
      <c r="Z354" s="399"/>
      <c r="AA354" s="399"/>
      <c r="AB354" s="399"/>
      <c r="AC354" s="399"/>
      <c r="AD354" s="399"/>
      <c r="AE354" s="399"/>
      <c r="AF354" s="399"/>
      <c r="AG354" s="399"/>
      <c r="AH354" s="399"/>
      <c r="AI354" s="399"/>
    </row>
    <row r="355" spans="21:35" ht="8.85" customHeight="1">
      <c r="U355" s="393"/>
      <c r="V355" s="392"/>
      <c r="W355"/>
      <c r="X355" s="399"/>
      <c r="Y355" s="399"/>
      <c r="Z355" s="399"/>
      <c r="AA355" s="399"/>
      <c r="AB355" s="399"/>
      <c r="AC355" s="399"/>
      <c r="AD355" s="399"/>
      <c r="AE355" s="399"/>
      <c r="AF355" s="399"/>
      <c r="AG355" s="399"/>
      <c r="AH355" s="399"/>
      <c r="AI355" s="399"/>
    </row>
    <row r="356" spans="21:35" ht="8.85" customHeight="1">
      <c r="U356" s="393"/>
      <c r="V356" s="392"/>
      <c r="W356"/>
      <c r="X356" s="399"/>
      <c r="Y356" s="399"/>
      <c r="Z356" s="399"/>
      <c r="AA356" s="399"/>
      <c r="AB356" s="399"/>
      <c r="AC356" s="399"/>
      <c r="AD356" s="399"/>
      <c r="AE356" s="399"/>
      <c r="AF356" s="399"/>
      <c r="AG356" s="399"/>
      <c r="AH356" s="399"/>
      <c r="AI356" s="399"/>
    </row>
    <row r="357" spans="21:35" ht="8.85" customHeight="1">
      <c r="U357" s="393"/>
      <c r="V357" s="392"/>
      <c r="W357"/>
      <c r="X357" s="399"/>
      <c r="Y357" s="399"/>
      <c r="Z357" s="399"/>
      <c r="AA357" s="399"/>
      <c r="AB357" s="399"/>
      <c r="AC357" s="399"/>
      <c r="AD357" s="399"/>
      <c r="AE357" s="399"/>
      <c r="AF357" s="399"/>
      <c r="AG357" s="399"/>
      <c r="AH357" s="399"/>
      <c r="AI357" s="399"/>
    </row>
    <row r="358" spans="21:35" ht="8.85" customHeight="1">
      <c r="U358" s="393"/>
      <c r="V358" s="392"/>
      <c r="W358"/>
      <c r="X358" s="399"/>
      <c r="Y358" s="399"/>
      <c r="Z358" s="399"/>
      <c r="AA358" s="399"/>
      <c r="AB358" s="399"/>
      <c r="AC358" s="399"/>
      <c r="AD358" s="399"/>
      <c r="AE358" s="399"/>
      <c r="AF358" s="399"/>
      <c r="AG358" s="399"/>
      <c r="AH358" s="399"/>
      <c r="AI358" s="399"/>
    </row>
    <row r="359" spans="21:35" ht="8.85" customHeight="1">
      <c r="U359" s="393"/>
      <c r="V359" s="392"/>
      <c r="W359"/>
      <c r="X359" s="399"/>
      <c r="Y359" s="399"/>
      <c r="Z359" s="399"/>
      <c r="AA359" s="399"/>
      <c r="AB359" s="399"/>
      <c r="AC359" s="399"/>
      <c r="AD359" s="399"/>
      <c r="AE359" s="399"/>
      <c r="AF359" s="399"/>
      <c r="AG359" s="399"/>
      <c r="AH359" s="399"/>
      <c r="AI359" s="399"/>
    </row>
    <row r="360" spans="21:35" ht="8.85" customHeight="1">
      <c r="U360" s="393"/>
      <c r="V360" s="392"/>
      <c r="W360"/>
      <c r="X360" s="399"/>
      <c r="Y360" s="399"/>
      <c r="Z360" s="399"/>
      <c r="AA360" s="399"/>
      <c r="AB360" s="399"/>
      <c r="AC360" s="399"/>
      <c r="AD360" s="399"/>
      <c r="AE360" s="399"/>
      <c r="AF360" s="399"/>
      <c r="AG360" s="399"/>
      <c r="AH360" s="399"/>
      <c r="AI360" s="399"/>
    </row>
    <row r="361" spans="21:35" ht="8.85" customHeight="1">
      <c r="U361" s="393"/>
      <c r="V361" s="392"/>
      <c r="W361"/>
      <c r="X361" s="399"/>
      <c r="Y361" s="399"/>
      <c r="Z361" s="399"/>
      <c r="AA361" s="399"/>
      <c r="AB361" s="399"/>
      <c r="AC361" s="399"/>
      <c r="AD361" s="399"/>
      <c r="AE361" s="399"/>
      <c r="AF361" s="399"/>
      <c r="AG361" s="399"/>
      <c r="AH361" s="399"/>
      <c r="AI361" s="399"/>
    </row>
    <row r="362" spans="21:35" ht="8.85" customHeight="1">
      <c r="U362" s="393"/>
      <c r="V362" s="392"/>
      <c r="W362"/>
      <c r="X362" s="399"/>
      <c r="Y362" s="399"/>
      <c r="Z362" s="399"/>
      <c r="AA362" s="399"/>
      <c r="AB362" s="399"/>
      <c r="AC362" s="399"/>
      <c r="AD362" s="399"/>
      <c r="AE362" s="399"/>
      <c r="AF362" s="399"/>
      <c r="AG362" s="399"/>
      <c r="AH362" s="399"/>
      <c r="AI362" s="399"/>
    </row>
    <row r="363" spans="21:35" ht="8.85" customHeight="1">
      <c r="U363" s="393"/>
      <c r="V363" s="392"/>
      <c r="W363"/>
      <c r="X363" s="399"/>
      <c r="Y363" s="399"/>
      <c r="Z363" s="399"/>
      <c r="AA363" s="399"/>
      <c r="AB363" s="399"/>
      <c r="AC363" s="399"/>
      <c r="AD363" s="399"/>
      <c r="AE363" s="399"/>
      <c r="AF363" s="399"/>
      <c r="AG363" s="399"/>
      <c r="AH363" s="399"/>
      <c r="AI363" s="399"/>
    </row>
    <row r="364" spans="21:35" ht="12.75">
      <c r="U364" s="393"/>
      <c r="V364" s="392"/>
      <c r="W364"/>
      <c r="X364" s="399"/>
      <c r="Y364" s="399"/>
      <c r="Z364" s="399"/>
      <c r="AA364" s="399"/>
      <c r="AB364" s="399"/>
      <c r="AC364" s="399"/>
      <c r="AD364" s="399"/>
      <c r="AE364" s="399"/>
      <c r="AF364" s="399"/>
      <c r="AG364" s="399"/>
      <c r="AH364" s="399"/>
      <c r="AI364" s="399"/>
    </row>
    <row r="365" spans="21:35" ht="12.75">
      <c r="U365" s="393"/>
      <c r="V365" s="392"/>
      <c r="W365"/>
      <c r="X365" s="399"/>
      <c r="Y365" s="399"/>
      <c r="Z365" s="399"/>
      <c r="AA365" s="399"/>
      <c r="AB365" s="399"/>
      <c r="AC365" s="399"/>
      <c r="AD365" s="399"/>
      <c r="AE365" s="399"/>
      <c r="AF365" s="399"/>
      <c r="AG365" s="399"/>
      <c r="AH365" s="399"/>
      <c r="AI365" s="399"/>
    </row>
    <row r="366" spans="21:35" ht="12.75">
      <c r="U366" s="393"/>
      <c r="V366" s="392"/>
      <c r="W366"/>
      <c r="X366" s="399"/>
      <c r="Y366" s="399"/>
      <c r="Z366" s="399"/>
      <c r="AA366" s="399"/>
      <c r="AB366" s="399"/>
      <c r="AC366" s="399"/>
      <c r="AD366" s="399"/>
      <c r="AE366" s="399"/>
      <c r="AF366" s="399"/>
      <c r="AG366" s="399"/>
      <c r="AH366" s="399"/>
      <c r="AI366" s="399"/>
    </row>
    <row r="367" spans="21:35" ht="12.75">
      <c r="U367" s="393"/>
      <c r="V367" s="392"/>
      <c r="W367"/>
      <c r="X367" s="399"/>
      <c r="Y367" s="399"/>
      <c r="Z367" s="399"/>
      <c r="AA367" s="399"/>
      <c r="AB367" s="399"/>
      <c r="AC367" s="399"/>
      <c r="AD367" s="399"/>
      <c r="AE367" s="399"/>
      <c r="AF367" s="399"/>
      <c r="AG367" s="399"/>
      <c r="AH367" s="399"/>
      <c r="AI367" s="399"/>
    </row>
    <row r="368" spans="21:35" ht="12.75">
      <c r="U368" s="393"/>
      <c r="V368" s="392"/>
      <c r="W368"/>
      <c r="X368" s="399"/>
      <c r="Y368" s="399"/>
      <c r="Z368" s="399"/>
      <c r="AA368" s="399"/>
      <c r="AB368" s="399"/>
      <c r="AC368" s="399"/>
      <c r="AD368" s="399"/>
      <c r="AE368" s="399"/>
      <c r="AF368" s="399"/>
      <c r="AG368" s="399"/>
      <c r="AH368" s="399"/>
      <c r="AI368" s="399"/>
    </row>
    <row r="369" spans="21:35" ht="12.75">
      <c r="U369" s="393"/>
      <c r="V369" s="392"/>
      <c r="W369"/>
      <c r="X369" s="399"/>
      <c r="Y369" s="399"/>
      <c r="Z369" s="399"/>
      <c r="AA369" s="399"/>
      <c r="AB369" s="399"/>
      <c r="AC369" s="399"/>
      <c r="AD369" s="399"/>
      <c r="AE369" s="399"/>
      <c r="AF369" s="399"/>
      <c r="AG369" s="399"/>
      <c r="AH369" s="399"/>
      <c r="AI369" s="399"/>
    </row>
    <row r="370" spans="21:35" ht="12.75">
      <c r="U370" s="393"/>
      <c r="V370" s="392"/>
      <c r="W370"/>
      <c r="X370" s="399"/>
      <c r="Y370" s="399"/>
      <c r="Z370" s="399"/>
      <c r="AA370" s="399"/>
      <c r="AB370" s="399"/>
      <c r="AC370" s="399"/>
      <c r="AD370" s="399"/>
      <c r="AE370" s="399"/>
      <c r="AF370" s="399"/>
      <c r="AG370" s="399"/>
      <c r="AH370" s="399"/>
      <c r="AI370" s="399"/>
    </row>
    <row r="371" spans="21:35" ht="12.75">
      <c r="U371" s="393"/>
      <c r="V371" s="392"/>
      <c r="W371"/>
      <c r="X371" s="399"/>
      <c r="Y371" s="399"/>
      <c r="Z371" s="399"/>
      <c r="AA371" s="399"/>
      <c r="AB371" s="399"/>
      <c r="AC371" s="399"/>
      <c r="AD371" s="399"/>
      <c r="AE371" s="399"/>
      <c r="AF371" s="399"/>
      <c r="AG371" s="399"/>
      <c r="AH371" s="399"/>
      <c r="AI371" s="399"/>
    </row>
    <row r="372" spans="21:35" ht="12.75">
      <c r="U372" s="393"/>
      <c r="V372" s="392"/>
      <c r="W372"/>
      <c r="X372" s="399"/>
      <c r="Y372" s="399"/>
      <c r="Z372" s="399"/>
      <c r="AA372" s="399"/>
      <c r="AB372" s="399"/>
      <c r="AC372" s="399"/>
      <c r="AD372" s="399"/>
      <c r="AE372" s="399"/>
      <c r="AF372" s="399"/>
      <c r="AG372" s="399"/>
      <c r="AH372" s="399"/>
      <c r="AI372" s="399"/>
    </row>
    <row r="373" spans="21:35" ht="12.75">
      <c r="U373" s="393"/>
      <c r="V373" s="392"/>
      <c r="W373"/>
      <c r="X373" s="399"/>
      <c r="Y373" s="399"/>
      <c r="Z373" s="399"/>
      <c r="AA373" s="399"/>
      <c r="AB373" s="399"/>
      <c r="AC373" s="399"/>
      <c r="AD373" s="399"/>
      <c r="AE373" s="399"/>
      <c r="AF373" s="399"/>
      <c r="AG373" s="399"/>
      <c r="AH373" s="399"/>
      <c r="AI373" s="399"/>
    </row>
    <row r="374" spans="21:35" ht="12.75">
      <c r="U374" s="393"/>
      <c r="V374" s="392"/>
      <c r="W374"/>
      <c r="X374" s="399"/>
      <c r="Y374" s="399"/>
      <c r="Z374" s="399"/>
      <c r="AA374" s="399"/>
      <c r="AB374" s="399"/>
      <c r="AC374" s="399"/>
      <c r="AD374" s="399"/>
      <c r="AE374" s="399"/>
      <c r="AF374" s="399"/>
      <c r="AG374" s="399"/>
      <c r="AH374" s="399"/>
      <c r="AI374" s="399"/>
    </row>
    <row r="375" spans="21:35" ht="12.75">
      <c r="U375" s="393"/>
      <c r="V375" s="392"/>
      <c r="W375"/>
      <c r="X375" s="399"/>
      <c r="Y375" s="399"/>
      <c r="Z375" s="399"/>
      <c r="AA375" s="399"/>
      <c r="AB375" s="399"/>
      <c r="AC375" s="399"/>
      <c r="AD375" s="399"/>
      <c r="AE375" s="399"/>
      <c r="AF375" s="399"/>
      <c r="AG375" s="399"/>
      <c r="AH375" s="399"/>
      <c r="AI375" s="399"/>
    </row>
    <row r="376" spans="21:35" ht="12.75">
      <c r="U376" s="393"/>
      <c r="V376" s="392"/>
      <c r="W376"/>
      <c r="X376" s="399"/>
      <c r="Y376" s="399"/>
      <c r="Z376" s="399"/>
      <c r="AA376" s="399"/>
      <c r="AB376" s="399"/>
      <c r="AC376" s="399"/>
      <c r="AD376" s="399"/>
      <c r="AE376" s="399"/>
      <c r="AF376" s="399"/>
      <c r="AG376" s="399"/>
      <c r="AH376" s="399"/>
      <c r="AI376" s="399"/>
    </row>
    <row r="377" spans="21:35" ht="12.75">
      <c r="U377" s="393"/>
      <c r="V377" s="392"/>
      <c r="W377"/>
      <c r="X377" s="399"/>
      <c r="Y377" s="399"/>
      <c r="Z377" s="399"/>
      <c r="AA377" s="399"/>
      <c r="AB377" s="399"/>
      <c r="AC377" s="399"/>
      <c r="AD377" s="399"/>
      <c r="AE377" s="399"/>
      <c r="AF377" s="399"/>
      <c r="AG377" s="399"/>
      <c r="AH377" s="399"/>
      <c r="AI377" s="399"/>
    </row>
    <row r="378" spans="21:35" ht="12.75">
      <c r="U378" s="393"/>
      <c r="V378" s="392"/>
      <c r="W378"/>
      <c r="X378" s="400"/>
      <c r="Y378" s="400"/>
      <c r="Z378" s="400"/>
      <c r="AA378" s="400"/>
      <c r="AB378" s="400"/>
      <c r="AC378" s="400"/>
      <c r="AD378" s="400"/>
      <c r="AE378" s="400"/>
      <c r="AF378" s="400"/>
      <c r="AG378" s="400"/>
      <c r="AH378" s="400"/>
      <c r="AI378" s="400"/>
    </row>
    <row r="379" spans="21:35" ht="12.75">
      <c r="U379" s="393"/>
      <c r="V379" s="392"/>
      <c r="W379"/>
      <c r="X379" s="400"/>
      <c r="Y379" s="400"/>
      <c r="Z379" s="400"/>
      <c r="AA379" s="400"/>
      <c r="AB379" s="400"/>
      <c r="AC379" s="400"/>
      <c r="AD379" s="400"/>
      <c r="AE379" s="400"/>
      <c r="AF379" s="400"/>
      <c r="AG379" s="400"/>
      <c r="AH379" s="400"/>
      <c r="AI379" s="400"/>
    </row>
    <row r="380" spans="21:35" ht="12.75">
      <c r="U380" s="393"/>
      <c r="V380" s="392"/>
      <c r="W380"/>
      <c r="X380" s="400"/>
      <c r="Y380" s="400"/>
      <c r="Z380" s="400"/>
      <c r="AA380" s="400"/>
      <c r="AB380" s="400"/>
      <c r="AC380" s="400"/>
      <c r="AD380" s="400"/>
      <c r="AE380" s="400"/>
      <c r="AF380" s="400"/>
      <c r="AG380" s="400"/>
      <c r="AH380" s="400"/>
      <c r="AI380" s="400"/>
    </row>
    <row r="381" spans="21:35" ht="12.75">
      <c r="U381" s="393"/>
      <c r="V381" s="392"/>
      <c r="W381"/>
      <c r="X381" s="400"/>
      <c r="Y381" s="400"/>
      <c r="Z381" s="400"/>
      <c r="AA381" s="400"/>
      <c r="AB381" s="400"/>
      <c r="AC381" s="400"/>
      <c r="AD381" s="400"/>
      <c r="AE381" s="400"/>
      <c r="AF381" s="400"/>
      <c r="AG381" s="400"/>
      <c r="AH381" s="400"/>
      <c r="AI381" s="400"/>
    </row>
    <row r="382" spans="21:35" ht="12.75">
      <c r="U382" s="393"/>
      <c r="V382" s="392"/>
      <c r="W382"/>
      <c r="X382" s="400"/>
      <c r="Y382" s="400"/>
      <c r="Z382" s="400"/>
      <c r="AA382" s="400"/>
      <c r="AB382" s="400"/>
      <c r="AC382" s="400"/>
      <c r="AD382" s="400"/>
      <c r="AE382" s="400"/>
      <c r="AF382" s="400"/>
      <c r="AG382" s="400"/>
      <c r="AH382" s="400"/>
      <c r="AI382" s="400"/>
    </row>
    <row r="383" spans="21:35" ht="12.75">
      <c r="U383" s="393"/>
      <c r="V383" s="392"/>
      <c r="W383"/>
      <c r="X383" s="400"/>
      <c r="Y383" s="400"/>
      <c r="Z383" s="400"/>
      <c r="AA383" s="400"/>
      <c r="AB383" s="400"/>
      <c r="AC383" s="400"/>
      <c r="AD383" s="400"/>
      <c r="AE383" s="400"/>
      <c r="AF383" s="400"/>
      <c r="AG383" s="400"/>
      <c r="AH383" s="400"/>
      <c r="AI383" s="400"/>
    </row>
    <row r="384" spans="21:35" ht="12.75">
      <c r="U384" s="393"/>
      <c r="V384" s="392"/>
      <c r="W384"/>
      <c r="X384" s="400"/>
      <c r="Y384" s="400"/>
      <c r="Z384" s="400"/>
      <c r="AA384" s="400"/>
      <c r="AB384" s="400"/>
      <c r="AC384" s="400"/>
      <c r="AD384" s="400"/>
      <c r="AE384" s="400"/>
      <c r="AF384" s="400"/>
      <c r="AG384" s="400"/>
      <c r="AH384" s="400"/>
      <c r="AI384" s="400"/>
    </row>
    <row r="385" spans="21:35" ht="12.75">
      <c r="U385" s="393"/>
      <c r="V385" s="392"/>
      <c r="W385"/>
      <c r="X385" s="400"/>
      <c r="Y385" s="400"/>
      <c r="Z385" s="400"/>
      <c r="AA385" s="400"/>
      <c r="AB385" s="400"/>
      <c r="AC385" s="400"/>
      <c r="AD385" s="400"/>
      <c r="AE385" s="400"/>
      <c r="AF385" s="400"/>
      <c r="AG385" s="400"/>
      <c r="AH385" s="400"/>
      <c r="AI385" s="400"/>
    </row>
    <row r="386" spans="21:35" ht="12.75">
      <c r="U386" s="393"/>
      <c r="V386" s="392"/>
      <c r="W386"/>
      <c r="X386" s="400"/>
      <c r="Y386" s="400"/>
      <c r="Z386" s="400"/>
      <c r="AA386" s="400"/>
      <c r="AB386" s="400"/>
      <c r="AC386" s="400"/>
      <c r="AD386" s="400"/>
      <c r="AE386" s="400"/>
      <c r="AF386" s="400"/>
      <c r="AG386" s="400"/>
      <c r="AH386" s="400"/>
      <c r="AI386" s="400"/>
    </row>
    <row r="387" spans="21:35" ht="12.75">
      <c r="U387" s="393"/>
      <c r="V387" s="392"/>
      <c r="W387"/>
      <c r="X387" s="400"/>
      <c r="Y387" s="400"/>
      <c r="Z387" s="400"/>
      <c r="AA387" s="400"/>
      <c r="AB387" s="400"/>
      <c r="AC387" s="400"/>
      <c r="AD387" s="400"/>
      <c r="AE387" s="400"/>
      <c r="AF387" s="400"/>
      <c r="AG387" s="400"/>
      <c r="AH387" s="400"/>
      <c r="AI387" s="400"/>
    </row>
    <row r="388" spans="21:35" ht="12.75">
      <c r="U388" s="393"/>
      <c r="V388" s="392"/>
      <c r="W388"/>
      <c r="X388" s="400"/>
      <c r="Y388" s="400"/>
      <c r="Z388" s="400"/>
      <c r="AA388" s="400"/>
      <c r="AB388" s="400"/>
      <c r="AC388" s="400"/>
      <c r="AD388" s="400"/>
      <c r="AE388" s="400"/>
      <c r="AF388" s="400"/>
      <c r="AG388" s="400"/>
      <c r="AH388" s="400"/>
      <c r="AI388" s="400"/>
    </row>
    <row r="389" spans="21:35" ht="12.75">
      <c r="U389" s="393"/>
      <c r="V389" s="392"/>
      <c r="W389"/>
      <c r="X389" s="400"/>
      <c r="Y389" s="400"/>
      <c r="Z389" s="400"/>
      <c r="AA389" s="400"/>
      <c r="AB389" s="400"/>
      <c r="AC389" s="400"/>
      <c r="AD389" s="400"/>
      <c r="AE389" s="400"/>
      <c r="AF389" s="400"/>
      <c r="AG389" s="400"/>
      <c r="AH389" s="400"/>
      <c r="AI389" s="400"/>
    </row>
    <row r="390" spans="21:35" ht="12.75">
      <c r="U390" s="393"/>
      <c r="V390" s="392"/>
      <c r="W390"/>
      <c r="X390" s="400"/>
      <c r="Y390" s="400"/>
      <c r="Z390" s="400"/>
      <c r="AA390" s="400"/>
      <c r="AB390" s="400"/>
      <c r="AC390" s="400"/>
      <c r="AD390" s="400"/>
      <c r="AE390" s="400"/>
      <c r="AF390" s="400"/>
      <c r="AG390" s="400"/>
      <c r="AH390" s="400"/>
      <c r="AI390" s="400"/>
    </row>
    <row r="391" spans="21:35" ht="12.75">
      <c r="U391" s="393"/>
      <c r="V391" s="392"/>
      <c r="W391"/>
      <c r="X391" s="400"/>
      <c r="Y391" s="400"/>
      <c r="Z391" s="400"/>
      <c r="AA391" s="400"/>
      <c r="AB391" s="400"/>
      <c r="AC391" s="400"/>
      <c r="AD391" s="400"/>
      <c r="AE391" s="400"/>
      <c r="AF391" s="400"/>
      <c r="AG391" s="400"/>
      <c r="AH391" s="400"/>
      <c r="AI391" s="400"/>
    </row>
    <row r="392" spans="21:35" ht="12.75">
      <c r="U392" s="393"/>
      <c r="V392" s="392"/>
      <c r="W392"/>
      <c r="X392" s="400"/>
      <c r="Y392" s="400"/>
      <c r="Z392" s="400"/>
      <c r="AA392" s="400"/>
      <c r="AB392" s="400"/>
      <c r="AC392" s="400"/>
      <c r="AD392" s="400"/>
      <c r="AE392" s="400"/>
      <c r="AF392" s="400"/>
      <c r="AG392" s="400"/>
      <c r="AH392" s="400"/>
      <c r="AI392" s="400"/>
    </row>
    <row r="393" spans="21:35" ht="12.75">
      <c r="U393" s="393"/>
      <c r="V393" s="392"/>
      <c r="W393"/>
      <c r="X393" s="400"/>
      <c r="Y393" s="400"/>
      <c r="Z393" s="400"/>
      <c r="AA393" s="400"/>
      <c r="AB393" s="400"/>
      <c r="AC393" s="400"/>
      <c r="AD393" s="400"/>
      <c r="AE393" s="400"/>
      <c r="AF393" s="400"/>
      <c r="AG393" s="400"/>
      <c r="AH393" s="400"/>
      <c r="AI393" s="400"/>
    </row>
    <row r="394" spans="21:35" ht="12.75">
      <c r="U394" s="393"/>
      <c r="V394" s="392"/>
      <c r="W394"/>
      <c r="X394" s="400"/>
      <c r="Y394" s="400"/>
      <c r="Z394" s="400"/>
      <c r="AA394" s="400"/>
      <c r="AB394" s="400"/>
      <c r="AC394" s="400"/>
      <c r="AD394" s="400"/>
      <c r="AE394" s="400"/>
      <c r="AF394" s="400"/>
      <c r="AG394" s="400"/>
      <c r="AH394" s="400"/>
      <c r="AI394" s="400"/>
    </row>
    <row r="395" spans="21:35" ht="12.75">
      <c r="U395" s="393"/>
      <c r="V395" s="392"/>
      <c r="W395"/>
      <c r="X395" s="400"/>
      <c r="Y395" s="400"/>
      <c r="Z395" s="400"/>
      <c r="AA395" s="400"/>
      <c r="AB395" s="400"/>
      <c r="AC395" s="400"/>
      <c r="AD395" s="400"/>
      <c r="AE395" s="400"/>
      <c r="AF395" s="400"/>
      <c r="AG395" s="400"/>
      <c r="AH395" s="400"/>
      <c r="AI395" s="400"/>
    </row>
    <row r="396" spans="21:35" ht="12.75">
      <c r="U396" s="393"/>
      <c r="V396" s="392"/>
      <c r="W396"/>
      <c r="X396" s="400"/>
      <c r="Y396" s="400"/>
      <c r="Z396" s="400"/>
      <c r="AA396" s="400"/>
      <c r="AB396" s="400"/>
      <c r="AC396" s="400"/>
      <c r="AD396" s="400"/>
      <c r="AE396" s="400"/>
      <c r="AF396" s="400"/>
      <c r="AG396" s="400"/>
      <c r="AH396" s="400"/>
      <c r="AI396" s="400"/>
    </row>
    <row r="397" spans="21:35" ht="12.75">
      <c r="U397" s="393"/>
      <c r="V397" s="392"/>
      <c r="W397"/>
      <c r="X397" s="400"/>
      <c r="Y397" s="400"/>
      <c r="Z397" s="400"/>
      <c r="AA397" s="400"/>
      <c r="AB397" s="400"/>
      <c r="AC397" s="400"/>
      <c r="AD397" s="400"/>
      <c r="AE397" s="400"/>
      <c r="AF397" s="400"/>
      <c r="AG397" s="400"/>
      <c r="AH397" s="400"/>
      <c r="AI397" s="400"/>
    </row>
    <row r="398" spans="21:35" ht="12.75">
      <c r="U398" s="393"/>
      <c r="V398" s="392"/>
      <c r="W398"/>
      <c r="X398" s="400"/>
      <c r="Y398" s="400"/>
      <c r="Z398" s="400"/>
      <c r="AA398" s="400"/>
      <c r="AB398" s="400"/>
      <c r="AC398" s="400"/>
      <c r="AD398" s="400"/>
      <c r="AE398" s="400"/>
      <c r="AF398" s="400"/>
      <c r="AG398" s="400"/>
      <c r="AH398" s="400"/>
      <c r="AI398" s="400"/>
    </row>
    <row r="399" spans="21:35" ht="12.75">
      <c r="U399" s="393"/>
      <c r="V399" s="392"/>
      <c r="W399"/>
      <c r="X399" s="400"/>
      <c r="Y399" s="400"/>
      <c r="Z399" s="400"/>
      <c r="AA399" s="400"/>
      <c r="AB399" s="400"/>
      <c r="AC399" s="400"/>
      <c r="AD399" s="400"/>
      <c r="AE399" s="400"/>
      <c r="AF399" s="400"/>
      <c r="AG399" s="400"/>
      <c r="AH399" s="400"/>
      <c r="AI399" s="400"/>
    </row>
    <row r="400" spans="21:35" ht="12.75">
      <c r="U400" s="393"/>
      <c r="V400" s="392"/>
      <c r="W400"/>
      <c r="X400" s="400"/>
      <c r="Y400" s="400"/>
      <c r="Z400" s="400"/>
      <c r="AA400" s="400"/>
      <c r="AB400" s="400"/>
      <c r="AC400" s="400"/>
      <c r="AD400" s="400"/>
      <c r="AE400" s="400"/>
      <c r="AF400" s="400"/>
      <c r="AG400" s="400"/>
      <c r="AH400" s="400"/>
      <c r="AI400" s="400"/>
    </row>
    <row r="401" spans="21:35" ht="12.75">
      <c r="U401" s="393"/>
      <c r="V401" s="392"/>
      <c r="W401"/>
      <c r="X401" s="400"/>
      <c r="Y401" s="400"/>
      <c r="Z401" s="400"/>
      <c r="AA401" s="400"/>
      <c r="AB401" s="400"/>
      <c r="AC401" s="400"/>
      <c r="AD401" s="400"/>
      <c r="AE401" s="400"/>
      <c r="AF401" s="400"/>
      <c r="AG401" s="400"/>
      <c r="AH401" s="400"/>
      <c r="AI401" s="400"/>
    </row>
    <row r="402" spans="21:35" ht="12.75">
      <c r="U402" s="393"/>
      <c r="V402" s="392"/>
      <c r="W402"/>
      <c r="X402" s="400"/>
      <c r="Y402" s="400"/>
      <c r="Z402" s="400"/>
      <c r="AA402" s="400"/>
      <c r="AB402" s="400"/>
      <c r="AC402" s="400"/>
      <c r="AD402" s="400"/>
      <c r="AE402" s="400"/>
      <c r="AF402" s="400"/>
      <c r="AG402" s="400"/>
      <c r="AH402" s="400"/>
      <c r="AI402" s="400"/>
    </row>
    <row r="403" spans="21:35" ht="12.75">
      <c r="U403" s="393"/>
      <c r="V403" s="392"/>
      <c r="W403"/>
      <c r="X403" s="400"/>
      <c r="Y403" s="400"/>
      <c r="Z403" s="400"/>
      <c r="AA403" s="400"/>
      <c r="AB403" s="400"/>
      <c r="AC403" s="400"/>
      <c r="AD403" s="400"/>
      <c r="AE403" s="400"/>
      <c r="AF403" s="400"/>
      <c r="AG403" s="400"/>
      <c r="AH403" s="400"/>
      <c r="AI403" s="400"/>
    </row>
    <row r="404" spans="21:35" ht="12.75">
      <c r="U404" s="393"/>
      <c r="V404" s="392"/>
      <c r="W404"/>
      <c r="X404" s="400"/>
      <c r="Y404" s="400"/>
      <c r="Z404" s="400"/>
      <c r="AA404" s="400"/>
      <c r="AB404" s="400"/>
      <c r="AC404" s="400"/>
      <c r="AD404" s="400"/>
      <c r="AE404" s="400"/>
      <c r="AF404" s="400"/>
      <c r="AG404" s="400"/>
      <c r="AH404" s="400"/>
      <c r="AI404" s="400"/>
    </row>
    <row r="405" spans="21:35" ht="12.75">
      <c r="U405" s="393"/>
      <c r="V405" s="392"/>
      <c r="W405"/>
      <c r="X405" s="400"/>
      <c r="Y405" s="400"/>
      <c r="Z405" s="400"/>
      <c r="AA405" s="400"/>
      <c r="AB405" s="400"/>
      <c r="AC405" s="400"/>
      <c r="AD405" s="400"/>
      <c r="AE405" s="400"/>
      <c r="AF405" s="400"/>
      <c r="AG405" s="400"/>
      <c r="AH405" s="400"/>
      <c r="AI405" s="400"/>
    </row>
    <row r="406" spans="21:35" ht="12.75">
      <c r="U406" s="393"/>
      <c r="V406" s="392"/>
      <c r="W406"/>
      <c r="X406" s="400"/>
      <c r="Y406" s="400"/>
      <c r="Z406" s="400"/>
      <c r="AA406" s="400"/>
      <c r="AB406" s="400"/>
      <c r="AC406" s="400"/>
      <c r="AD406" s="400"/>
      <c r="AE406" s="400"/>
      <c r="AF406" s="400"/>
      <c r="AG406" s="400"/>
      <c r="AH406" s="400"/>
      <c r="AI406" s="400"/>
    </row>
    <row r="407" spans="21:35" ht="12.75">
      <c r="U407" s="393"/>
      <c r="V407" s="392"/>
      <c r="W407"/>
      <c r="X407" s="400"/>
      <c r="Y407" s="400"/>
      <c r="Z407" s="400"/>
      <c r="AA407" s="400"/>
      <c r="AB407" s="400"/>
      <c r="AC407" s="400"/>
      <c r="AD407" s="400"/>
      <c r="AE407" s="400"/>
      <c r="AF407" s="400"/>
      <c r="AG407" s="400"/>
      <c r="AH407" s="400"/>
      <c r="AI407" s="400"/>
    </row>
    <row r="408" spans="21:35" ht="12.75">
      <c r="U408" s="393"/>
      <c r="V408" s="392"/>
      <c r="W408"/>
      <c r="X408" s="400"/>
      <c r="Y408" s="400"/>
      <c r="Z408" s="400"/>
      <c r="AA408" s="400"/>
      <c r="AB408" s="400"/>
      <c r="AC408" s="400"/>
      <c r="AD408" s="400"/>
      <c r="AE408" s="400"/>
      <c r="AF408" s="400"/>
      <c r="AG408" s="400"/>
      <c r="AH408" s="400"/>
      <c r="AI408" s="400"/>
    </row>
    <row r="409" spans="21:35" ht="12.75">
      <c r="U409" s="393"/>
      <c r="V409" s="392"/>
      <c r="W409"/>
      <c r="X409" s="400"/>
      <c r="Y409" s="400"/>
      <c r="Z409" s="400"/>
      <c r="AA409" s="400"/>
      <c r="AB409" s="400"/>
      <c r="AC409" s="400"/>
      <c r="AD409" s="400"/>
      <c r="AE409" s="400"/>
      <c r="AF409" s="400"/>
      <c r="AG409" s="400"/>
      <c r="AH409" s="400"/>
      <c r="AI409" s="400"/>
    </row>
    <row r="410" spans="21:35" ht="12.75">
      <c r="U410" s="393"/>
      <c r="V410" s="392"/>
      <c r="W410"/>
      <c r="X410" s="400"/>
      <c r="Y410" s="400"/>
      <c r="Z410" s="400"/>
      <c r="AA410" s="400"/>
      <c r="AB410" s="400"/>
      <c r="AC410" s="400"/>
      <c r="AD410" s="400"/>
      <c r="AE410" s="400"/>
      <c r="AF410" s="400"/>
      <c r="AG410" s="400"/>
      <c r="AH410" s="400"/>
      <c r="AI410" s="400"/>
    </row>
    <row r="411" spans="21:35" ht="12.75">
      <c r="U411" s="393"/>
      <c r="V411" s="392"/>
      <c r="W411"/>
      <c r="X411" s="400"/>
      <c r="Y411" s="400"/>
      <c r="Z411" s="400"/>
      <c r="AA411" s="400"/>
      <c r="AB411" s="400"/>
      <c r="AC411" s="400"/>
      <c r="AD411" s="400"/>
      <c r="AE411" s="400"/>
      <c r="AF411" s="400"/>
      <c r="AG411" s="400"/>
      <c r="AH411" s="400"/>
      <c r="AI411" s="400"/>
    </row>
    <row r="412" spans="21:35" ht="12.75">
      <c r="U412" s="393"/>
      <c r="V412" s="392"/>
      <c r="W412"/>
      <c r="X412" s="400"/>
      <c r="Y412" s="400"/>
      <c r="Z412" s="400"/>
      <c r="AA412" s="400"/>
      <c r="AB412" s="400"/>
      <c r="AC412" s="400"/>
      <c r="AD412" s="400"/>
      <c r="AE412" s="400"/>
      <c r="AF412" s="400"/>
      <c r="AG412" s="400"/>
      <c r="AH412" s="400"/>
      <c r="AI412" s="400"/>
    </row>
    <row r="413" spans="21:35" ht="12.75">
      <c r="U413" s="393"/>
      <c r="V413" s="392"/>
      <c r="W413"/>
      <c r="X413" s="400"/>
      <c r="Y413" s="400"/>
      <c r="Z413" s="400"/>
      <c r="AA413" s="400"/>
      <c r="AB413" s="400"/>
      <c r="AC413" s="400"/>
      <c r="AD413" s="400"/>
      <c r="AE413" s="400"/>
      <c r="AF413" s="400"/>
      <c r="AG413" s="400"/>
      <c r="AH413" s="400"/>
      <c r="AI413" s="400"/>
    </row>
    <row r="414" spans="21:35" ht="12.75">
      <c r="U414" s="393"/>
      <c r="V414" s="392"/>
      <c r="W414"/>
      <c r="X414" s="400"/>
      <c r="Y414" s="400"/>
      <c r="Z414" s="400"/>
      <c r="AA414" s="400"/>
      <c r="AB414" s="400"/>
      <c r="AC414" s="400"/>
      <c r="AD414" s="400"/>
      <c r="AE414" s="400"/>
      <c r="AF414" s="400"/>
      <c r="AG414" s="400"/>
      <c r="AH414" s="400"/>
      <c r="AI414" s="400"/>
    </row>
    <row r="415" spans="21:35" ht="12.75">
      <c r="U415" s="393"/>
      <c r="V415" s="392"/>
      <c r="W415"/>
      <c r="X415" s="400"/>
      <c r="Y415" s="400"/>
      <c r="Z415" s="400"/>
      <c r="AA415" s="400"/>
      <c r="AB415" s="400"/>
      <c r="AC415" s="400"/>
      <c r="AD415" s="400"/>
      <c r="AE415" s="400"/>
      <c r="AF415" s="400"/>
      <c r="AG415" s="400"/>
      <c r="AH415" s="400"/>
      <c r="AI415" s="400"/>
    </row>
    <row r="416" spans="21:35" ht="12.75">
      <c r="U416" s="393"/>
      <c r="V416" s="392"/>
      <c r="W416"/>
      <c r="X416" s="400"/>
      <c r="Y416" s="400"/>
      <c r="Z416" s="400"/>
      <c r="AA416" s="400"/>
      <c r="AB416" s="400"/>
      <c r="AC416" s="400"/>
      <c r="AD416" s="400"/>
      <c r="AE416" s="400"/>
      <c r="AF416" s="400"/>
      <c r="AG416" s="400"/>
      <c r="AH416" s="400"/>
      <c r="AI416" s="400"/>
    </row>
    <row r="417" spans="21:35" ht="12.75">
      <c r="U417" s="393"/>
      <c r="V417" s="392"/>
      <c r="W417"/>
      <c r="X417" s="400"/>
      <c r="Y417" s="400"/>
      <c r="Z417" s="400"/>
      <c r="AA417" s="400"/>
      <c r="AB417" s="400"/>
      <c r="AC417" s="400"/>
      <c r="AD417" s="400"/>
      <c r="AE417" s="400"/>
      <c r="AF417" s="400"/>
      <c r="AG417" s="400"/>
      <c r="AH417" s="400"/>
      <c r="AI417" s="400"/>
    </row>
    <row r="418" spans="21:35" ht="12.75">
      <c r="U418" s="393"/>
      <c r="V418" s="392"/>
      <c r="W418"/>
      <c r="X418" s="400"/>
      <c r="Y418" s="400"/>
      <c r="Z418" s="400"/>
      <c r="AA418" s="400"/>
      <c r="AB418" s="400"/>
      <c r="AC418" s="400"/>
      <c r="AD418" s="400"/>
      <c r="AE418" s="400"/>
      <c r="AF418" s="400"/>
      <c r="AG418" s="400"/>
      <c r="AH418" s="400"/>
      <c r="AI418" s="400"/>
    </row>
    <row r="419" spans="21:35" ht="12.75">
      <c r="U419" s="393"/>
      <c r="V419" s="392"/>
      <c r="W419"/>
      <c r="X419" s="400"/>
      <c r="Y419" s="400"/>
      <c r="Z419" s="400"/>
      <c r="AA419" s="400"/>
      <c r="AB419" s="400"/>
      <c r="AC419" s="400"/>
      <c r="AD419" s="400"/>
      <c r="AE419" s="400"/>
      <c r="AF419" s="400"/>
      <c r="AG419" s="400"/>
      <c r="AH419" s="400"/>
      <c r="AI419" s="400"/>
    </row>
    <row r="420" spans="21:35" ht="12.75">
      <c r="U420" s="393"/>
      <c r="V420" s="392"/>
      <c r="W420"/>
      <c r="X420" s="400"/>
      <c r="Y420" s="400"/>
      <c r="Z420" s="400"/>
      <c r="AA420" s="400"/>
      <c r="AB420" s="400"/>
      <c r="AC420" s="400"/>
      <c r="AD420" s="400"/>
      <c r="AE420" s="400"/>
      <c r="AF420" s="400"/>
      <c r="AG420" s="400"/>
      <c r="AH420" s="400"/>
      <c r="AI420" s="400"/>
    </row>
    <row r="421" spans="21:35" ht="12.75">
      <c r="U421" s="393"/>
      <c r="V421" s="392"/>
      <c r="W421"/>
      <c r="X421" s="400"/>
      <c r="Y421" s="400"/>
      <c r="Z421" s="400"/>
      <c r="AA421" s="400"/>
      <c r="AB421" s="400"/>
      <c r="AC421" s="400"/>
      <c r="AD421" s="400"/>
      <c r="AE421" s="400"/>
      <c r="AF421" s="400"/>
      <c r="AG421" s="400"/>
      <c r="AH421" s="400"/>
      <c r="AI421" s="400"/>
    </row>
    <row r="422" spans="21:35" ht="12.75">
      <c r="U422" s="393"/>
      <c r="V422" s="392"/>
      <c r="W422"/>
      <c r="X422" s="400"/>
      <c r="Y422" s="400"/>
      <c r="Z422" s="400"/>
      <c r="AA422" s="400"/>
      <c r="AB422" s="400"/>
      <c r="AC422" s="400"/>
      <c r="AD422" s="400"/>
      <c r="AE422" s="400"/>
      <c r="AF422" s="400"/>
      <c r="AG422" s="400"/>
      <c r="AH422" s="400"/>
      <c r="AI422" s="400"/>
    </row>
    <row r="423" spans="21:35" ht="12.75">
      <c r="U423" s="393"/>
      <c r="V423" s="392"/>
      <c r="W423"/>
      <c r="X423" s="400"/>
      <c r="Y423" s="400"/>
      <c r="Z423" s="400"/>
      <c r="AA423" s="400"/>
      <c r="AB423" s="400"/>
      <c r="AC423" s="400"/>
      <c r="AD423" s="400"/>
      <c r="AE423" s="400"/>
      <c r="AF423" s="400"/>
      <c r="AG423" s="400"/>
      <c r="AH423" s="400"/>
      <c r="AI423" s="400"/>
    </row>
    <row r="424" spans="21:35" ht="12.75">
      <c r="U424" s="393"/>
      <c r="V424" s="392"/>
      <c r="W424"/>
      <c r="X424" s="400"/>
      <c r="Y424" s="400"/>
      <c r="Z424" s="400"/>
      <c r="AA424" s="400"/>
      <c r="AB424" s="400"/>
      <c r="AC424" s="400"/>
      <c r="AD424" s="400"/>
      <c r="AE424" s="400"/>
      <c r="AF424" s="400"/>
      <c r="AG424" s="400"/>
      <c r="AH424" s="400"/>
      <c r="AI424" s="400"/>
    </row>
    <row r="425" spans="21:35" ht="12.75">
      <c r="U425" s="393"/>
      <c r="V425" s="392"/>
      <c r="W425"/>
      <c r="X425" s="400"/>
      <c r="Y425" s="400"/>
      <c r="Z425" s="400"/>
      <c r="AA425" s="400"/>
      <c r="AB425" s="400"/>
      <c r="AC425" s="400"/>
      <c r="AD425" s="400"/>
      <c r="AE425" s="400"/>
      <c r="AF425" s="400"/>
      <c r="AG425" s="400"/>
      <c r="AH425" s="400"/>
      <c r="AI425" s="400"/>
    </row>
    <row r="426" spans="21:35" ht="12.75">
      <c r="U426" s="393"/>
      <c r="V426" s="392"/>
      <c r="W426"/>
      <c r="X426" s="400"/>
      <c r="Y426" s="400"/>
      <c r="Z426" s="400"/>
      <c r="AA426" s="400"/>
      <c r="AB426" s="400"/>
      <c r="AC426" s="400"/>
      <c r="AD426" s="400"/>
      <c r="AE426" s="400"/>
      <c r="AF426" s="400"/>
      <c r="AG426" s="400"/>
      <c r="AH426" s="400"/>
      <c r="AI426" s="400"/>
    </row>
    <row r="427" spans="21:35" ht="12.75">
      <c r="U427" s="393"/>
      <c r="V427" s="392"/>
      <c r="W427"/>
      <c r="X427" s="400"/>
      <c r="Y427" s="400"/>
      <c r="Z427" s="400"/>
      <c r="AA427" s="400"/>
      <c r="AB427" s="400"/>
      <c r="AC427" s="400"/>
      <c r="AD427" s="400"/>
      <c r="AE427" s="400"/>
      <c r="AF427" s="400"/>
      <c r="AG427" s="400"/>
      <c r="AH427" s="400"/>
      <c r="AI427" s="400"/>
    </row>
    <row r="428" spans="21:35" ht="12.75">
      <c r="U428" s="393"/>
      <c r="V428" s="392"/>
      <c r="W428"/>
      <c r="X428" s="400"/>
      <c r="Y428" s="400"/>
      <c r="Z428" s="400"/>
      <c r="AA428" s="400"/>
      <c r="AB428" s="400"/>
      <c r="AC428" s="400"/>
      <c r="AD428" s="400"/>
      <c r="AE428" s="400"/>
      <c r="AF428" s="400"/>
      <c r="AG428" s="400"/>
      <c r="AH428" s="400"/>
      <c r="AI428" s="400"/>
    </row>
    <row r="429" spans="21:35" ht="13.5" thickBot="1">
      <c r="U429" s="393"/>
      <c r="V429" s="392"/>
      <c r="W429"/>
      <c r="X429" s="400"/>
      <c r="Y429" s="400"/>
      <c r="Z429" s="400"/>
      <c r="AA429" s="400"/>
      <c r="AB429" s="400"/>
      <c r="AC429" s="400"/>
      <c r="AD429" s="400"/>
      <c r="AE429" s="400"/>
      <c r="AF429" s="400"/>
      <c r="AG429" s="400"/>
      <c r="AH429" s="400"/>
      <c r="AI429" s="400"/>
    </row>
    <row r="430" spans="21:35" ht="12.75">
      <c r="U430" s="392"/>
      <c r="V430" s="401"/>
      <c r="W430"/>
      <c r="X430" s="402"/>
      <c r="Y430" s="402"/>
      <c r="Z430" s="402"/>
      <c r="AA430" s="402"/>
      <c r="AB430" s="402"/>
      <c r="AC430" s="402"/>
      <c r="AD430" s="402"/>
      <c r="AE430" s="402"/>
      <c r="AF430" s="402"/>
      <c r="AG430" s="402"/>
      <c r="AH430" s="402"/>
      <c r="AI430" s="402"/>
    </row>
    <row r="431" spans="21:35" ht="12.75">
      <c r="U431" s="393"/>
      <c r="V431" s="392"/>
      <c r="W431"/>
      <c r="X431" s="402"/>
      <c r="Y431" s="402"/>
      <c r="Z431" s="402"/>
      <c r="AA431" s="402"/>
      <c r="AB431" s="402"/>
      <c r="AC431" s="402"/>
      <c r="AD431" s="402"/>
      <c r="AE431" s="402"/>
      <c r="AF431" s="402"/>
      <c r="AG431" s="402"/>
      <c r="AH431" s="402"/>
      <c r="AI431" s="402"/>
    </row>
    <row r="432" spans="21:35" ht="12.75">
      <c r="U432" s="393"/>
      <c r="V432" s="392"/>
      <c r="W432"/>
      <c r="X432" s="402"/>
      <c r="Y432" s="402"/>
      <c r="Z432" s="402"/>
      <c r="AA432" s="402"/>
      <c r="AB432" s="402"/>
      <c r="AC432" s="402"/>
      <c r="AD432" s="402"/>
      <c r="AE432" s="402"/>
      <c r="AF432" s="402"/>
      <c r="AG432" s="402"/>
      <c r="AH432" s="402"/>
      <c r="AI432" s="402"/>
    </row>
    <row r="433" spans="21:35" ht="12.75">
      <c r="U433" s="393"/>
      <c r="V433" s="392"/>
      <c r="W433"/>
      <c r="X433" s="402"/>
      <c r="Y433" s="402"/>
      <c r="Z433" s="402"/>
      <c r="AA433" s="402"/>
      <c r="AB433" s="402"/>
      <c r="AC433" s="402"/>
      <c r="AD433" s="402"/>
      <c r="AE433" s="402"/>
      <c r="AF433" s="402"/>
      <c r="AG433" s="402"/>
      <c r="AH433" s="402"/>
      <c r="AI433" s="402"/>
    </row>
    <row r="434" spans="21:35" ht="12.75">
      <c r="U434" s="393"/>
      <c r="V434" s="392"/>
      <c r="W434"/>
      <c r="X434" s="402"/>
      <c r="Y434" s="402"/>
      <c r="Z434" s="402"/>
      <c r="AA434" s="402"/>
      <c r="AB434" s="402"/>
      <c r="AC434" s="402"/>
      <c r="AD434" s="402"/>
      <c r="AE434" s="402"/>
      <c r="AF434" s="402"/>
      <c r="AG434" s="402"/>
      <c r="AH434" s="402"/>
      <c r="AI434" s="402"/>
    </row>
    <row r="435" spans="21:35" ht="12.75">
      <c r="U435" s="393"/>
      <c r="V435" s="392"/>
      <c r="W435"/>
      <c r="X435" s="402"/>
      <c r="Y435" s="402"/>
      <c r="Z435" s="402"/>
      <c r="AA435" s="402"/>
      <c r="AB435" s="402"/>
      <c r="AC435" s="402"/>
      <c r="AD435" s="402"/>
      <c r="AE435" s="402"/>
      <c r="AF435" s="402"/>
      <c r="AG435" s="402"/>
      <c r="AH435" s="402"/>
      <c r="AI435" s="402"/>
    </row>
    <row r="436" spans="21:35" ht="12.75">
      <c r="U436" s="393"/>
      <c r="V436" s="392"/>
      <c r="W436"/>
      <c r="X436" s="402"/>
      <c r="Y436" s="402"/>
      <c r="Z436" s="402"/>
      <c r="AA436" s="402"/>
      <c r="AB436" s="402"/>
      <c r="AC436" s="402"/>
      <c r="AD436" s="402"/>
      <c r="AE436" s="402"/>
      <c r="AF436" s="402"/>
      <c r="AG436" s="402"/>
      <c r="AH436" s="402"/>
      <c r="AI436" s="402"/>
    </row>
    <row r="437" spans="21:35" ht="12.75">
      <c r="U437" s="393"/>
      <c r="V437" s="392"/>
      <c r="W437"/>
      <c r="X437" s="402"/>
      <c r="Y437" s="402"/>
      <c r="Z437" s="402"/>
      <c r="AA437" s="402"/>
      <c r="AB437" s="402"/>
      <c r="AC437" s="402"/>
      <c r="AD437" s="402"/>
      <c r="AE437" s="402"/>
      <c r="AF437" s="402"/>
      <c r="AG437" s="402"/>
      <c r="AH437" s="402"/>
      <c r="AI437" s="402"/>
    </row>
    <row r="438" spans="21:35" ht="12.75">
      <c r="U438" s="393"/>
      <c r="V438" s="392"/>
      <c r="W438"/>
      <c r="X438" s="402"/>
      <c r="Y438" s="402"/>
      <c r="Z438" s="402"/>
      <c r="AA438" s="402"/>
      <c r="AB438" s="402"/>
      <c r="AC438" s="402"/>
      <c r="AD438" s="402"/>
      <c r="AE438" s="402"/>
      <c r="AF438" s="402"/>
      <c r="AG438" s="402"/>
      <c r="AH438" s="402"/>
      <c r="AI438" s="402"/>
    </row>
    <row r="439" spans="21:35" ht="12.75">
      <c r="U439" s="393"/>
      <c r="V439" s="392"/>
      <c r="W439"/>
      <c r="X439" s="402"/>
      <c r="Y439" s="402"/>
      <c r="Z439" s="402"/>
      <c r="AA439" s="402"/>
      <c r="AB439" s="402"/>
      <c r="AC439" s="402"/>
      <c r="AD439" s="402"/>
      <c r="AE439" s="402"/>
      <c r="AF439" s="402"/>
      <c r="AG439" s="402"/>
      <c r="AH439" s="402"/>
      <c r="AI439" s="402"/>
    </row>
    <row r="440" spans="21:35" ht="12.75">
      <c r="U440" s="393"/>
      <c r="V440" s="392"/>
      <c r="W440"/>
      <c r="X440" s="402"/>
      <c r="Y440" s="402"/>
      <c r="Z440" s="402"/>
      <c r="AA440" s="402"/>
      <c r="AB440" s="402"/>
      <c r="AC440" s="402"/>
      <c r="AD440" s="402"/>
      <c r="AE440" s="402"/>
      <c r="AF440" s="402"/>
      <c r="AG440" s="402"/>
      <c r="AH440" s="402"/>
      <c r="AI440" s="402"/>
    </row>
    <row r="441" spans="21:35" ht="12.75">
      <c r="U441" s="393"/>
      <c r="V441" s="392"/>
      <c r="W441"/>
      <c r="X441" s="402"/>
      <c r="Y441" s="402"/>
      <c r="Z441" s="402"/>
      <c r="AA441" s="402"/>
      <c r="AB441" s="402"/>
      <c r="AC441" s="402"/>
      <c r="AD441" s="402"/>
      <c r="AE441" s="402"/>
      <c r="AF441" s="402"/>
      <c r="AG441" s="402"/>
      <c r="AH441" s="402"/>
      <c r="AI441" s="402"/>
    </row>
    <row r="442" spans="21:35" ht="12.75">
      <c r="U442" s="393"/>
      <c r="V442" s="392"/>
      <c r="W442"/>
      <c r="X442" s="402"/>
      <c r="Y442" s="402"/>
      <c r="Z442" s="402"/>
      <c r="AA442" s="402"/>
      <c r="AB442" s="402"/>
      <c r="AC442" s="402"/>
      <c r="AD442" s="402"/>
      <c r="AE442" s="402"/>
      <c r="AF442" s="402"/>
      <c r="AG442" s="402"/>
      <c r="AH442" s="402"/>
      <c r="AI442" s="402"/>
    </row>
    <row r="443" spans="21:35" ht="12.75">
      <c r="U443" s="393"/>
      <c r="V443" s="392"/>
      <c r="W443"/>
      <c r="X443" s="402"/>
      <c r="Y443" s="402"/>
      <c r="Z443" s="402"/>
      <c r="AA443" s="402"/>
      <c r="AB443" s="402"/>
      <c r="AC443" s="402"/>
      <c r="AD443" s="402"/>
      <c r="AE443" s="402"/>
      <c r="AF443" s="402"/>
      <c r="AG443" s="402"/>
      <c r="AH443" s="402"/>
      <c r="AI443" s="402"/>
    </row>
    <row r="444" spans="21:35" ht="12.75">
      <c r="U444" s="393"/>
      <c r="V444" s="392"/>
      <c r="W444"/>
      <c r="X444" s="402"/>
      <c r="Y444" s="402"/>
      <c r="Z444" s="402"/>
      <c r="AA444" s="402"/>
      <c r="AB444" s="402"/>
      <c r="AC444" s="402"/>
      <c r="AD444" s="402"/>
      <c r="AE444" s="402"/>
      <c r="AF444" s="403"/>
      <c r="AG444" s="402"/>
      <c r="AH444" s="402"/>
      <c r="AI444" s="402"/>
    </row>
    <row r="445" spans="21:35" ht="12.75">
      <c r="U445" s="393"/>
      <c r="V445" s="392"/>
      <c r="W445"/>
      <c r="X445" s="402"/>
      <c r="Y445" s="402"/>
      <c r="Z445" s="402"/>
      <c r="AA445" s="402"/>
      <c r="AB445" s="402"/>
      <c r="AC445" s="402"/>
      <c r="AD445" s="402"/>
      <c r="AE445" s="402"/>
      <c r="AF445" s="402"/>
      <c r="AG445" s="402"/>
      <c r="AH445" s="402"/>
      <c r="AI445" s="402"/>
    </row>
    <row r="446" spans="21:35" ht="12.75">
      <c r="U446" s="393"/>
      <c r="V446" s="392"/>
      <c r="W446"/>
      <c r="X446" s="402"/>
      <c r="Y446" s="402"/>
      <c r="Z446" s="402"/>
      <c r="AA446" s="402"/>
      <c r="AB446" s="402"/>
      <c r="AC446" s="402"/>
      <c r="AD446" s="402"/>
      <c r="AE446" s="402"/>
      <c r="AF446" s="402"/>
      <c r="AG446" s="402"/>
      <c r="AH446" s="402"/>
      <c r="AI446" s="402"/>
    </row>
    <row r="447" spans="21:35" ht="12.75">
      <c r="U447" s="393"/>
      <c r="V447" s="392"/>
      <c r="W447"/>
      <c r="X447" s="402"/>
      <c r="Y447" s="402"/>
      <c r="Z447" s="402"/>
      <c r="AA447" s="402"/>
      <c r="AB447" s="402"/>
      <c r="AC447" s="402"/>
      <c r="AD447" s="402"/>
      <c r="AE447" s="402"/>
      <c r="AF447" s="402"/>
      <c r="AG447" s="402"/>
      <c r="AH447" s="402"/>
      <c r="AI447" s="402"/>
    </row>
    <row r="448" spans="21:35" ht="12.75">
      <c r="U448" s="393"/>
      <c r="V448" s="392"/>
      <c r="W448"/>
      <c r="X448" s="402"/>
      <c r="Y448" s="402"/>
      <c r="Z448" s="402"/>
      <c r="AA448" s="402"/>
      <c r="AB448" s="402"/>
      <c r="AC448" s="402"/>
      <c r="AD448" s="402"/>
      <c r="AE448" s="402"/>
      <c r="AF448" s="402"/>
      <c r="AG448" s="402"/>
      <c r="AH448" s="402"/>
      <c r="AI448" s="402"/>
    </row>
    <row r="449" spans="21:35" ht="12.75">
      <c r="U449" s="393"/>
      <c r="V449" s="392"/>
      <c r="W449"/>
      <c r="X449" s="402"/>
      <c r="Y449" s="402"/>
      <c r="Z449" s="402"/>
      <c r="AA449" s="402"/>
      <c r="AB449" s="402"/>
      <c r="AC449" s="402"/>
      <c r="AD449" s="402"/>
      <c r="AE449" s="402"/>
      <c r="AF449" s="402"/>
      <c r="AG449" s="402"/>
      <c r="AH449" s="402"/>
      <c r="AI449" s="402"/>
    </row>
    <row r="450" spans="21:35" ht="12.75">
      <c r="U450" s="393"/>
      <c r="V450" s="392"/>
      <c r="W450"/>
      <c r="X450" s="402"/>
      <c r="Y450" s="402"/>
      <c r="Z450" s="402"/>
      <c r="AA450" s="402"/>
      <c r="AB450" s="402"/>
      <c r="AC450" s="402"/>
      <c r="AD450" s="402"/>
      <c r="AE450" s="402"/>
      <c r="AF450" s="402"/>
      <c r="AG450" s="402"/>
      <c r="AH450" s="402"/>
      <c r="AI450" s="402"/>
    </row>
    <row r="451" spans="21:35" ht="12.75">
      <c r="U451" s="393"/>
      <c r="V451" s="392"/>
      <c r="W451"/>
      <c r="X451" s="402"/>
      <c r="Y451" s="402"/>
      <c r="Z451" s="402"/>
      <c r="AA451" s="402"/>
      <c r="AB451" s="402"/>
      <c r="AC451" s="402"/>
      <c r="AD451" s="402"/>
      <c r="AE451" s="402"/>
      <c r="AF451" s="402"/>
      <c r="AG451" s="402"/>
      <c r="AH451" s="402"/>
      <c r="AI451" s="402"/>
    </row>
    <row r="452" spans="21:35" ht="12.75">
      <c r="U452" s="393"/>
      <c r="V452" s="392"/>
      <c r="W452"/>
      <c r="X452" s="402"/>
      <c r="Y452" s="402"/>
      <c r="Z452" s="402"/>
      <c r="AA452" s="402"/>
      <c r="AB452" s="402"/>
      <c r="AC452" s="402"/>
      <c r="AD452" s="402"/>
      <c r="AE452" s="402"/>
      <c r="AF452" s="402"/>
      <c r="AG452" s="402"/>
      <c r="AH452" s="402"/>
      <c r="AI452" s="402"/>
    </row>
    <row r="453" spans="21:35" ht="12.75">
      <c r="U453" s="393"/>
      <c r="V453" s="392"/>
      <c r="W453"/>
      <c r="X453" s="402"/>
      <c r="Y453" s="402"/>
      <c r="Z453" s="402"/>
      <c r="AA453" s="402"/>
      <c r="AB453" s="402"/>
      <c r="AC453" s="402"/>
      <c r="AD453" s="402"/>
      <c r="AE453" s="402"/>
      <c r="AF453" s="402"/>
      <c r="AG453" s="402"/>
      <c r="AH453" s="402"/>
      <c r="AI453" s="402"/>
    </row>
    <row r="454" spans="21:35" ht="12.75">
      <c r="U454" s="393"/>
      <c r="V454" s="392"/>
      <c r="W454"/>
      <c r="X454" s="402"/>
      <c r="Y454" s="402"/>
      <c r="Z454" s="402"/>
      <c r="AA454" s="402"/>
      <c r="AB454" s="402"/>
      <c r="AC454" s="402"/>
      <c r="AD454" s="402"/>
      <c r="AE454" s="402"/>
      <c r="AF454" s="402"/>
      <c r="AG454" s="402"/>
      <c r="AH454" s="402"/>
      <c r="AI454" s="402"/>
    </row>
    <row r="455" spans="21:35" ht="12.75">
      <c r="U455" s="393"/>
      <c r="V455" s="392"/>
      <c r="W455"/>
      <c r="X455" s="402"/>
      <c r="Y455" s="402"/>
      <c r="Z455" s="402"/>
      <c r="AA455" s="402"/>
      <c r="AB455" s="402"/>
      <c r="AC455" s="402"/>
      <c r="AD455" s="402"/>
      <c r="AE455" s="402"/>
      <c r="AF455" s="402"/>
      <c r="AG455" s="402"/>
      <c r="AH455" s="402"/>
      <c r="AI455" s="402"/>
    </row>
    <row r="456" spans="21:35" ht="12.75">
      <c r="U456" s="393"/>
      <c r="V456" s="392"/>
      <c r="W456"/>
      <c r="X456" s="402"/>
      <c r="Y456" s="402"/>
      <c r="Z456" s="402"/>
      <c r="AA456" s="402"/>
      <c r="AB456" s="402"/>
      <c r="AC456" s="402"/>
      <c r="AD456" s="402"/>
      <c r="AE456" s="402"/>
      <c r="AF456" s="402"/>
      <c r="AG456" s="402"/>
      <c r="AH456" s="402"/>
      <c r="AI456" s="402"/>
    </row>
    <row r="457" spans="21:35" ht="12.75">
      <c r="U457" s="393"/>
      <c r="V457" s="392"/>
      <c r="W457"/>
      <c r="X457" s="402"/>
      <c r="Y457" s="402"/>
      <c r="Z457" s="402"/>
      <c r="AA457" s="402"/>
      <c r="AB457" s="402"/>
      <c r="AC457" s="402"/>
      <c r="AD457" s="402"/>
      <c r="AE457" s="402"/>
      <c r="AF457" s="402"/>
      <c r="AG457" s="402"/>
      <c r="AH457" s="402"/>
      <c r="AI457" s="402"/>
    </row>
    <row r="458" spans="21:35" ht="12.75">
      <c r="U458" s="393"/>
      <c r="V458" s="392"/>
      <c r="W458"/>
      <c r="X458" s="402"/>
      <c r="Y458" s="402"/>
      <c r="Z458" s="402"/>
      <c r="AA458" s="402"/>
      <c r="AB458" s="402"/>
      <c r="AC458" s="402"/>
      <c r="AD458" s="402"/>
      <c r="AE458" s="402"/>
      <c r="AF458" s="402"/>
      <c r="AG458" s="402"/>
      <c r="AH458" s="402"/>
      <c r="AI458" s="402"/>
    </row>
    <row r="459" spans="21:35" ht="12.75">
      <c r="U459" s="393"/>
      <c r="V459" s="392"/>
      <c r="W459"/>
      <c r="X459" s="402"/>
      <c r="Y459" s="402"/>
      <c r="Z459" s="402"/>
      <c r="AA459" s="402"/>
      <c r="AB459" s="402"/>
      <c r="AC459" s="402"/>
      <c r="AD459" s="402"/>
      <c r="AE459" s="402"/>
      <c r="AF459" s="402"/>
      <c r="AG459" s="402"/>
      <c r="AH459" s="402"/>
      <c r="AI459" s="402"/>
    </row>
    <row r="460" spans="21:35" ht="12.75">
      <c r="U460" s="393"/>
      <c r="V460" s="392"/>
      <c r="W460"/>
      <c r="X460" s="402"/>
      <c r="Y460" s="402"/>
      <c r="Z460" s="402"/>
      <c r="AA460" s="402"/>
      <c r="AB460" s="402"/>
      <c r="AC460" s="402"/>
      <c r="AD460" s="402"/>
      <c r="AE460" s="402"/>
      <c r="AF460" s="402"/>
      <c r="AG460" s="402"/>
      <c r="AH460" s="402"/>
      <c r="AI460" s="402"/>
    </row>
    <row r="461" spans="21:35" ht="12.75">
      <c r="U461" s="393"/>
      <c r="V461" s="392"/>
      <c r="W461"/>
      <c r="X461" s="402"/>
      <c r="Y461" s="402"/>
      <c r="Z461" s="402"/>
      <c r="AA461" s="402"/>
      <c r="AB461" s="402"/>
      <c r="AC461" s="402"/>
      <c r="AD461" s="402"/>
      <c r="AE461" s="402"/>
      <c r="AF461" s="402"/>
      <c r="AG461" s="402"/>
      <c r="AH461" s="402"/>
      <c r="AI461" s="402"/>
    </row>
    <row r="462" spans="21:35" ht="12.75">
      <c r="U462" s="393"/>
      <c r="V462" s="392"/>
      <c r="W462"/>
      <c r="X462" s="402"/>
      <c r="Y462" s="402"/>
      <c r="Z462" s="402"/>
      <c r="AA462" s="402"/>
      <c r="AB462" s="402"/>
      <c r="AC462" s="402"/>
      <c r="AD462" s="402"/>
      <c r="AE462" s="402"/>
      <c r="AF462" s="402"/>
      <c r="AG462" s="402"/>
      <c r="AH462" s="402"/>
      <c r="AI462" s="402"/>
    </row>
    <row r="463" spans="21:35" ht="12.75">
      <c r="U463" s="393"/>
      <c r="V463" s="392"/>
      <c r="W463"/>
      <c r="X463" s="402"/>
      <c r="Y463" s="402"/>
      <c r="Z463" s="402"/>
      <c r="AA463" s="402"/>
      <c r="AB463" s="402"/>
      <c r="AC463" s="402"/>
      <c r="AD463" s="402"/>
      <c r="AE463" s="402"/>
      <c r="AF463" s="402"/>
      <c r="AG463" s="402"/>
      <c r="AH463" s="402"/>
      <c r="AI463" s="402"/>
    </row>
    <row r="464" spans="21:35" ht="12.75">
      <c r="U464" s="393"/>
      <c r="V464" s="392"/>
      <c r="W464"/>
      <c r="X464" s="402"/>
      <c r="Y464" s="402"/>
      <c r="Z464" s="402"/>
      <c r="AA464" s="402"/>
      <c r="AB464" s="402"/>
      <c r="AC464" s="402"/>
      <c r="AD464" s="402"/>
      <c r="AE464" s="402"/>
      <c r="AF464" s="402"/>
      <c r="AG464" s="402"/>
      <c r="AH464" s="402"/>
      <c r="AI464" s="402"/>
    </row>
    <row r="465" spans="21:35" ht="12.75">
      <c r="U465" s="393"/>
      <c r="V465" s="392"/>
      <c r="W465"/>
      <c r="X465" s="402"/>
      <c r="Y465" s="402"/>
      <c r="Z465" s="402"/>
      <c r="AA465" s="402"/>
      <c r="AB465" s="402"/>
      <c r="AC465" s="402"/>
      <c r="AD465" s="402"/>
      <c r="AE465" s="402"/>
      <c r="AF465" s="402"/>
      <c r="AG465" s="402"/>
      <c r="AH465" s="402"/>
      <c r="AI465" s="402"/>
    </row>
    <row r="466" spans="21:35" ht="12.75">
      <c r="U466" s="393"/>
      <c r="V466" s="392"/>
      <c r="W466"/>
      <c r="X466" s="402"/>
      <c r="Y466" s="402"/>
      <c r="Z466" s="402"/>
      <c r="AA466" s="402"/>
      <c r="AB466" s="402"/>
      <c r="AC466" s="402"/>
      <c r="AD466" s="402"/>
      <c r="AE466" s="402"/>
      <c r="AF466" s="402"/>
      <c r="AG466" s="402"/>
      <c r="AH466" s="402"/>
      <c r="AI466" s="402"/>
    </row>
    <row r="467" spans="21:35" ht="12.75">
      <c r="U467" s="393"/>
      <c r="V467" s="392"/>
      <c r="W467"/>
      <c r="X467" s="402"/>
      <c r="Y467" s="402"/>
      <c r="Z467" s="402"/>
      <c r="AA467" s="402"/>
      <c r="AB467" s="402"/>
      <c r="AC467" s="402"/>
      <c r="AD467" s="402"/>
      <c r="AE467" s="402"/>
      <c r="AF467" s="402"/>
      <c r="AG467" s="402"/>
      <c r="AH467" s="402"/>
      <c r="AI467" s="402"/>
    </row>
    <row r="468" spans="21:35" ht="12.75">
      <c r="U468" s="393"/>
      <c r="V468" s="392"/>
      <c r="W468"/>
      <c r="X468" s="402"/>
      <c r="Y468" s="402"/>
      <c r="Z468" s="402"/>
      <c r="AA468" s="402"/>
      <c r="AB468" s="402"/>
      <c r="AC468" s="402"/>
      <c r="AD468" s="402"/>
      <c r="AE468" s="402"/>
      <c r="AF468" s="402"/>
      <c r="AG468" s="402"/>
      <c r="AH468" s="402"/>
      <c r="AI468" s="402"/>
    </row>
    <row r="469" spans="21:35" ht="12.75">
      <c r="U469" s="393"/>
      <c r="V469" s="392"/>
      <c r="W469"/>
      <c r="X469" s="402"/>
      <c r="Y469" s="402"/>
      <c r="Z469" s="402"/>
      <c r="AA469" s="402"/>
      <c r="AB469" s="402"/>
      <c r="AC469" s="402"/>
      <c r="AD469" s="402"/>
      <c r="AE469" s="402"/>
      <c r="AF469" s="402"/>
      <c r="AG469" s="402"/>
      <c r="AH469" s="402"/>
      <c r="AI469" s="402"/>
    </row>
    <row r="470" spans="21:35" ht="12.75">
      <c r="U470" s="393"/>
      <c r="V470" s="392"/>
      <c r="W470"/>
      <c r="X470" s="402"/>
      <c r="Y470" s="402"/>
      <c r="Z470" s="402"/>
      <c r="AA470" s="402"/>
      <c r="AB470" s="402"/>
      <c r="AC470" s="402"/>
      <c r="AD470" s="402"/>
      <c r="AE470" s="402"/>
      <c r="AF470" s="402"/>
      <c r="AG470" s="402"/>
      <c r="AH470" s="402"/>
      <c r="AI470" s="402"/>
    </row>
    <row r="471" spans="21:35" ht="12.75">
      <c r="U471" s="393"/>
      <c r="V471" s="392"/>
      <c r="W471"/>
      <c r="X471" s="402"/>
      <c r="Y471" s="402"/>
      <c r="Z471" s="402"/>
      <c r="AA471" s="402"/>
      <c r="AB471" s="402"/>
      <c r="AC471" s="402"/>
      <c r="AD471" s="402"/>
      <c r="AE471" s="402"/>
      <c r="AF471" s="402"/>
      <c r="AG471" s="402"/>
      <c r="AH471" s="402"/>
      <c r="AI471" s="402"/>
    </row>
    <row r="472" spans="21:35" ht="12.75">
      <c r="U472" s="393"/>
      <c r="V472" s="392"/>
      <c r="W472"/>
      <c r="X472" s="402"/>
      <c r="Y472" s="402"/>
      <c r="Z472" s="402"/>
      <c r="AA472" s="402"/>
      <c r="AB472" s="402"/>
      <c r="AC472" s="402"/>
      <c r="AD472" s="402"/>
      <c r="AE472" s="402"/>
      <c r="AF472" s="402"/>
      <c r="AG472" s="402"/>
      <c r="AH472" s="402"/>
      <c r="AI472" s="402"/>
    </row>
    <row r="473" spans="21:35" ht="12.75">
      <c r="U473" s="393"/>
      <c r="V473" s="392"/>
      <c r="W473"/>
      <c r="X473" s="402"/>
      <c r="Y473" s="402"/>
      <c r="Z473" s="402"/>
      <c r="AA473" s="402"/>
      <c r="AB473" s="402"/>
      <c r="AC473" s="402"/>
      <c r="AD473" s="402"/>
      <c r="AE473" s="402"/>
      <c r="AF473" s="402"/>
      <c r="AG473" s="402"/>
      <c r="AH473" s="402"/>
      <c r="AI473" s="402"/>
    </row>
    <row r="474" spans="21:35" ht="12.75">
      <c r="U474" s="393"/>
      <c r="V474" s="392"/>
      <c r="W474"/>
      <c r="X474" s="402"/>
      <c r="Y474" s="402"/>
      <c r="Z474" s="402"/>
      <c r="AA474" s="402"/>
      <c r="AB474" s="402"/>
      <c r="AC474" s="402"/>
      <c r="AD474" s="402"/>
      <c r="AE474" s="402"/>
      <c r="AF474" s="402"/>
      <c r="AG474" s="402"/>
      <c r="AH474" s="402"/>
      <c r="AI474" s="402"/>
    </row>
    <row r="475" spans="21:35" ht="12.75">
      <c r="U475" s="393"/>
      <c r="V475" s="392"/>
      <c r="W475"/>
      <c r="X475" s="402"/>
      <c r="Y475" s="402"/>
      <c r="Z475" s="402"/>
      <c r="AA475" s="402"/>
      <c r="AB475" s="402"/>
      <c r="AC475" s="402"/>
      <c r="AD475" s="402"/>
      <c r="AE475" s="402"/>
      <c r="AF475" s="402"/>
      <c r="AG475" s="402"/>
      <c r="AH475" s="402"/>
      <c r="AI475" s="402"/>
    </row>
    <row r="476" spans="21:35" ht="12.75">
      <c r="U476" s="393"/>
      <c r="V476" s="392"/>
      <c r="W476"/>
      <c r="X476" s="402"/>
      <c r="Y476" s="402"/>
      <c r="Z476" s="402"/>
      <c r="AA476" s="402"/>
      <c r="AB476" s="402"/>
      <c r="AC476" s="402"/>
      <c r="AD476" s="402"/>
      <c r="AE476" s="402"/>
      <c r="AF476" s="402"/>
      <c r="AG476" s="402"/>
      <c r="AH476" s="402"/>
      <c r="AI476" s="402"/>
    </row>
    <row r="477" spans="21:35" ht="12.75">
      <c r="U477" s="393"/>
      <c r="V477" s="392"/>
      <c r="W477"/>
      <c r="X477" s="402"/>
      <c r="Y477" s="402"/>
      <c r="Z477" s="402"/>
      <c r="AA477" s="402"/>
      <c r="AB477" s="402"/>
      <c r="AC477" s="402"/>
      <c r="AD477" s="402"/>
      <c r="AE477" s="402"/>
      <c r="AF477" s="402"/>
      <c r="AG477" s="402"/>
      <c r="AH477" s="402"/>
      <c r="AI477" s="402"/>
    </row>
    <row r="478" spans="21:35" ht="12.75">
      <c r="U478" s="393"/>
      <c r="V478" s="392"/>
      <c r="W478"/>
      <c r="X478" s="402"/>
      <c r="Y478" s="402"/>
      <c r="Z478" s="402"/>
      <c r="AA478" s="402"/>
      <c r="AB478" s="402"/>
      <c r="AC478" s="402"/>
      <c r="AD478" s="402"/>
      <c r="AE478" s="402"/>
      <c r="AF478" s="402"/>
      <c r="AG478" s="402"/>
      <c r="AH478" s="402"/>
      <c r="AI478" s="402"/>
    </row>
    <row r="479" spans="21:35" ht="12.75">
      <c r="U479" s="393"/>
      <c r="V479" s="392"/>
      <c r="W479"/>
      <c r="X479" s="402"/>
      <c r="Y479" s="402"/>
      <c r="Z479" s="402"/>
      <c r="AA479" s="402"/>
      <c r="AB479" s="402"/>
      <c r="AC479" s="402"/>
      <c r="AD479" s="402"/>
      <c r="AE479" s="402"/>
      <c r="AF479" s="402"/>
      <c r="AG479" s="402"/>
      <c r="AH479" s="402"/>
      <c r="AI479" s="402"/>
    </row>
    <row r="480" spans="21:35" ht="12.75">
      <c r="U480" s="393"/>
      <c r="V480" s="392"/>
      <c r="W480"/>
      <c r="X480" s="402"/>
      <c r="Y480" s="402"/>
      <c r="Z480" s="402"/>
      <c r="AA480" s="402"/>
      <c r="AB480" s="402"/>
      <c r="AC480" s="402"/>
      <c r="AD480" s="402"/>
      <c r="AE480" s="402"/>
      <c r="AF480" s="402"/>
      <c r="AG480" s="402"/>
      <c r="AH480" s="402"/>
      <c r="AI480" s="402"/>
    </row>
    <row r="481" spans="21:35" ht="13.5" thickBot="1">
      <c r="U481" s="393"/>
      <c r="V481" s="392"/>
      <c r="W481"/>
      <c r="X481" s="402"/>
      <c r="Y481" s="402"/>
      <c r="Z481" s="402"/>
      <c r="AA481" s="402"/>
      <c r="AB481" s="402"/>
      <c r="AC481" s="402"/>
      <c r="AD481" s="402"/>
      <c r="AE481" s="402"/>
      <c r="AF481" s="402"/>
      <c r="AG481" s="402"/>
      <c r="AH481" s="402"/>
      <c r="AI481" s="402"/>
    </row>
    <row r="482" spans="21:35" ht="12.75">
      <c r="U482" s="392"/>
      <c r="V482" s="401"/>
      <c r="W482"/>
      <c r="X482" s="404"/>
      <c r="Y482" s="404"/>
      <c r="Z482" s="404"/>
      <c r="AA482" s="404"/>
      <c r="AB482" s="404"/>
      <c r="AC482" s="404"/>
      <c r="AD482" s="404"/>
      <c r="AE482" s="404"/>
      <c r="AF482" s="405"/>
      <c r="AG482" s="404"/>
      <c r="AH482" s="404"/>
      <c r="AI482" s="404"/>
    </row>
    <row r="483" spans="21:35" ht="12.75">
      <c r="U483" s="393"/>
      <c r="V483" s="392"/>
      <c r="W483"/>
      <c r="X483" s="404"/>
      <c r="Y483" s="404"/>
      <c r="Z483" s="404"/>
      <c r="AA483" s="404"/>
      <c r="AB483" s="404"/>
      <c r="AC483" s="404"/>
      <c r="AD483" s="404"/>
      <c r="AE483" s="404"/>
      <c r="AF483" s="405"/>
      <c r="AG483" s="404"/>
      <c r="AH483" s="404"/>
      <c r="AI483" s="404"/>
    </row>
    <row r="484" spans="21:35" ht="12.75">
      <c r="U484" s="393"/>
      <c r="V484" s="392"/>
      <c r="W484"/>
      <c r="X484" s="404"/>
      <c r="Y484" s="404"/>
      <c r="Z484" s="404"/>
      <c r="AA484" s="404"/>
      <c r="AB484" s="404"/>
      <c r="AC484" s="404"/>
      <c r="AD484" s="404"/>
      <c r="AE484" s="404"/>
      <c r="AF484" s="405"/>
      <c r="AG484" s="404"/>
      <c r="AH484" s="404"/>
      <c r="AI484" s="404"/>
    </row>
    <row r="485" spans="21:35" ht="12.75">
      <c r="U485" s="393"/>
      <c r="V485" s="392"/>
      <c r="W485"/>
      <c r="X485" s="404"/>
      <c r="Y485" s="404"/>
      <c r="Z485" s="404"/>
      <c r="AA485" s="404"/>
      <c r="AB485" s="404"/>
      <c r="AC485" s="404"/>
      <c r="AD485" s="404"/>
      <c r="AE485" s="404"/>
      <c r="AF485" s="405"/>
      <c r="AG485" s="404"/>
      <c r="AH485" s="404"/>
      <c r="AI485" s="404"/>
    </row>
    <row r="486" spans="21:35" ht="12.75">
      <c r="U486" s="393"/>
      <c r="V486" s="392"/>
      <c r="W486"/>
      <c r="X486" s="404"/>
      <c r="Y486" s="404"/>
      <c r="Z486" s="404"/>
      <c r="AA486" s="404"/>
      <c r="AB486" s="404"/>
      <c r="AC486" s="404"/>
      <c r="AD486" s="404"/>
      <c r="AE486" s="404"/>
      <c r="AF486" s="405"/>
      <c r="AG486" s="404"/>
      <c r="AH486" s="404"/>
      <c r="AI486" s="404"/>
    </row>
    <row r="487" spans="21:35" ht="12.75">
      <c r="U487" s="393"/>
      <c r="V487" s="392"/>
      <c r="W487"/>
      <c r="X487" s="404"/>
      <c r="Y487" s="404"/>
      <c r="Z487" s="404"/>
      <c r="AA487" s="404"/>
      <c r="AB487" s="404"/>
      <c r="AC487" s="404"/>
      <c r="AD487" s="404"/>
      <c r="AE487" s="404"/>
      <c r="AF487" s="405"/>
      <c r="AG487" s="404"/>
      <c r="AH487" s="404"/>
      <c r="AI487" s="404"/>
    </row>
    <row r="488" spans="21:35" ht="12.75">
      <c r="U488" s="393"/>
      <c r="V488" s="392"/>
      <c r="W488"/>
      <c r="X488" s="404"/>
      <c r="Y488" s="404"/>
      <c r="Z488" s="404"/>
      <c r="AA488" s="404"/>
      <c r="AB488" s="404"/>
      <c r="AC488" s="404"/>
      <c r="AD488" s="404"/>
      <c r="AE488" s="404"/>
      <c r="AF488" s="405"/>
      <c r="AG488" s="404"/>
      <c r="AH488" s="404"/>
      <c r="AI488" s="404"/>
    </row>
    <row r="489" spans="21:35" ht="12.75">
      <c r="U489" s="393"/>
      <c r="V489" s="392"/>
      <c r="W489"/>
      <c r="X489" s="404"/>
      <c r="Y489" s="404"/>
      <c r="Z489" s="404"/>
      <c r="AA489" s="404"/>
      <c r="AB489" s="404"/>
      <c r="AC489" s="404"/>
      <c r="AD489" s="404"/>
      <c r="AE489" s="404"/>
      <c r="AF489" s="405"/>
      <c r="AG489" s="404"/>
      <c r="AH489" s="404"/>
      <c r="AI489" s="404"/>
    </row>
    <row r="490" spans="21:35" ht="12.75">
      <c r="U490" s="393"/>
      <c r="V490" s="392"/>
      <c r="W490"/>
      <c r="X490" s="404"/>
      <c r="Y490" s="404"/>
      <c r="Z490" s="404"/>
      <c r="AA490" s="404"/>
      <c r="AB490" s="404"/>
      <c r="AC490" s="404"/>
      <c r="AD490" s="404"/>
      <c r="AE490" s="404"/>
      <c r="AF490" s="405"/>
      <c r="AG490" s="404"/>
      <c r="AH490" s="404"/>
      <c r="AI490" s="404"/>
    </row>
    <row r="491" spans="21:35" ht="12.75">
      <c r="U491" s="393"/>
      <c r="V491" s="392"/>
      <c r="W491"/>
      <c r="X491" s="404"/>
      <c r="Y491" s="404"/>
      <c r="Z491" s="404"/>
      <c r="AA491" s="404"/>
      <c r="AB491" s="404"/>
      <c r="AC491" s="404"/>
      <c r="AD491" s="404"/>
      <c r="AE491" s="404"/>
      <c r="AF491" s="405"/>
      <c r="AG491" s="404"/>
      <c r="AH491" s="404"/>
      <c r="AI491" s="404"/>
    </row>
    <row r="492" spans="21:35" ht="12.75">
      <c r="U492" s="393"/>
      <c r="V492" s="392"/>
      <c r="W492"/>
      <c r="X492" s="404"/>
      <c r="Y492" s="404"/>
      <c r="Z492" s="404"/>
      <c r="AA492" s="404"/>
      <c r="AB492" s="404"/>
      <c r="AC492" s="404"/>
      <c r="AD492" s="404"/>
      <c r="AE492" s="404"/>
      <c r="AF492" s="405"/>
      <c r="AG492" s="404"/>
      <c r="AH492" s="404"/>
      <c r="AI492" s="404"/>
    </row>
    <row r="493" spans="21:35" ht="12.75">
      <c r="U493" s="393"/>
      <c r="V493" s="392"/>
      <c r="W493"/>
      <c r="X493" s="404"/>
      <c r="Y493" s="404"/>
      <c r="Z493" s="404"/>
      <c r="AA493" s="404"/>
      <c r="AB493" s="404"/>
      <c r="AC493" s="404"/>
      <c r="AD493" s="404"/>
      <c r="AE493" s="404"/>
      <c r="AF493" s="405"/>
      <c r="AG493" s="404"/>
      <c r="AH493" s="404"/>
      <c r="AI493" s="404"/>
    </row>
    <row r="494" spans="21:35" ht="12.75">
      <c r="U494" s="393"/>
      <c r="V494" s="392"/>
      <c r="W494"/>
      <c r="X494" s="404"/>
      <c r="Y494" s="404"/>
      <c r="Z494" s="404"/>
      <c r="AA494" s="404"/>
      <c r="AB494" s="404"/>
      <c r="AC494" s="404"/>
      <c r="AD494" s="404"/>
      <c r="AE494" s="404"/>
      <c r="AF494" s="404"/>
      <c r="AG494" s="404"/>
      <c r="AH494" s="404"/>
      <c r="AI494" s="404"/>
    </row>
    <row r="495" spans="21:35" ht="12.75">
      <c r="U495" s="393"/>
      <c r="V495" s="392"/>
      <c r="W495"/>
      <c r="X495" s="404"/>
      <c r="Y495" s="404"/>
      <c r="Z495" s="404"/>
      <c r="AA495" s="404"/>
      <c r="AB495" s="404"/>
      <c r="AC495" s="404"/>
      <c r="AD495" s="404"/>
      <c r="AE495" s="404"/>
      <c r="AF495" s="404"/>
      <c r="AG495" s="404"/>
      <c r="AH495" s="404"/>
      <c r="AI495" s="404"/>
    </row>
    <row r="496" spans="21:35" ht="12.75">
      <c r="U496" s="393"/>
      <c r="V496" s="392"/>
      <c r="W496"/>
      <c r="X496" s="404"/>
      <c r="Y496" s="404"/>
      <c r="Z496" s="404"/>
      <c r="AA496" s="404"/>
      <c r="AB496" s="404"/>
      <c r="AC496" s="404"/>
      <c r="AD496" s="404"/>
      <c r="AE496" s="404"/>
      <c r="AF496" s="404"/>
      <c r="AG496" s="404"/>
      <c r="AH496" s="404"/>
      <c r="AI496" s="404"/>
    </row>
    <row r="497" spans="21:35" ht="12.75">
      <c r="U497" s="393"/>
      <c r="V497" s="392"/>
      <c r="W497"/>
      <c r="X497" s="404"/>
      <c r="Y497" s="404"/>
      <c r="Z497" s="404"/>
      <c r="AA497" s="404"/>
      <c r="AB497" s="404"/>
      <c r="AC497" s="404"/>
      <c r="AD497" s="404"/>
      <c r="AE497" s="404"/>
      <c r="AF497" s="404"/>
      <c r="AG497" s="404"/>
      <c r="AH497" s="404"/>
      <c r="AI497" s="404"/>
    </row>
    <row r="498" spans="21:35" ht="12.75">
      <c r="U498" s="393"/>
      <c r="V498" s="392"/>
      <c r="W498"/>
      <c r="X498" s="404"/>
      <c r="Y498" s="404"/>
      <c r="Z498" s="404"/>
      <c r="AA498" s="404"/>
      <c r="AB498" s="404"/>
      <c r="AC498" s="404"/>
      <c r="AD498" s="404"/>
      <c r="AE498" s="404"/>
      <c r="AF498" s="404"/>
      <c r="AG498" s="404"/>
      <c r="AH498" s="404"/>
      <c r="AI498" s="404"/>
    </row>
    <row r="499" spans="21:35" ht="12.75">
      <c r="U499" s="393"/>
      <c r="V499" s="392"/>
      <c r="W499"/>
      <c r="X499" s="404"/>
      <c r="Y499" s="404"/>
      <c r="Z499" s="404"/>
      <c r="AA499" s="404"/>
      <c r="AB499" s="404"/>
      <c r="AC499" s="404"/>
      <c r="AD499" s="404"/>
      <c r="AE499" s="404"/>
      <c r="AF499" s="404"/>
      <c r="AG499" s="404"/>
      <c r="AH499" s="404"/>
      <c r="AI499" s="404"/>
    </row>
    <row r="500" spans="21:35" ht="12.75">
      <c r="U500" s="393"/>
      <c r="V500" s="392"/>
      <c r="W500"/>
      <c r="X500" s="404"/>
      <c r="Y500" s="404"/>
      <c r="Z500" s="404"/>
      <c r="AA500" s="404"/>
      <c r="AB500" s="404"/>
      <c r="AC500" s="404"/>
      <c r="AD500" s="404"/>
      <c r="AE500" s="404"/>
      <c r="AF500" s="404"/>
      <c r="AG500" s="404"/>
      <c r="AH500" s="404"/>
      <c r="AI500" s="404"/>
    </row>
    <row r="501" spans="21:35" ht="12.75">
      <c r="U501" s="393"/>
      <c r="V501" s="392"/>
      <c r="W501"/>
      <c r="X501" s="404"/>
      <c r="Y501" s="404"/>
      <c r="Z501" s="404"/>
      <c r="AA501" s="404"/>
      <c r="AB501" s="404"/>
      <c r="AC501" s="404"/>
      <c r="AD501" s="404"/>
      <c r="AE501" s="404"/>
      <c r="AF501" s="404"/>
      <c r="AG501" s="404"/>
      <c r="AH501" s="404"/>
      <c r="AI501" s="404"/>
    </row>
    <row r="502" spans="21:35" ht="12.75">
      <c r="U502" s="393"/>
      <c r="V502" s="392"/>
      <c r="W502"/>
      <c r="X502" s="404"/>
      <c r="Y502" s="404"/>
      <c r="Z502" s="404"/>
      <c r="AA502" s="404"/>
      <c r="AB502" s="404"/>
      <c r="AC502" s="404"/>
      <c r="AD502" s="404"/>
      <c r="AE502" s="404"/>
      <c r="AF502" s="404"/>
      <c r="AG502" s="404"/>
      <c r="AH502" s="404"/>
      <c r="AI502" s="404"/>
    </row>
    <row r="503" spans="21:35" ht="12.75">
      <c r="U503" s="393"/>
      <c r="V503" s="392"/>
      <c r="W503"/>
      <c r="X503" s="404"/>
      <c r="Y503" s="404"/>
      <c r="Z503" s="404"/>
      <c r="AA503" s="404"/>
      <c r="AB503" s="404"/>
      <c r="AC503" s="404"/>
      <c r="AD503" s="404"/>
      <c r="AE503" s="404"/>
      <c r="AF503" s="404"/>
      <c r="AG503" s="404"/>
      <c r="AH503" s="404"/>
      <c r="AI503" s="404"/>
    </row>
    <row r="504" spans="21:35" ht="12.75">
      <c r="U504" s="393"/>
      <c r="V504" s="392"/>
      <c r="W504"/>
      <c r="X504" s="404"/>
      <c r="Y504" s="404"/>
      <c r="Z504" s="404"/>
      <c r="AA504" s="404"/>
      <c r="AB504" s="404"/>
      <c r="AC504" s="404"/>
      <c r="AD504" s="404"/>
      <c r="AE504" s="404"/>
      <c r="AF504" s="404"/>
      <c r="AG504" s="404"/>
      <c r="AH504" s="404"/>
      <c r="AI504" s="404"/>
    </row>
    <row r="505" spans="21:35" ht="12.75">
      <c r="U505" s="393"/>
      <c r="V505" s="392"/>
      <c r="W505"/>
      <c r="X505" s="404"/>
      <c r="Y505" s="404"/>
      <c r="Z505" s="404"/>
      <c r="AA505" s="404"/>
      <c r="AB505" s="404"/>
      <c r="AC505" s="404"/>
      <c r="AD505" s="404"/>
      <c r="AE505" s="404"/>
      <c r="AF505" s="404"/>
      <c r="AG505" s="404"/>
      <c r="AH505" s="404"/>
      <c r="AI505" s="404"/>
    </row>
    <row r="506" spans="21:35" ht="12.75">
      <c r="U506" s="393"/>
      <c r="V506" s="392"/>
      <c r="W506"/>
      <c r="X506" s="404"/>
      <c r="Y506" s="404"/>
      <c r="Z506" s="404"/>
      <c r="AA506" s="404"/>
      <c r="AB506" s="404"/>
      <c r="AC506" s="404"/>
      <c r="AD506" s="404"/>
      <c r="AE506" s="404"/>
      <c r="AF506" s="404"/>
      <c r="AG506" s="404"/>
      <c r="AH506" s="404"/>
      <c r="AI506" s="404"/>
    </row>
    <row r="507" spans="21:35" ht="12.75">
      <c r="U507" s="393"/>
      <c r="V507" s="392"/>
      <c r="W507"/>
      <c r="X507" s="404"/>
      <c r="Y507" s="404"/>
      <c r="Z507" s="404"/>
      <c r="AA507" s="404"/>
      <c r="AB507" s="404"/>
      <c r="AC507" s="404"/>
      <c r="AD507" s="404"/>
      <c r="AE507" s="404"/>
      <c r="AF507" s="404"/>
      <c r="AG507" s="404"/>
      <c r="AH507" s="404"/>
      <c r="AI507" s="404"/>
    </row>
    <row r="508" spans="21:35" ht="12.75">
      <c r="U508" s="393"/>
      <c r="V508" s="392"/>
      <c r="W508"/>
      <c r="X508" s="404"/>
      <c r="Y508" s="404"/>
      <c r="Z508" s="404"/>
      <c r="AA508" s="404"/>
      <c r="AB508" s="404"/>
      <c r="AC508" s="404"/>
      <c r="AD508" s="404"/>
      <c r="AE508" s="404"/>
      <c r="AF508" s="404"/>
      <c r="AG508" s="404"/>
      <c r="AH508" s="406"/>
      <c r="AI508" s="404"/>
    </row>
    <row r="509" spans="21:35" ht="12.75">
      <c r="U509" s="393"/>
      <c r="V509" s="392"/>
      <c r="W509"/>
      <c r="X509" s="404"/>
      <c r="Y509" s="404"/>
      <c r="Z509" s="404"/>
      <c r="AA509" s="404"/>
      <c r="AB509" s="404"/>
      <c r="AC509" s="404"/>
      <c r="AD509" s="404"/>
      <c r="AE509" s="404"/>
      <c r="AF509" s="404"/>
      <c r="AG509" s="404"/>
      <c r="AH509" s="404"/>
      <c r="AI509" s="404"/>
    </row>
    <row r="510" spans="21:35" ht="12.75">
      <c r="U510" s="393"/>
      <c r="V510" s="392"/>
      <c r="W510"/>
      <c r="X510" s="404"/>
      <c r="Y510" s="404"/>
      <c r="Z510" s="404"/>
      <c r="AA510" s="404"/>
      <c r="AB510" s="404"/>
      <c r="AC510" s="404"/>
      <c r="AD510" s="404"/>
      <c r="AE510" s="404"/>
      <c r="AF510" s="404"/>
      <c r="AG510" s="404"/>
      <c r="AH510" s="404"/>
      <c r="AI510" s="404"/>
    </row>
    <row r="511" spans="21:35" ht="12.75">
      <c r="U511" s="393"/>
      <c r="V511" s="392"/>
      <c r="W511"/>
      <c r="X511" s="404"/>
      <c r="Y511" s="404"/>
      <c r="Z511" s="404"/>
      <c r="AA511" s="404"/>
      <c r="AB511" s="404"/>
      <c r="AC511" s="404"/>
      <c r="AD511" s="404"/>
      <c r="AE511" s="404"/>
      <c r="AF511" s="404"/>
      <c r="AG511" s="404"/>
      <c r="AH511" s="404"/>
      <c r="AI511" s="404"/>
    </row>
    <row r="512" spans="21:35" ht="12.75">
      <c r="U512" s="393"/>
      <c r="V512" s="392"/>
      <c r="W512"/>
      <c r="X512" s="404"/>
      <c r="Y512" s="404"/>
      <c r="Z512" s="404"/>
      <c r="AA512" s="404"/>
      <c r="AB512" s="404"/>
      <c r="AC512" s="404"/>
      <c r="AD512" s="404"/>
      <c r="AE512" s="404"/>
      <c r="AF512" s="404"/>
      <c r="AG512" s="404"/>
      <c r="AH512" s="404"/>
      <c r="AI512" s="404"/>
    </row>
    <row r="513" spans="21:35" ht="12.75">
      <c r="U513" s="393"/>
      <c r="V513" s="392"/>
      <c r="W513"/>
      <c r="X513" s="404"/>
      <c r="Y513" s="404"/>
      <c r="Z513" s="404"/>
      <c r="AA513" s="404"/>
      <c r="AB513" s="404"/>
      <c r="AC513" s="404"/>
      <c r="AD513" s="404"/>
      <c r="AE513" s="404"/>
      <c r="AF513" s="404"/>
      <c r="AG513" s="404"/>
      <c r="AH513" s="404"/>
      <c r="AI513" s="404"/>
    </row>
    <row r="514" spans="21:35" ht="12.75">
      <c r="U514" s="393"/>
      <c r="V514" s="392"/>
      <c r="W514"/>
      <c r="X514" s="404"/>
      <c r="Y514" s="404"/>
      <c r="Z514" s="404"/>
      <c r="AA514" s="404"/>
      <c r="AB514" s="404"/>
      <c r="AC514" s="404"/>
      <c r="AD514" s="404"/>
      <c r="AE514" s="404"/>
      <c r="AF514" s="404"/>
      <c r="AG514" s="404"/>
      <c r="AH514" s="404"/>
      <c r="AI514" s="404"/>
    </row>
    <row r="515" spans="21:35" ht="12.75">
      <c r="U515" s="393"/>
      <c r="V515" s="392"/>
      <c r="W515"/>
      <c r="X515" s="404"/>
      <c r="Y515" s="404"/>
      <c r="Z515" s="404"/>
      <c r="AA515" s="404"/>
      <c r="AB515" s="404"/>
      <c r="AC515" s="404"/>
      <c r="AD515" s="404"/>
      <c r="AE515" s="404"/>
      <c r="AF515" s="404"/>
      <c r="AG515" s="404"/>
      <c r="AH515" s="404"/>
      <c r="AI515" s="404"/>
    </row>
    <row r="516" spans="21:35" ht="12.75">
      <c r="U516" s="393"/>
      <c r="V516" s="392"/>
      <c r="W516"/>
      <c r="X516" s="404"/>
      <c r="Y516" s="404"/>
      <c r="Z516" s="404"/>
      <c r="AA516" s="404"/>
      <c r="AB516" s="404"/>
      <c r="AC516" s="404"/>
      <c r="AD516" s="404"/>
      <c r="AE516" s="404"/>
      <c r="AF516" s="404"/>
      <c r="AG516" s="404"/>
      <c r="AH516" s="404"/>
      <c r="AI516" s="404"/>
    </row>
    <row r="517" spans="21:35" ht="12.75">
      <c r="U517" s="393"/>
      <c r="V517" s="392"/>
      <c r="W517"/>
      <c r="X517" s="404"/>
      <c r="Y517" s="404"/>
      <c r="Z517" s="404"/>
      <c r="AA517" s="404"/>
      <c r="AB517" s="404"/>
      <c r="AC517" s="404"/>
      <c r="AD517" s="404"/>
      <c r="AE517" s="404"/>
      <c r="AF517" s="404"/>
      <c r="AG517" s="404"/>
      <c r="AH517" s="404"/>
      <c r="AI517" s="404"/>
    </row>
    <row r="518" spans="21:35" ht="12.75">
      <c r="U518" s="393"/>
      <c r="V518" s="392"/>
      <c r="W518"/>
      <c r="X518" s="404"/>
      <c r="Y518" s="404"/>
      <c r="Z518" s="404"/>
      <c r="AA518" s="404"/>
      <c r="AB518" s="404"/>
      <c r="AC518" s="404"/>
      <c r="AD518" s="404"/>
      <c r="AE518" s="404"/>
      <c r="AF518" s="404"/>
      <c r="AG518" s="404"/>
      <c r="AH518" s="404"/>
      <c r="AI518" s="404"/>
    </row>
    <row r="519" spans="21:35" ht="12.75">
      <c r="U519" s="393"/>
      <c r="V519" s="392"/>
      <c r="W519"/>
      <c r="X519" s="404"/>
      <c r="Y519" s="404"/>
      <c r="Z519" s="404"/>
      <c r="AA519" s="404"/>
      <c r="AB519" s="404"/>
      <c r="AC519" s="404"/>
      <c r="AD519" s="404"/>
      <c r="AE519" s="404"/>
      <c r="AF519" s="404"/>
      <c r="AG519" s="404"/>
      <c r="AH519" s="404"/>
      <c r="AI519" s="404"/>
    </row>
    <row r="520" spans="21:35" ht="12.75">
      <c r="U520" s="393"/>
      <c r="V520" s="392"/>
      <c r="W520"/>
      <c r="X520" s="404"/>
      <c r="Y520" s="404"/>
      <c r="Z520" s="404"/>
      <c r="AA520" s="404"/>
      <c r="AB520" s="404"/>
      <c r="AC520" s="404"/>
      <c r="AD520" s="404"/>
      <c r="AE520" s="404"/>
      <c r="AF520" s="404"/>
      <c r="AG520" s="404"/>
      <c r="AH520" s="404"/>
      <c r="AI520" s="404"/>
    </row>
    <row r="521" spans="21:35" ht="12.75">
      <c r="U521" s="393"/>
      <c r="V521" s="392"/>
      <c r="W521"/>
      <c r="X521" s="404"/>
      <c r="Y521" s="404"/>
      <c r="Z521" s="404"/>
      <c r="AA521" s="404"/>
      <c r="AB521" s="404"/>
      <c r="AC521" s="404"/>
      <c r="AD521" s="404"/>
      <c r="AE521" s="404"/>
      <c r="AF521" s="404"/>
      <c r="AG521" s="404"/>
      <c r="AH521" s="404"/>
      <c r="AI521" s="404"/>
    </row>
    <row r="522" spans="21:35" ht="12.75">
      <c r="U522" s="393"/>
      <c r="V522" s="392"/>
      <c r="W522"/>
      <c r="X522" s="404"/>
      <c r="Y522" s="404"/>
      <c r="Z522" s="404"/>
      <c r="AA522" s="404"/>
      <c r="AB522" s="404"/>
      <c r="AC522" s="404"/>
      <c r="AD522" s="404"/>
      <c r="AE522" s="404"/>
      <c r="AF522" s="404"/>
      <c r="AG522" s="404"/>
      <c r="AH522" s="404"/>
      <c r="AI522" s="404"/>
    </row>
    <row r="523" spans="21:35" ht="12.75">
      <c r="U523" s="393"/>
      <c r="V523" s="392"/>
      <c r="W523"/>
      <c r="X523" s="404"/>
      <c r="Y523" s="404"/>
      <c r="Z523" s="404"/>
      <c r="AA523" s="404"/>
      <c r="AB523" s="404"/>
      <c r="AC523" s="404"/>
      <c r="AD523" s="404"/>
      <c r="AE523" s="404"/>
      <c r="AF523" s="404"/>
      <c r="AG523" s="404"/>
      <c r="AH523" s="404"/>
      <c r="AI523" s="404"/>
    </row>
    <row r="524" spans="21:35" ht="12.75">
      <c r="U524" s="393"/>
      <c r="V524" s="392"/>
      <c r="W524"/>
      <c r="X524" s="404"/>
      <c r="Y524" s="404"/>
      <c r="Z524" s="404"/>
      <c r="AA524" s="404"/>
      <c r="AB524" s="404"/>
      <c r="AC524" s="404"/>
      <c r="AD524" s="404"/>
      <c r="AE524" s="404"/>
      <c r="AF524" s="404"/>
      <c r="AG524" s="404"/>
      <c r="AH524" s="404"/>
      <c r="AI524" s="404"/>
    </row>
    <row r="525" spans="21:35" ht="12.75">
      <c r="U525" s="393"/>
      <c r="V525" s="392"/>
      <c r="W525"/>
      <c r="X525" s="404"/>
      <c r="Y525" s="404"/>
      <c r="Z525" s="404"/>
      <c r="AA525" s="404"/>
      <c r="AB525" s="404"/>
      <c r="AC525" s="404"/>
      <c r="AD525" s="404"/>
      <c r="AE525" s="404"/>
      <c r="AF525" s="404"/>
      <c r="AG525" s="404"/>
      <c r="AH525" s="404"/>
      <c r="AI525" s="404"/>
    </row>
    <row r="526" spans="21:35" ht="12.75">
      <c r="U526" s="393"/>
      <c r="V526" s="392"/>
      <c r="W526"/>
      <c r="X526" s="404"/>
      <c r="Y526" s="404"/>
      <c r="Z526" s="404"/>
      <c r="AA526" s="404"/>
      <c r="AB526" s="404"/>
      <c r="AC526" s="404"/>
      <c r="AD526" s="404"/>
      <c r="AE526" s="404"/>
      <c r="AF526" s="404"/>
      <c r="AG526" s="404"/>
      <c r="AH526" s="404"/>
      <c r="AI526" s="404"/>
    </row>
    <row r="527" spans="21:35" ht="12.75">
      <c r="U527" s="393"/>
      <c r="V527" s="392"/>
      <c r="W527"/>
      <c r="X527" s="404"/>
      <c r="Y527" s="404"/>
      <c r="Z527" s="404"/>
      <c r="AA527" s="404"/>
      <c r="AB527" s="404"/>
      <c r="AC527" s="404"/>
      <c r="AD527" s="404"/>
      <c r="AE527" s="404"/>
      <c r="AF527" s="404"/>
      <c r="AG527" s="404"/>
      <c r="AH527" s="404"/>
      <c r="AI527" s="404"/>
    </row>
    <row r="528" spans="21:35" ht="12.75">
      <c r="U528" s="393"/>
      <c r="V528" s="392"/>
      <c r="W528"/>
      <c r="X528" s="404"/>
      <c r="Y528" s="404"/>
      <c r="Z528" s="404"/>
      <c r="AA528" s="404"/>
      <c r="AB528" s="404"/>
      <c r="AC528" s="404"/>
      <c r="AD528" s="404"/>
      <c r="AE528" s="404"/>
      <c r="AF528" s="404"/>
      <c r="AG528" s="404"/>
      <c r="AH528" s="404"/>
      <c r="AI528" s="404"/>
    </row>
    <row r="529" spans="21:35" ht="12.75">
      <c r="U529" s="393"/>
      <c r="V529" s="392"/>
      <c r="W529"/>
      <c r="X529" s="404"/>
      <c r="Y529" s="404"/>
      <c r="Z529" s="404"/>
      <c r="AA529" s="404"/>
      <c r="AB529" s="404"/>
      <c r="AC529" s="404"/>
      <c r="AD529" s="404"/>
      <c r="AE529" s="404"/>
      <c r="AF529" s="404"/>
      <c r="AG529" s="404"/>
      <c r="AH529" s="404"/>
      <c r="AI529" s="404"/>
    </row>
    <row r="530" spans="21:35" ht="12.75">
      <c r="U530" s="393"/>
      <c r="V530" s="392"/>
      <c r="W530"/>
      <c r="X530" s="404"/>
      <c r="Y530" s="404"/>
      <c r="Z530" s="404"/>
      <c r="AA530" s="404"/>
      <c r="AB530" s="404"/>
      <c r="AC530" s="404"/>
      <c r="AD530" s="404"/>
      <c r="AE530" s="404"/>
      <c r="AF530" s="404"/>
      <c r="AG530" s="404"/>
      <c r="AH530" s="404"/>
      <c r="AI530" s="404"/>
    </row>
    <row r="531" spans="21:35" ht="12.75">
      <c r="U531" s="393"/>
      <c r="V531" s="392"/>
      <c r="W531"/>
      <c r="X531" s="404"/>
      <c r="Y531" s="404"/>
      <c r="Z531" s="404"/>
      <c r="AA531" s="404"/>
      <c r="AB531" s="404"/>
      <c r="AC531" s="404"/>
      <c r="AD531" s="404"/>
      <c r="AE531" s="404"/>
      <c r="AF531" s="404"/>
      <c r="AG531" s="404"/>
      <c r="AH531" s="404"/>
      <c r="AI531" s="404"/>
    </row>
    <row r="532" spans="21:35" ht="12.75">
      <c r="U532" s="393"/>
      <c r="V532" s="392"/>
      <c r="W532"/>
      <c r="X532" s="404"/>
      <c r="Y532" s="404"/>
      <c r="Z532" s="404"/>
      <c r="AA532" s="404"/>
      <c r="AB532" s="404"/>
      <c r="AC532" s="404"/>
      <c r="AD532" s="404"/>
      <c r="AE532" s="404"/>
      <c r="AF532" s="404"/>
      <c r="AG532" s="404"/>
      <c r="AH532" s="404"/>
      <c r="AI532" s="404"/>
    </row>
    <row r="533" spans="21:35" ht="13.5" thickBot="1">
      <c r="U533" s="392"/>
      <c r="V533" s="392"/>
      <c r="W533"/>
      <c r="X533" s="404"/>
      <c r="Y533" s="404"/>
      <c r="Z533" s="404"/>
      <c r="AA533" s="404"/>
      <c r="AB533" s="404"/>
      <c r="AC533" s="404"/>
      <c r="AD533" s="404"/>
      <c r="AE533" s="404"/>
      <c r="AF533" s="404"/>
      <c r="AG533" s="404"/>
      <c r="AH533" s="404"/>
      <c r="AI533" s="404"/>
    </row>
    <row r="534" spans="21:35" ht="12.75">
      <c r="U534" s="392"/>
      <c r="V534" s="401"/>
      <c r="W534"/>
      <c r="X534" s="407"/>
      <c r="Y534" s="407"/>
      <c r="Z534" s="407"/>
      <c r="AA534" s="407"/>
      <c r="AB534" s="407"/>
      <c r="AC534" s="407"/>
      <c r="AD534" s="407"/>
      <c r="AE534" s="407"/>
      <c r="AF534" s="407"/>
      <c r="AG534" s="407"/>
      <c r="AH534" s="407"/>
      <c r="AI534" s="407"/>
    </row>
    <row r="535" spans="21:35" ht="12.75">
      <c r="U535" s="393"/>
      <c r="V535" s="392"/>
      <c r="W535"/>
      <c r="X535" s="407"/>
      <c r="Y535" s="407"/>
      <c r="Z535" s="407"/>
      <c r="AA535" s="407"/>
      <c r="AB535" s="407"/>
      <c r="AC535" s="407"/>
      <c r="AD535" s="407"/>
      <c r="AE535" s="407"/>
      <c r="AF535" s="407"/>
      <c r="AG535" s="407"/>
      <c r="AH535" s="407"/>
      <c r="AI535" s="407"/>
    </row>
    <row r="536" spans="21:35" ht="12.75">
      <c r="U536" s="393"/>
      <c r="V536" s="392"/>
      <c r="W536"/>
      <c r="X536" s="407"/>
      <c r="Y536" s="407"/>
      <c r="Z536" s="407"/>
      <c r="AA536" s="407"/>
      <c r="AB536" s="407"/>
      <c r="AC536" s="407"/>
      <c r="AD536" s="407"/>
      <c r="AE536" s="407"/>
      <c r="AF536" s="407"/>
      <c r="AG536" s="407"/>
      <c r="AH536" s="407"/>
      <c r="AI536" s="407"/>
    </row>
    <row r="537" spans="21:35" ht="12.75">
      <c r="U537" s="393"/>
      <c r="V537" s="392"/>
      <c r="W537"/>
      <c r="X537" s="407"/>
      <c r="Y537" s="407"/>
      <c r="Z537" s="407"/>
      <c r="AA537" s="407"/>
      <c r="AB537" s="407"/>
      <c r="AC537" s="407"/>
      <c r="AD537" s="407"/>
      <c r="AE537" s="407"/>
      <c r="AF537" s="407"/>
      <c r="AG537" s="407"/>
      <c r="AH537" s="407"/>
      <c r="AI537" s="407"/>
    </row>
    <row r="538" spans="21:35" ht="12.75">
      <c r="U538" s="393"/>
      <c r="V538" s="392"/>
      <c r="W538"/>
      <c r="X538" s="407"/>
      <c r="Y538" s="407"/>
      <c r="Z538" s="407"/>
      <c r="AA538" s="407"/>
      <c r="AB538" s="407"/>
      <c r="AC538" s="407"/>
      <c r="AD538" s="407"/>
      <c r="AE538" s="407"/>
      <c r="AF538" s="407"/>
      <c r="AG538" s="407"/>
      <c r="AH538" s="407"/>
      <c r="AI538" s="407"/>
    </row>
    <row r="539" spans="21:35" ht="12.75">
      <c r="U539" s="393"/>
      <c r="V539" s="392"/>
      <c r="W539"/>
      <c r="X539" s="407"/>
      <c r="Y539" s="407"/>
      <c r="Z539" s="407"/>
      <c r="AA539" s="407"/>
      <c r="AB539" s="407"/>
      <c r="AC539" s="407"/>
      <c r="AD539" s="407"/>
      <c r="AE539" s="407"/>
      <c r="AF539" s="407"/>
      <c r="AG539" s="407"/>
      <c r="AH539" s="407"/>
      <c r="AI539" s="407"/>
    </row>
    <row r="540" spans="21:35" ht="12.75">
      <c r="U540" s="393"/>
      <c r="V540" s="392"/>
      <c r="W540"/>
      <c r="X540" s="407"/>
      <c r="Y540" s="407"/>
      <c r="Z540" s="407"/>
      <c r="AA540" s="407"/>
      <c r="AB540" s="407"/>
      <c r="AC540" s="407"/>
      <c r="AD540" s="407"/>
      <c r="AE540" s="407"/>
      <c r="AF540" s="407"/>
      <c r="AG540" s="407"/>
      <c r="AH540" s="407"/>
      <c r="AI540" s="407"/>
    </row>
    <row r="541" spans="21:35" ht="12.75">
      <c r="U541" s="393"/>
      <c r="V541" s="392"/>
      <c r="W541"/>
      <c r="X541" s="407"/>
      <c r="Y541" s="407"/>
      <c r="Z541" s="407"/>
      <c r="AA541" s="407"/>
      <c r="AB541" s="407"/>
      <c r="AC541" s="407"/>
      <c r="AD541" s="407"/>
      <c r="AE541" s="407"/>
      <c r="AF541" s="407"/>
      <c r="AG541" s="407"/>
      <c r="AH541" s="407"/>
      <c r="AI541" s="407"/>
    </row>
    <row r="542" spans="21:35" ht="12.75">
      <c r="U542" s="393"/>
      <c r="V542" s="392"/>
      <c r="W542"/>
      <c r="X542" s="407"/>
      <c r="Y542" s="407"/>
      <c r="Z542" s="407"/>
      <c r="AA542" s="407"/>
      <c r="AB542" s="407"/>
      <c r="AC542" s="407"/>
      <c r="AD542" s="407"/>
      <c r="AE542" s="407"/>
      <c r="AF542" s="407"/>
      <c r="AG542" s="407"/>
      <c r="AH542" s="407"/>
      <c r="AI542" s="407"/>
    </row>
    <row r="543" spans="21:35" ht="12.75">
      <c r="U543" s="393"/>
      <c r="V543" s="392"/>
      <c r="W543"/>
      <c r="X543" s="407"/>
      <c r="Y543" s="407"/>
      <c r="Z543" s="407"/>
      <c r="AA543" s="407"/>
      <c r="AB543" s="407"/>
      <c r="AC543" s="407"/>
      <c r="AD543" s="407"/>
      <c r="AE543" s="407"/>
      <c r="AF543" s="407"/>
      <c r="AG543" s="407"/>
      <c r="AH543" s="407"/>
      <c r="AI543" s="407"/>
    </row>
    <row r="544" spans="21:35" ht="12.75">
      <c r="U544" s="393"/>
      <c r="V544" s="392"/>
      <c r="W544"/>
      <c r="X544" s="407"/>
      <c r="Y544" s="407"/>
      <c r="Z544" s="407"/>
      <c r="AA544" s="407"/>
      <c r="AB544" s="407"/>
      <c r="AC544" s="407"/>
      <c r="AD544" s="407"/>
      <c r="AE544" s="407"/>
      <c r="AF544" s="407"/>
      <c r="AG544" s="407"/>
      <c r="AH544" s="407"/>
      <c r="AI544" s="407"/>
    </row>
    <row r="545" spans="21:35" ht="12.75">
      <c r="U545" s="393"/>
      <c r="V545" s="392"/>
      <c r="W545"/>
      <c r="X545" s="407"/>
      <c r="Y545" s="407"/>
      <c r="Z545" s="407"/>
      <c r="AA545" s="407"/>
      <c r="AB545" s="407"/>
      <c r="AC545" s="407"/>
      <c r="AD545" s="407"/>
      <c r="AE545" s="407"/>
      <c r="AF545" s="407"/>
      <c r="AG545" s="407"/>
      <c r="AH545" s="407"/>
      <c r="AI545" s="407"/>
    </row>
    <row r="546" spans="21:35" ht="12.75">
      <c r="U546" s="393"/>
      <c r="V546" s="392"/>
      <c r="W546"/>
      <c r="X546" s="407"/>
      <c r="Y546" s="407"/>
      <c r="Z546" s="407"/>
      <c r="AA546" s="407"/>
      <c r="AB546" s="407"/>
      <c r="AC546" s="407"/>
      <c r="AD546" s="407"/>
      <c r="AE546" s="407"/>
      <c r="AF546" s="407"/>
      <c r="AG546" s="407"/>
      <c r="AH546" s="407"/>
      <c r="AI546" s="407"/>
    </row>
    <row r="547" spans="21:35" ht="12.75">
      <c r="U547" s="393"/>
      <c r="V547" s="392"/>
      <c r="W547"/>
      <c r="X547" s="407"/>
      <c r="Y547" s="407"/>
      <c r="Z547" s="407"/>
      <c r="AA547" s="407"/>
      <c r="AB547" s="407"/>
      <c r="AC547" s="407"/>
      <c r="AD547" s="407"/>
      <c r="AE547" s="407"/>
      <c r="AF547" s="407"/>
      <c r="AG547" s="407"/>
      <c r="AH547" s="407"/>
      <c r="AI547" s="407"/>
    </row>
    <row r="548" spans="21:35" ht="12.75">
      <c r="U548" s="393"/>
      <c r="V548" s="392"/>
      <c r="W548"/>
      <c r="X548" s="407"/>
      <c r="Y548" s="407"/>
      <c r="Z548" s="407"/>
      <c r="AA548" s="407"/>
      <c r="AB548" s="407"/>
      <c r="AC548" s="407"/>
      <c r="AD548" s="407"/>
      <c r="AE548" s="407"/>
      <c r="AF548" s="407"/>
      <c r="AG548" s="407"/>
      <c r="AH548" s="407"/>
      <c r="AI548" s="407"/>
    </row>
    <row r="549" spans="21:35" ht="12.75">
      <c r="U549" s="393"/>
      <c r="V549" s="392"/>
      <c r="W549"/>
      <c r="X549" s="407"/>
      <c r="Y549" s="407"/>
      <c r="Z549" s="407"/>
      <c r="AA549" s="407"/>
      <c r="AB549" s="407"/>
      <c r="AC549" s="407"/>
      <c r="AD549" s="407"/>
      <c r="AE549" s="407"/>
      <c r="AF549" s="407"/>
      <c r="AG549" s="407"/>
      <c r="AH549" s="407"/>
      <c r="AI549" s="407"/>
    </row>
    <row r="550" spans="21:35" ht="12.75">
      <c r="U550" s="393"/>
      <c r="V550" s="392"/>
      <c r="W550"/>
      <c r="X550" s="407"/>
      <c r="Y550" s="407"/>
      <c r="Z550" s="407"/>
      <c r="AA550" s="407"/>
      <c r="AB550" s="407"/>
      <c r="AC550" s="407"/>
      <c r="AD550" s="407"/>
      <c r="AE550" s="407"/>
      <c r="AF550" s="407"/>
      <c r="AG550" s="407"/>
      <c r="AH550" s="407"/>
      <c r="AI550" s="407"/>
    </row>
    <row r="551" spans="21:35" ht="12.75">
      <c r="U551" s="393"/>
      <c r="V551" s="392"/>
      <c r="W551"/>
      <c r="X551" s="407"/>
      <c r="Y551" s="407"/>
      <c r="Z551" s="407"/>
      <c r="AA551" s="407"/>
      <c r="AB551" s="407"/>
      <c r="AC551" s="407"/>
      <c r="AD551" s="407"/>
      <c r="AE551" s="407"/>
      <c r="AF551" s="407"/>
      <c r="AG551" s="407"/>
      <c r="AH551" s="407"/>
      <c r="AI551" s="407"/>
    </row>
    <row r="552" spans="21:35" ht="12.75">
      <c r="U552" s="393"/>
      <c r="V552" s="392"/>
      <c r="W552"/>
      <c r="X552" s="407"/>
      <c r="Y552" s="407"/>
      <c r="Z552" s="407"/>
      <c r="AA552" s="407"/>
      <c r="AB552" s="407"/>
      <c r="AC552" s="407"/>
      <c r="AD552" s="407"/>
      <c r="AE552" s="407"/>
      <c r="AF552" s="407"/>
      <c r="AG552" s="407"/>
      <c r="AH552" s="407"/>
      <c r="AI552" s="407"/>
    </row>
    <row r="553" spans="21:35" ht="12.75">
      <c r="U553" s="393"/>
      <c r="V553" s="392"/>
      <c r="W553"/>
      <c r="X553" s="407"/>
      <c r="Y553" s="407"/>
      <c r="Z553" s="407"/>
      <c r="AA553" s="407"/>
      <c r="AB553" s="407"/>
      <c r="AC553" s="407"/>
      <c r="AD553" s="407"/>
      <c r="AE553" s="407"/>
      <c r="AF553" s="407"/>
      <c r="AG553" s="407"/>
      <c r="AH553" s="407"/>
      <c r="AI553" s="407"/>
    </row>
    <row r="554" spans="21:35" ht="12.75">
      <c r="U554" s="393"/>
      <c r="V554" s="392"/>
      <c r="W554"/>
      <c r="X554" s="407"/>
      <c r="Y554" s="407"/>
      <c r="Z554" s="407"/>
      <c r="AA554" s="407"/>
      <c r="AB554" s="407"/>
      <c r="AC554" s="407"/>
      <c r="AD554" s="407"/>
      <c r="AE554" s="407"/>
      <c r="AF554" s="407"/>
      <c r="AG554" s="407"/>
      <c r="AH554" s="407"/>
      <c r="AI554" s="407"/>
    </row>
    <row r="555" spans="21:35" ht="12.75">
      <c r="U555" s="393"/>
      <c r="V555" s="392"/>
      <c r="W555"/>
      <c r="X555" s="407"/>
      <c r="Y555" s="407"/>
      <c r="Z555" s="407"/>
      <c r="AA555" s="407"/>
      <c r="AB555" s="407"/>
      <c r="AC555" s="407"/>
      <c r="AD555" s="407"/>
      <c r="AE555" s="407"/>
      <c r="AF555" s="407"/>
      <c r="AG555" s="407"/>
      <c r="AH555" s="407"/>
      <c r="AI555" s="407"/>
    </row>
    <row r="556" spans="21:35" ht="12.75">
      <c r="U556" s="393"/>
      <c r="V556" s="392"/>
      <c r="W556"/>
      <c r="X556" s="407"/>
      <c r="Y556" s="407"/>
      <c r="Z556" s="407"/>
      <c r="AA556" s="407"/>
      <c r="AB556" s="407"/>
      <c r="AC556" s="407"/>
      <c r="AD556" s="407"/>
      <c r="AE556" s="407"/>
      <c r="AF556" s="407"/>
      <c r="AG556" s="407"/>
      <c r="AH556" s="407"/>
      <c r="AI556" s="407"/>
    </row>
    <row r="557" spans="21:35" ht="12.75">
      <c r="U557" s="393"/>
      <c r="V557" s="392"/>
      <c r="W557"/>
      <c r="X557" s="407"/>
      <c r="Y557" s="407"/>
      <c r="Z557" s="407"/>
      <c r="AA557" s="407"/>
      <c r="AB557" s="407"/>
      <c r="AC557" s="407"/>
      <c r="AD557" s="407"/>
      <c r="AE557" s="407"/>
      <c r="AF557" s="407"/>
      <c r="AG557" s="407"/>
      <c r="AH557" s="407"/>
      <c r="AI557" s="407"/>
    </row>
    <row r="558" spans="21:35" ht="12.75">
      <c r="U558" s="393"/>
      <c r="V558" s="392"/>
      <c r="W558"/>
      <c r="X558" s="407"/>
      <c r="Y558" s="407"/>
      <c r="Z558" s="407"/>
      <c r="AA558" s="407"/>
      <c r="AB558" s="407"/>
      <c r="AC558" s="407"/>
      <c r="AD558" s="407"/>
      <c r="AE558" s="407"/>
      <c r="AF558" s="407"/>
      <c r="AG558" s="407"/>
      <c r="AH558" s="407"/>
      <c r="AI558" s="407"/>
    </row>
    <row r="559" spans="21:35" ht="12.75">
      <c r="U559" s="393"/>
      <c r="V559" s="392"/>
      <c r="W559"/>
      <c r="X559" s="407"/>
      <c r="Y559" s="407"/>
      <c r="Z559" s="407"/>
      <c r="AA559" s="407"/>
      <c r="AB559" s="407"/>
      <c r="AC559" s="407"/>
      <c r="AD559" s="407"/>
      <c r="AE559" s="407"/>
      <c r="AF559" s="407"/>
      <c r="AG559" s="407"/>
      <c r="AH559" s="407"/>
      <c r="AI559" s="407"/>
    </row>
    <row r="560" spans="21:35" ht="12.75">
      <c r="U560" s="393"/>
      <c r="V560" s="392"/>
      <c r="W560"/>
      <c r="X560" s="407"/>
      <c r="Y560" s="407"/>
      <c r="Z560" s="407"/>
      <c r="AA560" s="407"/>
      <c r="AB560" s="407"/>
      <c r="AC560" s="408"/>
      <c r="AD560" s="407"/>
      <c r="AE560" s="407"/>
      <c r="AF560" s="407"/>
      <c r="AG560" s="407"/>
      <c r="AH560" s="407"/>
      <c r="AI560" s="407"/>
    </row>
    <row r="561" spans="21:35" ht="12.75">
      <c r="U561" s="393"/>
      <c r="V561" s="392"/>
      <c r="W561"/>
      <c r="X561" s="409"/>
      <c r="Y561" s="410"/>
      <c r="Z561" s="410"/>
      <c r="AA561" s="410"/>
      <c r="AB561" s="410"/>
      <c r="AC561" s="408"/>
      <c r="AD561" s="410"/>
      <c r="AE561" s="410"/>
      <c r="AF561" s="411"/>
      <c r="AG561" s="410"/>
      <c r="AH561" s="410"/>
      <c r="AI561" s="412"/>
    </row>
    <row r="562" spans="21:35" ht="12.75">
      <c r="U562" s="393"/>
      <c r="V562" s="392"/>
      <c r="W562"/>
      <c r="X562" s="409"/>
      <c r="Y562" s="410"/>
      <c r="Z562" s="410"/>
      <c r="AA562" s="410"/>
      <c r="AB562" s="410"/>
      <c r="AC562" s="408"/>
      <c r="AD562" s="410"/>
      <c r="AE562" s="410"/>
      <c r="AF562" s="411"/>
      <c r="AG562" s="410"/>
      <c r="AH562" s="410"/>
      <c r="AI562" s="412"/>
    </row>
    <row r="563" spans="21:35" ht="12.75">
      <c r="U563" s="393"/>
      <c r="V563" s="392"/>
      <c r="W563"/>
      <c r="X563" s="409"/>
      <c r="Y563" s="410"/>
      <c r="Z563" s="410"/>
      <c r="AA563" s="410"/>
      <c r="AB563" s="410"/>
      <c r="AC563" s="408"/>
      <c r="AD563" s="410"/>
      <c r="AE563" s="410"/>
      <c r="AF563" s="411"/>
      <c r="AG563" s="410"/>
      <c r="AH563" s="410"/>
      <c r="AI563" s="412"/>
    </row>
    <row r="564" spans="21:35" ht="12.75">
      <c r="U564" s="393"/>
      <c r="V564" s="392"/>
      <c r="W564"/>
      <c r="X564" s="409"/>
      <c r="Y564" s="410"/>
      <c r="Z564" s="410"/>
      <c r="AA564" s="410"/>
      <c r="AB564" s="410"/>
      <c r="AC564" s="408"/>
      <c r="AD564" s="410"/>
      <c r="AE564" s="410"/>
      <c r="AF564" s="411"/>
      <c r="AG564" s="410"/>
      <c r="AH564" s="410"/>
      <c r="AI564" s="412"/>
    </row>
    <row r="565" spans="21:35" ht="12.75">
      <c r="U565" s="393"/>
      <c r="V565" s="392"/>
      <c r="W565"/>
      <c r="X565" s="409"/>
      <c r="Y565" s="410"/>
      <c r="Z565" s="410"/>
      <c r="AA565" s="410"/>
      <c r="AB565" s="410"/>
      <c r="AC565" s="408"/>
      <c r="AD565" s="410"/>
      <c r="AE565" s="410"/>
      <c r="AF565" s="411"/>
      <c r="AG565" s="410"/>
      <c r="AH565" s="410"/>
      <c r="AI565" s="412"/>
    </row>
    <row r="566" spans="21:35" ht="12.75">
      <c r="U566" s="393"/>
      <c r="V566" s="392"/>
      <c r="W566"/>
      <c r="X566" s="409"/>
      <c r="Y566" s="410"/>
      <c r="Z566" s="410"/>
      <c r="AA566" s="410"/>
      <c r="AB566" s="410"/>
      <c r="AC566" s="408"/>
      <c r="AD566" s="410"/>
      <c r="AE566" s="410"/>
      <c r="AF566" s="411"/>
      <c r="AG566" s="410"/>
      <c r="AH566" s="410"/>
      <c r="AI566" s="412"/>
    </row>
    <row r="567" spans="21:35" ht="12.75">
      <c r="U567" s="393"/>
      <c r="V567" s="392"/>
      <c r="W567"/>
      <c r="X567" s="409"/>
      <c r="Y567" s="410"/>
      <c r="Z567" s="410"/>
      <c r="AA567" s="410"/>
      <c r="AB567" s="410"/>
      <c r="AC567" s="408"/>
      <c r="AD567" s="410"/>
      <c r="AE567" s="410"/>
      <c r="AF567" s="411"/>
      <c r="AG567" s="410"/>
      <c r="AH567" s="410"/>
      <c r="AI567" s="412"/>
    </row>
    <row r="568" spans="21:35" ht="12.75">
      <c r="U568" s="393"/>
      <c r="V568" s="392"/>
      <c r="W568"/>
      <c r="X568" s="409"/>
      <c r="Y568" s="410"/>
      <c r="Z568" s="410"/>
      <c r="AA568" s="410"/>
      <c r="AB568" s="410"/>
      <c r="AC568" s="408"/>
      <c r="AD568" s="410"/>
      <c r="AE568" s="410"/>
      <c r="AF568" s="411"/>
      <c r="AG568" s="410"/>
      <c r="AH568" s="410"/>
      <c r="AI568" s="412"/>
    </row>
    <row r="569" spans="21:35" ht="12.75">
      <c r="U569" s="393"/>
      <c r="V569" s="392"/>
      <c r="W569"/>
      <c r="X569" s="409"/>
      <c r="Y569" s="409"/>
      <c r="Z569" s="409"/>
      <c r="AA569" s="409"/>
      <c r="AB569" s="409"/>
      <c r="AC569" s="408"/>
      <c r="AD569" s="409"/>
      <c r="AE569" s="409"/>
      <c r="AF569" s="409"/>
      <c r="AG569" s="409"/>
      <c r="AH569" s="409"/>
      <c r="AI569" s="409"/>
    </row>
    <row r="570" spans="21:35" ht="12.75">
      <c r="U570" s="393"/>
      <c r="V570" s="392"/>
      <c r="W570"/>
      <c r="X570" s="409"/>
      <c r="Y570" s="409"/>
      <c r="Z570" s="409"/>
      <c r="AA570" s="409"/>
      <c r="AB570" s="409"/>
      <c r="AC570" s="408"/>
      <c r="AD570" s="409"/>
      <c r="AE570" s="409"/>
      <c r="AF570" s="409"/>
      <c r="AG570" s="409"/>
      <c r="AH570" s="409"/>
      <c r="AI570" s="409"/>
    </row>
    <row r="571" spans="21:35" ht="12.75">
      <c r="U571" s="393"/>
      <c r="V571" s="392"/>
      <c r="W571"/>
      <c r="X571" s="409"/>
      <c r="Y571" s="409"/>
      <c r="Z571" s="409"/>
      <c r="AA571" s="409"/>
      <c r="AB571" s="409"/>
      <c r="AC571" s="408"/>
      <c r="AD571" s="409"/>
      <c r="AE571" s="409"/>
      <c r="AF571" s="409"/>
      <c r="AG571" s="409"/>
      <c r="AH571" s="409"/>
      <c r="AI571" s="409"/>
    </row>
    <row r="572" spans="21:35" ht="12.75">
      <c r="U572" s="393"/>
      <c r="V572" s="392"/>
      <c r="W572"/>
      <c r="X572" s="409"/>
      <c r="Y572" s="409"/>
      <c r="Z572" s="409"/>
      <c r="AA572" s="409"/>
      <c r="AB572" s="409"/>
      <c r="AC572" s="408"/>
      <c r="AD572" s="409"/>
      <c r="AE572" s="409"/>
      <c r="AF572" s="409"/>
      <c r="AG572" s="409"/>
      <c r="AH572" s="409"/>
      <c r="AI572" s="409"/>
    </row>
    <row r="573" spans="21:35" ht="12.75">
      <c r="U573" s="393"/>
      <c r="V573" s="392"/>
      <c r="W573"/>
      <c r="X573" s="409"/>
      <c r="Y573" s="409"/>
      <c r="Z573" s="409"/>
      <c r="AA573" s="409"/>
      <c r="AB573" s="409"/>
      <c r="AC573" s="408"/>
      <c r="AD573" s="409"/>
      <c r="AE573" s="409"/>
      <c r="AF573" s="409"/>
      <c r="AG573" s="409"/>
      <c r="AH573" s="409"/>
      <c r="AI573" s="409"/>
    </row>
    <row r="574" spans="21:35" ht="12.75">
      <c r="U574" s="393"/>
      <c r="V574" s="392"/>
      <c r="W574"/>
      <c r="X574" s="409"/>
      <c r="Y574" s="409"/>
      <c r="Z574" s="409"/>
      <c r="AA574" s="409"/>
      <c r="AB574" s="409"/>
      <c r="AC574" s="408"/>
      <c r="AD574" s="409"/>
      <c r="AE574" s="409"/>
      <c r="AF574" s="409"/>
      <c r="AG574" s="409"/>
      <c r="AH574" s="409"/>
      <c r="AI574" s="409"/>
    </row>
    <row r="575" spans="21:35" ht="12.75">
      <c r="U575" s="393"/>
      <c r="V575" s="392"/>
      <c r="W575"/>
      <c r="X575" s="409"/>
      <c r="Y575" s="409"/>
      <c r="Z575" s="409"/>
      <c r="AA575" s="409"/>
      <c r="AB575" s="409"/>
      <c r="AC575" s="408"/>
      <c r="AD575" s="409"/>
      <c r="AE575" s="409"/>
      <c r="AF575" s="409"/>
      <c r="AG575" s="409"/>
      <c r="AH575" s="409"/>
      <c r="AI575" s="409"/>
    </row>
    <row r="576" spans="21:35" ht="12.75">
      <c r="U576" s="393"/>
      <c r="V576" s="392"/>
      <c r="W576"/>
      <c r="X576" s="409"/>
      <c r="Y576" s="409"/>
      <c r="Z576" s="409"/>
      <c r="AA576" s="409"/>
      <c r="AB576" s="409"/>
      <c r="AC576" s="408"/>
      <c r="AD576" s="409"/>
      <c r="AE576" s="409"/>
      <c r="AF576" s="409"/>
      <c r="AG576" s="409"/>
      <c r="AH576" s="409"/>
      <c r="AI576" s="409"/>
    </row>
    <row r="577" spans="21:35" ht="12.75">
      <c r="U577" s="393"/>
      <c r="V577" s="392"/>
      <c r="W577"/>
      <c r="X577" s="409"/>
      <c r="Y577" s="409"/>
      <c r="Z577" s="409"/>
      <c r="AA577" s="409"/>
      <c r="AB577" s="409"/>
      <c r="AC577" s="408"/>
      <c r="AD577" s="409"/>
      <c r="AE577" s="409"/>
      <c r="AF577" s="409"/>
      <c r="AG577" s="409"/>
      <c r="AH577" s="409"/>
      <c r="AI577" s="409"/>
    </row>
    <row r="578" spans="21:35" ht="12.75">
      <c r="U578" s="393"/>
      <c r="V578" s="392"/>
      <c r="W578"/>
      <c r="X578" s="409"/>
      <c r="Y578" s="409"/>
      <c r="Z578" s="409"/>
      <c r="AA578" s="409"/>
      <c r="AB578" s="409"/>
      <c r="AC578" s="408"/>
      <c r="AD578" s="409"/>
      <c r="AE578" s="409"/>
      <c r="AF578" s="409"/>
      <c r="AG578" s="409"/>
      <c r="AH578" s="409"/>
      <c r="AI578" s="409"/>
    </row>
    <row r="579" spans="21:35" ht="12.75">
      <c r="U579" s="393"/>
      <c r="V579" s="392"/>
      <c r="W579"/>
      <c r="X579" s="409"/>
      <c r="Y579" s="409"/>
      <c r="Z579" s="409"/>
      <c r="AA579" s="409"/>
      <c r="AB579" s="409"/>
      <c r="AC579" s="408"/>
      <c r="AD579" s="409"/>
      <c r="AE579" s="409"/>
      <c r="AF579" s="409"/>
      <c r="AG579" s="409"/>
      <c r="AH579" s="409"/>
      <c r="AI579" s="409"/>
    </row>
    <row r="580" spans="21:35" ht="12.75">
      <c r="U580" s="393"/>
      <c r="V580" s="392"/>
      <c r="W580"/>
      <c r="X580" s="409"/>
      <c r="Y580" s="409"/>
      <c r="Z580" s="409"/>
      <c r="AA580" s="409"/>
      <c r="AB580" s="409"/>
      <c r="AC580" s="408"/>
      <c r="AD580" s="409"/>
      <c r="AE580" s="409"/>
      <c r="AF580" s="409"/>
      <c r="AG580" s="409"/>
      <c r="AH580" s="409"/>
      <c r="AI580" s="409"/>
    </row>
    <row r="581" spans="21:35" ht="12.75">
      <c r="U581" s="393"/>
      <c r="V581" s="392"/>
      <c r="W581"/>
      <c r="X581" s="409"/>
      <c r="Y581" s="409"/>
      <c r="Z581" s="409"/>
      <c r="AA581" s="409"/>
      <c r="AB581" s="409"/>
      <c r="AC581" s="408"/>
      <c r="AD581" s="409"/>
      <c r="AE581" s="409"/>
      <c r="AF581" s="409"/>
      <c r="AG581" s="409"/>
      <c r="AH581" s="409"/>
      <c r="AI581" s="409"/>
    </row>
    <row r="582" spans="21:35" ht="12.75">
      <c r="U582" s="393"/>
      <c r="V582" s="392"/>
      <c r="W582"/>
      <c r="X582" s="409"/>
      <c r="Y582" s="409"/>
      <c r="Z582" s="409"/>
      <c r="AA582" s="409"/>
      <c r="AB582" s="409"/>
      <c r="AC582" s="408"/>
      <c r="AD582" s="409"/>
      <c r="AE582" s="409"/>
      <c r="AF582" s="409"/>
      <c r="AG582" s="409"/>
      <c r="AH582" s="409"/>
      <c r="AI582" s="409"/>
    </row>
    <row r="583" spans="21:35" ht="12.75">
      <c r="U583" s="393"/>
      <c r="V583" s="392"/>
      <c r="W583"/>
      <c r="X583" s="409"/>
      <c r="Y583" s="409"/>
      <c r="Z583" s="409"/>
      <c r="AA583" s="409"/>
      <c r="AB583" s="409"/>
      <c r="AC583" s="408"/>
      <c r="AD583" s="409"/>
      <c r="AE583" s="409"/>
      <c r="AF583" s="409"/>
      <c r="AG583" s="409"/>
      <c r="AH583" s="409"/>
      <c r="AI583" s="409"/>
    </row>
    <row r="584" spans="21:35" ht="12.75">
      <c r="U584" s="393"/>
      <c r="V584" s="392"/>
      <c r="W584"/>
      <c r="X584" s="409"/>
      <c r="Y584" s="409"/>
      <c r="Z584" s="409"/>
      <c r="AA584" s="409"/>
      <c r="AB584" s="409"/>
      <c r="AC584" s="408"/>
      <c r="AD584" s="409"/>
      <c r="AE584" s="409"/>
      <c r="AF584" s="409"/>
      <c r="AG584" s="409"/>
      <c r="AH584" s="409"/>
      <c r="AI584" s="409"/>
    </row>
    <row r="585" spans="21:35" ht="12.75">
      <c r="U585" s="393"/>
      <c r="V585" s="392"/>
      <c r="W585"/>
      <c r="X585" s="409"/>
      <c r="Y585" s="409"/>
      <c r="Z585" s="409"/>
      <c r="AA585" s="409"/>
      <c r="AB585" s="409"/>
      <c r="AC585" s="408"/>
      <c r="AD585" s="409"/>
      <c r="AE585" s="409"/>
      <c r="AF585" s="409"/>
      <c r="AG585" s="409"/>
      <c r="AH585" s="409"/>
      <c r="AI585" s="409"/>
    </row>
    <row r="586" spans="21:35" ht="13.5" thickBot="1">
      <c r="U586" s="392"/>
      <c r="V586" s="392"/>
      <c r="W586"/>
      <c r="X586" s="409"/>
      <c r="Y586" s="409"/>
      <c r="Z586" s="409"/>
      <c r="AA586" s="409"/>
      <c r="AB586" s="409"/>
      <c r="AC586" s="408"/>
      <c r="AD586" s="409"/>
      <c r="AE586" s="409"/>
      <c r="AF586" s="409"/>
      <c r="AG586" s="409"/>
      <c r="AH586" s="409"/>
      <c r="AI586" s="409"/>
    </row>
    <row r="587" spans="21:35" ht="12.75">
      <c r="U587" s="392"/>
      <c r="V587" s="401"/>
      <c r="W587"/>
      <c r="X587" s="409"/>
      <c r="Y587" s="409"/>
      <c r="Z587" s="409"/>
      <c r="AA587" s="409"/>
      <c r="AB587" s="409"/>
      <c r="AC587" s="408"/>
      <c r="AD587" s="409"/>
      <c r="AE587" s="409"/>
      <c r="AF587" s="409"/>
      <c r="AG587" s="409"/>
      <c r="AH587" s="409"/>
      <c r="AI587" s="409"/>
    </row>
    <row r="588" spans="21:35" ht="12.75">
      <c r="U588" s="393"/>
      <c r="V588" s="392"/>
      <c r="W588"/>
      <c r="X588" s="409"/>
      <c r="Y588" s="409"/>
      <c r="Z588" s="409"/>
      <c r="AA588" s="409"/>
      <c r="AB588" s="409"/>
      <c r="AC588" s="408"/>
      <c r="AD588" s="409"/>
      <c r="AE588" s="409"/>
      <c r="AF588" s="409"/>
      <c r="AG588" s="409"/>
      <c r="AH588" s="409"/>
      <c r="AI588" s="409"/>
    </row>
    <row r="589" spans="21:35" ht="12.75">
      <c r="U589" s="393"/>
      <c r="V589" s="392"/>
      <c r="W589"/>
      <c r="X589" s="409"/>
      <c r="Y589" s="409"/>
      <c r="Z589" s="409"/>
      <c r="AA589" s="409"/>
      <c r="AB589" s="409"/>
      <c r="AC589" s="408"/>
      <c r="AD589" s="409"/>
      <c r="AE589" s="409"/>
      <c r="AF589" s="409"/>
      <c r="AG589" s="409"/>
      <c r="AH589" s="409"/>
      <c r="AI589" s="409"/>
    </row>
    <row r="590" spans="21:35" ht="12.75">
      <c r="U590" s="393"/>
      <c r="V590" s="392"/>
      <c r="W590"/>
      <c r="X590" s="409"/>
      <c r="Y590" s="409"/>
      <c r="Z590" s="409"/>
      <c r="AA590" s="409"/>
      <c r="AB590" s="409"/>
      <c r="AC590" s="408"/>
      <c r="AD590" s="409"/>
      <c r="AE590" s="409"/>
      <c r="AF590" s="409"/>
      <c r="AG590" s="409"/>
      <c r="AH590" s="409"/>
      <c r="AI590" s="409"/>
    </row>
    <row r="591" spans="21:35" ht="12.75">
      <c r="U591" s="393"/>
      <c r="V591" s="392"/>
      <c r="W591"/>
      <c r="X591" s="409"/>
      <c r="Y591" s="409"/>
      <c r="Z591" s="409"/>
      <c r="AA591" s="409"/>
      <c r="AB591" s="409"/>
      <c r="AC591" s="408"/>
      <c r="AD591" s="409"/>
      <c r="AE591" s="409"/>
      <c r="AF591" s="409"/>
      <c r="AG591" s="409"/>
      <c r="AH591" s="409"/>
      <c r="AI591" s="409"/>
    </row>
    <row r="592" spans="21:35" ht="12.75">
      <c r="U592" s="393"/>
      <c r="V592" s="392"/>
      <c r="W592"/>
      <c r="X592" s="409"/>
      <c r="Y592" s="409"/>
      <c r="Z592" s="409"/>
      <c r="AA592" s="409"/>
      <c r="AB592" s="409"/>
      <c r="AC592" s="408"/>
      <c r="AD592" s="409"/>
      <c r="AE592" s="409"/>
      <c r="AF592" s="409"/>
      <c r="AG592" s="409"/>
      <c r="AH592" s="409"/>
      <c r="AI592" s="409"/>
    </row>
    <row r="593" spans="21:35" ht="12.75">
      <c r="U593" s="393"/>
      <c r="V593" s="392"/>
      <c r="W593"/>
      <c r="X593" s="409"/>
      <c r="Y593" s="409"/>
      <c r="Z593" s="409"/>
      <c r="AA593" s="409"/>
      <c r="AB593" s="409"/>
      <c r="AC593" s="408"/>
      <c r="AD593" s="409"/>
      <c r="AE593" s="409"/>
      <c r="AF593" s="409"/>
      <c r="AG593" s="409"/>
      <c r="AH593" s="409"/>
      <c r="AI593" s="409"/>
    </row>
    <row r="594" spans="21:35" ht="12.75">
      <c r="U594" s="393"/>
      <c r="V594" s="392"/>
      <c r="W594"/>
      <c r="X594" s="409"/>
      <c r="Y594" s="409"/>
      <c r="Z594" s="409"/>
      <c r="AA594" s="409"/>
      <c r="AB594" s="409"/>
      <c r="AC594" s="408"/>
      <c r="AD594" s="409"/>
      <c r="AE594" s="409"/>
      <c r="AF594" s="409"/>
      <c r="AG594" s="409"/>
      <c r="AH594" s="409"/>
      <c r="AI594" s="409"/>
    </row>
    <row r="595" spans="21:35" ht="12.75">
      <c r="U595" s="393"/>
      <c r="V595" s="392"/>
      <c r="W595"/>
      <c r="X595" s="409"/>
      <c r="Y595" s="409"/>
      <c r="Z595" s="409"/>
      <c r="AA595" s="409"/>
      <c r="AB595" s="409"/>
      <c r="AC595" s="408"/>
      <c r="AD595" s="409"/>
      <c r="AE595" s="409"/>
      <c r="AF595" s="409"/>
      <c r="AG595" s="409"/>
      <c r="AH595" s="409"/>
      <c r="AI595" s="409"/>
    </row>
    <row r="596" spans="21:35" ht="12.75">
      <c r="U596" s="393"/>
      <c r="V596" s="392"/>
      <c r="W596"/>
      <c r="X596" s="409"/>
      <c r="Y596" s="409"/>
      <c r="Z596" s="409"/>
      <c r="AA596" s="409"/>
      <c r="AB596" s="409"/>
      <c r="AC596" s="408"/>
      <c r="AD596" s="409"/>
      <c r="AE596" s="409"/>
      <c r="AF596" s="409"/>
      <c r="AG596" s="409"/>
      <c r="AH596" s="409"/>
      <c r="AI596" s="409"/>
    </row>
    <row r="597" spans="21:35" ht="12.75">
      <c r="U597" s="393"/>
      <c r="V597" s="392"/>
      <c r="W597"/>
      <c r="X597" s="409"/>
      <c r="Y597" s="409"/>
      <c r="Z597" s="409"/>
      <c r="AA597" s="409"/>
      <c r="AB597" s="409"/>
      <c r="AC597" s="408"/>
      <c r="AD597" s="409"/>
      <c r="AE597" s="409"/>
      <c r="AF597" s="409"/>
      <c r="AG597" s="409"/>
      <c r="AH597" s="409"/>
      <c r="AI597" s="409"/>
    </row>
    <row r="598" spans="21:35" ht="12.75">
      <c r="U598" s="393"/>
      <c r="V598" s="392"/>
      <c r="W598"/>
      <c r="X598" s="409"/>
      <c r="Y598" s="409"/>
      <c r="Z598" s="409"/>
      <c r="AA598" s="409"/>
      <c r="AB598" s="409"/>
      <c r="AC598" s="408"/>
      <c r="AD598" s="409"/>
      <c r="AE598" s="409"/>
      <c r="AF598" s="409"/>
      <c r="AG598" s="409"/>
      <c r="AH598" s="409"/>
      <c r="AI598" s="409"/>
    </row>
    <row r="599" spans="21:35" ht="12.75">
      <c r="U599" s="393"/>
      <c r="V599" s="392"/>
      <c r="W599"/>
      <c r="X599" s="409"/>
      <c r="Y599" s="409"/>
      <c r="Z599" s="409"/>
      <c r="AA599" s="409"/>
      <c r="AB599" s="409"/>
      <c r="AC599" s="408"/>
      <c r="AD599" s="409"/>
      <c r="AE599" s="409"/>
      <c r="AF599" s="409"/>
      <c r="AG599" s="409"/>
      <c r="AH599" s="409"/>
      <c r="AI599" s="409"/>
    </row>
    <row r="600" spans="21:35" ht="12.75">
      <c r="U600" s="393"/>
      <c r="V600" s="392"/>
      <c r="W600"/>
      <c r="X600" s="409"/>
      <c r="Y600" s="409"/>
      <c r="Z600" s="409"/>
      <c r="AA600" s="409"/>
      <c r="AB600" s="409"/>
      <c r="AC600" s="408"/>
      <c r="AD600" s="409"/>
      <c r="AE600" s="409"/>
      <c r="AF600" s="409"/>
      <c r="AG600" s="409"/>
      <c r="AH600" s="409"/>
      <c r="AI600" s="409"/>
    </row>
    <row r="601" spans="21:35" ht="12.75">
      <c r="U601" s="393"/>
      <c r="V601" s="392"/>
      <c r="W601"/>
      <c r="X601" s="409"/>
      <c r="Y601" s="409"/>
      <c r="Z601" s="409"/>
      <c r="AA601" s="409"/>
      <c r="AB601" s="409"/>
      <c r="AC601" s="408"/>
      <c r="AD601" s="409"/>
      <c r="AE601" s="409"/>
      <c r="AF601" s="409"/>
      <c r="AG601" s="409"/>
      <c r="AH601" s="409"/>
      <c r="AI601" s="409"/>
    </row>
    <row r="602" spans="21:35" ht="12.75">
      <c r="U602" s="393"/>
      <c r="V602" s="392"/>
      <c r="W602"/>
      <c r="X602" s="409"/>
      <c r="Y602" s="409"/>
      <c r="Z602" s="409"/>
      <c r="AA602" s="409"/>
      <c r="AB602" s="409"/>
      <c r="AC602" s="408"/>
      <c r="AD602" s="409"/>
      <c r="AE602" s="409"/>
      <c r="AF602" s="409"/>
      <c r="AG602" s="409"/>
      <c r="AH602" s="409"/>
      <c r="AI602" s="409"/>
    </row>
    <row r="603" spans="21:35" ht="12.75">
      <c r="U603" s="393"/>
      <c r="V603" s="392"/>
      <c r="W603"/>
      <c r="X603" s="409"/>
      <c r="Y603" s="409"/>
      <c r="Z603" s="409"/>
      <c r="AA603" s="409"/>
      <c r="AB603" s="409"/>
      <c r="AC603" s="408"/>
      <c r="AD603" s="409"/>
      <c r="AE603" s="409"/>
      <c r="AF603" s="409"/>
      <c r="AG603" s="409"/>
      <c r="AH603" s="409"/>
      <c r="AI603" s="409"/>
    </row>
    <row r="604" spans="21:35" ht="12.75">
      <c r="U604" s="393"/>
      <c r="V604" s="392"/>
      <c r="W604"/>
      <c r="X604" s="409"/>
      <c r="Y604" s="409"/>
      <c r="Z604" s="409"/>
      <c r="AA604" s="409"/>
      <c r="AB604" s="409"/>
      <c r="AC604" s="408"/>
      <c r="AD604" s="409"/>
      <c r="AE604" s="409"/>
      <c r="AF604" s="409"/>
      <c r="AG604" s="409"/>
      <c r="AH604" s="409"/>
      <c r="AI604" s="409"/>
    </row>
    <row r="605" spans="21:35" ht="12.75">
      <c r="U605" s="393"/>
      <c r="V605" s="392"/>
      <c r="W605"/>
      <c r="X605" s="409"/>
      <c r="Y605" s="409"/>
      <c r="Z605" s="409"/>
      <c r="AA605" s="409"/>
      <c r="AB605" s="409"/>
      <c r="AC605" s="408"/>
      <c r="AD605" s="409"/>
      <c r="AE605" s="409"/>
      <c r="AF605" s="409"/>
      <c r="AG605" s="409"/>
      <c r="AH605" s="409"/>
      <c r="AI605" s="409"/>
    </row>
    <row r="606" spans="21:35" ht="12.75">
      <c r="U606" s="393"/>
      <c r="V606" s="392"/>
      <c r="W606"/>
      <c r="X606" s="409"/>
      <c r="Y606" s="409"/>
      <c r="Z606" s="409"/>
      <c r="AA606" s="409"/>
      <c r="AB606" s="409"/>
      <c r="AC606" s="408"/>
      <c r="AD606" s="409"/>
      <c r="AE606" s="409"/>
      <c r="AF606" s="409"/>
      <c r="AG606" s="409"/>
      <c r="AH606" s="409"/>
      <c r="AI606" s="409"/>
    </row>
    <row r="607" spans="21:35" ht="12.75">
      <c r="U607" s="393"/>
      <c r="V607" s="392"/>
      <c r="W607"/>
      <c r="X607" s="409"/>
      <c r="Y607" s="409"/>
      <c r="Z607" s="409"/>
      <c r="AA607" s="409"/>
      <c r="AB607" s="409"/>
      <c r="AC607" s="408"/>
      <c r="AD607" s="409"/>
      <c r="AE607" s="409"/>
      <c r="AF607" s="409"/>
      <c r="AG607" s="409"/>
      <c r="AH607" s="409"/>
      <c r="AI607" s="409"/>
    </row>
    <row r="608" spans="21:35" ht="12.75">
      <c r="U608" s="393"/>
      <c r="V608" s="392"/>
      <c r="W608"/>
      <c r="X608" s="409"/>
      <c r="Y608" s="409"/>
      <c r="Z608" s="409"/>
      <c r="AA608" s="409"/>
      <c r="AB608" s="409"/>
      <c r="AC608" s="408"/>
      <c r="AD608" s="409"/>
      <c r="AE608" s="409"/>
      <c r="AF608" s="409"/>
      <c r="AG608" s="409"/>
      <c r="AH608" s="409"/>
      <c r="AI608" s="409"/>
    </row>
    <row r="609" spans="21:35" ht="12.75">
      <c r="U609" s="393"/>
      <c r="V609" s="392"/>
      <c r="W609"/>
      <c r="X609" s="409"/>
      <c r="Y609" s="409"/>
      <c r="Z609" s="409"/>
      <c r="AA609" s="409"/>
      <c r="AB609" s="409"/>
      <c r="AC609" s="408"/>
      <c r="AD609" s="409"/>
      <c r="AE609" s="409"/>
      <c r="AF609" s="409"/>
      <c r="AG609" s="409"/>
      <c r="AH609" s="409"/>
      <c r="AI609" s="409"/>
    </row>
    <row r="610" spans="21:35" ht="12.75">
      <c r="U610" s="393"/>
      <c r="V610" s="392"/>
      <c r="W610"/>
      <c r="X610" s="409"/>
      <c r="Y610" s="409"/>
      <c r="Z610" s="409"/>
      <c r="AA610" s="409"/>
      <c r="AB610" s="409"/>
      <c r="AC610" s="408"/>
      <c r="AD610" s="409"/>
      <c r="AE610" s="409"/>
      <c r="AF610" s="409"/>
      <c r="AG610" s="409"/>
      <c r="AH610" s="409"/>
      <c r="AI610" s="409"/>
    </row>
    <row r="611" spans="21:35" ht="12.75">
      <c r="U611" s="393"/>
      <c r="V611" s="392"/>
      <c r="W611"/>
      <c r="X611" s="409"/>
      <c r="Y611" s="409"/>
      <c r="Z611" s="409"/>
      <c r="AA611" s="409"/>
      <c r="AB611" s="409"/>
      <c r="AC611" s="408"/>
      <c r="AD611" s="409"/>
      <c r="AE611" s="409"/>
      <c r="AF611" s="409"/>
      <c r="AG611" s="409"/>
      <c r="AH611" s="409"/>
      <c r="AI611" s="409"/>
    </row>
    <row r="612" spans="21:35" ht="12.75">
      <c r="U612" s="393"/>
      <c r="V612" s="392"/>
      <c r="W612"/>
      <c r="X612" s="409"/>
      <c r="Y612" s="409"/>
      <c r="Z612" s="409"/>
      <c r="AA612" s="409"/>
      <c r="AB612" s="409"/>
      <c r="AC612" s="408"/>
      <c r="AD612" s="409"/>
      <c r="AE612" s="409"/>
      <c r="AF612" s="409"/>
      <c r="AG612" s="409"/>
      <c r="AH612" s="409"/>
      <c r="AI612" s="409"/>
    </row>
    <row r="613" spans="21:35" ht="12.75">
      <c r="U613" s="393"/>
      <c r="V613" s="392"/>
      <c r="W613"/>
      <c r="X613" s="409"/>
      <c r="Y613" s="409"/>
      <c r="Z613" s="409"/>
      <c r="AA613" s="409"/>
      <c r="AB613" s="409"/>
      <c r="AC613" s="408"/>
      <c r="AD613" s="409"/>
      <c r="AE613" s="409"/>
      <c r="AF613" s="409"/>
      <c r="AG613" s="409"/>
      <c r="AH613" s="409"/>
      <c r="AI613" s="409"/>
    </row>
    <row r="614" spans="21:35" ht="12.75">
      <c r="U614" s="393"/>
      <c r="V614" s="392"/>
      <c r="W614"/>
      <c r="X614" s="409"/>
      <c r="Y614" s="409"/>
      <c r="Z614" s="409"/>
      <c r="AA614" s="409"/>
      <c r="AB614" s="409"/>
      <c r="AC614" s="408"/>
      <c r="AD614" s="409"/>
      <c r="AE614" s="409"/>
      <c r="AF614" s="409"/>
      <c r="AG614" s="409"/>
      <c r="AH614" s="409"/>
      <c r="AI614" s="409"/>
    </row>
    <row r="615" spans="21:35" ht="12.75">
      <c r="U615" s="393"/>
      <c r="V615" s="392"/>
      <c r="W615"/>
      <c r="X615" s="409"/>
      <c r="Y615" s="409"/>
      <c r="Z615" s="409"/>
      <c r="AA615" s="409"/>
      <c r="AB615" s="409"/>
      <c r="AC615" s="408"/>
      <c r="AD615" s="409"/>
      <c r="AE615" s="409"/>
      <c r="AF615" s="409"/>
      <c r="AG615" s="409"/>
      <c r="AH615" s="409"/>
      <c r="AI615" s="409"/>
    </row>
    <row r="616" spans="21:35" ht="12.75">
      <c r="U616" s="393"/>
      <c r="V616" s="392"/>
      <c r="W616"/>
      <c r="X616" s="409"/>
      <c r="Y616" s="409"/>
      <c r="Z616" s="409"/>
      <c r="AA616" s="409"/>
      <c r="AB616" s="409"/>
      <c r="AC616" s="408"/>
      <c r="AD616" s="409"/>
      <c r="AE616" s="409"/>
      <c r="AF616" s="409"/>
      <c r="AG616" s="409"/>
      <c r="AH616" s="409"/>
      <c r="AI616" s="409"/>
    </row>
    <row r="617" spans="21:35" ht="12.75">
      <c r="U617" s="393"/>
      <c r="V617" s="392"/>
      <c r="W617"/>
      <c r="X617" s="409"/>
      <c r="Y617" s="409"/>
      <c r="Z617" s="409"/>
      <c r="AA617" s="409"/>
      <c r="AB617" s="409"/>
      <c r="AC617" s="408"/>
      <c r="AD617" s="409"/>
      <c r="AE617" s="409"/>
      <c r="AF617" s="409"/>
      <c r="AG617" s="409"/>
      <c r="AH617" s="409"/>
      <c r="AI617" s="409"/>
    </row>
    <row r="618" spans="21:35" ht="12.75">
      <c r="U618" s="393"/>
      <c r="V618" s="392"/>
      <c r="W618"/>
      <c r="X618" s="409"/>
      <c r="Y618" s="409"/>
      <c r="Z618" s="409"/>
      <c r="AA618" s="409"/>
      <c r="AB618" s="409"/>
      <c r="AC618" s="408"/>
      <c r="AD618" s="409"/>
      <c r="AE618" s="409"/>
      <c r="AF618" s="409"/>
      <c r="AG618" s="409"/>
      <c r="AH618" s="409"/>
      <c r="AI618" s="409"/>
    </row>
    <row r="619" spans="21:35" ht="12.75">
      <c r="U619" s="393"/>
      <c r="V619" s="392"/>
      <c r="W619"/>
      <c r="X619" s="409"/>
      <c r="Y619" s="409"/>
      <c r="Z619" s="409"/>
      <c r="AA619" s="409"/>
      <c r="AB619" s="409"/>
      <c r="AC619" s="408"/>
      <c r="AD619" s="409"/>
      <c r="AE619" s="409"/>
      <c r="AF619" s="409"/>
      <c r="AG619" s="409"/>
      <c r="AH619" s="409"/>
      <c r="AI619" s="409"/>
    </row>
    <row r="620" spans="21:35" ht="12.75">
      <c r="U620" s="393"/>
      <c r="V620" s="392"/>
      <c r="W620"/>
      <c r="X620" s="409"/>
      <c r="Y620" s="409"/>
      <c r="Z620" s="409"/>
      <c r="AA620" s="409"/>
      <c r="AB620" s="409"/>
      <c r="AC620" s="408"/>
      <c r="AD620" s="409"/>
      <c r="AE620" s="409"/>
      <c r="AF620" s="409"/>
      <c r="AG620" s="409"/>
      <c r="AH620" s="409"/>
      <c r="AI620" s="409"/>
    </row>
    <row r="621" spans="21:35" ht="12.75">
      <c r="U621" s="393"/>
      <c r="V621" s="392"/>
      <c r="W621"/>
      <c r="X621" s="409"/>
      <c r="Y621" s="409"/>
      <c r="Z621" s="409"/>
      <c r="AA621" s="409"/>
      <c r="AB621" s="409"/>
      <c r="AC621" s="408"/>
      <c r="AD621" s="409"/>
      <c r="AE621" s="409"/>
      <c r="AF621" s="409"/>
      <c r="AG621" s="409"/>
      <c r="AH621" s="409"/>
      <c r="AI621" s="409"/>
    </row>
    <row r="622" spans="21:35" ht="12.75">
      <c r="U622" s="393"/>
      <c r="V622" s="392"/>
      <c r="W622"/>
      <c r="X622" s="413"/>
      <c r="Y622" s="413"/>
      <c r="Z622" s="413"/>
      <c r="AA622" s="413"/>
      <c r="AB622" s="413"/>
      <c r="AC622" s="414"/>
      <c r="AD622" s="413"/>
      <c r="AE622" s="413"/>
      <c r="AF622" s="409"/>
      <c r="AG622" s="413"/>
      <c r="AH622" s="413"/>
      <c r="AI622" s="415"/>
    </row>
    <row r="623" spans="21:35" ht="12.75">
      <c r="U623" s="393"/>
      <c r="V623" s="392"/>
      <c r="W623"/>
      <c r="X623" s="413"/>
      <c r="Y623" s="413"/>
      <c r="Z623" s="413"/>
      <c r="AA623" s="413"/>
      <c r="AB623" s="413"/>
      <c r="AC623" s="414"/>
      <c r="AD623" s="413"/>
      <c r="AE623" s="413"/>
      <c r="AF623" s="409"/>
      <c r="AG623" s="413"/>
      <c r="AH623" s="413"/>
      <c r="AI623" s="415"/>
    </row>
    <row r="624" spans="21:35" ht="12.75">
      <c r="U624" s="393"/>
      <c r="V624" s="392"/>
      <c r="W624"/>
      <c r="X624" s="413"/>
      <c r="Y624" s="413"/>
      <c r="Z624" s="413"/>
      <c r="AA624" s="413"/>
      <c r="AB624" s="413"/>
      <c r="AC624" s="414"/>
      <c r="AD624" s="413"/>
      <c r="AE624" s="413"/>
      <c r="AF624" s="409"/>
      <c r="AG624" s="413"/>
      <c r="AH624" s="413"/>
      <c r="AI624" s="415"/>
    </row>
    <row r="625" spans="21:35" ht="12.75">
      <c r="U625" s="393"/>
      <c r="V625" s="392"/>
      <c r="W625"/>
      <c r="X625" s="413"/>
      <c r="Y625" s="413"/>
      <c r="Z625" s="413"/>
      <c r="AA625" s="413"/>
      <c r="AB625" s="413"/>
      <c r="AC625" s="414"/>
      <c r="AD625" s="413"/>
      <c r="AE625" s="413"/>
      <c r="AF625" s="409"/>
      <c r="AG625" s="413"/>
      <c r="AH625" s="413"/>
      <c r="AI625" s="415"/>
    </row>
    <row r="626" spans="21:35" ht="12.75">
      <c r="U626" s="393"/>
      <c r="V626" s="392"/>
      <c r="W626"/>
      <c r="X626" s="413"/>
      <c r="Y626" s="413"/>
      <c r="Z626" s="413"/>
      <c r="AA626" s="413"/>
      <c r="AB626" s="413"/>
      <c r="AC626" s="416"/>
      <c r="AD626" s="413"/>
      <c r="AE626" s="413"/>
      <c r="AF626" s="413"/>
      <c r="AG626" s="413"/>
      <c r="AH626" s="413"/>
      <c r="AI626" s="415"/>
    </row>
    <row r="627" spans="21:35" ht="12.75">
      <c r="U627" s="393"/>
      <c r="V627" s="392"/>
      <c r="W627"/>
      <c r="X627" s="413"/>
      <c r="Y627" s="413"/>
      <c r="Z627" s="413"/>
      <c r="AA627" s="413"/>
      <c r="AB627" s="413"/>
      <c r="AC627" s="416"/>
      <c r="AD627" s="413"/>
      <c r="AE627" s="413"/>
      <c r="AF627" s="413"/>
      <c r="AG627" s="413"/>
      <c r="AH627" s="413"/>
      <c r="AI627" s="415"/>
    </row>
    <row r="628" spans="21:35" ht="12.75">
      <c r="U628" s="393"/>
      <c r="V628" s="392"/>
      <c r="W628"/>
      <c r="X628" s="413"/>
      <c r="Y628" s="413"/>
      <c r="Z628" s="413"/>
      <c r="AA628" s="413"/>
      <c r="AB628" s="413"/>
      <c r="AC628" s="416"/>
      <c r="AD628" s="413"/>
      <c r="AE628" s="413"/>
      <c r="AF628" s="413"/>
      <c r="AG628" s="413"/>
      <c r="AH628" s="413"/>
      <c r="AI628" s="415"/>
    </row>
    <row r="629" spans="21:35" ht="12.75">
      <c r="U629" s="393"/>
      <c r="V629" s="392"/>
      <c r="W629"/>
      <c r="X629" s="413"/>
      <c r="Y629" s="413"/>
      <c r="Z629" s="413"/>
      <c r="AA629" s="413"/>
      <c r="AB629" s="413"/>
      <c r="AC629" s="416"/>
      <c r="AD629" s="413"/>
      <c r="AE629" s="413"/>
      <c r="AF629" s="413"/>
      <c r="AG629" s="413"/>
      <c r="AH629" s="413"/>
      <c r="AI629" s="415"/>
    </row>
    <row r="630" spans="21:35" ht="12.75">
      <c r="U630" s="393"/>
      <c r="V630" s="392"/>
      <c r="W630"/>
      <c r="X630" s="413"/>
      <c r="Y630" s="413"/>
      <c r="Z630" s="413"/>
      <c r="AA630" s="413"/>
      <c r="AB630" s="413"/>
      <c r="AC630" s="416"/>
      <c r="AD630" s="417"/>
      <c r="AE630" s="417"/>
      <c r="AF630" s="413"/>
      <c r="AG630" s="413"/>
      <c r="AH630" s="413"/>
      <c r="AI630" s="415"/>
    </row>
    <row r="631" spans="21:35" ht="12.75">
      <c r="U631" s="393"/>
      <c r="V631" s="392"/>
      <c r="W631"/>
      <c r="X631" s="413"/>
      <c r="Y631" s="413"/>
      <c r="Z631" s="413"/>
      <c r="AA631" s="413"/>
      <c r="AB631" s="413"/>
      <c r="AC631" s="416"/>
      <c r="AD631" s="417"/>
      <c r="AE631" s="417"/>
      <c r="AF631" s="413"/>
      <c r="AG631" s="413"/>
      <c r="AH631" s="413"/>
      <c r="AI631" s="415"/>
    </row>
    <row r="632" spans="21:35" ht="12.75">
      <c r="U632" s="393"/>
      <c r="V632" s="392"/>
      <c r="W632"/>
      <c r="X632" s="413"/>
      <c r="Y632" s="413"/>
      <c r="Z632" s="413"/>
      <c r="AA632" s="417"/>
      <c r="AB632" s="417"/>
      <c r="AC632" s="416"/>
      <c r="AD632" s="417"/>
      <c r="AE632" s="417"/>
      <c r="AF632" s="417"/>
      <c r="AG632" s="413"/>
      <c r="AH632" s="413"/>
      <c r="AI632" s="415"/>
    </row>
    <row r="633" spans="21:35" ht="12.75">
      <c r="U633" s="393"/>
      <c r="V633" s="392"/>
      <c r="W633"/>
      <c r="X633" s="413"/>
      <c r="Y633" s="413"/>
      <c r="Z633" s="413"/>
      <c r="AA633" s="413"/>
      <c r="AB633" s="413"/>
      <c r="AC633" s="416"/>
      <c r="AD633" s="417"/>
      <c r="AE633" s="417"/>
      <c r="AF633" s="413"/>
      <c r="AG633" s="413"/>
      <c r="AH633" s="413"/>
      <c r="AI633" s="415"/>
    </row>
    <row r="634" spans="21:35" ht="12.75">
      <c r="U634" s="393"/>
      <c r="V634" s="392"/>
      <c r="W634"/>
      <c r="X634" s="413"/>
      <c r="Y634" s="413"/>
      <c r="Z634" s="413"/>
      <c r="AA634" s="413"/>
      <c r="AB634" s="413"/>
      <c r="AC634" s="416"/>
      <c r="AD634" s="417"/>
      <c r="AE634" s="417"/>
      <c r="AF634" s="413"/>
      <c r="AG634" s="413"/>
      <c r="AH634" s="413"/>
      <c r="AI634" s="415"/>
    </row>
    <row r="635" spans="21:35" ht="12.75">
      <c r="U635" s="393"/>
      <c r="V635" s="392"/>
      <c r="W635"/>
      <c r="X635" s="409"/>
      <c r="Y635" s="409"/>
      <c r="Z635" s="409"/>
      <c r="AA635" s="409"/>
      <c r="AB635" s="409"/>
      <c r="AC635" s="408"/>
      <c r="AD635" s="409"/>
      <c r="AE635" s="409"/>
      <c r="AF635" s="409"/>
      <c r="AG635" s="409"/>
      <c r="AH635" s="409"/>
      <c r="AI635" s="409"/>
    </row>
    <row r="636" spans="21:35" ht="12.75">
      <c r="U636" s="393"/>
      <c r="V636" s="392"/>
      <c r="W636"/>
      <c r="X636" s="409"/>
      <c r="Y636" s="409"/>
      <c r="Z636" s="409"/>
      <c r="AA636" s="409"/>
      <c r="AB636" s="409"/>
      <c r="AC636" s="408"/>
      <c r="AD636" s="409"/>
      <c r="AE636" s="409"/>
      <c r="AF636" s="409"/>
      <c r="AG636" s="409"/>
      <c r="AH636" s="409"/>
      <c r="AI636" s="409"/>
    </row>
    <row r="637" spans="21:35" ht="12.75">
      <c r="U637" s="393"/>
      <c r="V637" s="392"/>
      <c r="W637"/>
      <c r="X637" s="409"/>
      <c r="Y637" s="409"/>
      <c r="Z637" s="409"/>
      <c r="AA637" s="409"/>
      <c r="AB637" s="409"/>
      <c r="AC637" s="408"/>
      <c r="AD637" s="409"/>
      <c r="AE637" s="409"/>
      <c r="AF637" s="409"/>
      <c r="AG637" s="409"/>
      <c r="AH637" s="409"/>
      <c r="AI637" s="409"/>
    </row>
    <row r="638" spans="21:35" ht="12.75">
      <c r="U638" s="421"/>
      <c r="V638" s="392"/>
      <c r="W638"/>
      <c r="X638" s="409"/>
      <c r="Y638" s="409"/>
      <c r="Z638" s="409"/>
      <c r="AA638" s="409"/>
      <c r="AB638" s="409"/>
      <c r="AC638" s="408"/>
      <c r="AD638" s="409"/>
      <c r="AE638" s="409"/>
      <c r="AF638" s="409"/>
      <c r="AG638" s="409"/>
      <c r="AH638" s="409"/>
      <c r="AI638" s="409"/>
    </row>
  </sheetData>
  <mergeCells count="2">
    <mergeCell ref="A3:I3"/>
    <mergeCell ref="B6:C6"/>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F638"/>
  <sheetViews>
    <sheetView view="pageBreakPreview" zoomScale="115" zoomScaleNormal="100" zoomScaleSheetLayoutView="115" zoomScalePageLayoutView="70" workbookViewId="0">
      <selection activeCell="A3" sqref="A3"/>
    </sheetView>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0"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3"/>
      <c r="B1" s="204"/>
      <c r="C1" s="204"/>
      <c r="D1" s="204"/>
      <c r="E1" s="204"/>
      <c r="F1" s="204"/>
      <c r="G1" s="205"/>
      <c r="H1" s="205"/>
      <c r="I1" s="206"/>
      <c r="J1" s="206"/>
      <c r="K1" s="144"/>
    </row>
    <row r="2" spans="1:58" ht="14.1" customHeight="1">
      <c r="A2" s="207"/>
      <c r="B2" s="208"/>
      <c r="C2" s="208"/>
      <c r="D2" s="208"/>
      <c r="E2" s="208"/>
      <c r="F2" s="208"/>
      <c r="G2" s="209"/>
      <c r="H2" s="209"/>
      <c r="I2" s="209"/>
      <c r="J2" s="209"/>
      <c r="K2" s="147"/>
    </row>
    <row r="3" spans="1:58" ht="14.1" customHeight="1">
      <c r="A3" s="207"/>
      <c r="B3" s="208"/>
      <c r="C3" s="208"/>
      <c r="D3" s="208"/>
      <c r="E3" s="208"/>
      <c r="F3" s="208"/>
      <c r="G3" s="209"/>
      <c r="H3" s="209"/>
      <c r="I3" s="209"/>
      <c r="J3" s="209"/>
      <c r="K3" s="147"/>
    </row>
    <row r="4" spans="1:58" ht="24" customHeight="1">
      <c r="A4" s="494"/>
      <c r="B4" s="494"/>
      <c r="C4" s="494"/>
      <c r="D4" s="494"/>
      <c r="E4" s="494"/>
      <c r="F4" s="494"/>
      <c r="G4" s="494"/>
      <c r="H4" s="494"/>
      <c r="I4" s="494"/>
      <c r="J4" s="212"/>
      <c r="K4" s="148"/>
    </row>
    <row r="5" spans="1:58" ht="15.95" customHeight="1">
      <c r="A5" s="210"/>
      <c r="B5" s="211"/>
      <c r="C5" s="213"/>
      <c r="D5" s="214"/>
      <c r="E5" s="214"/>
      <c r="F5" s="212"/>
      <c r="G5" s="215"/>
      <c r="H5" s="215"/>
      <c r="I5" s="216"/>
      <c r="J5" s="212"/>
      <c r="K5" s="148"/>
      <c r="V5" s="392"/>
      <c r="W5"/>
      <c r="X5" s="393"/>
      <c r="Y5" s="393"/>
      <c r="Z5" s="393"/>
      <c r="AA5" s="393"/>
      <c r="AB5" s="393"/>
      <c r="AC5" s="393"/>
      <c r="AD5" s="393"/>
      <c r="AE5" s="393"/>
      <c r="AF5" s="393"/>
      <c r="AG5" s="393"/>
      <c r="AH5" s="393"/>
      <c r="AI5" s="393"/>
    </row>
    <row r="6" spans="1:58" ht="45.75" customHeight="1">
      <c r="A6" s="210"/>
      <c r="B6" s="746"/>
      <c r="C6" s="746"/>
      <c r="D6" s="747"/>
      <c r="E6" s="747"/>
      <c r="F6" s="212"/>
      <c r="G6" s="215"/>
      <c r="H6" s="215"/>
      <c r="I6" s="216"/>
      <c r="J6" s="212"/>
      <c r="K6" s="149"/>
      <c r="V6" s="392" t="s">
        <v>156</v>
      </c>
      <c r="W6"/>
      <c r="X6" s="393"/>
      <c r="Y6" s="393"/>
      <c r="Z6" s="393"/>
      <c r="AA6" s="393"/>
      <c r="AB6" s="393"/>
      <c r="AC6" s="393" t="s">
        <v>157</v>
      </c>
      <c r="AD6" s="393"/>
      <c r="AE6" s="393"/>
      <c r="AF6" s="393"/>
      <c r="AG6" s="393"/>
      <c r="AH6" s="393"/>
      <c r="AI6" s="393"/>
    </row>
    <row r="7" spans="1:58" ht="14.25" customHeight="1">
      <c r="A7" s="210"/>
      <c r="B7" s="748"/>
      <c r="C7" s="749"/>
      <c r="D7" s="748"/>
      <c r="E7" s="748"/>
      <c r="F7" s="212"/>
      <c r="G7" s="215"/>
      <c r="H7" s="215"/>
      <c r="I7" s="216"/>
      <c r="J7" s="212"/>
      <c r="K7" s="150"/>
      <c r="V7" s="392"/>
      <c r="W7"/>
      <c r="X7" s="394"/>
      <c r="Y7" s="394"/>
      <c r="Z7" s="394"/>
      <c r="AA7" s="394"/>
      <c r="AB7" s="394"/>
      <c r="AC7" s="394"/>
      <c r="AD7" s="394"/>
      <c r="AE7" s="394"/>
      <c r="AF7" s="394"/>
      <c r="AG7" s="394"/>
      <c r="AH7" s="394"/>
      <c r="AI7" s="394"/>
    </row>
    <row r="8" spans="1:58" ht="14.25" customHeight="1" thickBot="1">
      <c r="A8" s="210"/>
      <c r="B8" s="748"/>
      <c r="C8" s="749"/>
      <c r="D8" s="748"/>
      <c r="E8" s="748"/>
      <c r="F8" s="212"/>
      <c r="G8" s="215"/>
      <c r="H8" s="215"/>
      <c r="I8" s="216"/>
      <c r="J8" s="212"/>
      <c r="K8" s="151"/>
      <c r="V8" s="395" t="s">
        <v>158</v>
      </c>
      <c r="W8" s="396"/>
      <c r="X8" s="397" t="s">
        <v>159</v>
      </c>
      <c r="Y8" s="397" t="s">
        <v>160</v>
      </c>
      <c r="Z8" s="397" t="s">
        <v>161</v>
      </c>
      <c r="AA8" s="397" t="s">
        <v>162</v>
      </c>
      <c r="AB8" s="397" t="s">
        <v>163</v>
      </c>
      <c r="AC8" s="397" t="s">
        <v>164</v>
      </c>
      <c r="AD8" s="397" t="s">
        <v>165</v>
      </c>
      <c r="AE8" s="397" t="s">
        <v>166</v>
      </c>
      <c r="AF8" s="397" t="s">
        <v>167</v>
      </c>
      <c r="AG8" s="397" t="s">
        <v>168</v>
      </c>
      <c r="AH8" s="397" t="s">
        <v>169</v>
      </c>
      <c r="AI8" s="397" t="s">
        <v>131</v>
      </c>
      <c r="AO8" s="423" t="s">
        <v>171</v>
      </c>
    </row>
    <row r="9" spans="1:58" ht="14.25" customHeight="1">
      <c r="A9" s="210"/>
      <c r="B9" s="748"/>
      <c r="C9" s="749"/>
      <c r="D9" s="748"/>
      <c r="E9" s="748"/>
      <c r="F9" s="212"/>
      <c r="G9" s="215"/>
      <c r="H9" s="215"/>
      <c r="I9" s="216"/>
      <c r="J9" s="212"/>
      <c r="K9" s="151"/>
      <c r="U9" s="421">
        <v>2014</v>
      </c>
      <c r="V9" s="401">
        <v>1</v>
      </c>
      <c r="W9"/>
      <c r="X9" s="418">
        <v>45.814286095755399</v>
      </c>
      <c r="Y9" s="418">
        <v>104.61314283098464</v>
      </c>
      <c r="Z9" s="418">
        <v>31.571999686104871</v>
      </c>
      <c r="AA9" s="418">
        <v>17.96414253</v>
      </c>
      <c r="AB9" s="418">
        <v>11.870428698403462</v>
      </c>
      <c r="AC9" s="419">
        <v>299.47557503836458</v>
      </c>
      <c r="AD9" s="418">
        <v>98.19285714285715</v>
      </c>
      <c r="AE9" s="418">
        <v>24.754285948617071</v>
      </c>
      <c r="AF9" s="418">
        <v>14.002857208251942</v>
      </c>
      <c r="AG9" s="418">
        <v>4.2468571322304829</v>
      </c>
      <c r="AH9" s="418">
        <v>341.09000069754433</v>
      </c>
      <c r="AI9" s="418">
        <v>107.01071384974837</v>
      </c>
      <c r="AO9" s="423" t="s">
        <v>172</v>
      </c>
      <c r="AW9" s="423" t="s">
        <v>173</v>
      </c>
      <c r="BC9" s="434" t="s">
        <v>174</v>
      </c>
    </row>
    <row r="10" spans="1:58" ht="14.25" customHeight="1">
      <c r="A10" s="210"/>
      <c r="B10" s="748"/>
      <c r="C10" s="749"/>
      <c r="D10" s="748"/>
      <c r="E10" s="748"/>
      <c r="F10" s="212"/>
      <c r="G10" s="215"/>
      <c r="H10" s="215"/>
      <c r="I10" s="216"/>
      <c r="J10" s="212"/>
      <c r="K10" s="152"/>
      <c r="U10" s="393"/>
      <c r="V10" s="392"/>
      <c r="W10"/>
      <c r="X10" s="450">
        <v>57.100000108991324</v>
      </c>
      <c r="Y10" s="450">
        <v>101.16556985037651</v>
      </c>
      <c r="Z10" s="450">
        <v>18.800000054495627</v>
      </c>
      <c r="AA10" s="450">
        <v>18.098571368626171</v>
      </c>
      <c r="AB10" s="450">
        <v>13.948571205139114</v>
      </c>
      <c r="AC10" s="408">
        <v>381.51428222656199</v>
      </c>
      <c r="AD10" s="450">
        <v>193.07428414480972</v>
      </c>
      <c r="AE10" s="450">
        <v>29.882857186453634</v>
      </c>
      <c r="AF10" s="450">
        <v>14.230000087193057</v>
      </c>
      <c r="AG10" s="450">
        <v>2.1289999825613801</v>
      </c>
      <c r="AH10" s="450">
        <v>258.36142839704183</v>
      </c>
      <c r="AI10" s="450">
        <v>87.34771401541569</v>
      </c>
      <c r="AP10" s="424">
        <v>2014</v>
      </c>
      <c r="AQ10" s="424">
        <v>2015</v>
      </c>
      <c r="AR10" s="424">
        <v>2016</v>
      </c>
      <c r="AS10" s="424">
        <v>2017</v>
      </c>
      <c r="AX10" s="424">
        <v>2014</v>
      </c>
      <c r="AY10" s="424">
        <v>2015</v>
      </c>
      <c r="AZ10" s="424">
        <v>2016</v>
      </c>
      <c r="BA10" s="424">
        <v>2017</v>
      </c>
      <c r="BC10" s="424">
        <v>2014</v>
      </c>
      <c r="BD10" s="424">
        <v>2015</v>
      </c>
      <c r="BE10" s="424">
        <v>2016</v>
      </c>
      <c r="BF10" s="424">
        <v>2017</v>
      </c>
    </row>
    <row r="11" spans="1:58" ht="14.25" customHeight="1">
      <c r="A11" s="210"/>
      <c r="B11" s="748"/>
      <c r="C11" s="749"/>
      <c r="D11" s="748"/>
      <c r="E11" s="748"/>
      <c r="F11" s="212"/>
      <c r="G11" s="215"/>
      <c r="H11" s="215"/>
      <c r="I11" s="216"/>
      <c r="J11" s="212"/>
      <c r="K11" s="155"/>
      <c r="N11" s="389"/>
      <c r="O11" s="389"/>
      <c r="P11" s="389"/>
      <c r="Q11" s="390"/>
      <c r="R11" s="390"/>
      <c r="U11" s="393"/>
      <c r="V11" s="392"/>
      <c r="W11"/>
      <c r="X11" s="450">
        <v>82.4</v>
      </c>
      <c r="Y11" s="450">
        <v>111.64</v>
      </c>
      <c r="Z11" s="450">
        <v>24.53</v>
      </c>
      <c r="AA11" s="450">
        <v>25.12</v>
      </c>
      <c r="AB11" s="450">
        <v>21.56</v>
      </c>
      <c r="AC11" s="408">
        <v>431.35</v>
      </c>
      <c r="AD11" s="450">
        <v>173.3</v>
      </c>
      <c r="AE11" s="450">
        <v>37.090000000000003</v>
      </c>
      <c r="AF11" s="450">
        <v>19.02</v>
      </c>
      <c r="AG11" s="450">
        <v>5.39</v>
      </c>
      <c r="AH11" s="450">
        <v>372.98</v>
      </c>
      <c r="AI11" s="450">
        <v>113.44</v>
      </c>
      <c r="AO11" s="432">
        <v>1</v>
      </c>
      <c r="AP11" s="409">
        <v>133.74</v>
      </c>
      <c r="AQ11" s="409">
        <v>120.986000061035</v>
      </c>
      <c r="AR11" s="425">
        <v>138.54</v>
      </c>
      <c r="AS11" s="145">
        <v>93.1</v>
      </c>
      <c r="AW11" s="432">
        <v>1</v>
      </c>
      <c r="AX11" s="409">
        <v>111.015998840332</v>
      </c>
      <c r="AY11" s="409">
        <v>98.037002563476506</v>
      </c>
      <c r="AZ11" s="425">
        <v>119.86</v>
      </c>
      <c r="BA11" s="145">
        <v>27.56</v>
      </c>
      <c r="BB11" s="432">
        <v>1</v>
      </c>
      <c r="BC11" s="412">
        <v>176.68799662590013</v>
      </c>
      <c r="BD11" s="410">
        <v>77.525999411940418</v>
      </c>
      <c r="BE11" s="428">
        <v>150.22999999999999</v>
      </c>
      <c r="BF11" s="145">
        <v>122.2</v>
      </c>
    </row>
    <row r="12" spans="1:58" ht="14.25" customHeight="1">
      <c r="A12" s="210"/>
      <c r="B12" s="748"/>
      <c r="C12" s="749"/>
      <c r="D12" s="748"/>
      <c r="E12" s="748"/>
      <c r="F12" s="212"/>
      <c r="G12" s="215"/>
      <c r="H12" s="215"/>
      <c r="I12" s="216"/>
      <c r="J12" s="212"/>
      <c r="K12" s="155"/>
      <c r="N12" s="389"/>
      <c r="O12" s="389"/>
      <c r="P12" s="389"/>
      <c r="Q12" s="390"/>
      <c r="R12" s="390"/>
      <c r="U12" s="393"/>
      <c r="V12" s="392">
        <v>4</v>
      </c>
      <c r="W12"/>
      <c r="X12" s="450">
        <v>61.07</v>
      </c>
      <c r="Y12" s="450">
        <v>95.39</v>
      </c>
      <c r="Z12" s="450">
        <v>19.45</v>
      </c>
      <c r="AA12" s="450">
        <v>17.23</v>
      </c>
      <c r="AB12" s="450">
        <v>15.99</v>
      </c>
      <c r="AC12" s="408">
        <v>273.22000000000003</v>
      </c>
      <c r="AD12" s="450">
        <v>127.94</v>
      </c>
      <c r="AE12" s="450">
        <v>28.03</v>
      </c>
      <c r="AF12" s="450">
        <v>19.78</v>
      </c>
      <c r="AG12" s="450">
        <v>2.48</v>
      </c>
      <c r="AH12" s="450">
        <v>269.07</v>
      </c>
      <c r="AI12" s="450">
        <v>134.16999999999999</v>
      </c>
      <c r="AO12" s="432">
        <v>2</v>
      </c>
      <c r="AP12" s="409">
        <v>140.50399780000001</v>
      </c>
      <c r="AQ12" s="409">
        <v>137.12399291992099</v>
      </c>
      <c r="AR12" s="425">
        <v>140.53</v>
      </c>
      <c r="AS12" s="145">
        <v>93.1</v>
      </c>
      <c r="AW12" s="432">
        <v>2</v>
      </c>
      <c r="AX12" s="409">
        <v>111.015998840332</v>
      </c>
      <c r="AY12" s="409">
        <v>126.60299682617099</v>
      </c>
      <c r="AZ12" s="425">
        <v>113.21</v>
      </c>
      <c r="BA12" s="145">
        <v>36.590000000000003</v>
      </c>
      <c r="BB12" s="432">
        <v>2</v>
      </c>
      <c r="BC12" s="412">
        <v>192.07700252532933</v>
      </c>
      <c r="BD12" s="410">
        <v>78.785000398754988</v>
      </c>
      <c r="BE12" s="428">
        <v>145.21</v>
      </c>
      <c r="BF12" s="145">
        <v>136.54</v>
      </c>
    </row>
    <row r="13" spans="1:58" ht="14.25" customHeight="1">
      <c r="A13" s="210"/>
      <c r="B13" s="748"/>
      <c r="C13" s="749"/>
      <c r="D13" s="748"/>
      <c r="E13" s="748"/>
      <c r="F13" s="212"/>
      <c r="G13" s="215"/>
      <c r="H13" s="215"/>
      <c r="I13" s="216"/>
      <c r="J13" s="212"/>
      <c r="K13" s="155"/>
      <c r="N13" s="389"/>
      <c r="O13" s="389"/>
      <c r="P13" s="389"/>
      <c r="Q13" s="390"/>
      <c r="R13" s="390"/>
      <c r="U13" s="392"/>
      <c r="V13" s="392"/>
      <c r="W13"/>
      <c r="X13" s="450">
        <v>62.75</v>
      </c>
      <c r="Y13" s="450">
        <v>103.58</v>
      </c>
      <c r="Z13" s="450">
        <v>14.62</v>
      </c>
      <c r="AA13" s="450">
        <v>17.52</v>
      </c>
      <c r="AB13" s="450">
        <v>15.91</v>
      </c>
      <c r="AC13" s="408">
        <v>360.15</v>
      </c>
      <c r="AD13" s="450">
        <v>172</v>
      </c>
      <c r="AE13" s="450">
        <v>34.06</v>
      </c>
      <c r="AF13" s="450">
        <v>16.795000000000002</v>
      </c>
      <c r="AG13" s="450">
        <v>1.3140000000000001</v>
      </c>
      <c r="AH13" s="450">
        <v>373.63</v>
      </c>
      <c r="AI13" s="450">
        <v>134.30000000000001</v>
      </c>
      <c r="AO13" s="432">
        <v>3</v>
      </c>
      <c r="AP13" s="409">
        <v>140.5</v>
      </c>
      <c r="AQ13" s="409">
        <v>137.12399291992099</v>
      </c>
      <c r="AR13" s="425">
        <v>140.53</v>
      </c>
      <c r="AS13" s="145">
        <v>98.74</v>
      </c>
      <c r="AW13" s="432">
        <v>3</v>
      </c>
      <c r="AX13" s="409">
        <v>152.07</v>
      </c>
      <c r="AY13" s="409">
        <v>147.34800720214801</v>
      </c>
      <c r="AZ13" s="425">
        <v>117.64</v>
      </c>
      <c r="BA13" s="145">
        <v>63.18</v>
      </c>
      <c r="BB13" s="432">
        <v>3</v>
      </c>
      <c r="BC13" s="412">
        <v>234.58800000000002</v>
      </c>
      <c r="BD13" s="410">
        <v>76.62799982726554</v>
      </c>
      <c r="BE13" s="428">
        <v>143.88</v>
      </c>
      <c r="BF13" s="145">
        <v>170.81</v>
      </c>
    </row>
    <row r="14" spans="1:58" ht="14.25" customHeight="1">
      <c r="A14" s="210"/>
      <c r="B14" s="748"/>
      <c r="C14" s="749"/>
      <c r="D14" s="748"/>
      <c r="E14" s="748"/>
      <c r="F14" s="212"/>
      <c r="G14" s="215"/>
      <c r="H14" s="215"/>
      <c r="I14" s="216"/>
      <c r="J14" s="212"/>
      <c r="K14" s="155"/>
      <c r="N14" s="389"/>
      <c r="O14" s="389"/>
      <c r="P14" s="389"/>
      <c r="Q14" s="390"/>
      <c r="R14" s="390"/>
      <c r="U14" s="392"/>
      <c r="V14" s="392"/>
      <c r="W14"/>
      <c r="X14" s="450">
        <v>71.03</v>
      </c>
      <c r="Y14" s="450">
        <v>145.91</v>
      </c>
      <c r="Z14" s="450">
        <v>15.904999999999999</v>
      </c>
      <c r="AA14" s="450">
        <v>18.044</v>
      </c>
      <c r="AB14" s="450">
        <v>14.96</v>
      </c>
      <c r="AC14" s="408">
        <v>369.98</v>
      </c>
      <c r="AD14" s="450">
        <v>175.17</v>
      </c>
      <c r="AE14" s="450">
        <v>43.62</v>
      </c>
      <c r="AF14" s="450">
        <v>14.701000000000001</v>
      </c>
      <c r="AG14" s="450">
        <v>1.1140000000000001</v>
      </c>
      <c r="AH14" s="450">
        <v>404.34</v>
      </c>
      <c r="AI14" s="450">
        <v>129.29</v>
      </c>
      <c r="AO14" s="432">
        <v>4</v>
      </c>
      <c r="AP14" s="409">
        <v>163.19800000000001</v>
      </c>
      <c r="AQ14" s="409">
        <v>150.91200256347599</v>
      </c>
      <c r="AR14" s="425">
        <v>137.44</v>
      </c>
      <c r="AS14" s="145">
        <v>98.74</v>
      </c>
      <c r="AW14" s="432">
        <v>4</v>
      </c>
      <c r="AX14" s="409">
        <v>203.96</v>
      </c>
      <c r="AY14" s="409">
        <v>161.61799619999999</v>
      </c>
      <c r="AZ14" s="425">
        <v>117.64</v>
      </c>
      <c r="BA14" s="145">
        <v>113.21</v>
      </c>
      <c r="BB14" s="432">
        <v>4</v>
      </c>
      <c r="BC14" s="412">
        <v>232.04400016784652</v>
      </c>
      <c r="BD14" s="410">
        <v>82.207001742533564</v>
      </c>
      <c r="BE14" s="428">
        <v>139.38200000000001</v>
      </c>
      <c r="BF14" s="145">
        <v>186.39</v>
      </c>
    </row>
    <row r="15" spans="1:58" ht="14.25" customHeight="1">
      <c r="A15" s="210"/>
      <c r="B15" s="748"/>
      <c r="C15" s="749"/>
      <c r="D15" s="748"/>
      <c r="E15" s="748"/>
      <c r="F15" s="212"/>
      <c r="G15" s="215"/>
      <c r="H15" s="215"/>
      <c r="I15" s="216"/>
      <c r="J15" s="212"/>
      <c r="K15" s="155"/>
      <c r="N15" s="389"/>
      <c r="O15" s="391"/>
      <c r="P15" s="389"/>
      <c r="Q15" s="390"/>
      <c r="R15" s="390"/>
      <c r="U15" s="392"/>
      <c r="V15" s="392"/>
      <c r="W15"/>
      <c r="X15" s="450">
        <v>79.42857142857136</v>
      </c>
      <c r="Y15" s="450">
        <v>146.2477155412943</v>
      </c>
      <c r="Z15" s="450">
        <v>34.528000150408026</v>
      </c>
      <c r="AA15" s="450">
        <v>19.531571524483784</v>
      </c>
      <c r="AB15" s="450">
        <v>16.602428981235999</v>
      </c>
      <c r="AC15" s="408">
        <v>362.92442975725425</v>
      </c>
      <c r="AD15" s="450">
        <v>172.78000313895041</v>
      </c>
      <c r="AE15" s="450">
        <v>37.718571254185221</v>
      </c>
      <c r="AF15" s="450">
        <v>12.252857208251928</v>
      </c>
      <c r="AG15" s="450">
        <v>1.0977142708642085</v>
      </c>
      <c r="AH15" s="450">
        <v>396.4942801339281</v>
      </c>
      <c r="AI15" s="450">
        <v>108.11000061035121</v>
      </c>
      <c r="AO15" s="432">
        <v>5</v>
      </c>
      <c r="AP15" s="409">
        <v>163.19800000000001</v>
      </c>
      <c r="AQ15" s="409">
        <v>150.91200256347599</v>
      </c>
      <c r="AR15" s="425">
        <v>137.44</v>
      </c>
      <c r="AS15" s="145">
        <v>125.15</v>
      </c>
      <c r="AW15" s="432">
        <v>5</v>
      </c>
      <c r="AX15" s="409">
        <v>235.55</v>
      </c>
      <c r="AY15" s="409">
        <v>191.21299743652301</v>
      </c>
      <c r="AZ15" s="425">
        <v>133.43</v>
      </c>
      <c r="BA15" s="145">
        <v>156.82</v>
      </c>
      <c r="BB15" s="432">
        <v>5</v>
      </c>
      <c r="BC15" s="412">
        <v>229.71699501037588</v>
      </c>
      <c r="BD15" s="410">
        <v>99.395001649856425</v>
      </c>
      <c r="BE15" s="428">
        <v>135.79099489999999</v>
      </c>
      <c r="BF15" s="145">
        <v>204.81</v>
      </c>
    </row>
    <row r="16" spans="1:58" ht="14.25" customHeight="1">
      <c r="A16" s="210"/>
      <c r="B16" s="748"/>
      <c r="C16" s="749"/>
      <c r="D16" s="748"/>
      <c r="E16" s="748"/>
      <c r="F16" s="212"/>
      <c r="G16" s="215"/>
      <c r="H16" s="215"/>
      <c r="I16" s="216"/>
      <c r="J16" s="212"/>
      <c r="K16" s="155"/>
      <c r="U16" s="392"/>
      <c r="V16" s="392">
        <v>8</v>
      </c>
      <c r="W16"/>
      <c r="X16" s="450">
        <v>95.671427045549564</v>
      </c>
      <c r="Y16" s="450">
        <v>310.30528479999998</v>
      </c>
      <c r="Z16" s="450">
        <v>123.4721418</v>
      </c>
      <c r="AA16" s="450">
        <v>21.873999999999999</v>
      </c>
      <c r="AB16" s="450">
        <v>19.75271429</v>
      </c>
      <c r="AC16" s="408">
        <v>428.29571529999998</v>
      </c>
      <c r="AD16" s="450">
        <v>191.44571139999999</v>
      </c>
      <c r="AE16" s="450">
        <v>49.187142510000001</v>
      </c>
      <c r="AF16" s="450">
        <v>12.017142979999999</v>
      </c>
      <c r="AG16" s="450">
        <v>1.644428577</v>
      </c>
      <c r="AH16" s="450">
        <v>277.80142869999997</v>
      </c>
      <c r="AI16" s="450">
        <v>81.150284900000003</v>
      </c>
      <c r="AO16" s="432">
        <v>6</v>
      </c>
      <c r="AP16" s="409">
        <v>163.19800000000001</v>
      </c>
      <c r="AQ16" s="409">
        <v>170.628005981445</v>
      </c>
      <c r="AR16" s="425">
        <v>137.44</v>
      </c>
      <c r="AS16" s="145">
        <v>125.15</v>
      </c>
      <c r="AW16" s="432">
        <v>6</v>
      </c>
      <c r="AX16" s="409">
        <v>257.39999999999998</v>
      </c>
      <c r="AY16" s="409">
        <v>216.95199584960901</v>
      </c>
      <c r="AZ16" s="425">
        <v>159.21</v>
      </c>
      <c r="BA16" s="145">
        <v>168.88</v>
      </c>
      <c r="BB16" s="432">
        <v>6</v>
      </c>
      <c r="BC16" s="412">
        <v>228.29300178527819</v>
      </c>
      <c r="BD16" s="410">
        <v>122.14100027084339</v>
      </c>
      <c r="BE16" s="428">
        <v>150.04800030000001</v>
      </c>
      <c r="BF16" s="145">
        <v>201.83</v>
      </c>
    </row>
    <row r="17" spans="1:58" ht="14.25" customHeight="1">
      <c r="A17" s="210"/>
      <c r="B17" s="748"/>
      <c r="C17" s="749"/>
      <c r="D17" s="748"/>
      <c r="E17" s="748"/>
      <c r="F17" s="212"/>
      <c r="G17" s="215"/>
      <c r="H17" s="215"/>
      <c r="I17" s="216"/>
      <c r="J17" s="212"/>
      <c r="K17" s="155"/>
      <c r="U17" s="392"/>
      <c r="V17" s="392"/>
      <c r="W17"/>
      <c r="X17" s="450">
        <v>101.84</v>
      </c>
      <c r="Y17" s="450">
        <v>232.7</v>
      </c>
      <c r="Z17" s="450">
        <v>127.05</v>
      </c>
      <c r="AA17" s="450">
        <v>25.35</v>
      </c>
      <c r="AB17" s="450">
        <v>21.95</v>
      </c>
      <c r="AC17" s="408">
        <v>383.16</v>
      </c>
      <c r="AD17" s="450">
        <v>140.93</v>
      </c>
      <c r="AE17" s="450">
        <v>38.619999999999997</v>
      </c>
      <c r="AF17" s="450">
        <v>12</v>
      </c>
      <c r="AG17" s="450">
        <v>1.43</v>
      </c>
      <c r="AH17" s="450">
        <v>179.2</v>
      </c>
      <c r="AI17" s="450">
        <v>58.33</v>
      </c>
      <c r="AO17" s="432">
        <v>7</v>
      </c>
      <c r="AP17" s="409">
        <v>180.73800659179599</v>
      </c>
      <c r="AQ17" s="409">
        <v>170.628005981445</v>
      </c>
      <c r="AR17" s="425">
        <v>151.05000000000001</v>
      </c>
      <c r="AS17" s="145">
        <v>142.99</v>
      </c>
      <c r="AW17" s="432">
        <v>7</v>
      </c>
      <c r="AX17" s="409">
        <v>300.037994384765</v>
      </c>
      <c r="AY17" s="409">
        <v>240.95399475097599</v>
      </c>
      <c r="AZ17" s="425">
        <v>186.18</v>
      </c>
      <c r="BA17" s="145">
        <v>196.28</v>
      </c>
      <c r="BB17" s="432">
        <v>7</v>
      </c>
      <c r="BC17" s="412">
        <v>224.18200111389126</v>
      </c>
      <c r="BD17" s="410">
        <v>164.75300073623634</v>
      </c>
      <c r="BE17" s="428">
        <v>174.31999970000001</v>
      </c>
      <c r="BF17" s="145">
        <v>199.6</v>
      </c>
    </row>
    <row r="18" spans="1:58" ht="14.25" customHeight="1">
      <c r="A18" s="210"/>
      <c r="B18" s="748"/>
      <c r="C18" s="749"/>
      <c r="D18" s="748"/>
      <c r="E18" s="748"/>
      <c r="F18" s="212"/>
      <c r="G18" s="215"/>
      <c r="H18" s="215"/>
      <c r="I18" s="216"/>
      <c r="J18" s="212"/>
      <c r="K18" s="166"/>
      <c r="U18" s="392"/>
      <c r="V18" s="392"/>
      <c r="W18"/>
      <c r="X18" s="450">
        <v>111.7285712</v>
      </c>
      <c r="Y18" s="450">
        <v>313.02366640000002</v>
      </c>
      <c r="Z18" s="450">
        <v>102.4850019</v>
      </c>
      <c r="AA18" s="450">
        <v>32.583857129999998</v>
      </c>
      <c r="AB18" s="450">
        <v>16.16099998</v>
      </c>
      <c r="AC18" s="408">
        <v>557.40757099999996</v>
      </c>
      <c r="AD18" s="450">
        <v>175.57571630000001</v>
      </c>
      <c r="AE18" s="450">
        <v>47.68142864</v>
      </c>
      <c r="AF18" s="450">
        <v>12.001428600000001</v>
      </c>
      <c r="AG18" s="450">
        <v>1.4118571280000001</v>
      </c>
      <c r="AH18" s="450">
        <v>158.30857409999999</v>
      </c>
      <c r="AI18" s="450">
        <v>48.130142759999998</v>
      </c>
      <c r="AO18" s="432">
        <v>8</v>
      </c>
      <c r="AP18" s="409">
        <v>199.62100219999999</v>
      </c>
      <c r="AQ18" s="409">
        <v>170.628005981445</v>
      </c>
      <c r="AR18" s="425">
        <v>151.05000000000001</v>
      </c>
      <c r="AS18" s="145">
        <v>142.99</v>
      </c>
      <c r="AW18" s="432">
        <v>8</v>
      </c>
      <c r="AX18" s="409">
        <v>326.67999270000001</v>
      </c>
      <c r="AY18" s="409">
        <v>240.95399475097599</v>
      </c>
      <c r="AZ18" s="425">
        <v>206.54</v>
      </c>
      <c r="BA18" s="145">
        <v>230.19</v>
      </c>
      <c r="BB18" s="432">
        <v>8</v>
      </c>
      <c r="BC18" s="412">
        <v>220.41400382999998</v>
      </c>
      <c r="BD18" s="410">
        <v>173.15699958801241</v>
      </c>
      <c r="BE18" s="428">
        <v>262.93500039999998</v>
      </c>
      <c r="BF18" s="145">
        <v>214.34</v>
      </c>
    </row>
    <row r="19" spans="1:58" ht="14.25" customHeight="1">
      <c r="A19" s="210"/>
      <c r="B19" s="748"/>
      <c r="C19" s="749"/>
      <c r="D19" s="748"/>
      <c r="E19" s="748"/>
      <c r="F19" s="212"/>
      <c r="G19" s="215"/>
      <c r="H19" s="215"/>
      <c r="I19" s="216"/>
      <c r="J19" s="212"/>
      <c r="K19" s="166"/>
      <c r="U19" s="392"/>
      <c r="V19" s="392"/>
      <c r="W19"/>
      <c r="X19" s="450">
        <v>107.21428571428528</v>
      </c>
      <c r="Y19" s="450">
        <v>264.70640258789024</v>
      </c>
      <c r="Z19" s="450">
        <v>100.62920074462855</v>
      </c>
      <c r="AA19" s="450">
        <v>35.707000187465077</v>
      </c>
      <c r="AB19" s="450">
        <v>20.230571338108572</v>
      </c>
      <c r="AC19" s="408">
        <v>738.35199846540127</v>
      </c>
      <c r="AD19" s="450">
        <v>222.98999895368257</v>
      </c>
      <c r="AE19" s="450">
        <v>58.7428567068917</v>
      </c>
      <c r="AF19" s="450">
        <v>11.715714318411687</v>
      </c>
      <c r="AG19" s="450">
        <v>1.4087142603737945</v>
      </c>
      <c r="AH19" s="450">
        <v>187.32428414480987</v>
      </c>
      <c r="AI19" s="450">
        <v>66.01142992292128</v>
      </c>
      <c r="AO19" s="432">
        <v>9</v>
      </c>
      <c r="AP19" s="409">
        <v>199.62100219999999</v>
      </c>
      <c r="AQ19" s="409">
        <v>185.25</v>
      </c>
      <c r="AR19" s="425">
        <v>165.01</v>
      </c>
      <c r="AS19" s="145">
        <v>159.53</v>
      </c>
      <c r="AW19" s="432">
        <v>9</v>
      </c>
      <c r="AX19" s="409">
        <v>332.71</v>
      </c>
      <c r="AY19" s="409">
        <v>274.18798828125</v>
      </c>
      <c r="AZ19" s="425">
        <v>240.95</v>
      </c>
      <c r="BA19" s="145">
        <v>249.13</v>
      </c>
      <c r="BB19" s="432">
        <v>9</v>
      </c>
      <c r="BC19" s="412">
        <v>218.33100054931617</v>
      </c>
      <c r="BD19" s="410">
        <v>186.28200244903536</v>
      </c>
      <c r="BE19" s="428">
        <v>279.08800120000001</v>
      </c>
      <c r="BF19" s="145">
        <v>250.89</v>
      </c>
    </row>
    <row r="20" spans="1:58" ht="14.25" customHeight="1">
      <c r="A20" s="210"/>
      <c r="B20" s="748"/>
      <c r="C20" s="749"/>
      <c r="D20" s="748"/>
      <c r="E20" s="748"/>
      <c r="F20" s="212"/>
      <c r="G20" s="215"/>
      <c r="H20" s="215"/>
      <c r="I20" s="216"/>
      <c r="J20" s="212"/>
      <c r="K20" s="172"/>
      <c r="U20" s="392"/>
      <c r="V20" s="392">
        <v>12</v>
      </c>
      <c r="W20"/>
      <c r="X20" s="450">
        <v>105.2142846</v>
      </c>
      <c r="Y20" s="450">
        <v>260.1815709</v>
      </c>
      <c r="Z20" s="450">
        <v>165.7174268</v>
      </c>
      <c r="AA20" s="450">
        <v>31.82685661</v>
      </c>
      <c r="AB20" s="450">
        <v>9.8735712600000003</v>
      </c>
      <c r="AC20" s="408">
        <v>531.9642857</v>
      </c>
      <c r="AD20" s="450">
        <v>193.36714169999999</v>
      </c>
      <c r="AE20" s="450">
        <v>60.019999910000003</v>
      </c>
      <c r="AF20" s="450">
        <v>11.001428600000001</v>
      </c>
      <c r="AG20" s="450">
        <v>1.3644285709999999</v>
      </c>
      <c r="AH20" s="450">
        <v>215.06571310000001</v>
      </c>
      <c r="AI20" s="450">
        <v>62.787142070000002</v>
      </c>
      <c r="AO20" s="432">
        <v>10</v>
      </c>
      <c r="AP20" s="409">
        <v>199.62100219999999</v>
      </c>
      <c r="AQ20" s="409">
        <v>185.25</v>
      </c>
      <c r="AR20" s="425">
        <v>165.01</v>
      </c>
      <c r="AW20" s="432">
        <v>10</v>
      </c>
      <c r="AX20" s="409">
        <v>332.70800780000002</v>
      </c>
      <c r="AY20" s="409">
        <v>288.45</v>
      </c>
      <c r="AZ20" s="425">
        <v>279.86</v>
      </c>
      <c r="BB20" s="432">
        <v>10</v>
      </c>
      <c r="BC20" s="412">
        <v>215.62899492000003</v>
      </c>
      <c r="BD20" s="410">
        <v>223.25000000000003</v>
      </c>
      <c r="BE20" s="428">
        <v>283.7940006</v>
      </c>
    </row>
    <row r="21" spans="1:58" s="173" customFormat="1" ht="14.25" customHeight="1">
      <c r="A21" s="261"/>
      <c r="B21" s="748"/>
      <c r="C21" s="749"/>
      <c r="D21" s="748"/>
      <c r="E21" s="748"/>
      <c r="F21" s="212"/>
      <c r="G21" s="215"/>
      <c r="H21" s="215"/>
      <c r="I21" s="216"/>
      <c r="J21" s="212"/>
      <c r="K21" s="166"/>
      <c r="U21" s="392"/>
      <c r="V21" s="392"/>
      <c r="W21"/>
      <c r="X21" s="450">
        <v>85.84</v>
      </c>
      <c r="Y21" s="450">
        <v>163.47999999999999</v>
      </c>
      <c r="Z21" s="450">
        <v>81.83</v>
      </c>
      <c r="AA21" s="450">
        <v>24.225000000000001</v>
      </c>
      <c r="AB21" s="450">
        <v>10.32</v>
      </c>
      <c r="AC21" s="408">
        <v>277.75099999999998</v>
      </c>
      <c r="AD21" s="450">
        <v>132.26300000000001</v>
      </c>
      <c r="AE21" s="450">
        <v>35.963999999999999</v>
      </c>
      <c r="AF21" s="450">
        <v>10.43</v>
      </c>
      <c r="AG21" s="450">
        <v>1.35</v>
      </c>
      <c r="AH21" s="450">
        <v>145.36000000000001</v>
      </c>
      <c r="AI21" s="450">
        <v>49.43</v>
      </c>
      <c r="AO21" s="432">
        <v>11</v>
      </c>
      <c r="AP21" s="409">
        <v>218.65400695800699</v>
      </c>
      <c r="AQ21" s="409">
        <v>203.9</v>
      </c>
      <c r="AR21" s="425">
        <v>186.45</v>
      </c>
      <c r="AW21" s="432">
        <v>11</v>
      </c>
      <c r="AX21" s="409">
        <v>363.43499755859301</v>
      </c>
      <c r="AY21" s="409">
        <v>311.77999999999997</v>
      </c>
      <c r="AZ21" s="425">
        <v>308.83</v>
      </c>
      <c r="BB21" s="432">
        <v>11</v>
      </c>
      <c r="BC21" s="412">
        <v>222.04299736022926</v>
      </c>
      <c r="BD21" s="410">
        <v>237.42999999999998</v>
      </c>
      <c r="BE21" s="428">
        <v>286.24</v>
      </c>
    </row>
    <row r="22" spans="1:58" s="173" customFormat="1" ht="14.25" customHeight="1">
      <c r="A22" s="261"/>
      <c r="B22" s="748"/>
      <c r="C22" s="749"/>
      <c r="D22" s="748"/>
      <c r="E22" s="748"/>
      <c r="F22" s="212"/>
      <c r="G22" s="215"/>
      <c r="H22" s="215"/>
      <c r="I22" s="216"/>
      <c r="J22" s="212"/>
      <c r="K22" s="166"/>
      <c r="U22" s="392"/>
      <c r="V22" s="392"/>
      <c r="W22"/>
      <c r="X22" s="450">
        <v>60.343000000000004</v>
      </c>
      <c r="Y22" s="450">
        <v>101.372</v>
      </c>
      <c r="Z22" s="450">
        <v>38.957999999999998</v>
      </c>
      <c r="AA22" s="450">
        <v>17.963999999999999</v>
      </c>
      <c r="AB22" s="450">
        <v>11.87</v>
      </c>
      <c r="AC22" s="408">
        <v>251.89099999999999</v>
      </c>
      <c r="AD22" s="450">
        <v>209.01</v>
      </c>
      <c r="AE22" s="450">
        <v>24.754000000000001</v>
      </c>
      <c r="AF22" s="450">
        <v>9.0090000000000003</v>
      </c>
      <c r="AG22" s="450">
        <v>1.3260000000000001</v>
      </c>
      <c r="AH22" s="450">
        <v>124.146</v>
      </c>
      <c r="AI22" s="450">
        <v>54.344000000000001</v>
      </c>
      <c r="AO22" s="432">
        <v>12</v>
      </c>
      <c r="AP22" s="409">
        <v>218.65400695800699</v>
      </c>
      <c r="AQ22" s="409">
        <v>203.9</v>
      </c>
      <c r="AR22" s="425">
        <v>186.45</v>
      </c>
      <c r="AW22" s="432">
        <v>12</v>
      </c>
      <c r="AX22" s="409">
        <v>404.84201050000001</v>
      </c>
      <c r="AY22" s="409">
        <v>314.74099731445301</v>
      </c>
      <c r="AZ22" s="425">
        <v>308.83</v>
      </c>
      <c r="BB22" s="432">
        <v>12</v>
      </c>
      <c r="BC22" s="412">
        <v>222.46699903000001</v>
      </c>
      <c r="BD22" s="410">
        <v>259.42500019073447</v>
      </c>
      <c r="BE22" s="428">
        <v>285.0129948</v>
      </c>
    </row>
    <row r="23" spans="1:58" s="173" customFormat="1" ht="14.25" customHeight="1">
      <c r="A23" s="261"/>
      <c r="B23" s="748"/>
      <c r="C23" s="749"/>
      <c r="D23" s="748"/>
      <c r="E23" s="748"/>
      <c r="F23" s="212"/>
      <c r="G23" s="215"/>
      <c r="H23" s="215"/>
      <c r="I23" s="216"/>
      <c r="J23" s="212"/>
      <c r="K23" s="166"/>
      <c r="U23" s="392"/>
      <c r="V23" s="392"/>
      <c r="W23"/>
      <c r="X23" s="450">
        <v>45.5</v>
      </c>
      <c r="Y23" s="450">
        <v>86.66</v>
      </c>
      <c r="Z23" s="450">
        <v>30.167999999999999</v>
      </c>
      <c r="AA23" s="450">
        <v>15.83</v>
      </c>
      <c r="AB23" s="450">
        <v>10.039999999999999</v>
      </c>
      <c r="AC23" s="408">
        <v>183.58199999999999</v>
      </c>
      <c r="AD23" s="450">
        <v>95.99</v>
      </c>
      <c r="AE23" s="450">
        <v>26.423999999999999</v>
      </c>
      <c r="AF23" s="450">
        <v>9</v>
      </c>
      <c r="AG23" s="450">
        <v>1.319</v>
      </c>
      <c r="AH23" s="450">
        <v>97.190700000000007</v>
      </c>
      <c r="AI23" s="450">
        <v>41.814</v>
      </c>
      <c r="AO23" s="432">
        <v>13</v>
      </c>
      <c r="AP23" s="409">
        <v>220.94</v>
      </c>
      <c r="AQ23" s="409">
        <v>221.62</v>
      </c>
      <c r="AR23" s="425">
        <v>195.65</v>
      </c>
      <c r="AW23" s="432">
        <v>13</v>
      </c>
      <c r="AX23" s="409">
        <v>395.14</v>
      </c>
      <c r="AY23" s="409">
        <v>323.68</v>
      </c>
      <c r="AZ23" s="425">
        <v>308.83</v>
      </c>
      <c r="BB23" s="432">
        <v>13</v>
      </c>
      <c r="BC23" s="412">
        <v>220.64399999999998</v>
      </c>
      <c r="BD23" s="410">
        <v>263.17400000000004</v>
      </c>
      <c r="BE23" s="428">
        <v>279.9690008</v>
      </c>
    </row>
    <row r="24" spans="1:58" s="173" customFormat="1" ht="14.25" customHeight="1">
      <c r="A24" s="261"/>
      <c r="B24" s="748"/>
      <c r="C24" s="749"/>
      <c r="D24" s="748"/>
      <c r="E24" s="748"/>
      <c r="F24" s="212"/>
      <c r="G24" s="215"/>
      <c r="H24" s="215"/>
      <c r="I24" s="216"/>
      <c r="J24" s="212"/>
      <c r="K24" s="166"/>
      <c r="U24" s="392"/>
      <c r="V24" s="392">
        <v>16</v>
      </c>
      <c r="W24"/>
      <c r="X24" s="450">
        <v>43.256999999999998</v>
      </c>
      <c r="Y24" s="450">
        <v>82.16</v>
      </c>
      <c r="Z24" s="450">
        <v>40.76</v>
      </c>
      <c r="AA24" s="450">
        <v>15.3</v>
      </c>
      <c r="AB24" s="450">
        <v>9.1</v>
      </c>
      <c r="AC24" s="408">
        <v>155.88999999999999</v>
      </c>
      <c r="AD24" s="450">
        <v>89.72</v>
      </c>
      <c r="AE24" s="450">
        <v>20.83</v>
      </c>
      <c r="AF24" s="450">
        <v>9</v>
      </c>
      <c r="AG24" s="450">
        <v>1.3069999999999999</v>
      </c>
      <c r="AH24" s="450">
        <v>89.46</v>
      </c>
      <c r="AI24" s="450">
        <v>33.630000000000003</v>
      </c>
      <c r="AO24" s="432">
        <v>14</v>
      </c>
      <c r="AP24" s="409">
        <v>220.94</v>
      </c>
      <c r="AQ24" s="409">
        <v>221.62</v>
      </c>
      <c r="AR24" s="425">
        <v>195.65</v>
      </c>
      <c r="AW24" s="432">
        <v>14</v>
      </c>
      <c r="AX24" s="409">
        <v>376</v>
      </c>
      <c r="AY24" s="409">
        <v>323.68</v>
      </c>
      <c r="AZ24" s="425">
        <v>302.95999999999998</v>
      </c>
      <c r="BB24" s="432">
        <v>14</v>
      </c>
      <c r="BC24" s="412">
        <v>223.27600000000001</v>
      </c>
      <c r="BD24" s="410">
        <v>268.62</v>
      </c>
      <c r="BE24" s="428">
        <v>286.5410023</v>
      </c>
    </row>
    <row r="25" spans="1:58" s="173" customFormat="1" ht="14.25" customHeight="1">
      <c r="A25" s="261"/>
      <c r="B25" s="748"/>
      <c r="C25" s="749"/>
      <c r="D25" s="748"/>
      <c r="E25" s="748"/>
      <c r="F25" s="212"/>
      <c r="G25" s="215"/>
      <c r="H25" s="215"/>
      <c r="I25" s="216"/>
      <c r="J25" s="212"/>
      <c r="K25" s="166"/>
      <c r="U25" s="392"/>
      <c r="V25" s="392"/>
      <c r="W25"/>
      <c r="X25" s="450">
        <v>50.91</v>
      </c>
      <c r="Y25" s="450">
        <v>97.92</v>
      </c>
      <c r="Z25" s="450">
        <v>50.25</v>
      </c>
      <c r="AA25" s="450">
        <v>15.52</v>
      </c>
      <c r="AB25" s="450">
        <v>9.36</v>
      </c>
      <c r="AC25" s="408">
        <v>166.41</v>
      </c>
      <c r="AD25" s="450">
        <v>101.72</v>
      </c>
      <c r="AE25" s="450">
        <v>23.6</v>
      </c>
      <c r="AF25" s="450">
        <v>9.0057144165039045</v>
      </c>
      <c r="AG25" s="450">
        <v>1.42</v>
      </c>
      <c r="AH25" s="450">
        <v>99.16</v>
      </c>
      <c r="AI25" s="450">
        <v>32.46</v>
      </c>
      <c r="AO25" s="432">
        <v>15</v>
      </c>
      <c r="AP25" s="409">
        <v>221.99</v>
      </c>
      <c r="AQ25" s="409">
        <v>226.28</v>
      </c>
      <c r="AR25" s="425">
        <v>201.94</v>
      </c>
      <c r="AW25" s="432">
        <v>15</v>
      </c>
      <c r="AX25" s="409">
        <v>363.43</v>
      </c>
      <c r="AY25" s="409">
        <v>335.74</v>
      </c>
      <c r="AZ25" s="425">
        <v>311.77999999999997</v>
      </c>
      <c r="BB25" s="432">
        <v>15</v>
      </c>
      <c r="BC25" s="412">
        <v>222.00500000000002</v>
      </c>
      <c r="BD25" s="410">
        <v>278.94</v>
      </c>
      <c r="BE25" s="428">
        <v>288.78499979999998</v>
      </c>
    </row>
    <row r="26" spans="1:58" s="173" customFormat="1" ht="14.25" customHeight="1">
      <c r="A26" s="261"/>
      <c r="B26" s="748"/>
      <c r="C26" s="749"/>
      <c r="D26" s="748"/>
      <c r="E26" s="748"/>
      <c r="F26" s="231"/>
      <c r="G26" s="231"/>
      <c r="H26" s="231"/>
      <c r="I26" s="231"/>
      <c r="J26" s="256"/>
      <c r="K26" s="166"/>
      <c r="U26" s="392"/>
      <c r="V26" s="392"/>
      <c r="W26"/>
      <c r="X26" s="450">
        <v>60.1</v>
      </c>
      <c r="Y26" s="450">
        <v>118.21</v>
      </c>
      <c r="Z26" s="450">
        <v>88.1</v>
      </c>
      <c r="AA26" s="450">
        <v>15.59</v>
      </c>
      <c r="AB26" s="450">
        <v>8.8000000000000007</v>
      </c>
      <c r="AC26" s="408">
        <v>178.05</v>
      </c>
      <c r="AD26" s="450">
        <v>95.81</v>
      </c>
      <c r="AE26" s="450">
        <v>22.27</v>
      </c>
      <c r="AF26" s="450">
        <v>9.0057144165039045</v>
      </c>
      <c r="AG26" s="450">
        <v>1.2150000000000001</v>
      </c>
      <c r="AH26" s="450">
        <v>71.319999999999993</v>
      </c>
      <c r="AI26" s="450">
        <v>32.46</v>
      </c>
      <c r="AO26" s="432">
        <v>16</v>
      </c>
      <c r="AP26" s="409">
        <v>221.99</v>
      </c>
      <c r="AQ26" s="409">
        <v>226.28</v>
      </c>
      <c r="AR26" s="425">
        <v>201.94</v>
      </c>
      <c r="AW26" s="432">
        <v>16</v>
      </c>
      <c r="AX26" s="409">
        <v>347.95</v>
      </c>
      <c r="AY26" s="409">
        <v>329.68899540000001</v>
      </c>
      <c r="AZ26" s="425">
        <v>320.69</v>
      </c>
      <c r="BB26" s="432">
        <v>16</v>
      </c>
      <c r="BC26" s="412">
        <v>223.80200000000002</v>
      </c>
      <c r="BD26" s="410">
        <v>283.35699175000002</v>
      </c>
      <c r="BE26" s="428">
        <v>293.26400000000001</v>
      </c>
    </row>
    <row r="27" spans="1:58" s="173" customFormat="1" ht="14.25" customHeight="1">
      <c r="A27" s="261"/>
      <c r="B27" s="748"/>
      <c r="C27" s="749"/>
      <c r="D27" s="748"/>
      <c r="E27" s="748"/>
      <c r="F27" s="231"/>
      <c r="G27" s="231"/>
      <c r="H27" s="231"/>
      <c r="I27" s="231"/>
      <c r="J27" s="256"/>
      <c r="K27" s="166"/>
      <c r="U27" s="392"/>
      <c r="V27" s="392"/>
      <c r="W27"/>
      <c r="X27" s="450">
        <v>51.714286260000002</v>
      </c>
      <c r="Y27" s="450">
        <v>91.569599909999994</v>
      </c>
      <c r="Z27" s="450">
        <v>109.7940002</v>
      </c>
      <c r="AA27" s="450">
        <v>14.470856939999999</v>
      </c>
      <c r="AB27" s="450">
        <v>7.7015714649999998</v>
      </c>
      <c r="AC27" s="408">
        <v>158.61442779999999</v>
      </c>
      <c r="AD27" s="450">
        <v>86.274285449999994</v>
      </c>
      <c r="AE27" s="450">
        <v>20.1857139</v>
      </c>
      <c r="AF27" s="450">
        <v>9</v>
      </c>
      <c r="AG27" s="450">
        <v>1.3400000160000001</v>
      </c>
      <c r="AH27" s="450">
        <v>61.869286670000001</v>
      </c>
      <c r="AI27" s="450">
        <v>18.350000380000001</v>
      </c>
      <c r="AO27" s="432">
        <v>17</v>
      </c>
      <c r="AP27" s="409">
        <v>225.06</v>
      </c>
      <c r="AQ27" s="409">
        <v>228.07400000000001</v>
      </c>
      <c r="AR27" s="425">
        <v>201.94</v>
      </c>
      <c r="AW27" s="432">
        <v>17</v>
      </c>
      <c r="AX27" s="409">
        <v>338.77</v>
      </c>
      <c r="AY27" s="409">
        <v>326.68</v>
      </c>
      <c r="AZ27" s="425">
        <v>326.68</v>
      </c>
      <c r="BB27" s="432">
        <v>17</v>
      </c>
      <c r="BC27" s="412">
        <v>217.49399757385231</v>
      </c>
      <c r="BD27" s="410">
        <v>293.363</v>
      </c>
      <c r="BE27" s="428">
        <v>292.87300069999998</v>
      </c>
    </row>
    <row r="28" spans="1:58" s="173" customFormat="1" ht="14.25" customHeight="1">
      <c r="A28" s="261"/>
      <c r="B28" s="748"/>
      <c r="C28" s="749"/>
      <c r="D28" s="748"/>
      <c r="E28" s="748"/>
      <c r="F28" s="231"/>
      <c r="G28" s="231"/>
      <c r="H28" s="231"/>
      <c r="I28" s="231"/>
      <c r="J28" s="256"/>
      <c r="K28" s="166"/>
      <c r="U28" s="392"/>
      <c r="V28" s="392">
        <v>20</v>
      </c>
      <c r="W28"/>
      <c r="X28" s="450">
        <v>37.44</v>
      </c>
      <c r="Y28" s="450">
        <v>67.650000000000006</v>
      </c>
      <c r="Z28" s="450">
        <v>77.853999999999999</v>
      </c>
      <c r="AA28" s="450">
        <v>12.94</v>
      </c>
      <c r="AB28" s="450">
        <v>5.64</v>
      </c>
      <c r="AC28" s="408">
        <v>121.72</v>
      </c>
      <c r="AD28" s="450">
        <v>79.86</v>
      </c>
      <c r="AE28" s="450">
        <v>19.373000000000001</v>
      </c>
      <c r="AF28" s="450">
        <v>9</v>
      </c>
      <c r="AG28" s="450">
        <v>1.355</v>
      </c>
      <c r="AH28" s="450">
        <v>62.061</v>
      </c>
      <c r="AI28" s="450">
        <v>16.739999999999998</v>
      </c>
      <c r="AO28" s="432">
        <v>18</v>
      </c>
      <c r="AP28" s="409">
        <v>225.06</v>
      </c>
      <c r="AQ28" s="409">
        <v>228.07400000000001</v>
      </c>
      <c r="AR28" s="425">
        <v>207.59</v>
      </c>
      <c r="AW28" s="432">
        <v>18</v>
      </c>
      <c r="AX28" s="409">
        <v>326.67999267578102</v>
      </c>
      <c r="AY28" s="409">
        <v>323.68</v>
      </c>
      <c r="AZ28" s="425">
        <v>314.74</v>
      </c>
      <c r="BB28" s="432">
        <v>18</v>
      </c>
      <c r="BC28" s="412">
        <v>213.5109978485107</v>
      </c>
      <c r="BD28" s="410">
        <v>295.185</v>
      </c>
      <c r="BE28" s="428">
        <v>289.06400009999999</v>
      </c>
    </row>
    <row r="29" spans="1:58" s="173" customFormat="1" ht="12.75">
      <c r="A29" s="218"/>
      <c r="B29" s="231"/>
      <c r="C29" s="231"/>
      <c r="D29" s="231"/>
      <c r="E29" s="231"/>
      <c r="F29" s="231"/>
      <c r="G29" s="231"/>
      <c r="H29" s="231"/>
      <c r="I29" s="231"/>
      <c r="J29" s="256"/>
      <c r="K29" s="166"/>
      <c r="U29" s="392"/>
      <c r="V29" s="392"/>
      <c r="W29"/>
      <c r="X29" s="450">
        <v>27.871428353445829</v>
      </c>
      <c r="Y29" s="450">
        <v>56.340142386300158</v>
      </c>
      <c r="Z29" s="450">
        <v>46.279857635497997</v>
      </c>
      <c r="AA29" s="450">
        <v>12.185285568237273</v>
      </c>
      <c r="AB29" s="450">
        <v>4.946999958583282</v>
      </c>
      <c r="AC29" s="408">
        <v>97.352142333984176</v>
      </c>
      <c r="AD29" s="450">
        <v>59.180000305175732</v>
      </c>
      <c r="AE29" s="450">
        <v>15.218571390424414</v>
      </c>
      <c r="AF29" s="450">
        <v>9.0042858123779261</v>
      </c>
      <c r="AG29" s="450">
        <v>1.5431428466524355</v>
      </c>
      <c r="AH29" s="450">
        <v>58.464999607631093</v>
      </c>
      <c r="AI29" s="450">
        <v>15.350000108991299</v>
      </c>
      <c r="AO29" s="432">
        <v>19</v>
      </c>
      <c r="AP29" s="409">
        <v>225.9400024</v>
      </c>
      <c r="AQ29" s="409">
        <v>229.173</v>
      </c>
      <c r="AR29" s="425">
        <v>207.59</v>
      </c>
      <c r="AW29" s="432">
        <v>19</v>
      </c>
      <c r="AX29" s="409">
        <v>326.67999270000001</v>
      </c>
      <c r="AY29" s="409">
        <v>317.71099853515602</v>
      </c>
      <c r="AZ29" s="425">
        <v>308.83</v>
      </c>
      <c r="BB29" s="432">
        <v>19</v>
      </c>
      <c r="BC29" s="412">
        <v>210.8809986</v>
      </c>
      <c r="BD29" s="410">
        <v>294.39800000000002</v>
      </c>
      <c r="BE29" s="428">
        <v>283.7310013</v>
      </c>
    </row>
    <row r="30" spans="1:58" s="173" customFormat="1" ht="12.75">
      <c r="A30" s="218"/>
      <c r="B30" s="231"/>
      <c r="C30" s="231"/>
      <c r="D30" s="231"/>
      <c r="E30" s="231"/>
      <c r="F30" s="231"/>
      <c r="G30" s="231"/>
      <c r="H30" s="231"/>
      <c r="I30" s="231"/>
      <c r="J30" s="256"/>
      <c r="K30" s="166"/>
      <c r="U30" s="392"/>
      <c r="V30" s="392"/>
      <c r="W30"/>
      <c r="X30" s="450">
        <v>22.73</v>
      </c>
      <c r="Y30" s="450">
        <v>42.3</v>
      </c>
      <c r="Z30" s="450">
        <v>27.998000000000001</v>
      </c>
      <c r="AA30" s="450">
        <v>11.54</v>
      </c>
      <c r="AB30" s="450">
        <v>4.165</v>
      </c>
      <c r="AC30" s="408">
        <v>85.36</v>
      </c>
      <c r="AD30" s="450">
        <v>45.05</v>
      </c>
      <c r="AE30" s="450">
        <v>12.23</v>
      </c>
      <c r="AF30" s="450">
        <v>9</v>
      </c>
      <c r="AG30" s="450">
        <v>1.57</v>
      </c>
      <c r="AH30" s="450">
        <v>45.284999999999997</v>
      </c>
      <c r="AI30" s="450">
        <v>15.35</v>
      </c>
      <c r="AO30" s="432">
        <v>20</v>
      </c>
      <c r="AP30" s="409">
        <v>225.9400024</v>
      </c>
      <c r="AQ30" s="409">
        <v>229.173</v>
      </c>
      <c r="AR30" s="425">
        <v>205.7</v>
      </c>
      <c r="AW30" s="432">
        <v>20</v>
      </c>
      <c r="AX30" s="409">
        <v>323.7</v>
      </c>
      <c r="AY30" s="409">
        <v>320.69100950000001</v>
      </c>
      <c r="AZ30" s="425">
        <v>308.8</v>
      </c>
      <c r="BB30" s="432">
        <v>20</v>
      </c>
      <c r="BC30" s="412">
        <v>207.37700241088851</v>
      </c>
      <c r="BD30" s="410">
        <v>292.23500059000003</v>
      </c>
      <c r="BE30" s="428">
        <v>278.89999999999998</v>
      </c>
    </row>
    <row r="31" spans="1:58" s="173" customFormat="1" ht="12.75">
      <c r="A31" s="218"/>
      <c r="B31" s="231"/>
      <c r="C31" s="231"/>
      <c r="D31" s="231"/>
      <c r="E31" s="231"/>
      <c r="F31" s="231"/>
      <c r="G31" s="231"/>
      <c r="H31" s="231"/>
      <c r="I31" s="231"/>
      <c r="J31" s="256"/>
      <c r="K31" s="166"/>
      <c r="U31" s="393"/>
      <c r="V31" s="392"/>
      <c r="W31"/>
      <c r="X31" s="450">
        <v>19.685714449999999</v>
      </c>
      <c r="Y31" s="450">
        <v>42.036570959999999</v>
      </c>
      <c r="Z31" s="450">
        <v>20.883000240000001</v>
      </c>
      <c r="AA31" s="450">
        <v>10.125571389999999</v>
      </c>
      <c r="AB31" s="450">
        <v>2.893857138</v>
      </c>
      <c r="AC31" s="408">
        <v>79.191714700000006</v>
      </c>
      <c r="AD31" s="450">
        <v>42.964286260000002</v>
      </c>
      <c r="AE31" s="450">
        <v>11.14142854</v>
      </c>
      <c r="AF31" s="450">
        <v>9.0013386860000004</v>
      </c>
      <c r="AG31" s="450">
        <v>1.7202857389999999</v>
      </c>
      <c r="AH31" s="450">
        <v>39.832142419999997</v>
      </c>
      <c r="AI31" s="450">
        <v>11.67585727</v>
      </c>
      <c r="AO31" s="432">
        <v>21</v>
      </c>
      <c r="AP31" s="409">
        <v>225.9400024</v>
      </c>
      <c r="AQ31" s="409">
        <v>229.173</v>
      </c>
      <c r="AR31" s="425">
        <v>205.7</v>
      </c>
      <c r="AW31" s="432">
        <v>21</v>
      </c>
      <c r="AX31" s="409">
        <v>314.74099731445301</v>
      </c>
      <c r="AY31" s="409">
        <v>314.7409973</v>
      </c>
      <c r="AZ31" s="425">
        <v>311.77999999999997</v>
      </c>
      <c r="BB31" s="432">
        <v>21</v>
      </c>
      <c r="BC31" s="412">
        <v>203.7669992446898</v>
      </c>
      <c r="BD31" s="410">
        <v>289.28499365999994</v>
      </c>
      <c r="BE31" s="428">
        <v>274.65599980000002</v>
      </c>
    </row>
    <row r="32" spans="1:58" s="173" customFormat="1" ht="12.75">
      <c r="A32" s="218"/>
      <c r="B32" s="231"/>
      <c r="C32" s="231"/>
      <c r="D32" s="231"/>
      <c r="E32" s="231"/>
      <c r="F32" s="231"/>
      <c r="G32" s="231"/>
      <c r="H32" s="231"/>
      <c r="I32" s="231"/>
      <c r="J32" s="256"/>
      <c r="K32" s="166"/>
      <c r="U32" s="393"/>
      <c r="V32" s="392">
        <v>24</v>
      </c>
      <c r="W32"/>
      <c r="X32" s="450">
        <v>18.34285736</v>
      </c>
      <c r="Y32" s="450">
        <v>37.365667340000002</v>
      </c>
      <c r="Z32" s="450">
        <v>16.6200002</v>
      </c>
      <c r="AA32" s="450">
        <v>9.6549998689999992</v>
      </c>
      <c r="AB32" s="450">
        <v>4.0768571920000003</v>
      </c>
      <c r="AC32" s="408">
        <v>77.282856530000004</v>
      </c>
      <c r="AD32" s="450">
        <v>48.352857319999998</v>
      </c>
      <c r="AE32" s="450">
        <v>11.87857151</v>
      </c>
      <c r="AF32" s="450">
        <v>9</v>
      </c>
      <c r="AG32" s="450">
        <v>1.7888571529999999</v>
      </c>
      <c r="AH32" s="450">
        <v>37.416428699999997</v>
      </c>
      <c r="AI32" s="450">
        <v>11.18857152</v>
      </c>
      <c r="AO32" s="432">
        <v>22</v>
      </c>
      <c r="AP32" s="409">
        <v>224.12</v>
      </c>
      <c r="AQ32" s="409">
        <v>227.72900390625</v>
      </c>
      <c r="AR32" s="425">
        <v>204.65</v>
      </c>
      <c r="AW32" s="432">
        <v>22</v>
      </c>
      <c r="AX32" s="409">
        <v>300.04000000000002</v>
      </c>
      <c r="AY32" s="409">
        <v>308.829986572265</v>
      </c>
      <c r="AZ32" s="425">
        <v>314.74</v>
      </c>
      <c r="BB32" s="432">
        <v>22</v>
      </c>
      <c r="BC32" s="412">
        <v>200.18000106811502</v>
      </c>
      <c r="BD32" s="410">
        <v>287.342002868652</v>
      </c>
      <c r="BE32" s="428">
        <v>269.74</v>
      </c>
    </row>
    <row r="33" spans="1:57" s="173" customFormat="1" ht="12.75">
      <c r="A33" s="218"/>
      <c r="B33" s="231"/>
      <c r="C33" s="231"/>
      <c r="D33" s="231"/>
      <c r="E33" s="231"/>
      <c r="F33" s="231"/>
      <c r="G33" s="231"/>
      <c r="H33" s="231"/>
      <c r="I33" s="231"/>
      <c r="J33" s="256"/>
      <c r="K33" s="166"/>
      <c r="U33" s="393"/>
      <c r="V33" s="392"/>
      <c r="W33"/>
      <c r="X33" s="450">
        <v>18.350000000000001</v>
      </c>
      <c r="Y33" s="450">
        <v>33.43</v>
      </c>
      <c r="Z33" s="450">
        <v>13.565</v>
      </c>
      <c r="AA33" s="450">
        <v>9.0500000000000007</v>
      </c>
      <c r="AB33" s="450">
        <v>3.68</v>
      </c>
      <c r="AC33" s="408">
        <v>78.992999999999995</v>
      </c>
      <c r="AD33" s="450">
        <v>35.799999999999997</v>
      </c>
      <c r="AE33" s="450">
        <v>10.18</v>
      </c>
      <c r="AF33" s="450">
        <v>9</v>
      </c>
      <c r="AG33" s="450">
        <v>1.89</v>
      </c>
      <c r="AH33" s="450">
        <v>35.86</v>
      </c>
      <c r="AI33" s="450">
        <v>11.34</v>
      </c>
      <c r="AO33" s="432">
        <v>23</v>
      </c>
      <c r="AP33" s="409">
        <v>224.12</v>
      </c>
      <c r="AQ33" s="409">
        <v>227.72900390625</v>
      </c>
      <c r="AR33" s="425">
        <v>204.65</v>
      </c>
      <c r="AW33" s="432">
        <v>23</v>
      </c>
      <c r="AX33" s="409">
        <v>297.12701420000002</v>
      </c>
      <c r="AY33" s="409">
        <v>311.78100000000001</v>
      </c>
      <c r="AZ33" s="425">
        <v>308.83</v>
      </c>
      <c r="BB33" s="432">
        <v>23</v>
      </c>
      <c r="BC33" s="412">
        <v>196.66499901</v>
      </c>
      <c r="BD33" s="410">
        <v>285.25799999999998</v>
      </c>
      <c r="BE33" s="428">
        <v>265.4609997</v>
      </c>
    </row>
    <row r="34" spans="1:57" s="173" customFormat="1" ht="12.75">
      <c r="A34" s="218"/>
      <c r="B34" s="231"/>
      <c r="C34" s="231"/>
      <c r="D34" s="231"/>
      <c r="E34" s="231"/>
      <c r="F34" s="231"/>
      <c r="G34" s="231"/>
      <c r="H34" s="231"/>
      <c r="I34" s="231"/>
      <c r="J34" s="256"/>
      <c r="K34" s="166"/>
      <c r="U34" s="393"/>
      <c r="V34" s="392"/>
      <c r="W34"/>
      <c r="X34" s="450">
        <v>17.23</v>
      </c>
      <c r="Y34" s="450">
        <v>32.89</v>
      </c>
      <c r="Z34" s="450">
        <v>12.42</v>
      </c>
      <c r="AA34" s="450">
        <v>8.61</v>
      </c>
      <c r="AB34" s="450">
        <v>2.5219999999999998</v>
      </c>
      <c r="AC34" s="408">
        <v>93.44</v>
      </c>
      <c r="AD34" s="450">
        <v>34.47</v>
      </c>
      <c r="AE34" s="450">
        <v>9.86</v>
      </c>
      <c r="AF34" s="450">
        <v>8.9860000000000007</v>
      </c>
      <c r="AG34" s="450">
        <v>1.47</v>
      </c>
      <c r="AH34" s="450">
        <v>35.03</v>
      </c>
      <c r="AI34" s="450">
        <v>10.78</v>
      </c>
      <c r="AO34" s="432">
        <v>24</v>
      </c>
      <c r="AP34" s="409">
        <v>217.49299619999999</v>
      </c>
      <c r="AQ34" s="409">
        <v>223.85</v>
      </c>
      <c r="AR34" s="425">
        <v>200.38</v>
      </c>
      <c r="AW34" s="432">
        <v>24</v>
      </c>
      <c r="AX34" s="409">
        <v>297.12701420000002</v>
      </c>
      <c r="AY34" s="409">
        <v>311.77999999999997</v>
      </c>
      <c r="AZ34" s="425">
        <v>300.04000000000002</v>
      </c>
      <c r="BB34" s="432">
        <v>24</v>
      </c>
      <c r="BC34" s="412">
        <v>194.99600025000001</v>
      </c>
      <c r="BD34" s="410">
        <v>281.64</v>
      </c>
      <c r="BE34" s="428">
        <v>261.10000000000002</v>
      </c>
    </row>
    <row r="35" spans="1:57" s="173" customFormat="1" ht="12.75">
      <c r="A35" s="218"/>
      <c r="B35" s="231"/>
      <c r="C35" s="231"/>
      <c r="D35" s="231"/>
      <c r="E35" s="231"/>
      <c r="F35" s="231"/>
      <c r="G35" s="231"/>
      <c r="H35" s="231"/>
      <c r="I35" s="231"/>
      <c r="J35" s="256"/>
      <c r="K35" s="166"/>
      <c r="U35" s="393"/>
      <c r="V35" s="392"/>
      <c r="W35"/>
      <c r="X35" s="450">
        <v>15.81</v>
      </c>
      <c r="Y35" s="450">
        <v>29.11</v>
      </c>
      <c r="Z35" s="450">
        <v>10.92</v>
      </c>
      <c r="AA35" s="450">
        <v>8.08</v>
      </c>
      <c r="AB35" s="450">
        <v>2.29</v>
      </c>
      <c r="AC35" s="408">
        <v>75.959999999999994</v>
      </c>
      <c r="AD35" s="450">
        <v>32.409999999999997</v>
      </c>
      <c r="AE35" s="450">
        <v>9.5500000000000007</v>
      </c>
      <c r="AF35" s="450">
        <v>9.0100000930000004</v>
      </c>
      <c r="AG35" s="450">
        <v>1.6</v>
      </c>
      <c r="AH35" s="450">
        <v>34.11</v>
      </c>
      <c r="AI35" s="450">
        <v>9.3800000000000008</v>
      </c>
      <c r="AO35" s="432">
        <v>25</v>
      </c>
      <c r="AP35" s="409">
        <v>217.49299619999999</v>
      </c>
      <c r="AQ35" s="409">
        <v>223.85</v>
      </c>
      <c r="AR35" s="425">
        <v>200.38</v>
      </c>
      <c r="AW35" s="432">
        <v>25</v>
      </c>
      <c r="AX35" s="409">
        <v>294.225006103515</v>
      </c>
      <c r="AY35" s="409">
        <v>308.83</v>
      </c>
      <c r="AZ35" s="425">
        <v>282.72000000000003</v>
      </c>
      <c r="BB35" s="432">
        <v>25</v>
      </c>
      <c r="BC35" s="412">
        <v>193.36700119018531</v>
      </c>
      <c r="BD35" s="410">
        <v>276.89499999999998</v>
      </c>
      <c r="BE35" s="428">
        <v>256.25999990000003</v>
      </c>
    </row>
    <row r="36" spans="1:57" s="173" customFormat="1" ht="12.75">
      <c r="A36" s="218"/>
      <c r="B36" s="231"/>
      <c r="C36" s="231"/>
      <c r="D36" s="231"/>
      <c r="E36" s="231"/>
      <c r="F36" s="231"/>
      <c r="G36" s="231"/>
      <c r="H36" s="231"/>
      <c r="I36" s="231"/>
      <c r="J36" s="256"/>
      <c r="K36" s="166"/>
      <c r="U36" s="393"/>
      <c r="V36" s="392">
        <v>28</v>
      </c>
      <c r="W36"/>
      <c r="X36" s="450">
        <v>14.83</v>
      </c>
      <c r="Y36" s="450">
        <v>26.72</v>
      </c>
      <c r="Z36" s="450">
        <v>8.65</v>
      </c>
      <c r="AA36" s="450">
        <v>8.27</v>
      </c>
      <c r="AB36" s="450">
        <v>11.83</v>
      </c>
      <c r="AC36" s="408">
        <v>95.68</v>
      </c>
      <c r="AD36" s="450">
        <v>27.36</v>
      </c>
      <c r="AE36" s="450">
        <v>8.51</v>
      </c>
      <c r="AF36" s="450">
        <v>9.0014286040000009</v>
      </c>
      <c r="AG36" s="450">
        <v>0.97099999999999997</v>
      </c>
      <c r="AH36" s="450">
        <v>33.92</v>
      </c>
      <c r="AI36" s="450">
        <v>7.82</v>
      </c>
      <c r="AO36" s="432">
        <v>26</v>
      </c>
      <c r="AP36" s="409">
        <v>210.53</v>
      </c>
      <c r="AQ36" s="409">
        <v>216.86000060000001</v>
      </c>
      <c r="AR36" s="425">
        <v>193.55</v>
      </c>
      <c r="AW36" s="432">
        <v>26</v>
      </c>
      <c r="AX36" s="409">
        <v>294.23</v>
      </c>
      <c r="AY36" s="409">
        <v>288.4509888</v>
      </c>
      <c r="AZ36" s="425">
        <v>262.95</v>
      </c>
      <c r="BB36" s="432">
        <v>26</v>
      </c>
      <c r="BC36" s="412">
        <v>190.59600123596181</v>
      </c>
      <c r="BD36" s="410">
        <v>272.34099963</v>
      </c>
      <c r="BE36" s="428">
        <v>252.54899979999999</v>
      </c>
    </row>
    <row r="37" spans="1:57" s="173" customFormat="1" ht="12.75">
      <c r="A37" s="218"/>
      <c r="B37" s="231"/>
      <c r="C37" s="231"/>
      <c r="D37" s="231"/>
      <c r="E37" s="231"/>
      <c r="F37" s="231"/>
      <c r="G37" s="231"/>
      <c r="H37" s="231"/>
      <c r="I37" s="231"/>
      <c r="J37" s="256"/>
      <c r="K37" s="166"/>
      <c r="U37" s="393"/>
      <c r="V37" s="392"/>
      <c r="W37"/>
      <c r="X37" s="450">
        <v>14.57142844</v>
      </c>
      <c r="Y37" s="450">
        <v>25.072999639999999</v>
      </c>
      <c r="Z37" s="450">
        <v>6.3326666359999999</v>
      </c>
      <c r="AA37" s="450">
        <v>7.9144286429999999</v>
      </c>
      <c r="AB37" s="450">
        <v>3.6995714730000002</v>
      </c>
      <c r="AC37" s="408">
        <v>98.174714219999998</v>
      </c>
      <c r="AD37" s="450">
        <v>31.010000229999999</v>
      </c>
      <c r="AE37" s="450">
        <v>8.7557142799999994</v>
      </c>
      <c r="AF37" s="450">
        <v>8.9985715319999997</v>
      </c>
      <c r="AG37" s="450">
        <v>1.6887143</v>
      </c>
      <c r="AH37" s="450">
        <v>34.240000039999998</v>
      </c>
      <c r="AI37" s="450">
        <v>6.7918571060000001</v>
      </c>
      <c r="AO37" s="432">
        <v>27</v>
      </c>
      <c r="AP37" s="409">
        <v>210.53</v>
      </c>
      <c r="AQ37" s="409">
        <v>216.86000060000001</v>
      </c>
      <c r="AR37" s="425">
        <v>193.55</v>
      </c>
      <c r="AW37" s="432">
        <v>27</v>
      </c>
      <c r="AX37" s="409">
        <v>285.58</v>
      </c>
      <c r="AY37" s="409">
        <v>265.74700000000001</v>
      </c>
      <c r="AZ37" s="425">
        <v>254.63</v>
      </c>
      <c r="BB37" s="432">
        <v>27</v>
      </c>
      <c r="BC37" s="412">
        <v>187.24</v>
      </c>
      <c r="BD37" s="410">
        <v>268.09899999999999</v>
      </c>
      <c r="BE37" s="428">
        <v>248.26700020000001</v>
      </c>
    </row>
    <row r="38" spans="1:57" s="173" customFormat="1" ht="12.75">
      <c r="A38" s="218"/>
      <c r="B38" s="231"/>
      <c r="C38" s="231"/>
      <c r="D38" s="231"/>
      <c r="E38" s="231"/>
      <c r="F38" s="231"/>
      <c r="G38" s="231"/>
      <c r="H38" s="231"/>
      <c r="I38" s="231"/>
      <c r="J38" s="256"/>
      <c r="K38" s="166"/>
      <c r="U38" s="393"/>
      <c r="V38" s="392"/>
      <c r="W38"/>
      <c r="X38" s="450">
        <v>14.83</v>
      </c>
      <c r="Y38" s="450">
        <v>24.52</v>
      </c>
      <c r="Z38" s="450">
        <v>9.15</v>
      </c>
      <c r="AA38" s="450">
        <v>7.45</v>
      </c>
      <c r="AB38" s="450">
        <v>2.5</v>
      </c>
      <c r="AC38" s="408">
        <v>88.82</v>
      </c>
      <c r="AD38" s="450">
        <v>46.76</v>
      </c>
      <c r="AE38" s="450">
        <v>13.59</v>
      </c>
      <c r="AF38" s="450">
        <v>9.01</v>
      </c>
      <c r="AG38" s="450">
        <v>1.46</v>
      </c>
      <c r="AH38" s="450">
        <v>33.86</v>
      </c>
      <c r="AI38" s="450">
        <v>6.13</v>
      </c>
      <c r="AO38" s="432">
        <v>28</v>
      </c>
      <c r="AP38" s="409">
        <v>201.54</v>
      </c>
      <c r="AQ38" s="426">
        <v>209.0310059</v>
      </c>
      <c r="AR38" s="425">
        <v>186.01</v>
      </c>
      <c r="AW38" s="432">
        <v>28</v>
      </c>
      <c r="AX38" s="409">
        <v>271.36</v>
      </c>
      <c r="AY38" s="426">
        <v>251.875</v>
      </c>
      <c r="AZ38" s="425">
        <v>240.95</v>
      </c>
      <c r="BB38" s="432">
        <v>28</v>
      </c>
      <c r="BC38" s="412">
        <v>183.3</v>
      </c>
      <c r="BD38" s="410">
        <v>262.15200039500002</v>
      </c>
      <c r="BE38" s="428">
        <v>243.86400219999999</v>
      </c>
    </row>
    <row r="39" spans="1:57" s="173" customFormat="1" ht="12.75">
      <c r="A39" s="218"/>
      <c r="B39" s="231"/>
      <c r="C39" s="231"/>
      <c r="D39" s="231"/>
      <c r="E39" s="231"/>
      <c r="F39" s="231"/>
      <c r="G39" s="231"/>
      <c r="H39" s="231"/>
      <c r="I39" s="231"/>
      <c r="J39" s="256"/>
      <c r="K39" s="166"/>
      <c r="U39" s="393"/>
      <c r="V39" s="392"/>
      <c r="W39"/>
      <c r="X39" s="450">
        <v>14.21</v>
      </c>
      <c r="Y39" s="450">
        <v>24.25</v>
      </c>
      <c r="Z39" s="450">
        <v>6.6790000000000003</v>
      </c>
      <c r="AA39" s="450">
        <v>7.25</v>
      </c>
      <c r="AB39" s="450">
        <v>2.2799999999999998</v>
      </c>
      <c r="AC39" s="408">
        <v>74.238</v>
      </c>
      <c r="AD39" s="450">
        <v>28.186</v>
      </c>
      <c r="AE39" s="450">
        <v>8.69</v>
      </c>
      <c r="AF39" s="450">
        <v>9</v>
      </c>
      <c r="AG39" s="450">
        <v>1.657</v>
      </c>
      <c r="AH39" s="450">
        <v>34.549999999999997</v>
      </c>
      <c r="AI39" s="450">
        <v>6.1909999999999998</v>
      </c>
      <c r="AO39" s="432">
        <v>29</v>
      </c>
      <c r="AP39" s="409">
        <v>201.54</v>
      </c>
      <c r="AQ39" s="409">
        <v>209.0310059</v>
      </c>
      <c r="AR39" s="425">
        <v>186.01</v>
      </c>
      <c r="AW39" s="432">
        <v>29</v>
      </c>
      <c r="AX39" s="409">
        <v>257.39498900000001</v>
      </c>
      <c r="AY39" s="409">
        <v>243.67</v>
      </c>
      <c r="AZ39" s="425">
        <v>227.52</v>
      </c>
      <c r="BB39" s="432">
        <v>29</v>
      </c>
      <c r="BC39" s="412">
        <v>179.71700196999998</v>
      </c>
      <c r="BD39" s="410">
        <v>257.23599999999999</v>
      </c>
      <c r="BE39" s="428">
        <v>239.07999989999999</v>
      </c>
    </row>
    <row r="40" spans="1:57" s="173" customFormat="1" ht="12.75">
      <c r="A40" s="218"/>
      <c r="B40" s="231"/>
      <c r="C40" s="231"/>
      <c r="D40" s="231"/>
      <c r="E40" s="231"/>
      <c r="F40" s="231"/>
      <c r="G40" s="231"/>
      <c r="H40" s="231"/>
      <c r="I40" s="231"/>
      <c r="J40" s="256"/>
      <c r="K40" s="166"/>
      <c r="U40" s="393"/>
      <c r="V40" s="392">
        <v>32</v>
      </c>
      <c r="W40"/>
      <c r="X40" s="450">
        <v>13.75</v>
      </c>
      <c r="Y40" s="450">
        <v>23.87</v>
      </c>
      <c r="Z40" s="450">
        <v>7.0711000000000004</v>
      </c>
      <c r="AA40" s="450">
        <v>7.14</v>
      </c>
      <c r="AB40" s="450">
        <v>2.4049999999999998</v>
      </c>
      <c r="AC40" s="408">
        <v>74.95</v>
      </c>
      <c r="AD40" s="450">
        <v>37.49</v>
      </c>
      <c r="AE40" s="450">
        <v>9.43</v>
      </c>
      <c r="AF40" s="450">
        <v>9</v>
      </c>
      <c r="AG40" s="450">
        <v>1.96</v>
      </c>
      <c r="AH40" s="450">
        <v>35.44</v>
      </c>
      <c r="AI40" s="450">
        <v>7.2</v>
      </c>
      <c r="AO40" s="432">
        <v>30</v>
      </c>
      <c r="AP40" s="409">
        <v>193.161</v>
      </c>
      <c r="AQ40" s="409">
        <v>200.79299926757801</v>
      </c>
      <c r="AR40" s="425">
        <v>186.01</v>
      </c>
      <c r="AW40" s="432">
        <v>30</v>
      </c>
      <c r="AX40" s="409">
        <v>243.67</v>
      </c>
      <c r="AY40" s="409">
        <v>235.552001953125</v>
      </c>
      <c r="AZ40" s="425">
        <v>216.95</v>
      </c>
      <c r="BB40" s="432">
        <v>30</v>
      </c>
      <c r="BC40" s="412">
        <v>174.89</v>
      </c>
      <c r="BD40" s="410">
        <v>252.71100044250457</v>
      </c>
      <c r="BE40" s="428">
        <v>234.25399680000001</v>
      </c>
    </row>
    <row r="41" spans="1:57" s="173" customFormat="1" ht="12.75">
      <c r="A41" s="218"/>
      <c r="B41" s="231"/>
      <c r="C41" s="231"/>
      <c r="D41" s="231"/>
      <c r="E41" s="231"/>
      <c r="F41" s="231"/>
      <c r="G41" s="231"/>
      <c r="H41" s="231"/>
      <c r="I41" s="231"/>
      <c r="J41" s="256"/>
      <c r="K41" s="166"/>
      <c r="U41" s="393"/>
      <c r="V41" s="392"/>
      <c r="W41"/>
      <c r="X41" s="450">
        <v>11.95714269</v>
      </c>
      <c r="Y41" s="450">
        <v>25.065999600000001</v>
      </c>
      <c r="Z41" s="450">
        <v>5.4663999560000001</v>
      </c>
      <c r="AA41" s="450">
        <v>6.382142816</v>
      </c>
      <c r="AB41" s="450">
        <v>2.1164286140000002</v>
      </c>
      <c r="AC41" s="408">
        <v>73.207855219999999</v>
      </c>
      <c r="AD41" s="450">
        <v>25.639999929999998</v>
      </c>
      <c r="AE41" s="450">
        <v>7.5885714120000003</v>
      </c>
      <c r="AF41" s="450">
        <v>9.0014286040000009</v>
      </c>
      <c r="AG41" s="450">
        <v>1.7461428299999999</v>
      </c>
      <c r="AH41" s="450">
        <v>33.949999669999997</v>
      </c>
      <c r="AI41" s="450">
        <v>6.3285714559999997</v>
      </c>
      <c r="AO41" s="432">
        <v>31</v>
      </c>
      <c r="AP41" s="409">
        <v>193.161</v>
      </c>
      <c r="AQ41" s="409">
        <v>200.79299926757801</v>
      </c>
      <c r="AR41" s="425">
        <v>178.58</v>
      </c>
      <c r="AW41" s="432">
        <v>31</v>
      </c>
      <c r="AX41" s="409">
        <v>230.18899999999999</v>
      </c>
      <c r="AY41" s="409">
        <v>224.8650055</v>
      </c>
      <c r="AZ41" s="425">
        <v>216.95</v>
      </c>
      <c r="BB41" s="432">
        <v>31</v>
      </c>
      <c r="BC41" s="412">
        <v>169.00100000000003</v>
      </c>
      <c r="BD41" s="410">
        <v>248.01899674799998</v>
      </c>
      <c r="BE41" s="428">
        <v>229.68000129999999</v>
      </c>
    </row>
    <row r="42" spans="1:57" s="173" customFormat="1" ht="12.75">
      <c r="A42" s="218"/>
      <c r="B42" s="231"/>
      <c r="C42" s="231"/>
      <c r="D42" s="231"/>
      <c r="E42" s="231"/>
      <c r="F42" s="231"/>
      <c r="G42" s="231"/>
      <c r="H42" s="231"/>
      <c r="I42" s="231"/>
      <c r="J42" s="256"/>
      <c r="K42" s="166"/>
      <c r="U42" s="422"/>
      <c r="V42" s="392"/>
      <c r="W42"/>
      <c r="X42" s="450">
        <v>11.43</v>
      </c>
      <c r="Y42" s="450">
        <v>27.59</v>
      </c>
      <c r="Z42" s="450">
        <v>6.8719999999999999</v>
      </c>
      <c r="AA42" s="450">
        <v>6.18</v>
      </c>
      <c r="AB42" s="450">
        <v>1.52</v>
      </c>
      <c r="AC42" s="408">
        <v>84.45</v>
      </c>
      <c r="AD42" s="450">
        <v>22.95</v>
      </c>
      <c r="AE42" s="450">
        <v>7.36</v>
      </c>
      <c r="AF42" s="450">
        <v>9</v>
      </c>
      <c r="AG42" s="450">
        <v>1.405</v>
      </c>
      <c r="AH42" s="450">
        <v>32.43</v>
      </c>
      <c r="AI42" s="450">
        <v>5.54</v>
      </c>
      <c r="AO42" s="432">
        <v>32</v>
      </c>
      <c r="AP42" s="409">
        <v>184.09</v>
      </c>
      <c r="AQ42" s="409">
        <v>200.79299926757801</v>
      </c>
      <c r="AR42" s="425">
        <v>178.58</v>
      </c>
      <c r="AW42" s="432">
        <v>32</v>
      </c>
      <c r="AX42" s="409">
        <v>211.73</v>
      </c>
      <c r="AY42" s="409">
        <v>219.58</v>
      </c>
      <c r="AZ42" s="425">
        <v>201.39</v>
      </c>
      <c r="BB42" s="432">
        <v>32</v>
      </c>
      <c r="BC42" s="412">
        <v>163.14900000000003</v>
      </c>
      <c r="BD42" s="410">
        <v>243.71</v>
      </c>
      <c r="BE42" s="428">
        <v>224.73799990000001</v>
      </c>
    </row>
    <row r="43" spans="1:57" s="173" customFormat="1" ht="12.75">
      <c r="A43" s="218"/>
      <c r="B43" s="231"/>
      <c r="C43" s="231"/>
      <c r="D43" s="231"/>
      <c r="E43" s="231"/>
      <c r="F43" s="231"/>
      <c r="G43" s="231"/>
      <c r="H43" s="231"/>
      <c r="I43" s="231"/>
      <c r="J43" s="256"/>
      <c r="K43" s="166"/>
      <c r="U43" s="422"/>
      <c r="V43" s="392"/>
      <c r="W43"/>
      <c r="X43" s="450">
        <v>10.93</v>
      </c>
      <c r="Y43" s="450">
        <v>23.33</v>
      </c>
      <c r="Z43" s="450">
        <v>8.67</v>
      </c>
      <c r="AA43" s="450">
        <v>6.87</v>
      </c>
      <c r="AB43" s="450">
        <v>1.75</v>
      </c>
      <c r="AC43" s="408">
        <v>66.38</v>
      </c>
      <c r="AD43" s="450">
        <v>33.82</v>
      </c>
      <c r="AE43" s="450">
        <v>8.41</v>
      </c>
      <c r="AF43" s="450">
        <v>9.73</v>
      </c>
      <c r="AG43" s="450">
        <v>1.58</v>
      </c>
      <c r="AH43" s="450">
        <v>32.56</v>
      </c>
      <c r="AI43" s="450">
        <v>5.39</v>
      </c>
      <c r="AO43" s="432">
        <v>33</v>
      </c>
      <c r="AP43" s="409">
        <v>184.09</v>
      </c>
      <c r="AQ43" s="409">
        <v>191.74600219999999</v>
      </c>
      <c r="AR43" s="425">
        <v>169.01</v>
      </c>
      <c r="AW43" s="432">
        <v>33</v>
      </c>
      <c r="AX43" s="409">
        <v>196.28300476074199</v>
      </c>
      <c r="AY43" s="409">
        <v>219.58000179999999</v>
      </c>
      <c r="AZ43" s="425">
        <v>193.74</v>
      </c>
      <c r="BB43" s="432">
        <v>33</v>
      </c>
      <c r="BC43" s="412">
        <v>157.27300170999999</v>
      </c>
      <c r="BD43" s="410">
        <v>239.4640045127899</v>
      </c>
      <c r="BE43" s="428">
        <v>219.0029984</v>
      </c>
    </row>
    <row r="44" spans="1:57" s="173" customFormat="1" ht="12.75">
      <c r="A44" s="218"/>
      <c r="B44" s="231"/>
      <c r="C44" s="231"/>
      <c r="D44" s="231"/>
      <c r="E44" s="231"/>
      <c r="F44" s="231"/>
      <c r="G44" s="231"/>
      <c r="H44" s="231"/>
      <c r="I44" s="231"/>
      <c r="J44" s="256"/>
      <c r="K44" s="166"/>
      <c r="U44" s="422"/>
      <c r="V44" s="392">
        <v>36</v>
      </c>
      <c r="W44"/>
      <c r="X44" s="450">
        <v>12.042999999999999</v>
      </c>
      <c r="Y44" s="450">
        <v>23.27</v>
      </c>
      <c r="Z44" s="450">
        <v>4.5250000000000004</v>
      </c>
      <c r="AA44" s="450">
        <v>7.29</v>
      </c>
      <c r="AB44" s="450">
        <v>1.9330000000000001</v>
      </c>
      <c r="AC44" s="408">
        <v>68.36</v>
      </c>
      <c r="AD44" s="450">
        <v>34.42</v>
      </c>
      <c r="AE44" s="450">
        <v>8.1</v>
      </c>
      <c r="AF44" s="450">
        <v>10.001428604125973</v>
      </c>
      <c r="AG44" s="450">
        <v>1.65</v>
      </c>
      <c r="AH44" s="450">
        <v>34.997999999999998</v>
      </c>
      <c r="AI44" s="450">
        <v>7.78</v>
      </c>
      <c r="AO44" s="432">
        <v>34</v>
      </c>
      <c r="AP44" s="409">
        <v>173.09</v>
      </c>
      <c r="AQ44" s="409">
        <v>191.74600219999999</v>
      </c>
      <c r="AR44" s="425">
        <v>169.01</v>
      </c>
      <c r="AW44" s="432">
        <v>34</v>
      </c>
      <c r="AX44" s="409">
        <v>183.68</v>
      </c>
      <c r="AY44" s="409">
        <v>201.39</v>
      </c>
      <c r="AZ44" s="425">
        <v>181.19</v>
      </c>
      <c r="BB44" s="432">
        <v>34</v>
      </c>
      <c r="BC44" s="412">
        <v>150.78400000000002</v>
      </c>
      <c r="BD44" s="410">
        <v>234.72000000000003</v>
      </c>
      <c r="BE44" s="428">
        <v>214.38699819999999</v>
      </c>
    </row>
    <row r="45" spans="1:57" s="173" customFormat="1" ht="12.75">
      <c r="A45" s="218"/>
      <c r="B45" s="231"/>
      <c r="C45" s="231"/>
      <c r="D45" s="231"/>
      <c r="E45" s="231"/>
      <c r="F45" s="231"/>
      <c r="G45" s="231"/>
      <c r="H45" s="231"/>
      <c r="I45" s="231"/>
      <c r="J45" s="256"/>
      <c r="K45" s="166"/>
      <c r="U45" s="393"/>
      <c r="V45" s="392"/>
      <c r="W45"/>
      <c r="X45" s="450">
        <v>13.52857154</v>
      </c>
      <c r="Y45" s="450">
        <v>29.391285759999999</v>
      </c>
      <c r="Z45" s="450">
        <v>9.8840000969999995</v>
      </c>
      <c r="AA45" s="450">
        <v>6.6374286920000003</v>
      </c>
      <c r="AB45" s="450">
        <v>1.8661428689999999</v>
      </c>
      <c r="AC45" s="408">
        <v>78.939430239999993</v>
      </c>
      <c r="AD45" s="450">
        <v>46.51857158</v>
      </c>
      <c r="AE45" s="450">
        <v>10.15857145</v>
      </c>
      <c r="AF45" s="450">
        <v>10.002857208251942</v>
      </c>
      <c r="AG45" s="450">
        <v>1.9098571369999999</v>
      </c>
      <c r="AH45" s="450">
        <v>34.97357178</v>
      </c>
      <c r="AI45" s="450">
        <v>10.643142770000001</v>
      </c>
      <c r="AO45" s="432">
        <v>35</v>
      </c>
      <c r="AP45" s="427">
        <v>173.09100341796801</v>
      </c>
      <c r="AQ45" s="409">
        <v>183.40100097656199</v>
      </c>
      <c r="AR45" s="425">
        <v>158.09</v>
      </c>
      <c r="AW45" s="432">
        <v>35</v>
      </c>
      <c r="AX45" s="409">
        <v>181.19</v>
      </c>
      <c r="AY45" s="427">
        <v>193.74299621582</v>
      </c>
      <c r="AZ45" s="425">
        <v>171.33</v>
      </c>
      <c r="BB45" s="432">
        <v>35</v>
      </c>
      <c r="BC45" s="412">
        <v>146.97999999999999</v>
      </c>
      <c r="BD45" s="410">
        <v>230.6710003662109</v>
      </c>
      <c r="BE45" s="428">
        <v>208.9500017</v>
      </c>
    </row>
    <row r="46" spans="1:57" s="173" customFormat="1" ht="12.75">
      <c r="A46" s="218"/>
      <c r="B46" s="231"/>
      <c r="C46" s="231"/>
      <c r="D46" s="231"/>
      <c r="E46" s="231"/>
      <c r="F46" s="231"/>
      <c r="G46" s="231"/>
      <c r="H46" s="231"/>
      <c r="I46" s="231"/>
      <c r="J46" s="256"/>
      <c r="K46" s="166"/>
      <c r="U46" s="393"/>
      <c r="V46" s="392"/>
      <c r="W46"/>
      <c r="X46" s="450">
        <v>13.86</v>
      </c>
      <c r="Y46" s="450">
        <v>30.785</v>
      </c>
      <c r="Z46" s="450">
        <v>17.64</v>
      </c>
      <c r="AA46" s="450">
        <v>6.62</v>
      </c>
      <c r="AB46" s="450">
        <v>1.052</v>
      </c>
      <c r="AC46" s="408">
        <v>96.09</v>
      </c>
      <c r="AD46" s="450">
        <v>69.19</v>
      </c>
      <c r="AE46" s="450">
        <v>12.37</v>
      </c>
      <c r="AF46" s="450">
        <v>10.005714416503887</v>
      </c>
      <c r="AG46" s="450">
        <v>1.93</v>
      </c>
      <c r="AH46" s="450">
        <v>34.840000000000003</v>
      </c>
      <c r="AI46" s="450">
        <v>11.66</v>
      </c>
      <c r="AO46" s="432">
        <v>36</v>
      </c>
      <c r="AP46" s="427">
        <v>173.09100341796801</v>
      </c>
      <c r="AQ46" s="409">
        <v>183.40100097656199</v>
      </c>
      <c r="AR46" s="425">
        <v>158.09</v>
      </c>
      <c r="AW46" s="432">
        <v>36</v>
      </c>
      <c r="AX46" s="409">
        <v>171.33</v>
      </c>
      <c r="AY46" s="427">
        <v>166.452</v>
      </c>
      <c r="AZ46" s="425">
        <v>164.03</v>
      </c>
      <c r="BB46" s="432">
        <v>36</v>
      </c>
      <c r="BC46" s="412">
        <v>143.34800000000001</v>
      </c>
      <c r="BD46" s="410">
        <v>225.39499950408924</v>
      </c>
      <c r="BE46" s="428">
        <v>202.97300150000001</v>
      </c>
    </row>
    <row r="47" spans="1:57" s="173" customFormat="1" ht="12.75">
      <c r="A47" s="218"/>
      <c r="B47" s="231"/>
      <c r="C47" s="231"/>
      <c r="D47" s="231"/>
      <c r="E47" s="231"/>
      <c r="F47" s="231"/>
      <c r="G47" s="231"/>
      <c r="H47" s="231"/>
      <c r="I47" s="231"/>
      <c r="J47" s="256"/>
      <c r="K47" s="166"/>
      <c r="U47" s="393"/>
      <c r="V47" s="392"/>
      <c r="W47"/>
      <c r="X47" s="450">
        <v>14.18571418</v>
      </c>
      <c r="Y47" s="450">
        <v>30.662142620000001</v>
      </c>
      <c r="Z47" s="450">
        <v>13.24114282</v>
      </c>
      <c r="AA47" s="450">
        <v>6.9254285949999996</v>
      </c>
      <c r="AB47" s="450">
        <v>2.1361428839999999</v>
      </c>
      <c r="AC47" s="408">
        <v>84.515142170000004</v>
      </c>
      <c r="AD47" s="450">
        <v>56.14428547</v>
      </c>
      <c r="AE47" s="450">
        <v>11.487142970000001</v>
      </c>
      <c r="AF47" s="450">
        <v>10.430000032697402</v>
      </c>
      <c r="AG47" s="450">
        <v>1.7737142699999999</v>
      </c>
      <c r="AH47" s="450">
        <v>35.98928506</v>
      </c>
      <c r="AI47" s="450">
        <v>9.1042857850000001</v>
      </c>
      <c r="AO47" s="432">
        <v>37</v>
      </c>
      <c r="AP47" s="409">
        <v>162.19599909999999</v>
      </c>
      <c r="AQ47" s="409">
        <v>172.60800169999999</v>
      </c>
      <c r="AR47" s="425">
        <v>147.07</v>
      </c>
      <c r="AW47" s="432">
        <v>37</v>
      </c>
      <c r="AX47" s="409">
        <v>164.02999879999999</v>
      </c>
      <c r="AY47" s="427">
        <v>149.70199579999999</v>
      </c>
      <c r="AZ47" s="425">
        <v>147.35</v>
      </c>
      <c r="BB47" s="432">
        <v>37</v>
      </c>
      <c r="BC47" s="412">
        <v>140.58200252899999</v>
      </c>
      <c r="BD47" s="410">
        <v>220.07399951934806</v>
      </c>
      <c r="BE47" s="428">
        <v>196.9500008</v>
      </c>
    </row>
    <row r="48" spans="1:57" s="173" customFormat="1" ht="12.75">
      <c r="A48" s="218"/>
      <c r="B48" s="231"/>
      <c r="C48" s="231"/>
      <c r="D48" s="231"/>
      <c r="E48" s="231"/>
      <c r="F48" s="231"/>
      <c r="G48" s="231"/>
      <c r="H48" s="231"/>
      <c r="I48" s="231"/>
      <c r="J48" s="256"/>
      <c r="K48" s="166"/>
      <c r="U48" s="393"/>
      <c r="V48" s="392">
        <v>40</v>
      </c>
      <c r="W48"/>
      <c r="X48" s="450">
        <v>15.34</v>
      </c>
      <c r="Y48" s="450">
        <v>36.380000000000003</v>
      </c>
      <c r="Z48" s="450">
        <v>20.43</v>
      </c>
      <c r="AA48" s="450">
        <v>7.16</v>
      </c>
      <c r="AB48" s="450">
        <v>3.28</v>
      </c>
      <c r="AC48" s="408">
        <v>86.83</v>
      </c>
      <c r="AD48" s="450">
        <v>51.57</v>
      </c>
      <c r="AE48" s="450">
        <v>10.36</v>
      </c>
      <c r="AF48" s="450">
        <v>11</v>
      </c>
      <c r="AG48" s="450">
        <v>1.33</v>
      </c>
      <c r="AH48" s="450">
        <v>50.04</v>
      </c>
      <c r="AI48" s="450">
        <v>10.39</v>
      </c>
      <c r="AO48" s="432">
        <v>38</v>
      </c>
      <c r="AP48" s="409">
        <v>162.19599909999999</v>
      </c>
      <c r="AQ48" s="409">
        <v>172.60800169999999</v>
      </c>
      <c r="AR48" s="425">
        <v>147.07</v>
      </c>
      <c r="AW48" s="432">
        <v>38</v>
      </c>
      <c r="AX48" s="409">
        <v>161.62</v>
      </c>
      <c r="AY48" s="427">
        <v>135.7250061</v>
      </c>
      <c r="AZ48" s="425">
        <v>131.15</v>
      </c>
      <c r="BB48" s="432">
        <v>38</v>
      </c>
      <c r="BC48" s="412">
        <v>134.738</v>
      </c>
      <c r="BD48" s="410">
        <v>215.42199704999999</v>
      </c>
      <c r="BE48" s="428">
        <v>190.7840042</v>
      </c>
    </row>
    <row r="49" spans="1:57" s="173" customFormat="1" ht="12.75">
      <c r="A49" s="218"/>
      <c r="B49" s="231"/>
      <c r="C49" s="231"/>
      <c r="D49" s="231"/>
      <c r="E49" s="231"/>
      <c r="F49" s="231"/>
      <c r="G49" s="231"/>
      <c r="H49" s="231"/>
      <c r="I49" s="231"/>
      <c r="J49" s="256"/>
      <c r="K49" s="166"/>
      <c r="U49" s="392"/>
      <c r="V49" s="392"/>
      <c r="W49"/>
      <c r="X49" s="450">
        <v>18.08571448</v>
      </c>
      <c r="Y49" s="450">
        <v>34.163285940000002</v>
      </c>
      <c r="Z49" s="450">
        <v>19.903143069999999</v>
      </c>
      <c r="AA49" s="450">
        <v>7.0011427739999998</v>
      </c>
      <c r="AB49" s="450">
        <v>2.2765714610000001</v>
      </c>
      <c r="AC49" s="408">
        <v>81.298714770000004</v>
      </c>
      <c r="AD49" s="450">
        <v>48.17428589</v>
      </c>
      <c r="AE49" s="450">
        <v>15.737142560000001</v>
      </c>
      <c r="AF49" s="450">
        <v>11.00857162</v>
      </c>
      <c r="AG49" s="450">
        <v>1.9857142990000001</v>
      </c>
      <c r="AH49" s="450">
        <v>39.686428069999998</v>
      </c>
      <c r="AI49" s="450">
        <v>8.1814286369999998</v>
      </c>
      <c r="AO49" s="432">
        <v>39</v>
      </c>
      <c r="AP49" s="409">
        <v>153.6340027</v>
      </c>
      <c r="AQ49" s="409">
        <v>172.60800170898401</v>
      </c>
      <c r="AR49" s="425">
        <v>139.11000000000001</v>
      </c>
      <c r="AW49" s="432">
        <v>39</v>
      </c>
      <c r="AX49" s="409">
        <v>145.00399780000001</v>
      </c>
      <c r="AY49" s="427">
        <v>126.6</v>
      </c>
      <c r="AZ49" s="425">
        <v>119.86</v>
      </c>
      <c r="BB49" s="432">
        <v>39</v>
      </c>
      <c r="BC49" s="412">
        <v>131.20699792900001</v>
      </c>
      <c r="BD49" s="410">
        <v>210.14099999999999</v>
      </c>
      <c r="BE49" s="428">
        <v>184.4409995</v>
      </c>
    </row>
    <row r="50" spans="1:57" s="173" customFormat="1" ht="12.75">
      <c r="A50" s="218"/>
      <c r="B50" s="231"/>
      <c r="C50" s="231"/>
      <c r="D50" s="231"/>
      <c r="E50" s="231"/>
      <c r="F50" s="231"/>
      <c r="G50" s="231"/>
      <c r="H50" s="231"/>
      <c r="I50" s="231"/>
      <c r="J50" s="256"/>
      <c r="K50" s="166"/>
      <c r="U50" s="392"/>
      <c r="V50" s="392"/>
      <c r="W50"/>
      <c r="X50" s="450">
        <v>18.91</v>
      </c>
      <c r="Y50" s="450">
        <v>40.36</v>
      </c>
      <c r="Z50" s="450">
        <v>14.79</v>
      </c>
      <c r="AA50" s="450">
        <v>7.86</v>
      </c>
      <c r="AB50" s="450">
        <v>2.39</v>
      </c>
      <c r="AC50" s="408">
        <v>97.4</v>
      </c>
      <c r="AD50" s="450">
        <v>49.42</v>
      </c>
      <c r="AE50" s="450">
        <v>10.9</v>
      </c>
      <c r="AF50" s="450">
        <v>11</v>
      </c>
      <c r="AG50" s="450">
        <v>1.57</v>
      </c>
      <c r="AH50" s="450">
        <v>37.29</v>
      </c>
      <c r="AI50" s="450">
        <v>8.73</v>
      </c>
      <c r="AO50" s="432">
        <v>40</v>
      </c>
      <c r="AP50" s="409">
        <v>153.6340027</v>
      </c>
      <c r="AQ50" s="409">
        <v>160.46600000000001</v>
      </c>
      <c r="AR50" s="425">
        <v>139.11000000000001</v>
      </c>
      <c r="AW50" s="432">
        <v>40</v>
      </c>
      <c r="AX50" s="409">
        <v>128.87</v>
      </c>
      <c r="AY50" s="409">
        <v>119.86</v>
      </c>
      <c r="AZ50" s="425">
        <v>119.86</v>
      </c>
      <c r="BB50" s="432">
        <v>40</v>
      </c>
      <c r="BC50" s="412">
        <v>128.13</v>
      </c>
      <c r="BD50" s="410">
        <v>206.839</v>
      </c>
      <c r="BE50" s="428">
        <v>177.93399909999999</v>
      </c>
    </row>
    <row r="51" spans="1:57" s="173" customFormat="1" ht="12.75">
      <c r="A51" s="218"/>
      <c r="B51" s="231"/>
      <c r="C51" s="231"/>
      <c r="D51" s="231"/>
      <c r="E51" s="231"/>
      <c r="F51" s="231"/>
      <c r="G51" s="231"/>
      <c r="H51" s="231"/>
      <c r="I51" s="231"/>
      <c r="J51" s="256"/>
      <c r="K51" s="166"/>
      <c r="U51" s="392"/>
      <c r="V51" s="392"/>
      <c r="W51"/>
      <c r="X51" s="450">
        <v>18.942856924874402</v>
      </c>
      <c r="Y51" s="450">
        <v>45.664857046944704</v>
      </c>
      <c r="Z51" s="450">
        <v>13.250000136239143</v>
      </c>
      <c r="AA51" s="450">
        <v>7.7904285703386531</v>
      </c>
      <c r="AB51" s="450">
        <v>2.0807142598288357</v>
      </c>
      <c r="AC51" s="408">
        <v>89.837426321847062</v>
      </c>
      <c r="AD51" s="450">
        <v>52.804285866873556</v>
      </c>
      <c r="AE51" s="450">
        <v>9.0100000926426418</v>
      </c>
      <c r="AF51" s="450">
        <v>11</v>
      </c>
      <c r="AG51" s="450">
        <v>1.8558571338653529</v>
      </c>
      <c r="AH51" s="450">
        <v>38.216427939278695</v>
      </c>
      <c r="AI51" s="450">
        <v>10.265714509146521</v>
      </c>
      <c r="AO51" s="432">
        <v>41</v>
      </c>
      <c r="AP51" s="409">
        <v>144.54400630000001</v>
      </c>
      <c r="AQ51" s="409">
        <v>148.89699999999999</v>
      </c>
      <c r="AR51" s="425">
        <v>139.11000000000001</v>
      </c>
      <c r="AW51" s="432">
        <v>41</v>
      </c>
      <c r="AX51" s="409">
        <v>113.2139969</v>
      </c>
      <c r="AY51" s="409">
        <v>108.82899999999999</v>
      </c>
      <c r="AZ51" s="425">
        <v>113.21</v>
      </c>
      <c r="BB51" s="432">
        <v>41</v>
      </c>
      <c r="BC51" s="412">
        <v>123.19800044700001</v>
      </c>
      <c r="BD51" s="410">
        <v>201.45299999999997</v>
      </c>
      <c r="BE51" s="428">
        <v>171.6890023</v>
      </c>
    </row>
    <row r="52" spans="1:57" s="173" customFormat="1" ht="12.75">
      <c r="A52" s="218"/>
      <c r="B52" s="231"/>
      <c r="C52" s="231"/>
      <c r="D52" s="231"/>
      <c r="E52" s="231"/>
      <c r="F52" s="231"/>
      <c r="G52" s="231"/>
      <c r="H52" s="231"/>
      <c r="I52" s="231"/>
      <c r="J52" s="256"/>
      <c r="K52" s="166"/>
      <c r="U52" s="392"/>
      <c r="V52" s="392">
        <v>44</v>
      </c>
      <c r="W52"/>
      <c r="X52" s="450">
        <v>15.77</v>
      </c>
      <c r="Y52" s="450">
        <v>39.85</v>
      </c>
      <c r="Z52" s="450">
        <v>16.07</v>
      </c>
      <c r="AA52" s="450">
        <v>7.52</v>
      </c>
      <c r="AB52" s="450">
        <v>2.48</v>
      </c>
      <c r="AC52" s="408">
        <v>80.75</v>
      </c>
      <c r="AD52" s="450">
        <v>47.38</v>
      </c>
      <c r="AE52" s="450">
        <v>11.62</v>
      </c>
      <c r="AF52" s="450">
        <v>10</v>
      </c>
      <c r="AG52" s="450">
        <v>1.298</v>
      </c>
      <c r="AH52" s="450">
        <v>34.799999999999997</v>
      </c>
      <c r="AI52" s="450">
        <v>9.2100000000000009</v>
      </c>
      <c r="AO52" s="432">
        <v>42</v>
      </c>
      <c r="AP52" s="409">
        <v>144.54400630000001</v>
      </c>
      <c r="AQ52" s="409">
        <v>148.89699999999999</v>
      </c>
      <c r="AR52" s="425">
        <v>128.35</v>
      </c>
      <c r="AW52" s="432">
        <v>42</v>
      </c>
      <c r="AX52" s="409">
        <v>117.64</v>
      </c>
      <c r="AY52" s="409">
        <v>98.04</v>
      </c>
      <c r="AZ52" s="425">
        <v>100.18</v>
      </c>
      <c r="BB52" s="432">
        <v>42</v>
      </c>
      <c r="BC52" s="412">
        <v>118.85000000000001</v>
      </c>
      <c r="BD52" s="410">
        <v>196.38000000000002</v>
      </c>
      <c r="BE52" s="428">
        <v>165.69499870000001</v>
      </c>
    </row>
    <row r="53" spans="1:57" s="173" customFormat="1" ht="12.75">
      <c r="A53" s="218"/>
      <c r="B53" s="231"/>
      <c r="C53" s="231"/>
      <c r="D53" s="231"/>
      <c r="E53" s="231"/>
      <c r="F53" s="231"/>
      <c r="G53" s="231"/>
      <c r="H53" s="231"/>
      <c r="I53" s="231"/>
      <c r="J53" s="256"/>
      <c r="K53" s="166"/>
      <c r="U53" s="392"/>
      <c r="V53" s="392"/>
      <c r="W53"/>
      <c r="X53" s="450">
        <v>23.728571479999999</v>
      </c>
      <c r="Y53" s="450">
        <v>61.090667089999997</v>
      </c>
      <c r="Z53" s="450">
        <v>38.42033386</v>
      </c>
      <c r="AA53" s="450">
        <v>8.9832856999999997</v>
      </c>
      <c r="AB53" s="450">
        <v>4.4537142860000003</v>
      </c>
      <c r="AC53" s="408">
        <v>83.839285709999999</v>
      </c>
      <c r="AD53" s="450">
        <v>47.64285769</v>
      </c>
      <c r="AE53" s="450">
        <v>13.18000003</v>
      </c>
      <c r="AF53" s="450">
        <v>10.001428600000001</v>
      </c>
      <c r="AG53" s="450">
        <v>1.2431428769999999</v>
      </c>
      <c r="AH53" s="450">
        <v>37.059285850000002</v>
      </c>
      <c r="AI53" s="450">
        <v>9.9271429609999995</v>
      </c>
      <c r="AO53" s="432">
        <v>43</v>
      </c>
      <c r="AP53" s="409">
        <v>133.50900268554599</v>
      </c>
      <c r="AQ53" s="409">
        <v>140.44499999999999</v>
      </c>
      <c r="AR53" s="425">
        <v>128.35</v>
      </c>
      <c r="AW53" s="432">
        <v>43</v>
      </c>
      <c r="AX53" s="409">
        <v>115.420997619628</v>
      </c>
      <c r="AY53" s="409">
        <v>102.325</v>
      </c>
      <c r="AZ53" s="425">
        <v>89.58</v>
      </c>
      <c r="BB53" s="432">
        <v>43</v>
      </c>
      <c r="BC53" s="412">
        <v>112.50799894332873</v>
      </c>
      <c r="BD53" s="410">
        <v>192.565</v>
      </c>
      <c r="BE53" s="428">
        <v>160.3979965</v>
      </c>
    </row>
    <row r="54" spans="1:57" s="173" customFormat="1" ht="12.75">
      <c r="A54" s="218"/>
      <c r="B54" s="231"/>
      <c r="C54" s="231"/>
      <c r="D54" s="231"/>
      <c r="E54" s="231"/>
      <c r="F54" s="231"/>
      <c r="G54" s="231"/>
      <c r="H54" s="231"/>
      <c r="I54" s="231"/>
      <c r="J54" s="256"/>
      <c r="K54" s="166"/>
      <c r="U54" s="392"/>
      <c r="V54" s="392"/>
      <c r="W54"/>
      <c r="X54" s="450">
        <v>30.528571810041125</v>
      </c>
      <c r="Y54" s="450">
        <v>77.433666865030759</v>
      </c>
      <c r="Z54" s="450">
        <v>23.011333147684685</v>
      </c>
      <c r="AA54" s="450">
        <v>10.47</v>
      </c>
      <c r="AB54" s="450">
        <v>8.2200000000000006</v>
      </c>
      <c r="AC54" s="408">
        <v>80.249285016741013</v>
      </c>
      <c r="AD54" s="450">
        <v>64.83</v>
      </c>
      <c r="AE54" s="450">
        <v>12.43</v>
      </c>
      <c r="AF54" s="450">
        <v>10.001428604125973</v>
      </c>
      <c r="AG54" s="450">
        <v>1.5007142850330841</v>
      </c>
      <c r="AH54" s="450">
        <v>36.905714307512518</v>
      </c>
      <c r="AI54" s="450">
        <v>10.785714285714255</v>
      </c>
      <c r="AO54" s="432">
        <v>44</v>
      </c>
      <c r="AP54" s="409">
        <v>133.50900268554599</v>
      </c>
      <c r="AQ54" s="409">
        <v>140.44499999999999</v>
      </c>
      <c r="AR54" s="173">
        <v>121.2</v>
      </c>
      <c r="AW54" s="432">
        <v>44</v>
      </c>
      <c r="AX54" s="409">
        <v>100.18</v>
      </c>
      <c r="AY54" s="409">
        <v>91.68</v>
      </c>
      <c r="AZ54" s="425">
        <v>75.16</v>
      </c>
      <c r="BB54" s="432">
        <v>44</v>
      </c>
      <c r="BC54" s="412">
        <v>108.26299999999999</v>
      </c>
      <c r="BD54" s="410">
        <v>187.09000000000003</v>
      </c>
      <c r="BE54" s="428">
        <v>154.79199919999999</v>
      </c>
    </row>
    <row r="55" spans="1:57" s="173" customFormat="1" ht="12.75">
      <c r="A55" s="218"/>
      <c r="B55" s="231"/>
      <c r="C55" s="231"/>
      <c r="D55" s="231"/>
      <c r="E55" s="231"/>
      <c r="F55" s="231"/>
      <c r="G55" s="231"/>
      <c r="H55" s="231"/>
      <c r="I55" s="231"/>
      <c r="J55" s="256"/>
      <c r="K55" s="166"/>
      <c r="U55" s="392"/>
      <c r="V55" s="392"/>
      <c r="W55"/>
      <c r="X55" s="450">
        <v>19.285699999999999</v>
      </c>
      <c r="Y55" s="450">
        <v>47.748571668352348</v>
      </c>
      <c r="Z55" s="450">
        <v>14.493142809186628</v>
      </c>
      <c r="AA55" s="450">
        <v>7.8201428140912697</v>
      </c>
      <c r="AB55" s="450">
        <v>2.3963000000000001</v>
      </c>
      <c r="AC55" s="408">
        <v>74.034999999999997</v>
      </c>
      <c r="AD55" s="450">
        <v>60.726999999999997</v>
      </c>
      <c r="AE55" s="450">
        <v>9.5739999999999998</v>
      </c>
      <c r="AF55" s="450">
        <v>10.001428604125966</v>
      </c>
      <c r="AG55" s="450">
        <v>1.2811428649084857</v>
      </c>
      <c r="AH55" s="450">
        <v>38.396000000000001</v>
      </c>
      <c r="AI55" s="450">
        <v>21.811399999999999</v>
      </c>
      <c r="AO55" s="432">
        <v>45</v>
      </c>
      <c r="AP55" s="409">
        <v>133.50900268554599</v>
      </c>
      <c r="AQ55" s="409">
        <v>134.84</v>
      </c>
      <c r="AR55" s="425">
        <v>121.2</v>
      </c>
      <c r="AW55" s="432">
        <v>45</v>
      </c>
      <c r="AX55" s="409">
        <v>83.341003420000007</v>
      </c>
      <c r="AY55" s="409">
        <v>79.23</v>
      </c>
      <c r="AZ55" s="425">
        <v>61.21</v>
      </c>
      <c r="BB55" s="432">
        <v>45</v>
      </c>
      <c r="BC55" s="412">
        <v>102.77400085399999</v>
      </c>
      <c r="BD55" s="410">
        <v>183.072</v>
      </c>
      <c r="BE55" s="428">
        <v>149.715</v>
      </c>
    </row>
    <row r="56" spans="1:57" s="173" customFormat="1" ht="12.75">
      <c r="A56" s="218"/>
      <c r="B56" s="231"/>
      <c r="C56" s="231"/>
      <c r="D56" s="231"/>
      <c r="E56" s="231"/>
      <c r="F56" s="231"/>
      <c r="G56" s="231"/>
      <c r="H56" s="231"/>
      <c r="I56" s="231"/>
      <c r="J56" s="256"/>
      <c r="K56" s="166"/>
      <c r="U56" s="392"/>
      <c r="V56" s="392">
        <v>48</v>
      </c>
      <c r="W56"/>
      <c r="X56" s="450">
        <v>18.57</v>
      </c>
      <c r="Y56" s="450">
        <v>56.05</v>
      </c>
      <c r="Z56" s="450">
        <v>23.31</v>
      </c>
      <c r="AA56" s="450">
        <v>7.5830000000000002</v>
      </c>
      <c r="AB56" s="450">
        <v>2.44</v>
      </c>
      <c r="AC56" s="408">
        <v>82.129000000000005</v>
      </c>
      <c r="AD56" s="450">
        <v>61.54</v>
      </c>
      <c r="AE56" s="450">
        <v>8.7200000000000006</v>
      </c>
      <c r="AF56" s="450">
        <v>9.7940000000000005</v>
      </c>
      <c r="AG56" s="450">
        <v>1.64</v>
      </c>
      <c r="AH56" s="450">
        <v>40.08</v>
      </c>
      <c r="AI56" s="450">
        <v>26.073</v>
      </c>
      <c r="AO56" s="432">
        <v>46</v>
      </c>
      <c r="AP56" s="409">
        <v>124.56</v>
      </c>
      <c r="AQ56" s="409">
        <v>134.84</v>
      </c>
      <c r="AR56" s="425">
        <v>112.14</v>
      </c>
      <c r="AW56" s="432">
        <v>46</v>
      </c>
      <c r="AX56" s="409">
        <v>73.136001586914006</v>
      </c>
      <c r="AY56" s="409">
        <v>81.28</v>
      </c>
      <c r="AZ56" s="425">
        <v>43.99</v>
      </c>
      <c r="BB56" s="432">
        <v>46</v>
      </c>
      <c r="BC56" s="412">
        <v>99.224143177270747</v>
      </c>
      <c r="BD56" s="410">
        <v>179.65</v>
      </c>
      <c r="BE56" s="428">
        <v>144.1180004</v>
      </c>
    </row>
    <row r="57" spans="1:57" s="173" customFormat="1" ht="12.75">
      <c r="A57" s="218"/>
      <c r="B57" s="231"/>
      <c r="C57" s="231"/>
      <c r="D57" s="231"/>
      <c r="E57" s="231"/>
      <c r="F57" s="231"/>
      <c r="G57" s="231"/>
      <c r="H57" s="231"/>
      <c r="I57" s="231"/>
      <c r="J57" s="256"/>
      <c r="K57" s="166"/>
      <c r="U57" s="392"/>
      <c r="V57" s="392"/>
      <c r="W57"/>
      <c r="X57" s="450">
        <v>31.86</v>
      </c>
      <c r="Y57" s="450">
        <v>78.91</v>
      </c>
      <c r="Z57" s="450">
        <v>47.94</v>
      </c>
      <c r="AA57" s="450">
        <v>10.81</v>
      </c>
      <c r="AB57" s="450">
        <v>4.71</v>
      </c>
      <c r="AC57" s="408">
        <v>105.09</v>
      </c>
      <c r="AD57" s="450">
        <v>83.95</v>
      </c>
      <c r="AE57" s="450">
        <v>18.13</v>
      </c>
      <c r="AF57" s="450">
        <v>10</v>
      </c>
      <c r="AG57" s="450">
        <v>1.615</v>
      </c>
      <c r="AH57" s="450">
        <v>50.85</v>
      </c>
      <c r="AI57" s="450">
        <v>25.96</v>
      </c>
      <c r="AO57" s="432">
        <v>47</v>
      </c>
      <c r="AP57" s="409">
        <v>124.56</v>
      </c>
      <c r="AQ57" s="409">
        <v>134.84</v>
      </c>
      <c r="AR57" s="425">
        <v>112.14</v>
      </c>
      <c r="AW57" s="432">
        <v>47</v>
      </c>
      <c r="AX57" s="409">
        <v>49.643001556396399</v>
      </c>
      <c r="AY57" s="409">
        <v>79.23</v>
      </c>
      <c r="AZ57" s="425">
        <v>25.78</v>
      </c>
      <c r="BB57" s="432">
        <v>47</v>
      </c>
      <c r="BC57" s="412">
        <v>98.391001403331657</v>
      </c>
      <c r="BD57" s="410">
        <v>174.434</v>
      </c>
      <c r="BE57" s="428">
        <v>138.82499809999999</v>
      </c>
    </row>
    <row r="58" spans="1:57" s="173" customFormat="1" ht="12.75">
      <c r="A58" s="218"/>
      <c r="B58" s="231"/>
      <c r="C58" s="231"/>
      <c r="D58" s="231"/>
      <c r="E58" s="231"/>
      <c r="F58" s="231"/>
      <c r="G58" s="231"/>
      <c r="H58" s="231"/>
      <c r="I58" s="231"/>
      <c r="J58" s="256"/>
      <c r="K58" s="166"/>
      <c r="U58" s="392"/>
      <c r="V58" s="392"/>
      <c r="W58"/>
      <c r="X58" s="450">
        <v>45.715000000000003</v>
      </c>
      <c r="Y58" s="450">
        <v>120.64</v>
      </c>
      <c r="Z58" s="450">
        <v>31.65</v>
      </c>
      <c r="AA58" s="450">
        <v>19.32</v>
      </c>
      <c r="AB58" s="450">
        <v>12.4</v>
      </c>
      <c r="AC58" s="408">
        <v>111.883</v>
      </c>
      <c r="AD58" s="450">
        <v>89.3</v>
      </c>
      <c r="AE58" s="450">
        <v>21.54</v>
      </c>
      <c r="AF58" s="450">
        <v>10</v>
      </c>
      <c r="AG58" s="450">
        <v>1.31</v>
      </c>
      <c r="AH58" s="450">
        <v>85.53</v>
      </c>
      <c r="AI58" s="450">
        <v>28.62</v>
      </c>
      <c r="AO58" s="432">
        <v>48</v>
      </c>
      <c r="AP58" s="409">
        <v>117.827</v>
      </c>
      <c r="AQ58" s="409">
        <v>134.15</v>
      </c>
      <c r="AR58" s="425">
        <v>101.14</v>
      </c>
      <c r="AW58" s="432">
        <v>48</v>
      </c>
      <c r="AX58" s="409">
        <v>45.865000000000002</v>
      </c>
      <c r="AY58" s="409">
        <v>79.23</v>
      </c>
      <c r="AZ58" s="425">
        <v>29.34</v>
      </c>
      <c r="BB58" s="432">
        <v>48</v>
      </c>
      <c r="BC58" s="412">
        <v>87.924999999999983</v>
      </c>
      <c r="BD58" s="410">
        <v>169.50000000000003</v>
      </c>
      <c r="BE58" s="428">
        <v>133.112999</v>
      </c>
    </row>
    <row r="59" spans="1:57" s="173" customFormat="1" ht="13.5">
      <c r="A59" s="218"/>
      <c r="B59" s="231"/>
      <c r="C59" s="231"/>
      <c r="D59" s="231"/>
      <c r="E59" s="231"/>
      <c r="F59" s="231"/>
      <c r="G59" s="231"/>
      <c r="H59" s="231"/>
      <c r="I59" s="231"/>
      <c r="J59" s="256"/>
      <c r="K59" s="166"/>
      <c r="U59" s="392"/>
      <c r="V59" s="392">
        <v>51</v>
      </c>
      <c r="W59"/>
      <c r="X59" s="450">
        <v>36.909999999999997</v>
      </c>
      <c r="Y59" s="450">
        <v>78.84</v>
      </c>
      <c r="Z59" s="450">
        <v>19.73</v>
      </c>
      <c r="AA59" s="450">
        <v>13.65</v>
      </c>
      <c r="AB59" s="450">
        <v>8.74</v>
      </c>
      <c r="AC59" s="408">
        <v>101.2</v>
      </c>
      <c r="AD59" s="450">
        <v>99.78</v>
      </c>
      <c r="AE59" s="450">
        <v>27.96</v>
      </c>
      <c r="AF59" s="450">
        <v>10</v>
      </c>
      <c r="AG59" s="450">
        <v>1.1399999999999999</v>
      </c>
      <c r="AH59" s="450">
        <v>116.12</v>
      </c>
      <c r="AI59" s="450">
        <v>54.8</v>
      </c>
      <c r="AO59" s="432">
        <v>49</v>
      </c>
      <c r="AP59" s="409">
        <v>117.827</v>
      </c>
      <c r="AQ59" s="409">
        <v>134.15</v>
      </c>
      <c r="AR59" s="425">
        <v>101.14</v>
      </c>
      <c r="AW59" s="432">
        <v>49</v>
      </c>
      <c r="AX59" s="433">
        <v>51.566714695521732</v>
      </c>
      <c r="AY59" s="409">
        <v>81.28</v>
      </c>
      <c r="AZ59" s="425">
        <v>34.76</v>
      </c>
      <c r="BB59" s="432">
        <v>49</v>
      </c>
      <c r="BC59" s="412">
        <v>85.033142868961448</v>
      </c>
      <c r="BD59" s="410">
        <v>164.72300000000001</v>
      </c>
      <c r="BE59" s="428">
        <v>128.37000269999999</v>
      </c>
    </row>
    <row r="60" spans="1:57" s="173" customFormat="1" ht="13.5" thickBot="1">
      <c r="A60" s="218"/>
      <c r="B60" s="231"/>
      <c r="C60" s="231"/>
      <c r="D60" s="231"/>
      <c r="E60" s="231"/>
      <c r="F60" s="231"/>
      <c r="G60" s="231"/>
      <c r="H60" s="231"/>
      <c r="I60" s="231"/>
      <c r="J60" s="256"/>
      <c r="K60" s="166"/>
      <c r="U60" s="392"/>
      <c r="V60" s="392"/>
      <c r="W60"/>
      <c r="X60" s="450">
        <v>68.171428680419893</v>
      </c>
      <c r="Y60" s="450">
        <v>173.24642835344551</v>
      </c>
      <c r="Z60" s="450">
        <v>46.748427799769779</v>
      </c>
      <c r="AA60" s="450">
        <v>20.258571216038241</v>
      </c>
      <c r="AB60" s="450">
        <v>16.477428436279258</v>
      </c>
      <c r="AC60" s="408">
        <v>183.30985913957815</v>
      </c>
      <c r="AD60" s="450">
        <v>150.62857273646728</v>
      </c>
      <c r="AE60" s="450">
        <v>44.407142639160142</v>
      </c>
      <c r="AF60" s="450">
        <v>10</v>
      </c>
      <c r="AG60" s="450">
        <v>1.2935714210782672</v>
      </c>
      <c r="AH60" s="450">
        <v>146.74785723004999</v>
      </c>
      <c r="AI60" s="450">
        <v>50.432856423514181</v>
      </c>
      <c r="AO60" s="432">
        <v>50</v>
      </c>
      <c r="AP60" s="409">
        <v>111.587</v>
      </c>
      <c r="AQ60" s="409">
        <v>128.977</v>
      </c>
      <c r="AR60" s="425">
        <v>96.75</v>
      </c>
      <c r="AW60" s="432">
        <v>50</v>
      </c>
      <c r="AX60" s="409">
        <v>69.12</v>
      </c>
      <c r="AY60" s="409">
        <v>69.123000000000005</v>
      </c>
      <c r="AZ60" s="425">
        <v>32.950000000000003</v>
      </c>
      <c r="BB60" s="432">
        <v>50</v>
      </c>
      <c r="BC60" s="412">
        <v>78.216999999999999</v>
      </c>
      <c r="BD60" s="410">
        <v>160.208</v>
      </c>
      <c r="BE60" s="428">
        <v>122.7149982</v>
      </c>
    </row>
    <row r="61" spans="1:57" s="173" customFormat="1" ht="12.75">
      <c r="A61" s="218"/>
      <c r="B61" s="231"/>
      <c r="C61" s="231"/>
      <c r="D61" s="231"/>
      <c r="E61" s="231"/>
      <c r="F61" s="231"/>
      <c r="G61" s="231"/>
      <c r="H61" s="231"/>
      <c r="I61" s="231"/>
      <c r="J61" s="256"/>
      <c r="K61" s="166"/>
      <c r="U61" s="421">
        <v>2015</v>
      </c>
      <c r="V61" s="401">
        <v>1</v>
      </c>
      <c r="W61">
        <v>1</v>
      </c>
      <c r="X61" s="450">
        <v>68.54285648890901</v>
      </c>
      <c r="Y61" s="450">
        <v>128.19599696568042</v>
      </c>
      <c r="Z61" s="450">
        <v>45.029000418526742</v>
      </c>
      <c r="AA61" s="450">
        <v>22.87971414838513</v>
      </c>
      <c r="AB61" s="450">
        <v>19.893999917166528</v>
      </c>
      <c r="AC61" s="408">
        <v>330.59428187778974</v>
      </c>
      <c r="AD61" s="450">
        <v>194.22142791748016</v>
      </c>
      <c r="AE61" s="450">
        <v>47.308570316859615</v>
      </c>
      <c r="AF61" s="450">
        <v>10.010000092642628</v>
      </c>
      <c r="AG61" s="450">
        <v>1.0784285579408874</v>
      </c>
      <c r="AH61" s="450">
        <v>183.91999816894503</v>
      </c>
      <c r="AI61" s="450">
        <v>92.277143205914939</v>
      </c>
      <c r="AO61" s="432">
        <v>51</v>
      </c>
      <c r="AP61" s="409">
        <v>111.587</v>
      </c>
      <c r="AQ61" s="409">
        <v>128.977</v>
      </c>
      <c r="AR61" s="425">
        <v>96.75</v>
      </c>
      <c r="AW61" s="432">
        <v>51</v>
      </c>
      <c r="AX61" s="409">
        <v>63.18</v>
      </c>
      <c r="AY61" s="409">
        <v>63.18</v>
      </c>
      <c r="AZ61" s="425">
        <v>25.78</v>
      </c>
      <c r="BB61" s="432">
        <v>51</v>
      </c>
      <c r="BC61" s="412">
        <v>74.797000000476842</v>
      </c>
      <c r="BD61" s="410">
        <v>157.54600000000002</v>
      </c>
      <c r="BE61" s="428">
        <v>120.156003</v>
      </c>
    </row>
    <row r="62" spans="1:57" s="173" customFormat="1" ht="12.75">
      <c r="A62" s="218"/>
      <c r="B62" s="231"/>
      <c r="C62" s="231"/>
      <c r="D62" s="231"/>
      <c r="E62" s="231"/>
      <c r="F62" s="231"/>
      <c r="G62" s="231"/>
      <c r="H62" s="231"/>
      <c r="I62" s="231"/>
      <c r="J62" s="256"/>
      <c r="K62" s="166"/>
      <c r="U62" s="392"/>
      <c r="V62" s="392"/>
      <c r="W62">
        <v>2</v>
      </c>
      <c r="X62" s="450">
        <v>49.685714176722875</v>
      </c>
      <c r="Y62" s="450">
        <v>96.163429260253665</v>
      </c>
      <c r="Z62" s="450">
        <v>43.363000052315797</v>
      </c>
      <c r="AA62" s="450">
        <v>14.161143030439073</v>
      </c>
      <c r="AB62" s="450">
        <v>11.166571480887255</v>
      </c>
      <c r="AC62" s="408">
        <v>214.08728681291797</v>
      </c>
      <c r="AD62" s="450">
        <v>138.71857234409842</v>
      </c>
      <c r="AE62" s="450">
        <v>33.982857295444987</v>
      </c>
      <c r="AF62" s="450">
        <v>9.4300000326974018</v>
      </c>
      <c r="AG62" s="450">
        <v>1.124142876693178</v>
      </c>
      <c r="AH62" s="450">
        <v>270.27856881277859</v>
      </c>
      <c r="AI62" s="450">
        <v>92.534285409109799</v>
      </c>
      <c r="AO62" s="432">
        <v>52</v>
      </c>
      <c r="AP62" s="409">
        <v>120.986000061035</v>
      </c>
      <c r="AQ62" s="409">
        <v>138.54</v>
      </c>
      <c r="AR62" s="425">
        <v>96.75</v>
      </c>
      <c r="AW62" s="432">
        <v>52</v>
      </c>
      <c r="AX62" s="409">
        <v>61.214000701904297</v>
      </c>
      <c r="AY62" s="409">
        <v>83.69</v>
      </c>
      <c r="AZ62" s="425">
        <v>22.26</v>
      </c>
      <c r="BB62" s="432">
        <v>52</v>
      </c>
      <c r="BC62" s="412">
        <v>74.148001715540829</v>
      </c>
      <c r="BD62" s="410">
        <v>154.74090000000001</v>
      </c>
      <c r="BE62" s="428">
        <v>116.128997</v>
      </c>
    </row>
    <row r="63" spans="1:57" s="173" customFormat="1" ht="12.75">
      <c r="A63" s="218"/>
      <c r="B63" s="231"/>
      <c r="C63" s="231"/>
      <c r="D63" s="231"/>
      <c r="E63" s="231"/>
      <c r="F63" s="231"/>
      <c r="G63" s="231"/>
      <c r="H63" s="231"/>
      <c r="I63" s="231"/>
      <c r="J63" s="256"/>
      <c r="K63" s="166"/>
      <c r="U63" s="392"/>
      <c r="V63" s="392"/>
      <c r="W63">
        <v>3</v>
      </c>
      <c r="X63" s="450">
        <v>63.18571363176612</v>
      </c>
      <c r="Y63" s="450">
        <v>170.70128413609078</v>
      </c>
      <c r="Z63" s="450">
        <v>71.775428771972571</v>
      </c>
      <c r="AA63" s="450">
        <v>13.84971414293557</v>
      </c>
      <c r="AB63" s="450">
        <v>9.8989998953682861</v>
      </c>
      <c r="AC63" s="408">
        <v>181.50271388462556</v>
      </c>
      <c r="AD63" s="450">
        <v>156.31142970493829</v>
      </c>
      <c r="AE63" s="450">
        <v>26.197142464773954</v>
      </c>
      <c r="AF63" s="450">
        <v>9</v>
      </c>
      <c r="AG63" s="450">
        <v>1.2850000006811924</v>
      </c>
      <c r="AH63" s="450">
        <v>324.18071855817436</v>
      </c>
      <c r="AI63" s="450">
        <v>77.014000483921535</v>
      </c>
      <c r="AO63" s="432">
        <v>53</v>
      </c>
      <c r="AP63" s="409"/>
      <c r="AQ63" s="409"/>
      <c r="AR63" s="425"/>
      <c r="AW63" s="432">
        <v>53</v>
      </c>
      <c r="BB63" s="432">
        <v>53</v>
      </c>
      <c r="BC63" s="412"/>
      <c r="BD63" s="410"/>
      <c r="BE63" s="428"/>
    </row>
    <row r="64" spans="1:57" s="173" customFormat="1" ht="12.75">
      <c r="A64" s="218"/>
      <c r="B64" s="231"/>
      <c r="C64" s="231"/>
      <c r="D64" s="231"/>
      <c r="E64" s="231"/>
      <c r="F64" s="231"/>
      <c r="G64" s="231"/>
      <c r="H64" s="231"/>
      <c r="I64" s="231"/>
      <c r="J64" s="256"/>
      <c r="K64" s="166"/>
      <c r="U64" s="392"/>
      <c r="V64" s="392">
        <v>4</v>
      </c>
      <c r="W64">
        <v>4</v>
      </c>
      <c r="X64" s="450">
        <v>92.357142857142819</v>
      </c>
      <c r="Y64" s="450">
        <v>159.75871276855426</v>
      </c>
      <c r="Z64" s="450">
        <v>123.43885803222614</v>
      </c>
      <c r="AA64" s="450">
        <v>23.090571539742559</v>
      </c>
      <c r="AB64" s="450">
        <v>17.496428762163383</v>
      </c>
      <c r="AC64" s="408">
        <v>321.27714320591474</v>
      </c>
      <c r="AD64" s="450">
        <v>188.44857134137786</v>
      </c>
      <c r="AE64" s="450">
        <v>42.578571592058424</v>
      </c>
      <c r="AF64" s="450">
        <v>9.0057144165039045</v>
      </c>
      <c r="AG64" s="450">
        <v>2.8518571853637655</v>
      </c>
      <c r="AH64" s="450">
        <v>226.1550009591233</v>
      </c>
      <c r="AI64" s="450">
        <v>82.329572405133788</v>
      </c>
      <c r="AP64" s="410"/>
      <c r="AQ64" s="410"/>
      <c r="AR64" s="428"/>
    </row>
    <row r="65" spans="1:44" s="173" customFormat="1" ht="12.75">
      <c r="A65" s="218"/>
      <c r="B65" s="231"/>
      <c r="C65" s="231"/>
      <c r="D65" s="231"/>
      <c r="E65" s="231"/>
      <c r="F65" s="231"/>
      <c r="G65" s="231"/>
      <c r="H65" s="231"/>
      <c r="I65" s="231"/>
      <c r="J65" s="256"/>
      <c r="K65" s="166"/>
      <c r="U65" s="392"/>
      <c r="V65" s="392"/>
      <c r="W65">
        <v>5</v>
      </c>
      <c r="X65" s="450">
        <v>89.485714503696826</v>
      </c>
      <c r="Y65" s="450">
        <v>175.85857282366015</v>
      </c>
      <c r="Z65" s="450">
        <v>98.794857025146186</v>
      </c>
      <c r="AA65" s="450">
        <v>20.899142946515727</v>
      </c>
      <c r="AB65" s="450">
        <v>18.429857390267454</v>
      </c>
      <c r="AC65" s="408">
        <v>327.06042698451427</v>
      </c>
      <c r="AD65" s="450">
        <v>191.91857365199442</v>
      </c>
      <c r="AE65" s="450">
        <v>47.517142159598151</v>
      </c>
      <c r="AF65" s="450">
        <v>9</v>
      </c>
      <c r="AG65" s="450">
        <v>6.0409999234335663</v>
      </c>
      <c r="AH65" s="450">
        <v>175.73643166678244</v>
      </c>
      <c r="AI65" s="450">
        <v>61.832857404436346</v>
      </c>
      <c r="AP65" s="429"/>
      <c r="AQ65" s="429"/>
      <c r="AR65" s="428"/>
    </row>
    <row r="66" spans="1:44" s="173" customFormat="1" ht="12.75">
      <c r="A66" s="218"/>
      <c r="B66" s="231"/>
      <c r="C66" s="231"/>
      <c r="D66" s="231"/>
      <c r="E66" s="231"/>
      <c r="F66" s="231"/>
      <c r="G66" s="231"/>
      <c r="H66" s="231"/>
      <c r="I66" s="231"/>
      <c r="J66" s="256"/>
      <c r="K66" s="166"/>
      <c r="U66" s="392"/>
      <c r="V66" s="392"/>
      <c r="W66">
        <v>6</v>
      </c>
      <c r="X66" s="450">
        <v>70.542857033865786</v>
      </c>
      <c r="Y66" s="450">
        <v>165.36414119175461</v>
      </c>
      <c r="Z66" s="450">
        <v>47.4197137015206</v>
      </c>
      <c r="AA66" s="450">
        <v>21.769857134137798</v>
      </c>
      <c r="AB66" s="450">
        <v>15.948999949863927</v>
      </c>
      <c r="AC66" s="408">
        <v>382.54914855956986</v>
      </c>
      <c r="AD66" s="450">
        <v>206.39285714285671</v>
      </c>
      <c r="AE66" s="450">
        <v>21.769857134137798</v>
      </c>
      <c r="AF66" s="450">
        <v>9</v>
      </c>
      <c r="AG66" s="450">
        <v>8.9162856510707265</v>
      </c>
      <c r="AH66" s="450">
        <v>124.30357033865756</v>
      </c>
      <c r="AI66" s="450">
        <v>71.741429465157537</v>
      </c>
      <c r="AP66" s="429"/>
      <c r="AQ66" s="429"/>
      <c r="AR66" s="425"/>
    </row>
    <row r="67" spans="1:44" s="173" customFormat="1" ht="12.75">
      <c r="A67" s="218"/>
      <c r="B67" s="231"/>
      <c r="C67" s="231"/>
      <c r="D67" s="231"/>
      <c r="E67" s="231"/>
      <c r="F67" s="231"/>
      <c r="G67" s="231"/>
      <c r="H67" s="231"/>
      <c r="I67" s="231"/>
      <c r="J67" s="256"/>
      <c r="K67" s="166"/>
      <c r="U67" s="392"/>
      <c r="V67" s="392"/>
      <c r="W67">
        <v>7</v>
      </c>
      <c r="X67" s="450">
        <v>74.442858014787944</v>
      </c>
      <c r="Y67" s="450">
        <v>115.832716805594</v>
      </c>
      <c r="Z67" s="450">
        <v>39.554857526506659</v>
      </c>
      <c r="AA67" s="450">
        <v>25.199285234723742</v>
      </c>
      <c r="AB67" s="450">
        <v>17.346428462437171</v>
      </c>
      <c r="AC67" s="408">
        <v>439.76600428989923</v>
      </c>
      <c r="AD67" s="450">
        <v>188.98428562709228</v>
      </c>
      <c r="AE67" s="450">
        <v>48.435713631766134</v>
      </c>
      <c r="AF67" s="450">
        <v>9.0028572082519513</v>
      </c>
      <c r="AG67" s="450">
        <v>14.150571210043733</v>
      </c>
      <c r="AH67" s="450">
        <v>311.82357134137811</v>
      </c>
      <c r="AI67" s="450">
        <v>78.088570186070001</v>
      </c>
      <c r="AP67" s="424"/>
      <c r="AQ67" s="424"/>
      <c r="AR67" s="424"/>
    </row>
    <row r="68" spans="1:44" s="173" customFormat="1" ht="12.75">
      <c r="A68" s="218"/>
      <c r="B68" s="231"/>
      <c r="C68" s="231"/>
      <c r="D68" s="231"/>
      <c r="E68" s="231"/>
      <c r="F68" s="231"/>
      <c r="G68" s="231"/>
      <c r="H68" s="231"/>
      <c r="I68" s="231"/>
      <c r="J68" s="256"/>
      <c r="K68" s="166"/>
      <c r="U68" s="392"/>
      <c r="V68" s="392">
        <v>8</v>
      </c>
      <c r="W68">
        <v>8</v>
      </c>
      <c r="X68" s="450">
        <v>57.657142639160107</v>
      </c>
      <c r="Y68" s="450">
        <v>105.39785766601526</v>
      </c>
      <c r="Z68" s="450">
        <v>40.561000006539437</v>
      </c>
      <c r="AA68" s="450">
        <v>20.075571877615744</v>
      </c>
      <c r="AB68" s="450">
        <v>12.653857094900914</v>
      </c>
      <c r="AC68" s="408">
        <v>288.93457249232642</v>
      </c>
      <c r="AD68" s="450">
        <v>201.38999720982085</v>
      </c>
      <c r="AE68" s="450">
        <v>43.595714569091747</v>
      </c>
      <c r="AF68" s="450">
        <v>9</v>
      </c>
      <c r="AG68" s="450">
        <v>4.65714287757873</v>
      </c>
      <c r="AH68" s="450">
        <v>283.68928527831974</v>
      </c>
      <c r="AI68" s="450">
        <v>88.551427568708121</v>
      </c>
      <c r="AP68" s="410"/>
      <c r="AQ68" s="409"/>
      <c r="AR68" s="425"/>
    </row>
    <row r="69" spans="1:44" s="173" customFormat="1" ht="12.75">
      <c r="A69" s="218"/>
      <c r="B69" s="231"/>
      <c r="C69" s="231"/>
      <c r="D69" s="231"/>
      <c r="E69" s="231"/>
      <c r="F69" s="231"/>
      <c r="G69" s="231"/>
      <c r="H69" s="231"/>
      <c r="I69" s="231"/>
      <c r="J69" s="256"/>
      <c r="K69" s="166"/>
      <c r="U69" s="392"/>
      <c r="V69" s="392"/>
      <c r="W69">
        <v>9</v>
      </c>
      <c r="X69" s="450">
        <v>88.771428789410876</v>
      </c>
      <c r="Y69" s="450">
        <v>162.89514378138898</v>
      </c>
      <c r="Z69" s="450">
        <v>99.332141876220447</v>
      </c>
      <c r="AA69" s="450">
        <v>19.496999740600501</v>
      </c>
      <c r="AB69" s="450">
        <v>15.7849998474121</v>
      </c>
      <c r="AC69" s="408">
        <v>411.09385899134998</v>
      </c>
      <c r="AD69" s="450">
        <v>179.96000671386699</v>
      </c>
      <c r="AE69" s="450">
        <v>37.669998168945298</v>
      </c>
      <c r="AF69" s="450">
        <v>9.0014286041259748</v>
      </c>
      <c r="AG69" s="450">
        <v>3.743571417672289</v>
      </c>
      <c r="AH69" s="450">
        <v>317.80857631138355</v>
      </c>
      <c r="AI69" s="450">
        <v>91.184855869838046</v>
      </c>
      <c r="AP69" s="409"/>
      <c r="AQ69" s="409"/>
      <c r="AR69" s="425"/>
    </row>
    <row r="70" spans="1:44" s="173" customFormat="1" ht="12.75">
      <c r="A70" s="218"/>
      <c r="B70" s="231"/>
      <c r="C70" s="231"/>
      <c r="D70" s="231"/>
      <c r="E70" s="231"/>
      <c r="F70" s="231"/>
      <c r="G70" s="231"/>
      <c r="H70" s="231"/>
      <c r="I70" s="231"/>
      <c r="J70" s="256"/>
      <c r="K70" s="166"/>
      <c r="U70" s="392"/>
      <c r="V70" s="392"/>
      <c r="W70">
        <v>10</v>
      </c>
      <c r="X70" s="450">
        <v>82.44</v>
      </c>
      <c r="Y70" s="450">
        <v>131.47999999999999</v>
      </c>
      <c r="Z70" s="450">
        <v>63.86</v>
      </c>
      <c r="AA70" s="450">
        <v>23.33</v>
      </c>
      <c r="AB70" s="450">
        <v>16.84</v>
      </c>
      <c r="AC70" s="408">
        <v>435.11</v>
      </c>
      <c r="AD70" s="450">
        <v>175.54</v>
      </c>
      <c r="AE70" s="450">
        <v>52.55</v>
      </c>
      <c r="AF70" s="450">
        <v>15.41</v>
      </c>
      <c r="AG70" s="450">
        <v>22.31</v>
      </c>
      <c r="AH70" s="450">
        <v>307.52</v>
      </c>
      <c r="AI70" s="450">
        <v>98.38</v>
      </c>
      <c r="AP70" s="409"/>
      <c r="AQ70" s="409"/>
      <c r="AR70" s="425"/>
    </row>
    <row r="71" spans="1:44" s="173" customFormat="1" ht="12.75">
      <c r="A71" s="218"/>
      <c r="B71" s="231"/>
      <c r="C71" s="231"/>
      <c r="D71" s="231"/>
      <c r="E71" s="231"/>
      <c r="F71" s="231"/>
      <c r="G71" s="231"/>
      <c r="H71" s="231"/>
      <c r="I71" s="231"/>
      <c r="J71" s="256"/>
      <c r="K71" s="166"/>
      <c r="U71" s="392"/>
      <c r="V71" s="392"/>
      <c r="W71">
        <v>11</v>
      </c>
      <c r="X71" s="450">
        <v>79.385999999999996</v>
      </c>
      <c r="Y71" s="450">
        <v>168.71</v>
      </c>
      <c r="Z71" s="450">
        <v>149.82</v>
      </c>
      <c r="AA71" s="450">
        <v>21.65</v>
      </c>
      <c r="AB71" s="450">
        <v>17.920000000000002</v>
      </c>
      <c r="AC71" s="408">
        <v>268.85000000000002</v>
      </c>
      <c r="AD71" s="450">
        <v>139.57</v>
      </c>
      <c r="AE71" s="450">
        <v>35.479999999999997</v>
      </c>
      <c r="AF71" s="450">
        <v>11.194000000000001</v>
      </c>
      <c r="AG71" s="450">
        <v>11.012</v>
      </c>
      <c r="AH71" s="450">
        <v>267.10000000000002</v>
      </c>
      <c r="AI71" s="450">
        <v>73.144999999999996</v>
      </c>
      <c r="AP71" s="409"/>
      <c r="AQ71" s="409"/>
      <c r="AR71" s="425"/>
    </row>
    <row r="72" spans="1:44" s="173" customFormat="1" ht="12.75">
      <c r="A72" s="218"/>
      <c r="B72" s="231"/>
      <c r="C72" s="231"/>
      <c r="D72" s="231"/>
      <c r="E72" s="231"/>
      <c r="F72" s="231"/>
      <c r="G72" s="231"/>
      <c r="H72" s="231"/>
      <c r="I72" s="231"/>
      <c r="J72" s="256"/>
      <c r="K72" s="166"/>
      <c r="U72" s="392"/>
      <c r="V72" s="392">
        <v>12</v>
      </c>
      <c r="W72">
        <v>12</v>
      </c>
      <c r="X72" s="450">
        <v>79.385000000000005</v>
      </c>
      <c r="Y72" s="450">
        <v>283.36357334681884</v>
      </c>
      <c r="Z72" s="450">
        <v>237.20571463448616</v>
      </c>
      <c r="AA72" s="450">
        <v>27.377714429582827</v>
      </c>
      <c r="AB72" s="450">
        <v>22.34300013950887</v>
      </c>
      <c r="AC72" s="408">
        <v>380.93800136021173</v>
      </c>
      <c r="AD72" s="450">
        <v>144.48428562709242</v>
      </c>
      <c r="AE72" s="450">
        <v>34.888571330479174</v>
      </c>
      <c r="AF72" s="450">
        <v>21.529999869210325</v>
      </c>
      <c r="AG72" s="450">
        <v>11.088000297546349</v>
      </c>
      <c r="AH72" s="450">
        <v>256.24499947684097</v>
      </c>
      <c r="AI72" s="450">
        <v>60.913855961390873</v>
      </c>
      <c r="AP72" s="409"/>
      <c r="AQ72" s="409"/>
      <c r="AR72" s="425"/>
    </row>
    <row r="73" spans="1:44" s="173" customFormat="1" ht="12.75">
      <c r="A73" s="218"/>
      <c r="B73" s="231"/>
      <c r="C73" s="231"/>
      <c r="D73" s="231"/>
      <c r="E73" s="231"/>
      <c r="F73" s="231"/>
      <c r="G73" s="231"/>
      <c r="H73" s="231"/>
      <c r="I73" s="231"/>
      <c r="J73" s="256"/>
      <c r="K73" s="166"/>
      <c r="U73" s="392"/>
      <c r="V73" s="392"/>
      <c r="W73">
        <v>13</v>
      </c>
      <c r="X73" s="450">
        <v>106.27142769949758</v>
      </c>
      <c r="Y73" s="450">
        <v>166.3</v>
      </c>
      <c r="Z73" s="450">
        <v>146.00399999999999</v>
      </c>
      <c r="AA73" s="450">
        <v>18.302499999999998</v>
      </c>
      <c r="AB73" s="450">
        <v>13.263</v>
      </c>
      <c r="AC73" s="408">
        <v>284.01</v>
      </c>
      <c r="AD73" s="450">
        <v>128.37</v>
      </c>
      <c r="AE73" s="450">
        <v>35.216999999999999</v>
      </c>
      <c r="AF73" s="450">
        <v>13.0228</v>
      </c>
      <c r="AG73" s="450">
        <v>5.0830000000000002</v>
      </c>
      <c r="AH73" s="450">
        <v>172.56</v>
      </c>
      <c r="AI73" s="450">
        <v>49.094000000000001</v>
      </c>
      <c r="AP73" s="409"/>
      <c r="AQ73" s="409"/>
      <c r="AR73" s="425"/>
    </row>
    <row r="74" spans="1:44" s="173" customFormat="1" ht="12.75">
      <c r="A74" s="218"/>
      <c r="B74" s="231"/>
      <c r="C74" s="231"/>
      <c r="D74" s="231"/>
      <c r="E74" s="231"/>
      <c r="F74" s="231"/>
      <c r="G74" s="231"/>
      <c r="H74" s="231"/>
      <c r="I74" s="231"/>
      <c r="J74" s="256"/>
      <c r="K74" s="166"/>
      <c r="U74" s="392"/>
      <c r="V74" s="392"/>
      <c r="W74">
        <v>14</v>
      </c>
      <c r="X74" s="450">
        <v>81.84</v>
      </c>
      <c r="Y74" s="450">
        <v>135.46</v>
      </c>
      <c r="Z74" s="450">
        <v>119.48</v>
      </c>
      <c r="AA74" s="450">
        <v>17.7</v>
      </c>
      <c r="AB74" s="450">
        <v>7.28</v>
      </c>
      <c r="AC74" s="408">
        <v>319.68499755859301</v>
      </c>
      <c r="AD74" s="450">
        <v>172.46</v>
      </c>
      <c r="AE74" s="450">
        <v>34</v>
      </c>
      <c r="AF74" s="450">
        <v>10.01</v>
      </c>
      <c r="AG74" s="450">
        <v>2.54</v>
      </c>
      <c r="AH74" s="450">
        <v>207.4</v>
      </c>
      <c r="AI74" s="450">
        <v>81.2</v>
      </c>
      <c r="AP74" s="409"/>
      <c r="AQ74" s="409"/>
      <c r="AR74" s="425"/>
    </row>
    <row r="75" spans="1:44" s="173" customFormat="1" ht="12.75">
      <c r="A75" s="218"/>
      <c r="B75" s="231"/>
      <c r="C75" s="231"/>
      <c r="D75" s="231"/>
      <c r="E75" s="231"/>
      <c r="F75" s="231"/>
      <c r="G75" s="231"/>
      <c r="H75" s="231"/>
      <c r="I75" s="231"/>
      <c r="J75" s="256"/>
      <c r="K75" s="166"/>
      <c r="U75" s="392"/>
      <c r="V75" s="392"/>
      <c r="W75">
        <v>15</v>
      </c>
      <c r="X75" s="450">
        <v>64.599999999999994</v>
      </c>
      <c r="Y75" s="450">
        <v>144.72999999999999</v>
      </c>
      <c r="Z75" s="450">
        <v>117.33</v>
      </c>
      <c r="AA75" s="450">
        <v>17.95</v>
      </c>
      <c r="AB75" s="450">
        <v>10.97</v>
      </c>
      <c r="AC75" s="408">
        <v>334.82</v>
      </c>
      <c r="AD75" s="450">
        <v>134.32</v>
      </c>
      <c r="AE75" s="450">
        <v>34.4</v>
      </c>
      <c r="AF75" s="450">
        <v>10</v>
      </c>
      <c r="AG75" s="450">
        <v>2.68</v>
      </c>
      <c r="AH75" s="450">
        <v>268.58999999999997</v>
      </c>
      <c r="AI75" s="450">
        <v>99.91</v>
      </c>
      <c r="AP75" s="409"/>
      <c r="AQ75" s="409"/>
      <c r="AR75" s="425"/>
    </row>
    <row r="76" spans="1:44" s="173" customFormat="1" ht="12.75">
      <c r="A76" s="218"/>
      <c r="B76" s="231"/>
      <c r="C76" s="231"/>
      <c r="D76" s="231"/>
      <c r="E76" s="231"/>
      <c r="F76" s="231"/>
      <c r="G76" s="231"/>
      <c r="H76" s="231"/>
      <c r="I76" s="231"/>
      <c r="J76" s="256"/>
      <c r="K76" s="166"/>
      <c r="U76" s="392"/>
      <c r="V76" s="392">
        <v>16</v>
      </c>
      <c r="W76">
        <v>16</v>
      </c>
      <c r="X76" s="450">
        <v>78.33</v>
      </c>
      <c r="Y76" s="450">
        <v>119.2355706</v>
      </c>
      <c r="Z76" s="450">
        <v>96.842713489999994</v>
      </c>
      <c r="AA76" s="450">
        <v>15.54999978</v>
      </c>
      <c r="AB76" s="450">
        <v>7.3847143309999996</v>
      </c>
      <c r="AC76" s="408">
        <v>242.2711443</v>
      </c>
      <c r="AD76" s="450">
        <v>123.28142769999999</v>
      </c>
      <c r="AE76" s="450">
        <v>31.61571421</v>
      </c>
      <c r="AF76" s="450">
        <v>10.00857149</v>
      </c>
      <c r="AG76" s="450">
        <v>1.739714282</v>
      </c>
      <c r="AH76" s="450">
        <v>219.1407122</v>
      </c>
      <c r="AI76" s="450">
        <v>73.782856530000004</v>
      </c>
      <c r="AP76" s="409"/>
      <c r="AQ76" s="409"/>
      <c r="AR76" s="425"/>
    </row>
    <row r="77" spans="1:44" s="173" customFormat="1" ht="12.75">
      <c r="A77" s="218"/>
      <c r="B77" s="231"/>
      <c r="C77" s="231"/>
      <c r="D77" s="231"/>
      <c r="E77" s="231"/>
      <c r="F77" s="231"/>
      <c r="G77" s="231"/>
      <c r="H77" s="231"/>
      <c r="I77" s="231"/>
      <c r="J77" s="256"/>
      <c r="K77" s="166"/>
      <c r="U77" s="392"/>
      <c r="V77" s="392"/>
      <c r="W77">
        <v>17</v>
      </c>
      <c r="X77" s="450">
        <v>60.25714275</v>
      </c>
      <c r="Y77" s="450">
        <v>87.61</v>
      </c>
      <c r="Z77" s="450">
        <v>50</v>
      </c>
      <c r="AA77" s="450">
        <v>14.797000000000001</v>
      </c>
      <c r="AB77" s="450">
        <v>9.26</v>
      </c>
      <c r="AC77" s="408">
        <v>224.91</v>
      </c>
      <c r="AD77" s="450">
        <v>109.76</v>
      </c>
      <c r="AE77" s="450">
        <v>26.86</v>
      </c>
      <c r="AF77" s="450">
        <v>10</v>
      </c>
      <c r="AG77" s="450">
        <v>1.53</v>
      </c>
      <c r="AH77" s="450">
        <v>165.05</v>
      </c>
      <c r="AI77" s="450">
        <v>46.43</v>
      </c>
      <c r="AP77" s="409"/>
      <c r="AQ77" s="409"/>
      <c r="AR77" s="425"/>
    </row>
    <row r="78" spans="1:44" s="173" customFormat="1" ht="12.75">
      <c r="A78" s="218"/>
      <c r="B78" s="231"/>
      <c r="C78" s="231"/>
      <c r="D78" s="231"/>
      <c r="E78" s="231"/>
      <c r="F78" s="231"/>
      <c r="G78" s="231"/>
      <c r="H78" s="231"/>
      <c r="I78" s="231"/>
      <c r="J78" s="256"/>
      <c r="K78" s="166"/>
      <c r="U78" s="392"/>
      <c r="V78" s="392"/>
      <c r="W78">
        <v>18</v>
      </c>
      <c r="X78" s="450">
        <v>42.69</v>
      </c>
      <c r="Y78" s="450">
        <v>85.12</v>
      </c>
      <c r="Z78" s="450">
        <v>49.42</v>
      </c>
      <c r="AA78" s="450">
        <v>14.55</v>
      </c>
      <c r="AB78" s="450">
        <v>8</v>
      </c>
      <c r="AC78" s="408">
        <v>165.54</v>
      </c>
      <c r="AD78" s="450">
        <v>94.2</v>
      </c>
      <c r="AE78" s="450">
        <v>21.22</v>
      </c>
      <c r="AF78" s="450">
        <v>10.039999999999999</v>
      </c>
      <c r="AG78" s="450">
        <v>1.1060000000000001</v>
      </c>
      <c r="AH78" s="450">
        <v>119.089</v>
      </c>
      <c r="AI78" s="450">
        <v>40.600999999999999</v>
      </c>
      <c r="AP78" s="409"/>
      <c r="AQ78" s="409"/>
      <c r="AR78" s="425"/>
    </row>
    <row r="79" spans="1:44" s="173" customFormat="1" ht="12.75">
      <c r="A79" s="218"/>
      <c r="B79" s="231"/>
      <c r="C79" s="231"/>
      <c r="D79" s="231"/>
      <c r="E79" s="231"/>
      <c r="F79" s="231"/>
      <c r="G79" s="231"/>
      <c r="H79" s="231"/>
      <c r="I79" s="231"/>
      <c r="J79" s="256"/>
      <c r="K79" s="166"/>
      <c r="U79" s="392"/>
      <c r="V79" s="392"/>
      <c r="W79">
        <v>19</v>
      </c>
      <c r="X79" s="450">
        <v>28.51</v>
      </c>
      <c r="Y79" s="450">
        <v>72.61</v>
      </c>
      <c r="Z79" s="450">
        <v>35.74</v>
      </c>
      <c r="AA79" s="450">
        <v>13.66</v>
      </c>
      <c r="AB79" s="450">
        <v>6.6</v>
      </c>
      <c r="AC79" s="408">
        <v>146.38</v>
      </c>
      <c r="AD79" s="450">
        <v>94.697000000000003</v>
      </c>
      <c r="AE79" s="450">
        <v>19.11</v>
      </c>
      <c r="AF79" s="450">
        <v>9.94</v>
      </c>
      <c r="AG79" s="450">
        <v>1.4219999999999999</v>
      </c>
      <c r="AH79" s="450">
        <v>92.77</v>
      </c>
      <c r="AI79" s="450">
        <v>44.54</v>
      </c>
      <c r="AP79" s="409"/>
      <c r="AQ79" s="409"/>
      <c r="AR79" s="425"/>
    </row>
    <row r="80" spans="1:44" s="173" customFormat="1" ht="12.75">
      <c r="A80" s="218"/>
      <c r="B80" s="231"/>
      <c r="C80" s="231"/>
      <c r="D80" s="231"/>
      <c r="E80" s="231"/>
      <c r="F80" s="231"/>
      <c r="G80" s="231"/>
      <c r="H80" s="231"/>
      <c r="I80" s="231"/>
      <c r="J80" s="256"/>
      <c r="K80" s="166"/>
      <c r="U80" s="392"/>
      <c r="V80" s="392">
        <v>20</v>
      </c>
      <c r="W80">
        <v>20</v>
      </c>
      <c r="X80" s="450">
        <v>35.168999810000003</v>
      </c>
      <c r="Y80" s="450">
        <v>131.49528609999999</v>
      </c>
      <c r="Z80" s="450">
        <v>63.049000329999998</v>
      </c>
      <c r="AA80" s="450">
        <v>13.311428619999999</v>
      </c>
      <c r="AB80" s="450">
        <v>5.4271428930000001</v>
      </c>
      <c r="AC80" s="408">
        <v>134.76942879999999</v>
      </c>
      <c r="AD80" s="450">
        <v>86.832857399999995</v>
      </c>
      <c r="AE80" s="450">
        <v>19.79285703</v>
      </c>
      <c r="AF80" s="450">
        <v>10.00285721</v>
      </c>
      <c r="AG80" s="450">
        <v>1.410000001</v>
      </c>
      <c r="AH80" s="450">
        <v>83.964998519999995</v>
      </c>
      <c r="AI80" s="450">
        <v>26.044285909999999</v>
      </c>
      <c r="AP80" s="409"/>
      <c r="AQ80" s="409"/>
      <c r="AR80" s="425"/>
    </row>
    <row r="81" spans="1:44" s="173" customFormat="1" ht="12.75">
      <c r="A81" s="218"/>
      <c r="B81" s="231"/>
      <c r="C81" s="231"/>
      <c r="D81" s="231"/>
      <c r="E81" s="231"/>
      <c r="F81" s="231"/>
      <c r="G81" s="231"/>
      <c r="H81" s="231"/>
      <c r="I81" s="231"/>
      <c r="J81" s="256"/>
      <c r="K81" s="166"/>
      <c r="U81" s="392"/>
      <c r="V81" s="392"/>
      <c r="W81">
        <v>21</v>
      </c>
      <c r="X81" s="450">
        <v>29.271428790000002</v>
      </c>
      <c r="Y81" s="450">
        <v>75.344715120000004</v>
      </c>
      <c r="Z81" s="450">
        <v>58.513571599999999</v>
      </c>
      <c r="AA81" s="450">
        <v>11.43428557</v>
      </c>
      <c r="AB81" s="450">
        <v>3.7200000289999999</v>
      </c>
      <c r="AC81" s="408">
        <v>114.5781435</v>
      </c>
      <c r="AD81" s="450">
        <v>68.318569729999993</v>
      </c>
      <c r="AE81" s="450">
        <v>14.84571416</v>
      </c>
      <c r="AF81" s="450">
        <v>10.00857162</v>
      </c>
      <c r="AG81" s="450">
        <v>1.4790000059999999</v>
      </c>
      <c r="AH81" s="450">
        <v>65.562856949999997</v>
      </c>
      <c r="AI81" s="450">
        <v>21.073571609999998</v>
      </c>
      <c r="AP81" s="409"/>
      <c r="AQ81" s="409"/>
      <c r="AR81" s="425"/>
    </row>
    <row r="82" spans="1:44" s="173" customFormat="1" ht="12.75">
      <c r="A82" s="218"/>
      <c r="B82" s="231"/>
      <c r="C82" s="231"/>
      <c r="D82" s="231"/>
      <c r="E82" s="231"/>
      <c r="F82" s="231"/>
      <c r="G82" s="231"/>
      <c r="H82" s="231"/>
      <c r="I82" s="231"/>
      <c r="J82" s="256"/>
      <c r="K82" s="166"/>
      <c r="U82" s="392"/>
      <c r="V82" s="392"/>
      <c r="W82">
        <v>22</v>
      </c>
      <c r="X82" s="450">
        <v>26.585714339999999</v>
      </c>
      <c r="Y82" s="450">
        <v>59.612285610000001</v>
      </c>
      <c r="Z82" s="450">
        <v>62.080428529999999</v>
      </c>
      <c r="AA82" s="450">
        <v>11.052285875592885</v>
      </c>
      <c r="AB82" s="450">
        <v>3.3728571278708288</v>
      </c>
      <c r="AC82" s="408">
        <v>115.02742876325301</v>
      </c>
      <c r="AD82" s="450">
        <v>61.075714111328075</v>
      </c>
      <c r="AE82" s="450">
        <v>12.268571444920086</v>
      </c>
      <c r="AF82" s="450">
        <v>10.010000092642615</v>
      </c>
      <c r="AG82" s="450">
        <v>1.7637142960000001</v>
      </c>
      <c r="AH82" s="450">
        <v>57.502857210000002</v>
      </c>
      <c r="AI82" s="450">
        <v>20.06771415</v>
      </c>
      <c r="AP82" s="409"/>
      <c r="AQ82" s="409"/>
      <c r="AR82" s="425"/>
    </row>
    <row r="83" spans="1:44" s="173" customFormat="1" ht="12.75">
      <c r="A83" s="218"/>
      <c r="B83" s="231"/>
      <c r="C83" s="231"/>
      <c r="D83" s="231"/>
      <c r="E83" s="231"/>
      <c r="F83" s="231"/>
      <c r="G83" s="231"/>
      <c r="H83" s="231"/>
      <c r="I83" s="231"/>
      <c r="J83" s="256"/>
      <c r="K83" s="166"/>
      <c r="U83" s="392"/>
      <c r="V83" s="392"/>
      <c r="W83">
        <v>23</v>
      </c>
      <c r="X83" s="450">
        <v>21.46</v>
      </c>
      <c r="Y83" s="450">
        <v>45.06</v>
      </c>
      <c r="Z83" s="450">
        <v>30.1</v>
      </c>
      <c r="AA83" s="450">
        <v>10.09</v>
      </c>
      <c r="AB83" s="450">
        <v>2.0499999999999998</v>
      </c>
      <c r="AC83" s="408">
        <v>101.04</v>
      </c>
      <c r="AD83" s="450">
        <v>47.76</v>
      </c>
      <c r="AE83" s="450">
        <v>10.95</v>
      </c>
      <c r="AF83" s="450">
        <v>10</v>
      </c>
      <c r="AG83" s="450">
        <v>1.65</v>
      </c>
      <c r="AH83" s="450">
        <v>51.89</v>
      </c>
      <c r="AI83" s="450">
        <v>15.036</v>
      </c>
      <c r="AP83" s="409"/>
      <c r="AQ83" s="409"/>
      <c r="AR83" s="425"/>
    </row>
    <row r="84" spans="1:44" s="173" customFormat="1" ht="40.5" customHeight="1">
      <c r="A84" s="218"/>
      <c r="B84" s="231"/>
      <c r="C84" s="231"/>
      <c r="D84" s="231"/>
      <c r="E84" s="231"/>
      <c r="F84" s="231"/>
      <c r="G84" s="231"/>
      <c r="H84" s="231"/>
      <c r="I84" s="231"/>
      <c r="J84" s="256"/>
      <c r="K84" s="166"/>
      <c r="U84" s="392"/>
      <c r="V84" s="392">
        <v>24</v>
      </c>
      <c r="W84">
        <v>24</v>
      </c>
      <c r="X84" s="450">
        <v>18.829999999999998</v>
      </c>
      <c r="Y84" s="450">
        <v>39.22</v>
      </c>
      <c r="Z84" s="450">
        <v>22.76</v>
      </c>
      <c r="AA84" s="450">
        <v>9.61</v>
      </c>
      <c r="AB84" s="450">
        <v>2.5099999999999998</v>
      </c>
      <c r="AC84" s="408">
        <v>92.81</v>
      </c>
      <c r="AD84" s="450">
        <v>46.73</v>
      </c>
      <c r="AE84" s="450">
        <v>10.98</v>
      </c>
      <c r="AF84" s="450">
        <v>10</v>
      </c>
      <c r="AG84" s="450">
        <v>1.65</v>
      </c>
      <c r="AH84" s="450">
        <v>47.66</v>
      </c>
      <c r="AI84" s="450">
        <v>13.44</v>
      </c>
      <c r="AP84" s="409"/>
      <c r="AQ84" s="409"/>
      <c r="AR84" s="425"/>
    </row>
    <row r="85" spans="1:44" s="173" customFormat="1" ht="12.75">
      <c r="A85" s="218"/>
      <c r="B85" s="231"/>
      <c r="C85" s="231"/>
      <c r="D85" s="231"/>
      <c r="E85" s="231"/>
      <c r="F85" s="231"/>
      <c r="G85" s="231"/>
      <c r="H85" s="231"/>
      <c r="I85" s="231"/>
      <c r="J85" s="256"/>
      <c r="K85" s="166"/>
      <c r="U85" s="392"/>
      <c r="V85" s="392"/>
      <c r="W85">
        <v>25</v>
      </c>
      <c r="X85" s="450">
        <v>17.614000000000001</v>
      </c>
      <c r="Y85" s="450">
        <v>35.65</v>
      </c>
      <c r="Z85" s="450">
        <v>16.28</v>
      </c>
      <c r="AA85" s="450">
        <v>9.0299999999999994</v>
      </c>
      <c r="AB85" s="450">
        <v>2.41</v>
      </c>
      <c r="AC85" s="408">
        <v>84.18</v>
      </c>
      <c r="AD85" s="450">
        <v>47.56</v>
      </c>
      <c r="AE85" s="450">
        <v>10.367000000000001</v>
      </c>
      <c r="AF85" s="450">
        <v>10</v>
      </c>
      <c r="AG85" s="450">
        <v>1.89</v>
      </c>
      <c r="AH85" s="450">
        <v>43.03</v>
      </c>
      <c r="AI85" s="450">
        <v>11.38</v>
      </c>
      <c r="AP85" s="409"/>
      <c r="AQ85" s="409"/>
      <c r="AR85" s="425"/>
    </row>
    <row r="86" spans="1:44" s="173" customFormat="1" ht="12.75">
      <c r="A86" s="218"/>
      <c r="B86" s="231"/>
      <c r="C86" s="231"/>
      <c r="D86" s="231"/>
      <c r="E86" s="231"/>
      <c r="F86" s="231"/>
      <c r="G86" s="231"/>
      <c r="H86" s="231"/>
      <c r="I86" s="231"/>
      <c r="J86" s="256"/>
      <c r="K86" s="166"/>
      <c r="U86" s="392"/>
      <c r="V86" s="392"/>
      <c r="W86">
        <v>26</v>
      </c>
      <c r="X86" s="450">
        <v>16.271428790000002</v>
      </c>
      <c r="Y86" s="450">
        <v>32.878427780000003</v>
      </c>
      <c r="Z86" s="450">
        <v>13.60685703</v>
      </c>
      <c r="AA86" s="450">
        <v>8.5145713260000004</v>
      </c>
      <c r="AB86" s="450">
        <v>2.8185714480000001</v>
      </c>
      <c r="AC86" s="408">
        <v>73.514571599999996</v>
      </c>
      <c r="AD86" s="450">
        <v>39.89285769</v>
      </c>
      <c r="AE86" s="450">
        <v>8.9742856710000005</v>
      </c>
      <c r="AF86" s="450">
        <v>10.001428600000001</v>
      </c>
      <c r="AG86" s="450">
        <v>1.6758571520000001</v>
      </c>
      <c r="AH86" s="450">
        <v>39.17514311</v>
      </c>
      <c r="AI86" s="450">
        <v>10</v>
      </c>
      <c r="AP86" s="409"/>
      <c r="AQ86" s="409"/>
      <c r="AR86" s="425"/>
    </row>
    <row r="87" spans="1:44" s="173" customFormat="1" ht="12.75">
      <c r="A87" s="218"/>
      <c r="B87" s="231"/>
      <c r="C87" s="231"/>
      <c r="D87" s="231"/>
      <c r="E87" s="231"/>
      <c r="F87" s="231"/>
      <c r="G87" s="231"/>
      <c r="H87" s="231"/>
      <c r="I87" s="231"/>
      <c r="J87" s="256"/>
      <c r="K87" s="166"/>
      <c r="U87" s="392"/>
      <c r="V87" s="392"/>
      <c r="W87">
        <v>27</v>
      </c>
      <c r="X87" s="450">
        <v>16.23</v>
      </c>
      <c r="Y87" s="450">
        <v>31.86</v>
      </c>
      <c r="Z87" s="450">
        <v>11.76</v>
      </c>
      <c r="AA87" s="450">
        <v>8.7200000000000006</v>
      </c>
      <c r="AB87" s="450">
        <v>2.5099999999999998</v>
      </c>
      <c r="AC87" s="408">
        <v>78.14</v>
      </c>
      <c r="AD87" s="450">
        <v>35.340000000000003</v>
      </c>
      <c r="AE87" s="450">
        <v>9.23</v>
      </c>
      <c r="AF87" s="450">
        <v>10</v>
      </c>
      <c r="AG87" s="450">
        <v>1.29</v>
      </c>
      <c r="AH87" s="450">
        <v>42.66</v>
      </c>
      <c r="AI87" s="450">
        <v>9.59</v>
      </c>
      <c r="AP87" s="409"/>
      <c r="AQ87" s="409"/>
      <c r="AR87" s="425"/>
    </row>
    <row r="88" spans="1:44" s="173" customFormat="1" ht="12.75">
      <c r="A88" s="218"/>
      <c r="B88" s="231"/>
      <c r="C88" s="231"/>
      <c r="D88" s="231"/>
      <c r="E88" s="231"/>
      <c r="F88" s="231"/>
      <c r="G88" s="231"/>
      <c r="H88" s="231"/>
      <c r="I88" s="231"/>
      <c r="J88" s="256"/>
      <c r="K88" s="166"/>
      <c r="U88" s="392"/>
      <c r="V88" s="392">
        <v>28</v>
      </c>
      <c r="W88">
        <v>28</v>
      </c>
      <c r="X88" s="450">
        <v>15.585714339999999</v>
      </c>
      <c r="Y88" s="450">
        <v>28.237714220000001</v>
      </c>
      <c r="Z88" s="450">
        <v>11.887571469999999</v>
      </c>
      <c r="AA88" s="450">
        <v>8.3142856869999999</v>
      </c>
      <c r="AB88" s="450">
        <v>1.9500000310000001</v>
      </c>
      <c r="AC88" s="408">
        <v>94.135857720000004</v>
      </c>
      <c r="AD88" s="450">
        <v>30.624285830000002</v>
      </c>
      <c r="AE88" s="450">
        <v>8.2042856900000007</v>
      </c>
      <c r="AF88" s="450">
        <v>10.004285810000001</v>
      </c>
      <c r="AG88" s="450">
        <v>1.798428621</v>
      </c>
      <c r="AH88" s="450">
        <v>38.501427790000001</v>
      </c>
      <c r="AI88" s="450">
        <v>8.4171430039999997</v>
      </c>
      <c r="AP88" s="409"/>
      <c r="AQ88" s="409"/>
      <c r="AR88" s="430"/>
    </row>
    <row r="89" spans="1:44" s="173" customFormat="1" ht="12.75">
      <c r="A89" s="218"/>
      <c r="B89" s="231"/>
      <c r="C89" s="231"/>
      <c r="D89" s="231"/>
      <c r="E89" s="231"/>
      <c r="F89" s="231"/>
      <c r="G89" s="231"/>
      <c r="H89" s="231"/>
      <c r="I89" s="231"/>
      <c r="J89" s="256"/>
      <c r="K89" s="166"/>
      <c r="U89" s="392"/>
      <c r="V89" s="392"/>
      <c r="W89">
        <v>29</v>
      </c>
      <c r="X89" s="450">
        <v>14.93</v>
      </c>
      <c r="Y89" s="450">
        <v>26.65</v>
      </c>
      <c r="Z89" s="450">
        <v>10.27</v>
      </c>
      <c r="AA89" s="450">
        <v>8.1028571810041097</v>
      </c>
      <c r="AB89" s="450">
        <v>1.9357143130000001</v>
      </c>
      <c r="AC89" s="408">
        <v>90.32</v>
      </c>
      <c r="AD89" s="450">
        <v>30.7200001307896</v>
      </c>
      <c r="AE89" s="450">
        <v>7.5200000490461001</v>
      </c>
      <c r="AF89" s="450">
        <v>10</v>
      </c>
      <c r="AG89" s="450">
        <v>1.4</v>
      </c>
      <c r="AH89" s="450">
        <v>35.53</v>
      </c>
      <c r="AI89" s="450">
        <v>8.27</v>
      </c>
      <c r="AP89" s="409"/>
      <c r="AQ89" s="409"/>
      <c r="AR89" s="425"/>
    </row>
    <row r="90" spans="1:44" s="173" customFormat="1" ht="12.75">
      <c r="A90" s="218"/>
      <c r="B90" s="231"/>
      <c r="C90" s="231"/>
      <c r="D90" s="231"/>
      <c r="E90" s="231"/>
      <c r="F90" s="231"/>
      <c r="G90" s="231"/>
      <c r="H90" s="231"/>
      <c r="I90" s="231"/>
      <c r="J90" s="256"/>
      <c r="K90" s="166"/>
      <c r="U90" s="392"/>
      <c r="V90" s="392"/>
      <c r="W90">
        <v>30</v>
      </c>
      <c r="X90" s="450">
        <v>13.502856935773542</v>
      </c>
      <c r="Y90" s="450">
        <v>26.615142549787187</v>
      </c>
      <c r="Z90" s="450">
        <v>8.3531428745814704</v>
      </c>
      <c r="AA90" s="450">
        <v>6.9451428140912697</v>
      </c>
      <c r="AB90" s="450">
        <v>1.1404285771506149</v>
      </c>
      <c r="AC90" s="408">
        <v>79.859856741768922</v>
      </c>
      <c r="AD90" s="450">
        <v>26.590000152587869</v>
      </c>
      <c r="AE90" s="450">
        <v>7.6185714857918834</v>
      </c>
      <c r="AF90" s="450">
        <v>10</v>
      </c>
      <c r="AG90" s="450">
        <v>2.1097143036978538</v>
      </c>
      <c r="AH90" s="450">
        <v>34.39142826625276</v>
      </c>
      <c r="AI90" s="450">
        <v>6.896428448813297</v>
      </c>
      <c r="AP90" s="409"/>
      <c r="AQ90" s="409"/>
      <c r="AR90" s="425"/>
    </row>
    <row r="91" spans="1:44" s="173" customFormat="1" ht="12.75">
      <c r="A91" s="218"/>
      <c r="B91" s="231"/>
      <c r="C91" s="231"/>
      <c r="D91" s="231"/>
      <c r="E91" s="231"/>
      <c r="F91" s="231"/>
      <c r="G91" s="231"/>
      <c r="H91" s="231"/>
      <c r="I91" s="231"/>
      <c r="J91" s="256"/>
      <c r="K91" s="166"/>
      <c r="U91" s="392"/>
      <c r="V91" s="392"/>
      <c r="W91">
        <v>31</v>
      </c>
      <c r="X91" s="450">
        <v>13.61371449</v>
      </c>
      <c r="Y91" s="450">
        <v>28.730000090000001</v>
      </c>
      <c r="Z91" s="450">
        <v>7.3187142100000004</v>
      </c>
      <c r="AA91" s="450">
        <v>7.4785713469999999</v>
      </c>
      <c r="AB91" s="450">
        <v>0.64999997600000003</v>
      </c>
      <c r="AC91" s="408">
        <v>62.572570800000001</v>
      </c>
      <c r="AD91" s="450">
        <v>23.922857010000001</v>
      </c>
      <c r="AE91" s="450">
        <v>7.2285714150000002</v>
      </c>
      <c r="AF91" s="450">
        <v>10.00857149</v>
      </c>
      <c r="AG91" s="450">
        <v>1.8491428750000001</v>
      </c>
      <c r="AH91" s="450">
        <v>35.190714149999998</v>
      </c>
      <c r="AI91" s="450">
        <v>5.7529999869999999</v>
      </c>
      <c r="AP91" s="409"/>
      <c r="AQ91" s="409"/>
      <c r="AR91" s="425"/>
    </row>
    <row r="92" spans="1:44" s="173" customFormat="1" ht="12.75">
      <c r="A92" s="218"/>
      <c r="B92" s="231"/>
      <c r="C92" s="231"/>
      <c r="D92" s="231"/>
      <c r="E92" s="231"/>
      <c r="F92" s="231"/>
      <c r="G92" s="231"/>
      <c r="H92" s="231"/>
      <c r="I92" s="231"/>
      <c r="J92" s="256"/>
      <c r="K92" s="166"/>
      <c r="U92" s="392"/>
      <c r="V92" s="392">
        <v>32</v>
      </c>
      <c r="W92">
        <v>32</v>
      </c>
      <c r="X92" s="450">
        <v>13.74</v>
      </c>
      <c r="Y92" s="450">
        <v>30.58</v>
      </c>
      <c r="Z92" s="450">
        <v>6.6262857573372926</v>
      </c>
      <c r="AA92" s="450">
        <v>7.71</v>
      </c>
      <c r="AB92" s="450">
        <v>1.59</v>
      </c>
      <c r="AC92" s="408">
        <v>66.010000000000005</v>
      </c>
      <c r="AD92" s="450">
        <v>29.69</v>
      </c>
      <c r="AE92" s="450">
        <v>8.18</v>
      </c>
      <c r="AF92" s="450">
        <v>10.01</v>
      </c>
      <c r="AG92" s="450">
        <v>2.0099999999999998</v>
      </c>
      <c r="AH92" s="450">
        <v>39.28</v>
      </c>
      <c r="AI92" s="450">
        <v>7.41</v>
      </c>
      <c r="AP92" s="409"/>
      <c r="AQ92" s="409"/>
      <c r="AR92" s="425"/>
    </row>
    <row r="93" spans="1:44" s="173" customFormat="1" ht="12.75">
      <c r="A93" s="218"/>
      <c r="B93" s="231"/>
      <c r="C93" s="231"/>
      <c r="D93" s="231"/>
      <c r="E93" s="231"/>
      <c r="F93" s="231"/>
      <c r="G93" s="231"/>
      <c r="H93" s="231"/>
      <c r="I93" s="231"/>
      <c r="J93" s="256"/>
      <c r="K93" s="166"/>
      <c r="U93" s="392"/>
      <c r="V93" s="392"/>
      <c r="W93">
        <v>33</v>
      </c>
      <c r="X93" s="450">
        <v>12.47</v>
      </c>
      <c r="Y93" s="450">
        <v>30.24</v>
      </c>
      <c r="Z93" s="450">
        <v>6.4</v>
      </c>
      <c r="AA93" s="450">
        <v>7.59</v>
      </c>
      <c r="AB93" s="450">
        <v>2.27</v>
      </c>
      <c r="AC93" s="408">
        <v>60.96</v>
      </c>
      <c r="AD93" s="450">
        <v>27.66</v>
      </c>
      <c r="AE93" s="450">
        <v>8.11</v>
      </c>
      <c r="AF93" s="450">
        <v>10.16</v>
      </c>
      <c r="AG93" s="450">
        <v>1.81</v>
      </c>
      <c r="AH93" s="450">
        <v>43.2</v>
      </c>
      <c r="AI93" s="450">
        <v>9.2959999999999994</v>
      </c>
      <c r="AP93" s="409"/>
      <c r="AQ93" s="409"/>
      <c r="AR93" s="425"/>
    </row>
    <row r="94" spans="1:44" s="173" customFormat="1" ht="12.75">
      <c r="A94" s="218"/>
      <c r="B94" s="231"/>
      <c r="C94" s="231"/>
      <c r="D94" s="231"/>
      <c r="E94" s="231"/>
      <c r="F94" s="231"/>
      <c r="G94" s="231"/>
      <c r="H94" s="231"/>
      <c r="I94" s="231"/>
      <c r="J94" s="256"/>
      <c r="K94" s="166"/>
      <c r="U94" s="392"/>
      <c r="V94" s="392"/>
      <c r="W94">
        <v>34</v>
      </c>
      <c r="X94" s="450">
        <v>12.67</v>
      </c>
      <c r="Y94" s="450">
        <v>31.73</v>
      </c>
      <c r="Z94" s="450">
        <v>5.44</v>
      </c>
      <c r="AA94" s="450">
        <v>7.13</v>
      </c>
      <c r="AB94" s="450">
        <v>1.92</v>
      </c>
      <c r="AC94" s="408">
        <v>64.84</v>
      </c>
      <c r="AD94" s="450">
        <v>23.8</v>
      </c>
      <c r="AE94" s="450">
        <v>7.3</v>
      </c>
      <c r="AF94" s="450">
        <v>10.01</v>
      </c>
      <c r="AG94" s="450">
        <v>2.09</v>
      </c>
      <c r="AH94" s="450">
        <v>41.6</v>
      </c>
      <c r="AI94" s="450">
        <v>9.6</v>
      </c>
      <c r="AP94" s="409"/>
      <c r="AQ94" s="409"/>
      <c r="AR94" s="425"/>
    </row>
    <row r="95" spans="1:44" s="173" customFormat="1" ht="12.75">
      <c r="A95" s="218"/>
      <c r="B95" s="231"/>
      <c r="C95" s="231"/>
      <c r="D95" s="231"/>
      <c r="E95" s="231"/>
      <c r="F95" s="231"/>
      <c r="G95" s="231"/>
      <c r="H95" s="231"/>
      <c r="I95" s="231"/>
      <c r="J95" s="256"/>
      <c r="K95" s="166"/>
      <c r="U95" s="392"/>
      <c r="V95" s="392"/>
      <c r="W95">
        <v>35</v>
      </c>
      <c r="X95" s="450">
        <v>11.766666730244934</v>
      </c>
      <c r="Y95" s="450">
        <v>29.105667114257798</v>
      </c>
      <c r="Z95" s="450">
        <v>5.0230000813802063</v>
      </c>
      <c r="AA95" s="450">
        <v>6.9800000190734801</v>
      </c>
      <c r="AB95" s="450">
        <v>1.9199999570846498</v>
      </c>
      <c r="AC95" s="408">
        <v>59.800332387288364</v>
      </c>
      <c r="AD95" s="450">
        <v>23.433333079020169</v>
      </c>
      <c r="AE95" s="450">
        <v>6.9866666793823207</v>
      </c>
      <c r="AF95" s="450">
        <v>10.01</v>
      </c>
      <c r="AG95" s="450">
        <v>2.0118571349552661</v>
      </c>
      <c r="AH95" s="450">
        <v>34.785000119890448</v>
      </c>
      <c r="AI95" s="450">
        <v>7.3328572000775987</v>
      </c>
      <c r="AP95" s="409"/>
      <c r="AQ95" s="426"/>
      <c r="AR95" s="425"/>
    </row>
    <row r="96" spans="1:44" s="173" customFormat="1" ht="12.75">
      <c r="A96" s="218"/>
      <c r="B96" s="231"/>
      <c r="C96" s="231"/>
      <c r="D96" s="231"/>
      <c r="E96" s="231"/>
      <c r="F96" s="231"/>
      <c r="G96" s="231"/>
      <c r="H96" s="231"/>
      <c r="I96" s="231"/>
      <c r="J96" s="256"/>
      <c r="K96" s="166"/>
      <c r="U96" s="392"/>
      <c r="V96" s="392">
        <v>36</v>
      </c>
      <c r="W96">
        <v>36</v>
      </c>
      <c r="X96" s="450">
        <v>13.800000190734799</v>
      </c>
      <c r="Y96" s="450">
        <v>30.579000473022401</v>
      </c>
      <c r="Z96" s="450">
        <v>6.1409997940063397</v>
      </c>
      <c r="AA96" s="450">
        <v>7</v>
      </c>
      <c r="AB96" s="450">
        <v>2.1640000343322701</v>
      </c>
      <c r="AC96" s="408">
        <v>64.350997924804602</v>
      </c>
      <c r="AD96" s="450">
        <v>23</v>
      </c>
      <c r="AE96" s="450">
        <v>6.67000007629394</v>
      </c>
      <c r="AF96" s="450">
        <v>10.5</v>
      </c>
      <c r="AG96" s="450">
        <v>1.20000004768371</v>
      </c>
      <c r="AH96" s="450">
        <v>32.310001373291001</v>
      </c>
      <c r="AI96" s="450">
        <v>6.97300004959106</v>
      </c>
      <c r="AP96" s="409"/>
      <c r="AQ96" s="426"/>
      <c r="AR96" s="425"/>
    </row>
    <row r="97" spans="1:44" s="173" customFormat="1" ht="12.75">
      <c r="A97" s="218"/>
      <c r="B97" s="231"/>
      <c r="C97" s="231"/>
      <c r="D97" s="231"/>
      <c r="E97" s="231"/>
      <c r="F97" s="231"/>
      <c r="G97" s="231"/>
      <c r="H97" s="231"/>
      <c r="I97" s="231"/>
      <c r="J97" s="256"/>
      <c r="K97" s="166"/>
      <c r="U97" s="392"/>
      <c r="V97" s="392"/>
      <c r="W97">
        <v>37</v>
      </c>
      <c r="X97" s="450">
        <v>14.228571483067071</v>
      </c>
      <c r="Y97" s="450">
        <v>32.723000390189</v>
      </c>
      <c r="Z97" s="450">
        <v>4.9454285760000003</v>
      </c>
      <c r="AA97" s="450">
        <v>7.2014284819999999</v>
      </c>
      <c r="AB97" s="450">
        <v>1.3999999759999999</v>
      </c>
      <c r="AC97" s="408">
        <v>63.919498443603501</v>
      </c>
      <c r="AD97" s="450">
        <v>28.721428190000001</v>
      </c>
      <c r="AE97" s="450">
        <v>6.6328571180000004</v>
      </c>
      <c r="AF97" s="450">
        <v>9.9283333333333346</v>
      </c>
      <c r="AG97" s="450">
        <v>1.8319999831063358</v>
      </c>
      <c r="AH97" s="450">
        <v>35.785714830000003</v>
      </c>
      <c r="AI97" s="450">
        <v>7.0742856775011305</v>
      </c>
      <c r="AP97" s="409"/>
      <c r="AQ97" s="409"/>
      <c r="AR97" s="425"/>
    </row>
    <row r="98" spans="1:44" s="173" customFormat="1" ht="12.75">
      <c r="A98" s="218"/>
      <c r="B98" s="231"/>
      <c r="C98" s="231"/>
      <c r="D98" s="231"/>
      <c r="E98" s="231"/>
      <c r="F98" s="231"/>
      <c r="G98" s="231"/>
      <c r="H98" s="231"/>
      <c r="I98" s="231"/>
      <c r="J98" s="256"/>
      <c r="K98" s="166"/>
      <c r="U98" s="392"/>
      <c r="V98" s="392"/>
      <c r="W98">
        <v>38</v>
      </c>
      <c r="X98" s="450">
        <v>15.157142909999999</v>
      </c>
      <c r="Y98" s="450">
        <v>38.73833338</v>
      </c>
      <c r="Z98" s="450">
        <v>4.7753333250000001</v>
      </c>
      <c r="AA98" s="450">
        <v>7.0799999920000003</v>
      </c>
      <c r="AB98" s="450">
        <v>0.80900001499999996</v>
      </c>
      <c r="AC98" s="408">
        <v>72.23585783</v>
      </c>
      <c r="AD98" s="450">
        <v>38.034285949999997</v>
      </c>
      <c r="AE98" s="450">
        <v>6.5185714450000001</v>
      </c>
      <c r="AF98" s="450">
        <v>10.001428600000001</v>
      </c>
      <c r="AG98" s="450">
        <v>1.9189999959999999</v>
      </c>
      <c r="AH98" s="450">
        <v>42.055714739999999</v>
      </c>
      <c r="AI98" s="450">
        <v>7.3512855940000001</v>
      </c>
      <c r="AP98" s="409"/>
      <c r="AQ98" s="409"/>
      <c r="AR98" s="425"/>
    </row>
    <row r="99" spans="1:44" s="173" customFormat="1" ht="12.75">
      <c r="A99" s="218"/>
      <c r="B99" s="231"/>
      <c r="C99" s="231"/>
      <c r="D99" s="231"/>
      <c r="E99" s="231"/>
      <c r="F99" s="231"/>
      <c r="G99" s="231"/>
      <c r="H99" s="231"/>
      <c r="I99" s="231"/>
      <c r="J99" s="256"/>
      <c r="K99" s="166"/>
      <c r="U99" s="392"/>
      <c r="V99" s="392">
        <v>39</v>
      </c>
      <c r="W99">
        <v>39</v>
      </c>
      <c r="X99" s="450">
        <v>14.257142884390658</v>
      </c>
      <c r="Y99" s="450">
        <v>34.80900083269389</v>
      </c>
      <c r="Z99" s="450">
        <v>4.1092857973916139</v>
      </c>
      <c r="AA99" s="450">
        <v>6.8248571668352369</v>
      </c>
      <c r="AB99" s="450">
        <v>0.84642858164651058</v>
      </c>
      <c r="AC99" s="408">
        <v>72.897999999999996</v>
      </c>
      <c r="AD99" s="450">
        <v>36.480000087193012</v>
      </c>
      <c r="AE99" s="450">
        <v>7.5385714258466416</v>
      </c>
      <c r="AF99" s="450">
        <v>9.9984999999999999</v>
      </c>
      <c r="AG99" s="450">
        <v>1.9850000000000001</v>
      </c>
      <c r="AH99" s="450">
        <v>39.878572191510841</v>
      </c>
      <c r="AI99" s="450">
        <v>12.0242857251848</v>
      </c>
      <c r="AP99" s="409"/>
      <c r="AQ99" s="409"/>
      <c r="AR99" s="425"/>
    </row>
    <row r="100" spans="1:44" s="173" customFormat="1" ht="12.75">
      <c r="A100" s="218"/>
      <c r="B100" s="231"/>
      <c r="C100" s="231"/>
      <c r="D100" s="231"/>
      <c r="E100" s="231"/>
      <c r="F100" s="231"/>
      <c r="G100" s="231"/>
      <c r="H100" s="231"/>
      <c r="I100" s="231"/>
      <c r="J100" s="256"/>
      <c r="K100" s="166"/>
      <c r="U100" s="392"/>
      <c r="V100" s="392"/>
      <c r="W100">
        <v>40</v>
      </c>
      <c r="X100" s="450">
        <v>15.11</v>
      </c>
      <c r="Y100" s="450">
        <v>35.9</v>
      </c>
      <c r="Z100" s="450">
        <v>4.0540000000000003</v>
      </c>
      <c r="AA100" s="450">
        <v>6.77</v>
      </c>
      <c r="AB100" s="450">
        <v>1.57</v>
      </c>
      <c r="AC100" s="408">
        <v>74.19</v>
      </c>
      <c r="AD100" s="450">
        <v>37.44</v>
      </c>
      <c r="AE100" s="450">
        <v>7.56</v>
      </c>
      <c r="AF100" s="450">
        <v>10.006</v>
      </c>
      <c r="AG100" s="450">
        <v>1.8959999999999999</v>
      </c>
      <c r="AH100" s="450">
        <v>35.11</v>
      </c>
      <c r="AI100" s="450">
        <v>12.5</v>
      </c>
      <c r="AP100" s="409"/>
      <c r="AQ100" s="409"/>
      <c r="AR100" s="425"/>
    </row>
    <row r="101" spans="1:44" s="173" customFormat="1" ht="12.75">
      <c r="A101" s="218"/>
      <c r="B101" s="231"/>
      <c r="C101" s="231"/>
      <c r="D101" s="231"/>
      <c r="E101" s="231"/>
      <c r="F101" s="231"/>
      <c r="G101" s="231"/>
      <c r="H101" s="231"/>
      <c r="I101" s="231"/>
      <c r="J101" s="256"/>
      <c r="K101" s="166"/>
      <c r="U101" s="392"/>
      <c r="V101" s="392"/>
      <c r="W101">
        <v>41</v>
      </c>
      <c r="X101" s="450">
        <v>16.670000000000002</v>
      </c>
      <c r="Y101" s="450">
        <v>46.35</v>
      </c>
      <c r="Z101" s="450">
        <v>5.84</v>
      </c>
      <c r="AA101" s="450">
        <v>6.75</v>
      </c>
      <c r="AB101" s="450">
        <v>1.41</v>
      </c>
      <c r="AC101" s="408">
        <v>61.765000000000001</v>
      </c>
      <c r="AD101" s="450">
        <v>26.27</v>
      </c>
      <c r="AE101" s="450">
        <v>6.15</v>
      </c>
      <c r="AF101" s="450">
        <v>10.003</v>
      </c>
      <c r="AG101" s="450">
        <v>1.45</v>
      </c>
      <c r="AH101" s="450">
        <v>33.85</v>
      </c>
      <c r="AI101" s="450">
        <v>11.69</v>
      </c>
      <c r="AP101" s="427"/>
      <c r="AQ101" s="409"/>
      <c r="AR101" s="425"/>
    </row>
    <row r="102" spans="1:44" s="182" customFormat="1" ht="12" customHeight="1">
      <c r="A102" s="218"/>
      <c r="B102" s="231"/>
      <c r="C102" s="231"/>
      <c r="D102" s="231"/>
      <c r="E102" s="231"/>
      <c r="F102" s="231"/>
      <c r="G102" s="231"/>
      <c r="H102" s="231"/>
      <c r="I102" s="231"/>
      <c r="J102" s="236"/>
      <c r="K102" s="181"/>
      <c r="U102" s="392"/>
      <c r="V102" s="392"/>
      <c r="W102">
        <v>42</v>
      </c>
      <c r="X102" s="450">
        <v>15.74</v>
      </c>
      <c r="Y102" s="450">
        <v>46.9</v>
      </c>
      <c r="Z102" s="450">
        <v>6.71</v>
      </c>
      <c r="AA102" s="450">
        <v>6.8819999999999997</v>
      </c>
      <c r="AB102" s="450">
        <v>1.8280000000000001</v>
      </c>
      <c r="AC102" s="408">
        <v>59.17</v>
      </c>
      <c r="AD102" s="450">
        <v>29.35</v>
      </c>
      <c r="AE102" s="450">
        <v>7.25</v>
      </c>
      <c r="AF102" s="450">
        <v>10</v>
      </c>
      <c r="AG102" s="450">
        <v>1.2998000000000001</v>
      </c>
      <c r="AH102" s="450">
        <v>35.061999999999998</v>
      </c>
      <c r="AI102" s="450">
        <v>8.66</v>
      </c>
      <c r="AP102" s="427"/>
      <c r="AQ102" s="409"/>
      <c r="AR102" s="425"/>
    </row>
    <row r="103" spans="1:44" s="180" customFormat="1" ht="14.1" customHeight="1">
      <c r="A103" s="218"/>
      <c r="B103" s="231"/>
      <c r="C103" s="231"/>
      <c r="D103" s="231"/>
      <c r="E103" s="231"/>
      <c r="F103" s="231"/>
      <c r="G103" s="231"/>
      <c r="H103" s="231"/>
      <c r="I103" s="231"/>
      <c r="J103" s="234"/>
      <c r="K103" s="185"/>
      <c r="U103" s="392"/>
      <c r="V103" s="392">
        <v>43</v>
      </c>
      <c r="W103">
        <v>43</v>
      </c>
      <c r="X103" s="450">
        <v>19.09</v>
      </c>
      <c r="Y103" s="450">
        <v>61.18</v>
      </c>
      <c r="Z103" s="450">
        <v>17.54</v>
      </c>
      <c r="AA103" s="450">
        <v>8.36</v>
      </c>
      <c r="AB103" s="450">
        <v>3.86</v>
      </c>
      <c r="AC103" s="408">
        <v>72.53</v>
      </c>
      <c r="AD103" s="450">
        <v>47.29</v>
      </c>
      <c r="AE103" s="450">
        <v>8.82</v>
      </c>
      <c r="AF103" s="450">
        <v>10.01</v>
      </c>
      <c r="AG103" s="450">
        <v>1.1467000000000001</v>
      </c>
      <c r="AH103" s="450">
        <v>41.86</v>
      </c>
      <c r="AI103" s="450">
        <v>9.673</v>
      </c>
      <c r="AP103" s="427"/>
      <c r="AQ103" s="409"/>
      <c r="AR103" s="425"/>
    </row>
    <row r="104" spans="1:44" s="146" customFormat="1" ht="12" customHeight="1">
      <c r="A104" s="218"/>
      <c r="B104" s="231"/>
      <c r="C104" s="231"/>
      <c r="D104" s="231"/>
      <c r="E104" s="231"/>
      <c r="F104" s="231"/>
      <c r="G104" s="231"/>
      <c r="H104" s="231"/>
      <c r="I104" s="231"/>
      <c r="J104" s="256"/>
      <c r="K104" s="166"/>
      <c r="U104" s="392"/>
      <c r="V104" s="392"/>
      <c r="W104">
        <v>44</v>
      </c>
      <c r="X104" s="450">
        <v>18.899999999999999</v>
      </c>
      <c r="Y104" s="450">
        <v>47.64</v>
      </c>
      <c r="Z104" s="450">
        <v>11.26</v>
      </c>
      <c r="AA104" s="450">
        <v>7.36</v>
      </c>
      <c r="AB104" s="450">
        <v>3.34</v>
      </c>
      <c r="AC104" s="408">
        <v>69.37</v>
      </c>
      <c r="AD104" s="450">
        <v>37.5</v>
      </c>
      <c r="AE104" s="450">
        <v>9.32</v>
      </c>
      <c r="AF104" s="450">
        <v>10</v>
      </c>
      <c r="AG104" s="450">
        <v>1.0329999999999999</v>
      </c>
      <c r="AH104" s="450">
        <v>40.99</v>
      </c>
      <c r="AI104" s="450">
        <v>11.93</v>
      </c>
      <c r="AP104" s="409"/>
      <c r="AQ104" s="409"/>
      <c r="AR104" s="425"/>
    </row>
    <row r="105" spans="1:44" s="146" customFormat="1" ht="12" customHeight="1">
      <c r="A105" s="218"/>
      <c r="B105" s="231"/>
      <c r="C105" s="231"/>
      <c r="D105" s="231"/>
      <c r="E105" s="231"/>
      <c r="F105" s="231"/>
      <c r="G105" s="231"/>
      <c r="H105" s="231"/>
      <c r="I105" s="231"/>
      <c r="J105" s="256"/>
      <c r="K105" s="166"/>
      <c r="U105" s="392"/>
      <c r="V105" s="392"/>
      <c r="W105">
        <v>45</v>
      </c>
      <c r="X105" s="450">
        <v>25.86</v>
      </c>
      <c r="Y105" s="450">
        <v>57.13</v>
      </c>
      <c r="Z105" s="450">
        <v>16.84</v>
      </c>
      <c r="AA105" s="450">
        <v>7.94</v>
      </c>
      <c r="AB105" s="450">
        <v>4.54</v>
      </c>
      <c r="AC105" s="408">
        <v>81.2</v>
      </c>
      <c r="AD105" s="450">
        <v>105.06</v>
      </c>
      <c r="AE105" s="450">
        <v>17.329999999999998</v>
      </c>
      <c r="AF105" s="450">
        <v>10.01</v>
      </c>
      <c r="AG105" s="450">
        <v>1.56</v>
      </c>
      <c r="AH105" s="450">
        <v>54.37</v>
      </c>
      <c r="AI105" s="450">
        <v>16.29</v>
      </c>
      <c r="AP105" s="409"/>
      <c r="AQ105" s="409"/>
      <c r="AR105" s="425"/>
    </row>
    <row r="106" spans="1:44" s="146" customFormat="1" ht="12" customHeight="1">
      <c r="A106" s="218"/>
      <c r="B106" s="231"/>
      <c r="C106" s="231"/>
      <c r="D106" s="231"/>
      <c r="E106" s="231"/>
      <c r="F106" s="231"/>
      <c r="G106" s="231"/>
      <c r="H106" s="231"/>
      <c r="I106" s="231"/>
      <c r="J106" s="256"/>
      <c r="K106" s="166"/>
      <c r="U106" s="392"/>
      <c r="V106" s="392"/>
      <c r="W106">
        <v>46</v>
      </c>
      <c r="X106" s="450">
        <v>26.7</v>
      </c>
      <c r="Y106" s="450">
        <v>72.62</v>
      </c>
      <c r="Z106" s="450">
        <v>24.07</v>
      </c>
      <c r="AA106" s="450">
        <v>9.76</v>
      </c>
      <c r="AB106" s="450">
        <v>6.16</v>
      </c>
      <c r="AC106" s="408">
        <v>117.17</v>
      </c>
      <c r="AD106" s="450">
        <v>102.46</v>
      </c>
      <c r="AE106" s="450">
        <v>13.6</v>
      </c>
      <c r="AF106" s="450">
        <v>10.007</v>
      </c>
      <c r="AG106" s="450">
        <v>1.7775000000000001</v>
      </c>
      <c r="AH106" s="450">
        <v>68.680000000000007</v>
      </c>
      <c r="AI106" s="450">
        <v>16.026</v>
      </c>
      <c r="AP106" s="409"/>
      <c r="AQ106" s="409"/>
      <c r="AR106" s="425"/>
    </row>
    <row r="107" spans="1:44" s="190" customFormat="1" ht="12" customHeight="1">
      <c r="A107" s="218"/>
      <c r="B107" s="231"/>
      <c r="C107" s="231"/>
      <c r="D107" s="231"/>
      <c r="E107" s="231"/>
      <c r="F107" s="231"/>
      <c r="G107" s="231"/>
      <c r="H107" s="231"/>
      <c r="I107" s="231"/>
      <c r="J107" s="257"/>
      <c r="U107" s="392"/>
      <c r="V107" s="392"/>
      <c r="W107">
        <v>47</v>
      </c>
      <c r="X107" s="450">
        <v>25.93</v>
      </c>
      <c r="Y107" s="450">
        <v>62.65</v>
      </c>
      <c r="Z107" s="450">
        <v>50.4</v>
      </c>
      <c r="AA107" s="450">
        <v>8.19</v>
      </c>
      <c r="AB107" s="450">
        <v>4.76</v>
      </c>
      <c r="AC107" s="408">
        <v>90.89</v>
      </c>
      <c r="AD107" s="450">
        <v>51.21</v>
      </c>
      <c r="AE107" s="450">
        <v>12.141999999999999</v>
      </c>
      <c r="AF107" s="450">
        <v>10.01</v>
      </c>
      <c r="AG107" s="450">
        <v>1.9159999999999999</v>
      </c>
      <c r="AH107" s="450">
        <v>45.02</v>
      </c>
      <c r="AI107" s="450">
        <v>14.11</v>
      </c>
      <c r="AP107" s="409"/>
      <c r="AQ107" s="409"/>
      <c r="AR107" s="425"/>
    </row>
    <row r="108" spans="1:44" s="146" customFormat="1" ht="12" customHeight="1">
      <c r="A108" s="218"/>
      <c r="B108" s="231"/>
      <c r="C108" s="231"/>
      <c r="D108" s="231"/>
      <c r="E108" s="231"/>
      <c r="F108" s="231"/>
      <c r="G108" s="231"/>
      <c r="H108" s="231"/>
      <c r="I108" s="231"/>
      <c r="J108" s="256"/>
      <c r="K108" s="166"/>
      <c r="U108" s="392"/>
      <c r="V108" s="392">
        <v>48</v>
      </c>
      <c r="W108">
        <v>48</v>
      </c>
      <c r="X108" s="450">
        <v>35.64</v>
      </c>
      <c r="Y108" s="450">
        <v>83.52</v>
      </c>
      <c r="Z108" s="450">
        <v>55.63</v>
      </c>
      <c r="AA108" s="450">
        <v>9.2100000000000009</v>
      </c>
      <c r="AB108" s="450">
        <v>5.88</v>
      </c>
      <c r="AC108" s="408">
        <v>77.62</v>
      </c>
      <c r="AD108" s="450">
        <v>70.7</v>
      </c>
      <c r="AE108" s="450">
        <v>10.96</v>
      </c>
      <c r="AF108" s="450">
        <v>10</v>
      </c>
      <c r="AG108" s="450">
        <v>1.0449999999999999</v>
      </c>
      <c r="AH108" s="450">
        <v>54.12</v>
      </c>
      <c r="AI108" s="450">
        <v>16.25</v>
      </c>
      <c r="AP108" s="409"/>
      <c r="AQ108" s="409"/>
      <c r="AR108" s="425"/>
    </row>
    <row r="109" spans="1:44" s="146" customFormat="1" ht="12" customHeight="1">
      <c r="A109" s="218"/>
      <c r="B109" s="231"/>
      <c r="C109" s="231"/>
      <c r="D109" s="231"/>
      <c r="E109" s="231"/>
      <c r="F109" s="231"/>
      <c r="G109" s="231"/>
      <c r="H109" s="231"/>
      <c r="I109" s="231"/>
      <c r="J109" s="259"/>
      <c r="K109" s="150"/>
      <c r="U109" s="392"/>
      <c r="V109" s="392"/>
      <c r="W109">
        <v>49</v>
      </c>
      <c r="X109" s="450">
        <v>30.428599999999999</v>
      </c>
      <c r="Y109" s="450">
        <v>80.849999999999994</v>
      </c>
      <c r="Z109" s="450">
        <v>24.84</v>
      </c>
      <c r="AA109" s="450">
        <v>7.82</v>
      </c>
      <c r="AB109" s="450">
        <v>4.407</v>
      </c>
      <c r="AC109" s="408">
        <v>76.048000000000002</v>
      </c>
      <c r="AD109" s="450">
        <v>83.28</v>
      </c>
      <c r="AE109" s="450">
        <v>18.809999999999999</v>
      </c>
      <c r="AF109" s="450">
        <v>9.7970000000000006</v>
      </c>
      <c r="AG109" s="450">
        <v>0.55000000000000004</v>
      </c>
      <c r="AH109" s="450">
        <v>68.64</v>
      </c>
      <c r="AI109" s="450">
        <v>18.876000000000001</v>
      </c>
      <c r="AP109" s="409"/>
      <c r="AQ109" s="409"/>
      <c r="AR109" s="425"/>
    </row>
    <row r="110" spans="1:44" s="146" customFormat="1" ht="12" customHeight="1">
      <c r="A110" s="218"/>
      <c r="B110" s="231"/>
      <c r="C110" s="231"/>
      <c r="D110" s="231"/>
      <c r="E110" s="231"/>
      <c r="F110" s="231"/>
      <c r="G110" s="231"/>
      <c r="H110" s="231"/>
      <c r="I110" s="231"/>
      <c r="J110" s="208"/>
      <c r="U110" s="392"/>
      <c r="V110" s="392"/>
      <c r="W110">
        <v>50</v>
      </c>
      <c r="X110" s="450">
        <v>22.7</v>
      </c>
      <c r="Y110" s="450">
        <v>63.198999999999998</v>
      </c>
      <c r="Z110" s="450">
        <v>17.25</v>
      </c>
      <c r="AA110" s="450">
        <v>8.0939999999999994</v>
      </c>
      <c r="AB110" s="450">
        <v>4.99</v>
      </c>
      <c r="AC110" s="408">
        <v>74.156999999999996</v>
      </c>
      <c r="AD110" s="450">
        <v>68.84</v>
      </c>
      <c r="AE110" s="450">
        <v>17.55</v>
      </c>
      <c r="AF110" s="450">
        <v>10.211399999999999</v>
      </c>
      <c r="AG110" s="450">
        <v>1.0795999999999999</v>
      </c>
      <c r="AH110" s="450">
        <v>70.275999999999996</v>
      </c>
      <c r="AI110" s="450">
        <v>21.06</v>
      </c>
      <c r="AP110" s="409"/>
      <c r="AQ110" s="409"/>
      <c r="AR110" s="425"/>
    </row>
    <row r="111" spans="1:44" s="146" customFormat="1" ht="12" customHeight="1">
      <c r="A111" s="218"/>
      <c r="B111" s="231"/>
      <c r="C111" s="231"/>
      <c r="D111" s="231"/>
      <c r="E111" s="231"/>
      <c r="F111" s="231"/>
      <c r="G111" s="231"/>
      <c r="H111" s="231"/>
      <c r="I111" s="231"/>
      <c r="J111" s="208"/>
      <c r="U111" s="392"/>
      <c r="V111" s="392">
        <v>51</v>
      </c>
      <c r="W111">
        <v>51</v>
      </c>
      <c r="X111" s="450">
        <v>46.13</v>
      </c>
      <c r="Y111" s="450">
        <v>87.03</v>
      </c>
      <c r="Z111" s="450">
        <v>16.510000000000002</v>
      </c>
      <c r="AA111" s="450">
        <v>14.24</v>
      </c>
      <c r="AB111" s="450">
        <v>12.81</v>
      </c>
      <c r="AC111" s="408">
        <v>174.00200000000001</v>
      </c>
      <c r="AD111" s="450">
        <v>147.96</v>
      </c>
      <c r="AE111" s="450">
        <v>28.163</v>
      </c>
      <c r="AF111" s="450">
        <v>10</v>
      </c>
      <c r="AG111" s="450">
        <v>0.79949999999999999</v>
      </c>
      <c r="AH111" s="450">
        <v>224.41200000000001</v>
      </c>
      <c r="AI111" s="450">
        <v>46.25</v>
      </c>
      <c r="AP111" s="409"/>
      <c r="AQ111" s="409"/>
      <c r="AR111" s="425"/>
    </row>
    <row r="112" spans="1:44" s="146" customFormat="1" ht="12" customHeight="1">
      <c r="A112" s="218"/>
      <c r="B112" s="231"/>
      <c r="C112" s="231"/>
      <c r="D112" s="231"/>
      <c r="E112" s="231"/>
      <c r="F112" s="231"/>
      <c r="G112" s="231"/>
      <c r="H112" s="231"/>
      <c r="I112" s="231"/>
      <c r="J112" s="208"/>
      <c r="U112" s="392"/>
      <c r="V112" s="392"/>
      <c r="W112">
        <v>52</v>
      </c>
      <c r="X112" s="450">
        <v>63.850999999999999</v>
      </c>
      <c r="Y112" s="450">
        <v>110.661</v>
      </c>
      <c r="Z112" s="450">
        <v>18.1387</v>
      </c>
      <c r="AA112" s="450">
        <v>15.1157</v>
      </c>
      <c r="AB112" s="450">
        <v>15.846</v>
      </c>
      <c r="AC112" s="408">
        <v>338.70569999999998</v>
      </c>
      <c r="AD112" s="450">
        <v>198.84569999999999</v>
      </c>
      <c r="AE112" s="450">
        <v>41.433</v>
      </c>
      <c r="AF112" s="450">
        <v>10.01</v>
      </c>
      <c r="AG112" s="450">
        <v>1.25685</v>
      </c>
      <c r="AH112" s="450">
        <v>214.35</v>
      </c>
      <c r="AI112" s="450">
        <v>76.91</v>
      </c>
      <c r="AP112" s="409"/>
      <c r="AQ112" s="409"/>
      <c r="AR112" s="425"/>
    </row>
    <row r="113" spans="1:44" s="146" customFormat="1" ht="12" customHeight="1">
      <c r="A113" s="218"/>
      <c r="B113" s="231"/>
      <c r="C113" s="231"/>
      <c r="D113" s="231"/>
      <c r="E113" s="231"/>
      <c r="F113" s="231"/>
      <c r="G113" s="231"/>
      <c r="H113" s="231"/>
      <c r="I113" s="231"/>
      <c r="J113" s="208"/>
      <c r="U113" s="392">
        <v>2016</v>
      </c>
      <c r="V113" s="420">
        <v>1</v>
      </c>
      <c r="W113">
        <v>1</v>
      </c>
      <c r="X113" s="450">
        <v>40.61</v>
      </c>
      <c r="Y113" s="450">
        <v>96.75</v>
      </c>
      <c r="Z113" s="450">
        <v>16.37</v>
      </c>
      <c r="AA113" s="450">
        <v>12.12</v>
      </c>
      <c r="AB113" s="450">
        <v>8.33</v>
      </c>
      <c r="AC113" s="408">
        <v>165.03200000000001</v>
      </c>
      <c r="AD113" s="450">
        <v>95.83</v>
      </c>
      <c r="AE113" s="450">
        <v>18.5</v>
      </c>
      <c r="AF113" s="450">
        <v>10.01</v>
      </c>
      <c r="AG113" s="450">
        <v>1.23</v>
      </c>
      <c r="AH113" s="450">
        <v>109.19</v>
      </c>
      <c r="AI113" s="450">
        <v>37.270000000000003</v>
      </c>
      <c r="AP113" s="409"/>
      <c r="AQ113" s="409"/>
      <c r="AR113" s="425"/>
    </row>
    <row r="114" spans="1:44" s="146" customFormat="1" ht="12" customHeight="1">
      <c r="A114" s="218"/>
      <c r="B114" s="231"/>
      <c r="C114" s="231"/>
      <c r="D114" s="231"/>
      <c r="E114" s="231"/>
      <c r="F114" s="231"/>
      <c r="G114" s="231"/>
      <c r="H114" s="231"/>
      <c r="I114" s="231"/>
      <c r="J114" s="208"/>
      <c r="U114" s="392"/>
      <c r="V114" s="420"/>
      <c r="W114">
        <v>2</v>
      </c>
      <c r="X114" s="450">
        <v>29.82</v>
      </c>
      <c r="Y114" s="450">
        <v>76.510000000000005</v>
      </c>
      <c r="Z114" s="450">
        <v>15.9</v>
      </c>
      <c r="AA114" s="450">
        <v>10.45</v>
      </c>
      <c r="AB114" s="450">
        <v>5.38</v>
      </c>
      <c r="AC114" s="408">
        <v>137.04</v>
      </c>
      <c r="AD114" s="450">
        <v>78.260000000000005</v>
      </c>
      <c r="AE114" s="450">
        <v>13.1</v>
      </c>
      <c r="AF114" s="450">
        <v>10</v>
      </c>
      <c r="AG114" s="450">
        <v>1.18</v>
      </c>
      <c r="AH114" s="450">
        <v>177.91</v>
      </c>
      <c r="AI114" s="450">
        <v>53.34</v>
      </c>
      <c r="AP114" s="409"/>
      <c r="AQ114" s="409"/>
      <c r="AR114" s="425"/>
    </row>
    <row r="115" spans="1:44" s="146" customFormat="1" ht="12" customHeight="1">
      <c r="A115" s="218"/>
      <c r="B115" s="231"/>
      <c r="C115" s="231"/>
      <c r="D115" s="231"/>
      <c r="E115" s="231"/>
      <c r="F115" s="231"/>
      <c r="G115" s="231"/>
      <c r="H115" s="231"/>
      <c r="I115" s="231"/>
      <c r="J115" s="208"/>
      <c r="U115" s="392"/>
      <c r="V115" s="420"/>
      <c r="W115">
        <v>3</v>
      </c>
      <c r="X115" s="450">
        <v>27.06</v>
      </c>
      <c r="Y115" s="450">
        <v>80.096000000000004</v>
      </c>
      <c r="Z115" s="450">
        <v>29.21</v>
      </c>
      <c r="AA115" s="450">
        <v>10.396000000000001</v>
      </c>
      <c r="AB115" s="450">
        <v>5.29</v>
      </c>
      <c r="AC115" s="408">
        <v>102.45</v>
      </c>
      <c r="AD115" s="450">
        <v>101.264</v>
      </c>
      <c r="AE115" s="450">
        <v>15.26</v>
      </c>
      <c r="AF115" s="450">
        <v>10.01</v>
      </c>
      <c r="AG115" s="450">
        <v>1.2529999999999999</v>
      </c>
      <c r="AH115" s="450">
        <v>248.28</v>
      </c>
      <c r="AI115" s="450">
        <v>76.69</v>
      </c>
      <c r="AP115" s="409"/>
      <c r="AQ115" s="409"/>
      <c r="AR115" s="425"/>
    </row>
    <row r="116" spans="1:44" s="190" customFormat="1" ht="12" customHeight="1">
      <c r="A116" s="218"/>
      <c r="B116" s="231"/>
      <c r="C116" s="231"/>
      <c r="D116" s="231"/>
      <c r="E116" s="231"/>
      <c r="F116" s="231"/>
      <c r="G116" s="231"/>
      <c r="H116" s="231"/>
      <c r="I116" s="231"/>
      <c r="J116" s="257"/>
      <c r="U116" s="392"/>
      <c r="V116" s="420">
        <v>4</v>
      </c>
      <c r="W116">
        <v>4</v>
      </c>
      <c r="X116" s="450">
        <v>27.93</v>
      </c>
      <c r="Y116" s="450">
        <v>77.09</v>
      </c>
      <c r="Z116" s="450">
        <v>20.7</v>
      </c>
      <c r="AA116" s="450">
        <v>10.32</v>
      </c>
      <c r="AB116" s="450">
        <v>6.0640000000000001</v>
      </c>
      <c r="AC116" s="408">
        <v>93.71</v>
      </c>
      <c r="AD116" s="450">
        <v>79.73</v>
      </c>
      <c r="AE116" s="450">
        <v>12.66</v>
      </c>
      <c r="AF116" s="450">
        <v>10.01</v>
      </c>
      <c r="AG116" s="450">
        <v>1.22</v>
      </c>
      <c r="AH116" s="450">
        <v>142.55000000000001</v>
      </c>
      <c r="AI116" s="450">
        <v>40.92</v>
      </c>
      <c r="AP116" s="431"/>
      <c r="AQ116" s="409"/>
      <c r="AR116" s="425"/>
    </row>
    <row r="117" spans="1:44" s="146" customFormat="1" ht="12" customHeight="1">
      <c r="A117" s="218"/>
      <c r="B117" s="231"/>
      <c r="C117" s="231"/>
      <c r="D117" s="231"/>
      <c r="E117" s="231"/>
      <c r="F117" s="231"/>
      <c r="G117" s="231"/>
      <c r="H117" s="231"/>
      <c r="I117" s="231"/>
      <c r="J117" s="208"/>
      <c r="U117" s="392"/>
      <c r="V117" s="420"/>
      <c r="W117">
        <v>5</v>
      </c>
      <c r="X117" s="450">
        <v>49.585999999999999</v>
      </c>
      <c r="Y117" s="450">
        <v>140.12</v>
      </c>
      <c r="Z117" s="450">
        <v>74.02</v>
      </c>
      <c r="AA117" s="450">
        <v>14.34</v>
      </c>
      <c r="AB117" s="450">
        <v>9.59</v>
      </c>
      <c r="AC117" s="408">
        <v>142.55000000000001</v>
      </c>
      <c r="AD117" s="450">
        <v>128.66</v>
      </c>
      <c r="AE117" s="450">
        <v>24.24</v>
      </c>
      <c r="AF117" s="450">
        <v>10.01</v>
      </c>
      <c r="AG117" s="450">
        <v>1.17</v>
      </c>
      <c r="AH117" s="450">
        <v>251.59399999999999</v>
      </c>
      <c r="AI117" s="450">
        <v>58.97</v>
      </c>
      <c r="AP117" s="409"/>
      <c r="AQ117" s="409"/>
      <c r="AR117" s="425"/>
    </row>
    <row r="118" spans="1:44" s="190" customFormat="1" ht="12" customHeight="1">
      <c r="A118" s="218"/>
      <c r="B118" s="231"/>
      <c r="C118" s="231"/>
      <c r="D118" s="231"/>
      <c r="E118" s="231"/>
      <c r="F118" s="231"/>
      <c r="G118" s="231"/>
      <c r="H118" s="231"/>
      <c r="I118" s="231"/>
      <c r="J118" s="255"/>
      <c r="K118" s="187"/>
      <c r="U118" s="145"/>
      <c r="V118" s="420"/>
      <c r="W118">
        <v>6</v>
      </c>
      <c r="X118" s="450">
        <v>57</v>
      </c>
      <c r="Y118" s="450">
        <v>144.66999999999999</v>
      </c>
      <c r="Z118" s="450">
        <v>78.08</v>
      </c>
      <c r="AA118" s="450">
        <v>14.98</v>
      </c>
      <c r="AB118" s="450">
        <v>12.82</v>
      </c>
      <c r="AC118" s="408">
        <v>223.15</v>
      </c>
      <c r="AD118" s="450">
        <v>174.87</v>
      </c>
      <c r="AE118" s="450">
        <v>35.18</v>
      </c>
      <c r="AF118" s="450">
        <v>9.01</v>
      </c>
      <c r="AG118" s="450">
        <v>0.82</v>
      </c>
      <c r="AH118" s="450">
        <v>388.05428210000002</v>
      </c>
      <c r="AI118" s="450">
        <v>80.41</v>
      </c>
      <c r="AP118" s="409"/>
      <c r="AQ118" s="409"/>
      <c r="AR118" s="425"/>
    </row>
    <row r="119" spans="1:44" s="146" customFormat="1" ht="12" customHeight="1">
      <c r="A119" s="218"/>
      <c r="B119" s="231"/>
      <c r="C119" s="231"/>
      <c r="D119" s="231"/>
      <c r="E119" s="231"/>
      <c r="F119" s="231"/>
      <c r="G119" s="231"/>
      <c r="H119" s="231"/>
      <c r="I119" s="231"/>
      <c r="J119" s="260"/>
      <c r="K119" s="192"/>
      <c r="U119" s="145"/>
      <c r="V119" s="420"/>
      <c r="W119">
        <v>7</v>
      </c>
      <c r="X119" s="450">
        <v>52.31</v>
      </c>
      <c r="Y119" s="450">
        <v>117.32</v>
      </c>
      <c r="Z119" s="450">
        <v>41.34</v>
      </c>
      <c r="AA119" s="450">
        <v>15.86</v>
      </c>
      <c r="AB119" s="450">
        <v>12.43</v>
      </c>
      <c r="AC119" s="408">
        <v>223.86</v>
      </c>
      <c r="AD119" s="450">
        <v>126.56</v>
      </c>
      <c r="AE119" s="450">
        <v>25.04</v>
      </c>
      <c r="AF119" s="450">
        <v>9.01</v>
      </c>
      <c r="AG119" s="450">
        <v>1.59</v>
      </c>
      <c r="AH119" s="450">
        <v>283.21000240000001</v>
      </c>
      <c r="AI119" s="450">
        <v>53.36</v>
      </c>
      <c r="AP119" s="409"/>
      <c r="AQ119" s="409"/>
      <c r="AR119" s="425"/>
    </row>
    <row r="120" spans="1:44" ht="12" customHeight="1">
      <c r="A120" s="218"/>
      <c r="B120" s="231"/>
      <c r="C120" s="231"/>
      <c r="D120" s="231"/>
      <c r="E120" s="231"/>
      <c r="F120" s="231"/>
      <c r="G120" s="231"/>
      <c r="H120" s="231"/>
      <c r="I120" s="231"/>
      <c r="V120" s="420">
        <v>8</v>
      </c>
      <c r="W120">
        <v>8</v>
      </c>
      <c r="X120" s="450">
        <v>57.96</v>
      </c>
      <c r="Y120" s="450">
        <v>140.31</v>
      </c>
      <c r="Z120" s="450">
        <v>96.52</v>
      </c>
      <c r="AA120" s="450">
        <v>22.12</v>
      </c>
      <c r="AB120" s="450">
        <v>19.3</v>
      </c>
      <c r="AC120" s="408">
        <v>297.45999999999998</v>
      </c>
      <c r="AD120" s="450">
        <v>188.83</v>
      </c>
      <c r="AE120" s="450">
        <v>26.72</v>
      </c>
      <c r="AF120" s="450">
        <v>18.309999999999999</v>
      </c>
      <c r="AG120" s="450">
        <v>14.62</v>
      </c>
      <c r="AH120" s="450">
        <v>414.29357470000002</v>
      </c>
      <c r="AI120" s="450">
        <v>65.55</v>
      </c>
    </row>
    <row r="121" spans="1:44" ht="12" customHeight="1">
      <c r="A121" s="218"/>
      <c r="B121" s="231"/>
      <c r="C121" s="231"/>
      <c r="D121" s="231"/>
      <c r="E121" s="231"/>
      <c r="F121" s="231"/>
      <c r="G121" s="231"/>
      <c r="H121" s="231"/>
      <c r="I121" s="231"/>
      <c r="V121" s="420"/>
      <c r="W121">
        <v>9</v>
      </c>
      <c r="X121" s="450">
        <v>100.51885660000001</v>
      </c>
      <c r="Y121" s="450">
        <v>268.94750210000001</v>
      </c>
      <c r="Z121" s="450">
        <v>150.104332</v>
      </c>
      <c r="AA121" s="450">
        <v>31.986428669999999</v>
      </c>
      <c r="AB121" s="450">
        <v>19.514333090000001</v>
      </c>
      <c r="AC121" s="408">
        <v>326.48699649999998</v>
      </c>
      <c r="AD121" s="450">
        <v>170.33500290000001</v>
      </c>
      <c r="AE121" s="450">
        <v>30.940000529999999</v>
      </c>
      <c r="AF121" s="450">
        <v>16.54985727582655</v>
      </c>
      <c r="AG121" s="450">
        <v>7.4597144130000004</v>
      </c>
      <c r="AH121" s="450">
        <v>382.60643219999997</v>
      </c>
      <c r="AI121" s="450">
        <v>72.96314185</v>
      </c>
    </row>
    <row r="122" spans="1:44" ht="12" customHeight="1">
      <c r="A122" s="218"/>
      <c r="B122" s="231"/>
      <c r="C122" s="231"/>
      <c r="D122" s="231"/>
      <c r="E122" s="231"/>
      <c r="F122" s="231"/>
      <c r="G122" s="231"/>
      <c r="H122" s="231"/>
      <c r="I122" s="231"/>
      <c r="V122" s="420"/>
      <c r="W122">
        <v>10</v>
      </c>
      <c r="X122" s="450">
        <v>75.15657152448378</v>
      </c>
      <c r="Y122" s="450">
        <v>243.71150207519463</v>
      </c>
      <c r="Z122" s="450">
        <v>181.79733530680286</v>
      </c>
      <c r="AA122" s="450">
        <v>21.817856924874398</v>
      </c>
      <c r="AB122" s="450">
        <v>20.1870002746582</v>
      </c>
      <c r="AC122" s="408">
        <v>281.91442869999997</v>
      </c>
      <c r="AD122" s="450">
        <v>164.05856977190246</v>
      </c>
      <c r="AE122" s="450">
        <v>30.751428604125927</v>
      </c>
      <c r="AF122" s="450">
        <v>9.5257144655499921</v>
      </c>
      <c r="AG122" s="450">
        <v>2.1815714495522598</v>
      </c>
      <c r="AH122" s="450">
        <v>245.78571646554084</v>
      </c>
      <c r="AI122" s="450">
        <v>47.002858298165428</v>
      </c>
    </row>
    <row r="123" spans="1:44" ht="12" customHeight="1">
      <c r="A123" s="218"/>
      <c r="B123" s="231"/>
      <c r="C123" s="231"/>
      <c r="D123" s="231"/>
      <c r="E123" s="231"/>
      <c r="F123" s="231"/>
      <c r="G123" s="231"/>
      <c r="H123" s="231"/>
      <c r="I123" s="231"/>
      <c r="V123" s="420"/>
      <c r="W123">
        <v>11</v>
      </c>
      <c r="X123" s="450">
        <v>52.24</v>
      </c>
      <c r="Y123" s="450">
        <v>154.21</v>
      </c>
      <c r="Z123" s="450">
        <v>79.12</v>
      </c>
      <c r="AA123" s="450">
        <v>21.645000185285259</v>
      </c>
      <c r="AB123" s="450">
        <v>18.452999932425314</v>
      </c>
      <c r="AC123" s="408">
        <v>302.97000000000003</v>
      </c>
      <c r="AD123" s="450">
        <v>146.11571393694155</v>
      </c>
      <c r="AE123" s="450">
        <v>26.230000359671411</v>
      </c>
      <c r="AF123" s="450">
        <v>10.001428604125973</v>
      </c>
      <c r="AG123" s="450">
        <v>1.7041428429739771</v>
      </c>
      <c r="AH123" s="450">
        <v>239.62</v>
      </c>
      <c r="AI123" s="450">
        <v>42.29</v>
      </c>
    </row>
    <row r="124" spans="1:44" ht="12" customHeight="1">
      <c r="A124" s="210"/>
      <c r="B124" s="210"/>
      <c r="C124" s="210"/>
      <c r="D124" s="210"/>
      <c r="E124" s="210"/>
      <c r="F124" s="210"/>
      <c r="G124" s="210"/>
      <c r="H124" s="210"/>
      <c r="I124" s="210"/>
      <c r="V124" s="145">
        <v>12</v>
      </c>
      <c r="W124" s="145">
        <v>12</v>
      </c>
      <c r="X124" s="450">
        <v>44.628571101597331</v>
      </c>
      <c r="Y124" s="450">
        <v>116.62271445138057</v>
      </c>
      <c r="Z124" s="450">
        <v>41.373285293579045</v>
      </c>
      <c r="AA124" s="450">
        <v>15.247000013078916</v>
      </c>
      <c r="AB124" s="450">
        <v>12.7100000381469</v>
      </c>
      <c r="AC124" s="408">
        <v>179.33771623883899</v>
      </c>
      <c r="AD124" s="450">
        <v>114.18428584507485</v>
      </c>
      <c r="AE124" s="450">
        <v>18.61999988555905</v>
      </c>
      <c r="AF124" s="450">
        <v>9.9999999999999964</v>
      </c>
      <c r="AG124" s="450">
        <v>1.2444285835538544</v>
      </c>
      <c r="AH124" s="450">
        <v>150.27357046944684</v>
      </c>
      <c r="AI124" s="450">
        <v>24.915714263915959</v>
      </c>
    </row>
    <row r="125" spans="1:44" ht="22.5" customHeight="1">
      <c r="A125" s="904"/>
      <c r="B125" s="904"/>
      <c r="C125" s="904"/>
      <c r="D125" s="904"/>
      <c r="E125" s="904"/>
      <c r="F125" s="904"/>
      <c r="G125" s="904"/>
      <c r="H125" s="904"/>
      <c r="I125" s="904"/>
      <c r="W125" s="145">
        <v>13</v>
      </c>
      <c r="X125" s="450">
        <v>42.599998474121001</v>
      </c>
      <c r="Y125" s="450">
        <v>120.78800201416</v>
      </c>
      <c r="Z125" s="450">
        <v>93.665000915527301</v>
      </c>
      <c r="AA125" s="450">
        <v>17.322999954223601</v>
      </c>
      <c r="AB125" s="450">
        <v>15.171999931335399</v>
      </c>
      <c r="AC125" s="408">
        <v>130.67500305175699</v>
      </c>
      <c r="AD125" s="450">
        <v>89.040000915527301</v>
      </c>
      <c r="AE125" s="450">
        <v>15.310000419616699</v>
      </c>
      <c r="AF125" s="450">
        <v>10</v>
      </c>
      <c r="AG125" s="450">
        <v>1.0199999809265099</v>
      </c>
      <c r="AH125" s="450">
        <v>116.33999633789</v>
      </c>
      <c r="AI125" s="450">
        <v>24.159999847412099</v>
      </c>
    </row>
    <row r="126" spans="1:44" ht="12" customHeight="1">
      <c r="A126" s="218"/>
      <c r="B126" s="231"/>
      <c r="C126" s="231"/>
      <c r="D126" s="231"/>
      <c r="E126" s="231"/>
      <c r="F126" s="231"/>
      <c r="G126" s="231"/>
      <c r="H126" s="231"/>
      <c r="I126" s="231"/>
      <c r="W126" s="145">
        <v>14</v>
      </c>
      <c r="X126" s="450">
        <v>49.743000030517535</v>
      </c>
      <c r="Y126" s="450">
        <v>125.66285814557708</v>
      </c>
      <c r="Z126" s="450">
        <v>131.74585723876913</v>
      </c>
      <c r="AA126" s="450">
        <v>14.828142711094401</v>
      </c>
      <c r="AB126" s="450">
        <v>13.217000007629398</v>
      </c>
      <c r="AC126" s="408">
        <v>121.81457192557171</v>
      </c>
      <c r="AD126" s="450">
        <v>78.037142072405103</v>
      </c>
      <c r="AE126" s="450">
        <v>14.082857131957956</v>
      </c>
      <c r="AF126" s="450">
        <v>10.001428604125973</v>
      </c>
      <c r="AG126" s="450">
        <v>1.3691428899764975</v>
      </c>
      <c r="AH126" s="450">
        <v>126.18428475516127</v>
      </c>
      <c r="AI126" s="450">
        <v>22.646999904087572</v>
      </c>
    </row>
    <row r="127" spans="1:44" ht="12" customHeight="1">
      <c r="A127" s="218"/>
      <c r="B127" s="231"/>
      <c r="C127" s="231"/>
      <c r="D127" s="231"/>
      <c r="E127" s="231"/>
      <c r="F127" s="231"/>
      <c r="G127" s="231"/>
      <c r="H127" s="231"/>
      <c r="I127" s="231"/>
      <c r="W127" s="145">
        <v>15</v>
      </c>
      <c r="X127" s="450">
        <v>54.414285387311615</v>
      </c>
      <c r="Y127" s="450">
        <v>127.68985639299636</v>
      </c>
      <c r="Z127" s="450">
        <v>71.706143515450577</v>
      </c>
      <c r="AA127" s="450">
        <v>15.017142977033298</v>
      </c>
      <c r="AB127" s="450">
        <v>11.291000366210898</v>
      </c>
      <c r="AC127" s="408">
        <v>184.69442967006074</v>
      </c>
      <c r="AD127" s="450">
        <v>74.048570905412902</v>
      </c>
      <c r="AE127" s="450">
        <v>17.312857082911869</v>
      </c>
      <c r="AF127" s="450">
        <v>10.005714416503881</v>
      </c>
      <c r="AG127" s="450">
        <v>1.6558571543012313</v>
      </c>
      <c r="AH127" s="450">
        <v>140.54571315220355</v>
      </c>
      <c r="AI127" s="450">
        <v>22.742571422031897</v>
      </c>
    </row>
    <row r="128" spans="1:44" ht="25.5" customHeight="1">
      <c r="A128" s="218"/>
      <c r="B128" s="952"/>
      <c r="C128" s="952"/>
      <c r="D128" s="750"/>
      <c r="E128" s="750"/>
      <c r="F128" s="746"/>
      <c r="G128" s="231"/>
      <c r="H128" s="231"/>
      <c r="I128" s="231"/>
      <c r="V128" s="145">
        <v>16</v>
      </c>
      <c r="W128" s="145">
        <v>16</v>
      </c>
      <c r="X128" s="450">
        <v>47.73</v>
      </c>
      <c r="Y128" s="450">
        <v>97.4</v>
      </c>
      <c r="Z128" s="450">
        <v>53.49</v>
      </c>
      <c r="AA128" s="450">
        <v>13.98</v>
      </c>
      <c r="AB128" s="450">
        <v>11.63</v>
      </c>
      <c r="AC128" s="408">
        <v>164.52</v>
      </c>
      <c r="AD128" s="450">
        <v>81.069999999999993</v>
      </c>
      <c r="AE128" s="450">
        <v>21.07</v>
      </c>
      <c r="AF128" s="450">
        <v>10.01</v>
      </c>
      <c r="AG128" s="450">
        <v>1.27</v>
      </c>
      <c r="AH128" s="450">
        <v>141.29</v>
      </c>
      <c r="AI128" s="450">
        <v>23.21</v>
      </c>
    </row>
    <row r="129" spans="1:35" ht="15" customHeight="1">
      <c r="A129" s="218"/>
      <c r="B129" s="748"/>
      <c r="C129" s="749"/>
      <c r="D129" s="748"/>
      <c r="E129" s="748"/>
      <c r="F129" s="751"/>
      <c r="G129" s="231"/>
      <c r="H129" s="231"/>
      <c r="I129" s="231"/>
      <c r="W129" s="145">
        <v>17</v>
      </c>
      <c r="X129" s="450">
        <v>42.142857687813873</v>
      </c>
      <c r="Y129" s="450">
        <v>85.487143380301248</v>
      </c>
      <c r="Z129" s="450">
        <v>51.424428122384178</v>
      </c>
      <c r="AA129" s="450">
        <v>12.944285669999999</v>
      </c>
      <c r="AB129" s="450">
        <v>10.010000228881799</v>
      </c>
      <c r="AC129" s="408">
        <v>152.88357325962556</v>
      </c>
      <c r="AD129" s="450">
        <v>64.311428070000005</v>
      </c>
      <c r="AE129" s="450">
        <v>16.638571469999999</v>
      </c>
      <c r="AF129" s="450">
        <v>10.004285812377887</v>
      </c>
      <c r="AG129" s="450">
        <v>1.7342857122421229</v>
      </c>
      <c r="AH129" s="450">
        <v>105.73500061035119</v>
      </c>
      <c r="AI129" s="450">
        <v>19.724285806928286</v>
      </c>
    </row>
    <row r="130" spans="1:35" ht="15" customHeight="1">
      <c r="A130" s="218"/>
      <c r="B130" s="748"/>
      <c r="C130" s="749"/>
      <c r="D130" s="748"/>
      <c r="E130" s="748"/>
      <c r="F130" s="751"/>
      <c r="G130" s="231"/>
      <c r="H130" s="231"/>
      <c r="I130" s="231"/>
      <c r="W130" s="145">
        <v>18</v>
      </c>
      <c r="X130" s="450">
        <v>27.452428545270582</v>
      </c>
      <c r="Y130" s="450">
        <v>62.369998931884716</v>
      </c>
      <c r="Z130" s="450">
        <v>34.353571755545424</v>
      </c>
      <c r="AA130" s="450">
        <v>10.727142742701899</v>
      </c>
      <c r="AB130" s="450">
        <v>6.3112858363560251</v>
      </c>
      <c r="AC130" s="408">
        <v>98.225285121372636</v>
      </c>
      <c r="AD130" s="450">
        <v>46.242857796805197</v>
      </c>
      <c r="AE130" s="450">
        <v>10.637142998831566</v>
      </c>
      <c r="AF130" s="450">
        <v>10.007143020629858</v>
      </c>
      <c r="AG130" s="450">
        <v>1.4345714194433998</v>
      </c>
      <c r="AH130" s="450">
        <v>72.620000566754968</v>
      </c>
      <c r="AI130" s="450">
        <v>14.075714383806471</v>
      </c>
    </row>
    <row r="131" spans="1:35" ht="15" customHeight="1">
      <c r="A131" s="218"/>
      <c r="B131" s="748"/>
      <c r="C131" s="749"/>
      <c r="D131" s="748"/>
      <c r="E131" s="748"/>
      <c r="F131" s="751"/>
      <c r="G131" s="231"/>
      <c r="H131" s="231"/>
      <c r="I131" s="231"/>
      <c r="W131" s="145">
        <v>19</v>
      </c>
      <c r="X131" s="450">
        <v>21.857142584664455</v>
      </c>
      <c r="Y131" s="450">
        <v>58.684285300118525</v>
      </c>
      <c r="Z131" s="450">
        <v>29.207143238612552</v>
      </c>
      <c r="AA131" s="450">
        <v>9.4342857088361427</v>
      </c>
      <c r="AB131" s="450">
        <v>7.4910001754760689</v>
      </c>
      <c r="AC131" s="408">
        <v>86.615142822265582</v>
      </c>
      <c r="AD131" s="450">
        <v>41.954286302838973</v>
      </c>
      <c r="AE131" s="450">
        <v>9.4342857088361427</v>
      </c>
      <c r="AF131" s="450">
        <v>10.004285812377914</v>
      </c>
      <c r="AG131" s="450">
        <v>1.3051428794860784</v>
      </c>
      <c r="AH131" s="450">
        <v>60.497857775006928</v>
      </c>
      <c r="AI131" s="450">
        <v>12.797142846243686</v>
      </c>
    </row>
    <row r="132" spans="1:35" ht="15" customHeight="1">
      <c r="A132" s="218"/>
      <c r="B132" s="748"/>
      <c r="C132" s="749"/>
      <c r="D132" s="748"/>
      <c r="E132" s="748"/>
      <c r="F132" s="751"/>
      <c r="G132" s="231"/>
      <c r="H132" s="231"/>
      <c r="I132" s="231"/>
      <c r="V132" s="145">
        <v>20</v>
      </c>
      <c r="W132" s="145">
        <v>20</v>
      </c>
      <c r="X132" s="450">
        <v>19.5</v>
      </c>
      <c r="Y132" s="450">
        <v>54</v>
      </c>
      <c r="Z132" s="450">
        <v>22.1</v>
      </c>
      <c r="AA132" s="450">
        <v>9.1999999999999993</v>
      </c>
      <c r="AB132" s="450">
        <v>6.8</v>
      </c>
      <c r="AC132" s="408">
        <v>78.2</v>
      </c>
      <c r="AD132" s="450">
        <v>39.6</v>
      </c>
      <c r="AE132" s="450">
        <v>8.6</v>
      </c>
      <c r="AF132" s="450">
        <v>10</v>
      </c>
      <c r="AG132" s="450">
        <v>1.6</v>
      </c>
      <c r="AH132" s="450">
        <v>56.6</v>
      </c>
      <c r="AI132" s="450">
        <v>12.9</v>
      </c>
    </row>
    <row r="133" spans="1:35" ht="15" customHeight="1">
      <c r="A133" s="218"/>
      <c r="B133" s="748"/>
      <c r="C133" s="749"/>
      <c r="D133" s="748"/>
      <c r="E133" s="748"/>
      <c r="F133" s="751"/>
      <c r="G133" s="231"/>
      <c r="H133" s="231"/>
      <c r="I133" s="231"/>
      <c r="W133" s="145">
        <v>21</v>
      </c>
      <c r="X133" s="450">
        <v>19.485713958740185</v>
      </c>
      <c r="Y133" s="450">
        <v>50.756999969482365</v>
      </c>
      <c r="Z133" s="450">
        <v>17.473428726196214</v>
      </c>
      <c r="AA133" s="450">
        <v>9.0128573008945967</v>
      </c>
      <c r="AB133" s="450">
        <v>5.4099998474121005</v>
      </c>
      <c r="AC133" s="408">
        <v>73.744141714913454</v>
      </c>
      <c r="AD133" s="450">
        <v>44.79285812377924</v>
      </c>
      <c r="AE133" s="450">
        <v>10.11999988555907</v>
      </c>
      <c r="AF133" s="450">
        <v>10.011428560529414</v>
      </c>
      <c r="AG133" s="450">
        <v>1.2349999972752113</v>
      </c>
      <c r="AH133" s="450">
        <v>52.17071369716097</v>
      </c>
      <c r="AI133" s="450">
        <v>11.968571390424414</v>
      </c>
    </row>
    <row r="134" spans="1:35" ht="15" customHeight="1">
      <c r="A134" s="218"/>
      <c r="B134" s="748"/>
      <c r="C134" s="749"/>
      <c r="D134" s="748"/>
      <c r="E134" s="748"/>
      <c r="F134" s="751"/>
      <c r="G134" s="231"/>
      <c r="H134" s="231"/>
      <c r="I134" s="231"/>
      <c r="W134" s="145">
        <v>22</v>
      </c>
      <c r="X134" s="450">
        <v>16.329999999999998</v>
      </c>
      <c r="Y134" s="450">
        <v>46.59</v>
      </c>
      <c r="Z134" s="450">
        <v>17.04</v>
      </c>
      <c r="AA134" s="450">
        <v>7.95</v>
      </c>
      <c r="AB134" s="450">
        <v>3.82</v>
      </c>
      <c r="AC134" s="408">
        <v>66.739999999999995</v>
      </c>
      <c r="AD134" s="450">
        <v>34.01</v>
      </c>
      <c r="AE134" s="450">
        <v>8.15</v>
      </c>
      <c r="AF134" s="450">
        <v>10.02</v>
      </c>
      <c r="AG134" s="450">
        <v>1.52</v>
      </c>
      <c r="AH134" s="450">
        <v>46.88</v>
      </c>
      <c r="AI134" s="450">
        <v>9.89</v>
      </c>
    </row>
    <row r="135" spans="1:35" ht="15" customHeight="1">
      <c r="A135" s="218"/>
      <c r="B135" s="748"/>
      <c r="C135" s="749"/>
      <c r="D135" s="748"/>
      <c r="E135" s="748"/>
      <c r="F135" s="751"/>
      <c r="G135" s="231"/>
      <c r="H135" s="231"/>
      <c r="I135" s="231"/>
      <c r="W135" s="145">
        <v>23</v>
      </c>
      <c r="X135" s="450">
        <v>15.18</v>
      </c>
      <c r="Y135" s="450">
        <v>40.29</v>
      </c>
      <c r="Z135" s="450">
        <v>22.12</v>
      </c>
      <c r="AA135" s="450">
        <v>7.6</v>
      </c>
      <c r="AB135" s="450">
        <v>3.22</v>
      </c>
      <c r="AC135" s="408">
        <v>59.4</v>
      </c>
      <c r="AD135" s="450">
        <v>28.71</v>
      </c>
      <c r="AE135" s="450">
        <v>7.74</v>
      </c>
      <c r="AF135" s="450">
        <v>10</v>
      </c>
      <c r="AG135" s="450">
        <v>1.55</v>
      </c>
      <c r="AH135" s="450">
        <v>43.39</v>
      </c>
      <c r="AI135" s="450">
        <v>8.57</v>
      </c>
    </row>
    <row r="136" spans="1:35" ht="15" customHeight="1">
      <c r="A136" s="218"/>
      <c r="B136" s="748"/>
      <c r="C136" s="749"/>
      <c r="D136" s="748"/>
      <c r="E136" s="748"/>
      <c r="F136" s="751"/>
      <c r="G136" s="231"/>
      <c r="H136" s="231"/>
      <c r="I136" s="231"/>
      <c r="V136" s="145">
        <v>24</v>
      </c>
      <c r="W136" s="145">
        <v>24</v>
      </c>
      <c r="X136" s="450">
        <v>15.1</v>
      </c>
      <c r="Y136" s="450">
        <v>35.630000000000003</v>
      </c>
      <c r="Z136" s="450">
        <v>13.87</v>
      </c>
      <c r="AA136" s="450">
        <v>9.57</v>
      </c>
      <c r="AB136" s="450">
        <v>3.42</v>
      </c>
      <c r="AC136" s="408">
        <v>54.3</v>
      </c>
      <c r="AD136" s="450">
        <v>30.83</v>
      </c>
      <c r="AE136" s="450">
        <v>7.53</v>
      </c>
      <c r="AF136" s="450">
        <v>10</v>
      </c>
      <c r="AG136" s="450">
        <v>1.6</v>
      </c>
      <c r="AH136" s="450">
        <v>40.28</v>
      </c>
      <c r="AI136" s="450">
        <v>9.6</v>
      </c>
    </row>
    <row r="137" spans="1:35" ht="15" customHeight="1">
      <c r="A137" s="218"/>
      <c r="B137" s="748"/>
      <c r="C137" s="749"/>
      <c r="D137" s="748"/>
      <c r="E137" s="748"/>
      <c r="F137" s="751"/>
      <c r="G137" s="231"/>
      <c r="H137" s="231"/>
      <c r="I137" s="231"/>
      <c r="W137" s="145">
        <v>25</v>
      </c>
      <c r="X137" s="450">
        <v>18.016999930000001</v>
      </c>
      <c r="Y137" s="450">
        <v>34.608428410000002</v>
      </c>
      <c r="Z137" s="450">
        <v>10.78285721</v>
      </c>
      <c r="AA137" s="450">
        <v>9.0548571179999993</v>
      </c>
      <c r="AB137" s="450">
        <v>3.2130000590000001</v>
      </c>
      <c r="AC137" s="408">
        <v>56.674428669999998</v>
      </c>
      <c r="AD137" s="450">
        <v>25.690000260000001</v>
      </c>
      <c r="AE137" s="450">
        <v>6.9342856409999998</v>
      </c>
      <c r="AF137" s="450">
        <v>10.00571442</v>
      </c>
      <c r="AG137" s="450">
        <v>1.254714302</v>
      </c>
      <c r="AH137" s="450">
        <v>37.560714179999998</v>
      </c>
      <c r="AI137" s="450">
        <v>7.91285726</v>
      </c>
    </row>
    <row r="138" spans="1:35" ht="15" customHeight="1">
      <c r="A138" s="218"/>
      <c r="B138" s="748"/>
      <c r="C138" s="749"/>
      <c r="D138" s="748"/>
      <c r="E138" s="748"/>
      <c r="F138" s="751"/>
      <c r="G138" s="231"/>
      <c r="H138" s="231"/>
      <c r="I138" s="231"/>
      <c r="W138" s="145">
        <v>26</v>
      </c>
      <c r="X138" s="450">
        <v>16.489714209999999</v>
      </c>
      <c r="Y138" s="450">
        <v>34.074285510000003</v>
      </c>
      <c r="Z138" s="450">
        <v>9.5958572120000003</v>
      </c>
      <c r="AA138" s="450">
        <v>8.8612857550000008</v>
      </c>
      <c r="AB138" s="450">
        <v>3.5</v>
      </c>
      <c r="AC138" s="408">
        <v>68.087428501674069</v>
      </c>
      <c r="AD138" s="450">
        <v>30.317143300000001</v>
      </c>
      <c r="AE138" s="450">
        <v>8.8971428190000008</v>
      </c>
      <c r="AF138" s="450">
        <v>10</v>
      </c>
      <c r="AG138" s="450">
        <v>1.4324285809999999</v>
      </c>
      <c r="AH138" s="450">
        <v>37.759999409999999</v>
      </c>
      <c r="AI138" s="450">
        <v>8.911428656</v>
      </c>
    </row>
    <row r="139" spans="1:35" ht="15" customHeight="1">
      <c r="A139" s="218"/>
      <c r="B139" s="748"/>
      <c r="C139" s="749"/>
      <c r="D139" s="748"/>
      <c r="E139" s="748"/>
      <c r="F139" s="751"/>
      <c r="G139" s="231"/>
      <c r="H139" s="231"/>
      <c r="I139" s="231"/>
      <c r="W139" s="145">
        <v>27</v>
      </c>
      <c r="X139" s="450">
        <v>16.199999810000001</v>
      </c>
      <c r="Y139" s="450">
        <v>29.599571770000001</v>
      </c>
      <c r="Z139" s="450">
        <v>7.8892858370000001</v>
      </c>
      <c r="AA139" s="450">
        <v>8.3185714990000008</v>
      </c>
      <c r="AB139" s="450">
        <v>4.0900001530000001</v>
      </c>
      <c r="AC139" s="408">
        <v>60.110428400000004</v>
      </c>
      <c r="AD139" s="450">
        <v>28.581429350000001</v>
      </c>
      <c r="AE139" s="450">
        <v>7.9442856649999998</v>
      </c>
      <c r="AF139" s="450">
        <v>10.001428600000001</v>
      </c>
      <c r="AG139" s="450">
        <v>1.455999987</v>
      </c>
      <c r="AH139" s="450">
        <v>35.967143470000003</v>
      </c>
      <c r="AI139" s="450">
        <v>7.2057142259999996</v>
      </c>
    </row>
    <row r="140" spans="1:35" ht="15" customHeight="1">
      <c r="A140" s="218"/>
      <c r="B140" s="748"/>
      <c r="C140" s="749"/>
      <c r="D140" s="748"/>
      <c r="E140" s="748"/>
      <c r="F140" s="751"/>
      <c r="G140" s="231"/>
      <c r="H140" s="231"/>
      <c r="I140" s="231"/>
      <c r="V140" s="145">
        <v>28</v>
      </c>
      <c r="W140" s="145">
        <v>28</v>
      </c>
      <c r="X140" s="450">
        <v>12.016285760000001</v>
      </c>
      <c r="Y140" s="450">
        <v>29.3955713</v>
      </c>
      <c r="Z140" s="450">
        <v>7.2334286140000001</v>
      </c>
      <c r="AA140" s="450">
        <v>7.789714268</v>
      </c>
      <c r="AB140" s="450">
        <v>3.119999886</v>
      </c>
      <c r="AC140" s="408">
        <v>60.986856189999997</v>
      </c>
      <c r="AD140" s="450">
        <v>27.099999836512943</v>
      </c>
      <c r="AE140" s="450">
        <v>7.4514284819999999</v>
      </c>
      <c r="AF140" s="450">
        <v>10.0128573</v>
      </c>
      <c r="AG140" s="450">
        <v>1.5508571609999999</v>
      </c>
      <c r="AH140" s="450">
        <v>47.66357095</v>
      </c>
      <c r="AI140" s="450">
        <v>9.9999998639999994</v>
      </c>
    </row>
    <row r="141" spans="1:35" ht="15" customHeight="1">
      <c r="A141" s="218"/>
      <c r="B141" s="748"/>
      <c r="C141" s="749"/>
      <c r="D141" s="748"/>
      <c r="E141" s="748"/>
      <c r="F141" s="751"/>
      <c r="G141" s="231"/>
      <c r="H141" s="231"/>
      <c r="I141" s="231"/>
      <c r="W141" s="145">
        <v>29</v>
      </c>
      <c r="X141" s="450">
        <v>10.423571450000001</v>
      </c>
      <c r="Y141" s="450">
        <v>32.468857079999999</v>
      </c>
      <c r="Z141" s="450">
        <v>6.729428564</v>
      </c>
      <c r="AA141" s="450">
        <v>7.1615714349999999</v>
      </c>
      <c r="AB141" s="450">
        <v>3.4249999519999998</v>
      </c>
      <c r="AC141" s="408">
        <v>56.540714260000001</v>
      </c>
      <c r="AD141" s="450">
        <v>23.477142610000001</v>
      </c>
      <c r="AE141" s="450">
        <v>6.2828570089999998</v>
      </c>
      <c r="AF141" s="450">
        <v>10.001428600000001</v>
      </c>
      <c r="AG141" s="450">
        <v>2.1035714489999999</v>
      </c>
      <c r="AH141" s="450">
        <v>44.25</v>
      </c>
      <c r="AI141" s="450">
        <v>6.7128572460000004</v>
      </c>
    </row>
    <row r="142" spans="1:35" ht="15" customHeight="1">
      <c r="A142" s="218"/>
      <c r="B142" s="748"/>
      <c r="C142" s="749"/>
      <c r="D142" s="748"/>
      <c r="E142" s="748"/>
      <c r="F142" s="751"/>
      <c r="G142" s="231"/>
      <c r="H142" s="231"/>
      <c r="I142" s="231"/>
      <c r="W142" s="145">
        <v>30</v>
      </c>
      <c r="X142" s="450">
        <v>10.043285640000001</v>
      </c>
      <c r="Y142" s="450">
        <v>32.112285890000003</v>
      </c>
      <c r="Z142" s="450">
        <v>5.6338571819999999</v>
      </c>
      <c r="AA142" s="450">
        <v>6.6714285440000003</v>
      </c>
      <c r="AB142" s="450">
        <v>2.8789999489999998</v>
      </c>
      <c r="AC142" s="408">
        <v>65.491856709999993</v>
      </c>
      <c r="AD142" s="450">
        <v>21.095714300000001</v>
      </c>
      <c r="AE142" s="450">
        <v>5.8057142669999999</v>
      </c>
      <c r="AF142" s="450">
        <v>10.01142883</v>
      </c>
      <c r="AG142" s="450">
        <v>1.8491428750000001</v>
      </c>
      <c r="AH142" s="450">
        <v>42.498571668352326</v>
      </c>
      <c r="AI142" s="450">
        <v>6.0797142300000004</v>
      </c>
    </row>
    <row r="143" spans="1:35" ht="15" customHeight="1">
      <c r="A143" s="218"/>
      <c r="B143" s="748"/>
      <c r="C143" s="749"/>
      <c r="D143" s="748"/>
      <c r="E143" s="748"/>
      <c r="F143" s="751"/>
      <c r="G143" s="231"/>
      <c r="H143" s="231"/>
      <c r="I143" s="231"/>
      <c r="W143" s="145">
        <v>31</v>
      </c>
      <c r="X143" s="450">
        <v>10.086428642272944</v>
      </c>
      <c r="Y143" s="450">
        <v>29.132714407784558</v>
      </c>
      <c r="Z143" s="450">
        <v>5.181999887738904</v>
      </c>
      <c r="AA143" s="450">
        <v>6.2387143543788328</v>
      </c>
      <c r="AB143" s="450">
        <v>2.9382856232779297</v>
      </c>
      <c r="AC143" s="408">
        <v>65.491856711251344</v>
      </c>
      <c r="AD143" s="450">
        <v>20.037142889840243</v>
      </c>
      <c r="AE143" s="450">
        <v>5.4814286231994549</v>
      </c>
      <c r="AF143" s="450">
        <v>10.011428833007772</v>
      </c>
      <c r="AG143" s="450">
        <v>1.8019999946866672</v>
      </c>
      <c r="AH143" s="450">
        <v>39.98428617204933</v>
      </c>
      <c r="AI143" s="450">
        <v>4.9059999329703157</v>
      </c>
    </row>
    <row r="144" spans="1:35" ht="15" customHeight="1">
      <c r="A144" s="218"/>
      <c r="B144" s="748"/>
      <c r="C144" s="749"/>
      <c r="D144" s="748"/>
      <c r="E144" s="748"/>
      <c r="F144" s="751"/>
      <c r="G144" s="231"/>
      <c r="H144" s="231"/>
      <c r="I144" s="231"/>
      <c r="V144" s="145">
        <v>32</v>
      </c>
      <c r="W144" s="145">
        <v>32</v>
      </c>
      <c r="X144" s="450">
        <v>12.08228561</v>
      </c>
      <c r="Y144" s="450">
        <v>34.150143489999998</v>
      </c>
      <c r="Z144" s="450">
        <v>4.8032856669999999</v>
      </c>
      <c r="AA144" s="450">
        <v>6.1697142459999998</v>
      </c>
      <c r="AB144" s="450">
        <v>3.2030000689999998</v>
      </c>
      <c r="AC144" s="408">
        <v>49.942714418571427</v>
      </c>
      <c r="AD144" s="450">
        <v>23.275714059999999</v>
      </c>
      <c r="AE144" s="450">
        <v>5.8257142479999997</v>
      </c>
      <c r="AF144" s="450">
        <v>10.004285810000001</v>
      </c>
      <c r="AG144" s="450">
        <v>1.2214285650000001</v>
      </c>
      <c r="AH144" s="450">
        <v>36.654999320000002</v>
      </c>
      <c r="AI144" s="450">
        <v>4.0242800000000001</v>
      </c>
    </row>
    <row r="145" spans="1:35" ht="15" customHeight="1">
      <c r="A145" s="218"/>
      <c r="B145" s="748"/>
      <c r="C145" s="749"/>
      <c r="D145" s="748"/>
      <c r="E145" s="748"/>
      <c r="F145" s="751"/>
      <c r="G145" s="231"/>
      <c r="H145" s="231"/>
      <c r="I145" s="231"/>
      <c r="W145" s="145">
        <v>33</v>
      </c>
      <c r="X145" s="450">
        <v>11.874000004359614</v>
      </c>
      <c r="Y145" s="450">
        <v>35.225571223667643</v>
      </c>
      <c r="Z145" s="450">
        <v>4.3821428843906904</v>
      </c>
      <c r="AA145" s="450">
        <v>6.3728570940000004</v>
      </c>
      <c r="AB145" s="450">
        <v>2.841857144</v>
      </c>
      <c r="AC145" s="408">
        <v>57.183571406773112</v>
      </c>
      <c r="AD145" s="450">
        <v>22.619999750000002</v>
      </c>
      <c r="AE145" s="450">
        <v>5.5228571210000004</v>
      </c>
      <c r="AF145" s="450">
        <v>10</v>
      </c>
      <c r="AG145" s="450">
        <v>1.3032857349940685</v>
      </c>
      <c r="AH145" s="450">
        <v>35.152857099999999</v>
      </c>
      <c r="AI145" s="450">
        <v>4.354285752</v>
      </c>
    </row>
    <row r="146" spans="1:35" ht="15" customHeight="1">
      <c r="A146" s="218"/>
      <c r="B146" s="748"/>
      <c r="C146" s="749"/>
      <c r="D146" s="748"/>
      <c r="E146" s="748"/>
      <c r="F146" s="751"/>
      <c r="G146" s="231"/>
      <c r="H146" s="231"/>
      <c r="I146" s="231"/>
      <c r="W146" s="145">
        <v>34</v>
      </c>
      <c r="X146" s="450">
        <v>10.842857090000001</v>
      </c>
      <c r="Y146" s="450">
        <v>35.168570930000001</v>
      </c>
      <c r="Z146" s="450">
        <v>13.837000059999999</v>
      </c>
      <c r="AA146" s="450">
        <v>6.1195714130000001</v>
      </c>
      <c r="AB146" s="450">
        <v>3.058000088</v>
      </c>
      <c r="AC146" s="408">
        <v>49.366142269999997</v>
      </c>
      <c r="AD146" s="450">
        <v>25.04757145</v>
      </c>
      <c r="AE146" s="450">
        <v>5.8727143149999996</v>
      </c>
      <c r="AF146" s="450">
        <v>10.00857162</v>
      </c>
      <c r="AG146" s="450">
        <v>1.2842857160000001</v>
      </c>
      <c r="AH146" s="450">
        <v>34.115715029999997</v>
      </c>
      <c r="AI146" s="450">
        <v>4.3511429509999999</v>
      </c>
    </row>
    <row r="147" spans="1:35" ht="15" customHeight="1">
      <c r="A147" s="138"/>
      <c r="B147" s="748"/>
      <c r="C147" s="749"/>
      <c r="D147" s="748"/>
      <c r="E147" s="748"/>
      <c r="F147" s="751"/>
      <c r="G147" s="253"/>
      <c r="H147" s="236"/>
      <c r="I147" s="236"/>
      <c r="W147" s="145">
        <v>35</v>
      </c>
      <c r="X147" s="450">
        <v>10.48142842</v>
      </c>
      <c r="Y147" s="450">
        <v>37.824428560000001</v>
      </c>
      <c r="Z147" s="450">
        <v>3.922857182</v>
      </c>
      <c r="AA147" s="450">
        <v>5.9814286230000002</v>
      </c>
      <c r="AB147" s="450">
        <v>1.506999969</v>
      </c>
      <c r="AC147" s="408">
        <v>56.934856959999998</v>
      </c>
      <c r="AD147" s="450">
        <v>21.374285830000002</v>
      </c>
      <c r="AE147" s="450">
        <v>4.9342857090000001</v>
      </c>
      <c r="AF147" s="450">
        <v>10.28714289</v>
      </c>
      <c r="AG147" s="450">
        <v>1.5979999810000001</v>
      </c>
      <c r="AH147" s="450">
        <v>30.92</v>
      </c>
      <c r="AI147" s="450">
        <v>5.3042856629999999</v>
      </c>
    </row>
    <row r="148" spans="1:35" ht="15" customHeight="1">
      <c r="A148" s="254"/>
      <c r="B148" s="748"/>
      <c r="C148" s="749"/>
      <c r="D148" s="748"/>
      <c r="E148" s="748"/>
      <c r="F148" s="751"/>
      <c r="G148" s="208"/>
      <c r="H148" s="256"/>
      <c r="I148" s="256"/>
      <c r="V148" s="145">
        <v>36</v>
      </c>
      <c r="W148" s="145">
        <v>36</v>
      </c>
      <c r="X148" s="450">
        <v>11.85</v>
      </c>
      <c r="Y148" s="450">
        <v>39.78</v>
      </c>
      <c r="Z148" s="450">
        <v>4.9800000000000004</v>
      </c>
      <c r="AA148" s="450">
        <v>6.03</v>
      </c>
      <c r="AB148" s="450">
        <v>2.8</v>
      </c>
      <c r="AC148" s="408">
        <v>48.51</v>
      </c>
      <c r="AD148" s="450">
        <v>22.661428449999999</v>
      </c>
      <c r="AE148" s="450">
        <v>4.9800000000000004</v>
      </c>
      <c r="AF148" s="450">
        <v>11.01</v>
      </c>
      <c r="AG148" s="450">
        <v>1.63</v>
      </c>
      <c r="AH148" s="450">
        <v>30.922143120000001</v>
      </c>
      <c r="AI148" s="450">
        <v>7.46</v>
      </c>
    </row>
    <row r="149" spans="1:35" ht="15" customHeight="1">
      <c r="A149" s="208"/>
      <c r="B149" s="748"/>
      <c r="C149" s="749"/>
      <c r="D149" s="748"/>
      <c r="E149" s="748"/>
      <c r="F149" s="751"/>
      <c r="G149" s="255"/>
      <c r="H149" s="256"/>
      <c r="I149" s="256"/>
      <c r="W149" s="145">
        <v>37</v>
      </c>
      <c r="X149" s="450">
        <v>12.08</v>
      </c>
      <c r="Y149" s="450">
        <v>44.25</v>
      </c>
      <c r="Z149" s="450">
        <v>4.92</v>
      </c>
      <c r="AA149" s="450">
        <v>6.03</v>
      </c>
      <c r="AB149" s="450">
        <v>2.37</v>
      </c>
      <c r="AC149" s="408">
        <v>43.99</v>
      </c>
      <c r="AD149" s="450">
        <v>19.149999999999999</v>
      </c>
      <c r="AE149" s="450">
        <v>5.31</v>
      </c>
      <c r="AF149" s="450">
        <v>11</v>
      </c>
      <c r="AG149" s="450">
        <v>1.59</v>
      </c>
      <c r="AH149" s="450">
        <v>29.33</v>
      </c>
      <c r="AI149" s="450">
        <v>7.79</v>
      </c>
    </row>
    <row r="150" spans="1:35" ht="15" customHeight="1">
      <c r="A150" s="208"/>
      <c r="B150" s="748"/>
      <c r="C150" s="749"/>
      <c r="D150" s="748"/>
      <c r="E150" s="748"/>
      <c r="F150" s="751"/>
      <c r="G150" s="208"/>
      <c r="H150" s="256"/>
      <c r="I150" s="256"/>
      <c r="W150" s="145">
        <v>38</v>
      </c>
      <c r="X150" s="450">
        <v>11.88371427</v>
      </c>
      <c r="Y150" s="450">
        <v>41.311858039999997</v>
      </c>
      <c r="Z150" s="450">
        <v>4.6447142870000002</v>
      </c>
      <c r="AA150" s="450">
        <v>6.5951428410000004</v>
      </c>
      <c r="AB150" s="450">
        <v>3.0060000420000001</v>
      </c>
      <c r="AC150" s="408">
        <v>47.220570700000003</v>
      </c>
      <c r="AD150" s="450">
        <v>22.304285589999999</v>
      </c>
      <c r="AE150" s="450">
        <v>5.581428528</v>
      </c>
      <c r="AF150" s="450">
        <v>10.85142858</v>
      </c>
      <c r="AG150" s="450">
        <v>1.5402856890000001</v>
      </c>
      <c r="AH150" s="450">
        <v>34.179286410000003</v>
      </c>
      <c r="AI150" s="450">
        <v>8.5442856379999998</v>
      </c>
    </row>
    <row r="151" spans="1:35" ht="15" customHeight="1">
      <c r="A151" s="257"/>
      <c r="B151" s="748"/>
      <c r="C151" s="749"/>
      <c r="D151" s="748"/>
      <c r="E151" s="748"/>
      <c r="F151" s="751"/>
      <c r="G151" s="257"/>
      <c r="H151" s="257"/>
      <c r="I151" s="257"/>
      <c r="V151" s="145">
        <v>39</v>
      </c>
      <c r="W151" s="145">
        <v>39</v>
      </c>
      <c r="X151" s="450">
        <v>13.06</v>
      </c>
      <c r="Y151" s="450">
        <v>41.13</v>
      </c>
      <c r="Z151" s="450">
        <v>4.2699999999999996</v>
      </c>
      <c r="AA151" s="450">
        <v>6.84</v>
      </c>
      <c r="AB151" s="450">
        <v>3.32</v>
      </c>
      <c r="AC151" s="408">
        <v>63.05</v>
      </c>
      <c r="AD151" s="450">
        <v>48.7</v>
      </c>
      <c r="AE151" s="450">
        <v>7.81</v>
      </c>
      <c r="AF151" s="450">
        <v>11.15</v>
      </c>
      <c r="AG151" s="450">
        <v>1.32</v>
      </c>
      <c r="AH151" s="450">
        <v>38.82</v>
      </c>
      <c r="AI151" s="450">
        <v>6.81</v>
      </c>
    </row>
    <row r="152" spans="1:35" ht="15" customHeight="1">
      <c r="A152" s="258"/>
      <c r="B152" s="748"/>
      <c r="C152" s="749"/>
      <c r="D152" s="748"/>
      <c r="E152" s="748"/>
      <c r="F152" s="751"/>
      <c r="G152" s="208"/>
      <c r="H152" s="256"/>
      <c r="I152" s="256"/>
      <c r="W152" s="145">
        <v>40</v>
      </c>
      <c r="X152" s="450">
        <v>15.95</v>
      </c>
      <c r="Y152" s="450">
        <v>46.47</v>
      </c>
      <c r="Z152" s="450">
        <v>5.36</v>
      </c>
      <c r="AA152" s="450">
        <v>7.69</v>
      </c>
      <c r="AB152" s="450">
        <v>3.16</v>
      </c>
      <c r="AC152" s="408">
        <v>61.54</v>
      </c>
      <c r="AD152" s="450">
        <v>37.93</v>
      </c>
      <c r="AE152" s="450">
        <v>7.92</v>
      </c>
      <c r="AF152" s="450">
        <v>11.01</v>
      </c>
      <c r="AG152" s="450">
        <v>1.38</v>
      </c>
      <c r="AH152" s="450">
        <v>43.88</v>
      </c>
      <c r="AI152" s="450">
        <v>6.28</v>
      </c>
    </row>
    <row r="153" spans="1:35" ht="8.85" customHeight="1">
      <c r="A153" s="208"/>
      <c r="B153" s="208"/>
      <c r="C153" s="208"/>
      <c r="D153" s="208"/>
      <c r="E153" s="208"/>
      <c r="F153" s="208"/>
      <c r="G153" s="208"/>
      <c r="H153" s="259"/>
      <c r="I153" s="259"/>
      <c r="W153" s="145">
        <v>41</v>
      </c>
      <c r="X153" s="450">
        <v>15.85</v>
      </c>
      <c r="Y153" s="450">
        <v>37.270000000000003</v>
      </c>
      <c r="Z153" s="450">
        <v>6.97</v>
      </c>
      <c r="AA153" s="450">
        <v>7.1</v>
      </c>
      <c r="AB153" s="450">
        <v>2.9</v>
      </c>
      <c r="AC153" s="408">
        <v>58.12</v>
      </c>
      <c r="AD153" s="450">
        <v>48.92</v>
      </c>
      <c r="AE153" s="450">
        <v>8.59</v>
      </c>
      <c r="AF153" s="450">
        <v>11</v>
      </c>
      <c r="AG153" s="450">
        <v>1.32</v>
      </c>
      <c r="AH153" s="450">
        <v>45.63</v>
      </c>
      <c r="AI153" s="450">
        <v>9.93</v>
      </c>
    </row>
    <row r="154" spans="1:35" ht="8.85" customHeight="1">
      <c r="A154" s="210"/>
      <c r="B154" s="210"/>
      <c r="C154" s="210"/>
      <c r="D154" s="210"/>
      <c r="E154" s="210"/>
      <c r="F154" s="210"/>
      <c r="G154" s="210"/>
      <c r="H154" s="210"/>
      <c r="I154" s="210"/>
      <c r="W154" s="145">
        <v>42</v>
      </c>
      <c r="X154" s="450">
        <v>15.55</v>
      </c>
      <c r="Y154" s="450">
        <v>48.57</v>
      </c>
      <c r="Z154" s="450">
        <v>11.1</v>
      </c>
      <c r="AA154" s="450">
        <v>6.76</v>
      </c>
      <c r="AB154" s="450">
        <v>2.87</v>
      </c>
      <c r="AC154" s="408">
        <v>58.89</v>
      </c>
      <c r="AD154" s="450">
        <v>55.62</v>
      </c>
      <c r="AE154" s="450">
        <v>9.51</v>
      </c>
      <c r="AF154" s="450">
        <v>11.01</v>
      </c>
      <c r="AG154" s="450">
        <v>1.22</v>
      </c>
      <c r="AH154" s="450">
        <v>52.62</v>
      </c>
      <c r="AI154" s="450">
        <v>9.68</v>
      </c>
    </row>
    <row r="155" spans="1:35" ht="8.85" customHeight="1">
      <c r="A155" s="210"/>
      <c r="B155" s="210"/>
      <c r="C155" s="210"/>
      <c r="D155" s="210"/>
      <c r="E155" s="210"/>
      <c r="F155" s="210"/>
      <c r="G155" s="210"/>
      <c r="H155" s="210"/>
      <c r="I155" s="210"/>
      <c r="V155" s="145">
        <v>43</v>
      </c>
      <c r="W155" s="145">
        <v>43</v>
      </c>
      <c r="X155" s="450">
        <v>13.17</v>
      </c>
      <c r="Y155" s="450">
        <v>35.32</v>
      </c>
      <c r="Z155" s="450">
        <v>6.01</v>
      </c>
      <c r="AA155" s="450">
        <v>6.53</v>
      </c>
      <c r="AB155" s="450">
        <v>2.37</v>
      </c>
      <c r="AC155" s="408">
        <v>69.2</v>
      </c>
      <c r="AD155" s="450">
        <v>54.58</v>
      </c>
      <c r="AE155" s="450">
        <v>8.23</v>
      </c>
      <c r="AF155" s="450">
        <v>11.01</v>
      </c>
      <c r="AG155" s="450">
        <v>1.35</v>
      </c>
      <c r="AH155" s="450">
        <v>50.71</v>
      </c>
      <c r="AI155" s="450">
        <v>10.33</v>
      </c>
    </row>
    <row r="156" spans="1:35" ht="8.85" customHeight="1">
      <c r="A156" s="210"/>
      <c r="B156" s="210"/>
      <c r="C156" s="210"/>
      <c r="D156" s="210"/>
      <c r="E156" s="210"/>
      <c r="F156" s="210"/>
      <c r="G156" s="210"/>
      <c r="H156" s="210"/>
      <c r="I156" s="210"/>
      <c r="W156" s="145">
        <v>44</v>
      </c>
      <c r="X156" s="450">
        <v>13.18</v>
      </c>
      <c r="Y156" s="450">
        <v>36.83</v>
      </c>
      <c r="Z156" s="450">
        <v>4.57</v>
      </c>
      <c r="AA156" s="450">
        <v>7.58</v>
      </c>
      <c r="AB156" s="450">
        <v>4.8899999999999997</v>
      </c>
      <c r="AC156" s="408">
        <v>51.59</v>
      </c>
      <c r="AD156" s="450">
        <v>57.65</v>
      </c>
      <c r="AE156" s="450">
        <v>7.72</v>
      </c>
      <c r="AF156" s="450">
        <v>11.01</v>
      </c>
      <c r="AG156" s="450">
        <v>1.47</v>
      </c>
      <c r="AH156" s="450">
        <v>48.41</v>
      </c>
      <c r="AI156" s="450">
        <v>11.29</v>
      </c>
    </row>
    <row r="157" spans="1:35" ht="8.85" customHeight="1">
      <c r="A157" s="210"/>
      <c r="B157" s="210"/>
      <c r="C157" s="210"/>
      <c r="D157" s="210"/>
      <c r="E157" s="210"/>
      <c r="F157" s="210"/>
      <c r="G157" s="210"/>
      <c r="H157" s="210"/>
      <c r="I157" s="210"/>
      <c r="W157" s="145">
        <v>45</v>
      </c>
      <c r="X157" s="450">
        <v>13.49</v>
      </c>
      <c r="Y157" s="450">
        <v>39.520000000000003</v>
      </c>
      <c r="Z157" s="450">
        <v>4.83</v>
      </c>
      <c r="AA157" s="450">
        <v>6.95</v>
      </c>
      <c r="AB157" s="450">
        <v>1.61</v>
      </c>
      <c r="AC157" s="408">
        <v>72.92</v>
      </c>
      <c r="AD157" s="450">
        <v>67.069999999999993</v>
      </c>
      <c r="AE157" s="450">
        <v>6.9</v>
      </c>
      <c r="AF157" s="450">
        <v>11</v>
      </c>
      <c r="AG157" s="450">
        <v>1.42</v>
      </c>
      <c r="AH157" s="450">
        <v>47.24</v>
      </c>
      <c r="AI157" s="450">
        <v>9</v>
      </c>
    </row>
    <row r="158" spans="1:35" ht="8.85" customHeight="1">
      <c r="A158" s="210"/>
      <c r="B158" s="210"/>
      <c r="C158" s="210"/>
      <c r="D158" s="210"/>
      <c r="E158" s="210"/>
      <c r="F158" s="210"/>
      <c r="G158" s="210"/>
      <c r="H158" s="210"/>
      <c r="I158" s="210"/>
      <c r="W158" s="145">
        <v>46</v>
      </c>
      <c r="X158" s="450">
        <v>15.4</v>
      </c>
      <c r="Y158" s="450">
        <v>53.38</v>
      </c>
      <c r="Z158" s="450">
        <v>3.73</v>
      </c>
      <c r="AA158" s="450">
        <v>6.86</v>
      </c>
      <c r="AB158" s="450">
        <v>1.64</v>
      </c>
      <c r="AC158" s="408">
        <v>58.4</v>
      </c>
      <c r="AD158" s="450">
        <v>34.979999999999997</v>
      </c>
      <c r="AE158" s="450">
        <v>5.07</v>
      </c>
      <c r="AF158" s="450">
        <v>11.01</v>
      </c>
      <c r="AG158" s="450">
        <v>1.38</v>
      </c>
      <c r="AH158" s="450">
        <v>40.61</v>
      </c>
      <c r="AI158" s="450">
        <v>8.81</v>
      </c>
    </row>
    <row r="159" spans="1:35" ht="8.85" customHeight="1">
      <c r="A159" s="210"/>
      <c r="B159" s="210"/>
      <c r="C159" s="210"/>
      <c r="D159" s="210"/>
      <c r="E159" s="210"/>
      <c r="F159" s="210"/>
      <c r="G159" s="210"/>
      <c r="H159" s="210"/>
      <c r="I159" s="210"/>
      <c r="W159" s="145">
        <v>47</v>
      </c>
      <c r="X159" s="450">
        <v>16.41</v>
      </c>
      <c r="Y159" s="450">
        <v>61.85</v>
      </c>
      <c r="Z159" s="450">
        <v>2.52</v>
      </c>
      <c r="AA159" s="450">
        <v>6.99</v>
      </c>
      <c r="AB159" s="450">
        <v>1.51</v>
      </c>
      <c r="AC159" s="408">
        <v>52.55</v>
      </c>
      <c r="AD159" s="450">
        <v>29.08</v>
      </c>
      <c r="AE159" s="450">
        <v>4.2699999999999996</v>
      </c>
      <c r="AF159" s="450">
        <v>11</v>
      </c>
      <c r="AG159" s="450">
        <v>1.63</v>
      </c>
      <c r="AH159" s="450">
        <v>41.63</v>
      </c>
      <c r="AI159" s="450">
        <v>9.35</v>
      </c>
    </row>
    <row r="160" spans="1:35" ht="8.85" customHeight="1">
      <c r="A160" s="210"/>
      <c r="B160" s="210"/>
      <c r="C160" s="210"/>
      <c r="D160" s="210"/>
      <c r="E160" s="210"/>
      <c r="F160" s="210"/>
      <c r="G160" s="210"/>
      <c r="H160" s="210"/>
      <c r="I160" s="210"/>
      <c r="V160" s="145">
        <v>48</v>
      </c>
      <c r="W160" s="145">
        <v>48</v>
      </c>
      <c r="X160" s="450">
        <v>16.329999999999998</v>
      </c>
      <c r="Y160" s="450">
        <v>65.33</v>
      </c>
      <c r="Z160" s="450">
        <v>3.57</v>
      </c>
      <c r="AA160" s="450">
        <v>7.11</v>
      </c>
      <c r="AB160" s="450">
        <v>1.47</v>
      </c>
      <c r="AC160" s="408">
        <v>53.43</v>
      </c>
      <c r="AD160" s="450">
        <v>88.06</v>
      </c>
      <c r="AE160" s="450">
        <v>7.88</v>
      </c>
      <c r="AF160" s="450">
        <v>10.86</v>
      </c>
      <c r="AG160" s="450">
        <v>1.6</v>
      </c>
      <c r="AH160" s="450">
        <v>41.01</v>
      </c>
      <c r="AI160" s="450">
        <v>14.19</v>
      </c>
    </row>
    <row r="161" spans="1:35" ht="8.85" customHeight="1">
      <c r="A161" s="210"/>
      <c r="B161" s="210"/>
      <c r="C161" s="210"/>
      <c r="D161" s="210"/>
      <c r="E161" s="210"/>
      <c r="F161" s="210"/>
      <c r="G161" s="210"/>
      <c r="H161" s="210"/>
      <c r="I161" s="210"/>
      <c r="W161" s="145">
        <v>49</v>
      </c>
      <c r="X161" s="450">
        <v>20.239999999999998</v>
      </c>
      <c r="Y161" s="450">
        <v>66.680000000000007</v>
      </c>
      <c r="Z161" s="450">
        <v>6.1</v>
      </c>
      <c r="AA161" s="450">
        <v>8.43</v>
      </c>
      <c r="AB161" s="450">
        <v>2.2400000000000002</v>
      </c>
      <c r="AC161" s="408">
        <v>61.07</v>
      </c>
      <c r="AD161" s="450">
        <v>106.59</v>
      </c>
      <c r="AE161" s="450">
        <v>16.09</v>
      </c>
      <c r="AF161" s="450">
        <v>10.5</v>
      </c>
      <c r="AG161" s="450">
        <v>1.1200000000000001</v>
      </c>
      <c r="AH161" s="450">
        <v>83.6</v>
      </c>
      <c r="AI161" s="450">
        <v>22.62</v>
      </c>
    </row>
    <row r="162" spans="1:35" ht="8.85" customHeight="1">
      <c r="A162" s="210"/>
      <c r="B162" s="210"/>
      <c r="C162" s="210"/>
      <c r="D162" s="210"/>
      <c r="E162" s="210"/>
      <c r="F162" s="210"/>
      <c r="G162" s="210"/>
      <c r="H162" s="210"/>
      <c r="I162" s="210"/>
      <c r="W162" s="145">
        <v>50</v>
      </c>
      <c r="X162" s="450">
        <v>19.809999999999999</v>
      </c>
      <c r="Y162" s="450">
        <v>61.31</v>
      </c>
      <c r="Z162" s="450">
        <v>6.69</v>
      </c>
      <c r="AA162" s="450">
        <v>8.32</v>
      </c>
      <c r="AB162" s="450">
        <v>2.19</v>
      </c>
      <c r="AC162" s="408">
        <v>78.02</v>
      </c>
      <c r="AD162" s="450">
        <v>104.79</v>
      </c>
      <c r="AE162" s="450">
        <v>18.649999999999999</v>
      </c>
      <c r="AF162" s="450">
        <v>10.51</v>
      </c>
      <c r="AG162" s="450">
        <v>1.1399999999999999</v>
      </c>
      <c r="AH162" s="450">
        <v>66.8</v>
      </c>
      <c r="AI162" s="450">
        <v>22.62</v>
      </c>
    </row>
    <row r="163" spans="1:35" ht="8.85" customHeight="1">
      <c r="A163" s="210"/>
      <c r="B163" s="210"/>
      <c r="C163" s="210"/>
      <c r="D163" s="210"/>
      <c r="E163" s="210"/>
      <c r="F163" s="210"/>
      <c r="G163" s="210"/>
      <c r="H163" s="210"/>
      <c r="I163" s="210"/>
      <c r="W163" s="145">
        <v>51</v>
      </c>
      <c r="X163" s="450">
        <v>21.91</v>
      </c>
      <c r="Y163" s="450">
        <v>70.790000000000006</v>
      </c>
      <c r="Z163" s="450">
        <v>13.15</v>
      </c>
      <c r="AA163" s="450">
        <v>9.08</v>
      </c>
      <c r="AB163" s="450">
        <v>3.71</v>
      </c>
      <c r="AC163" s="408">
        <v>67.64</v>
      </c>
      <c r="AD163" s="450">
        <v>69.61</v>
      </c>
      <c r="AE163" s="450">
        <v>11.22</v>
      </c>
      <c r="AF163" s="450">
        <v>10.5</v>
      </c>
      <c r="AG163" s="450">
        <v>1.37</v>
      </c>
      <c r="AH163" s="450">
        <v>55.42</v>
      </c>
      <c r="AI163" s="450">
        <v>17.489999999999998</v>
      </c>
    </row>
    <row r="164" spans="1:35" ht="8.85" customHeight="1">
      <c r="A164" s="210"/>
      <c r="B164" s="210"/>
      <c r="C164" s="210"/>
      <c r="D164" s="210"/>
      <c r="E164" s="210"/>
      <c r="F164" s="210"/>
      <c r="G164" s="210"/>
      <c r="H164" s="210"/>
      <c r="I164" s="210"/>
      <c r="V164" s="145">
        <v>52</v>
      </c>
      <c r="W164" s="145">
        <v>52</v>
      </c>
      <c r="X164" s="450">
        <v>22</v>
      </c>
      <c r="Y164" s="450">
        <v>77.430000000000007</v>
      </c>
      <c r="Z164" s="450">
        <v>17.760000000000002</v>
      </c>
      <c r="AA164" s="450">
        <v>8.42</v>
      </c>
      <c r="AB164" s="450">
        <v>3.57</v>
      </c>
      <c r="AC164" s="408">
        <v>56.19</v>
      </c>
      <c r="AD164" s="450">
        <v>58.45</v>
      </c>
      <c r="AE164" s="450">
        <v>8.01</v>
      </c>
      <c r="AF164" s="450">
        <v>10.51</v>
      </c>
      <c r="AG164" s="450">
        <v>1.53</v>
      </c>
      <c r="AH164" s="450">
        <v>59.55</v>
      </c>
      <c r="AI164" s="450">
        <v>18.61</v>
      </c>
    </row>
    <row r="165" spans="1:35" ht="8.85" customHeight="1">
      <c r="A165" s="210"/>
      <c r="B165" s="210"/>
      <c r="C165" s="210"/>
      <c r="D165" s="210"/>
      <c r="E165" s="210"/>
      <c r="F165" s="210"/>
      <c r="G165" s="210"/>
      <c r="H165" s="210"/>
      <c r="I165" s="210"/>
      <c r="U165" s="392">
        <v>2017</v>
      </c>
      <c r="V165" s="420">
        <v>1</v>
      </c>
      <c r="W165">
        <v>1</v>
      </c>
      <c r="X165" s="450">
        <v>41.55</v>
      </c>
      <c r="Y165" s="450">
        <v>103.58</v>
      </c>
      <c r="Z165" s="450">
        <v>29.67</v>
      </c>
      <c r="AA165" s="450">
        <v>13.85</v>
      </c>
      <c r="AB165" s="450">
        <v>11.3</v>
      </c>
      <c r="AC165" s="408">
        <v>104.02</v>
      </c>
      <c r="AD165" s="450">
        <v>148.43</v>
      </c>
      <c r="AE165" s="450">
        <v>24.1</v>
      </c>
      <c r="AF165" s="450">
        <v>10.220000000000001</v>
      </c>
      <c r="AG165" s="450">
        <v>3.28</v>
      </c>
      <c r="AH165" s="450">
        <v>89.46</v>
      </c>
      <c r="AI165" s="450">
        <v>25.43</v>
      </c>
    </row>
    <row r="166" spans="1:35" ht="8.85" customHeight="1">
      <c r="A166" s="210"/>
      <c r="B166" s="210"/>
      <c r="C166" s="210"/>
      <c r="D166" s="210"/>
      <c r="E166" s="210"/>
      <c r="F166" s="210"/>
      <c r="G166" s="210"/>
      <c r="H166" s="210"/>
      <c r="I166" s="210"/>
      <c r="U166" s="392"/>
      <c r="V166" s="420"/>
      <c r="W166">
        <v>2</v>
      </c>
      <c r="X166" s="450">
        <v>39.6</v>
      </c>
      <c r="Y166" s="450">
        <v>105.01</v>
      </c>
      <c r="Z166" s="450">
        <v>51.2</v>
      </c>
      <c r="AA166" s="450">
        <v>14.96</v>
      </c>
      <c r="AB166" s="450">
        <v>15.4</v>
      </c>
      <c r="AC166" s="408">
        <v>143.97</v>
      </c>
      <c r="AD166" s="450">
        <v>175.88</v>
      </c>
      <c r="AE166" s="450">
        <v>33.74</v>
      </c>
      <c r="AF166" s="450">
        <v>10.17</v>
      </c>
      <c r="AG166" s="450">
        <v>6.45</v>
      </c>
      <c r="AH166" s="450">
        <v>178.14</v>
      </c>
      <c r="AI166" s="450">
        <v>55.67</v>
      </c>
    </row>
    <row r="167" spans="1:35" ht="8.85" customHeight="1">
      <c r="A167" s="210"/>
      <c r="B167" s="210"/>
      <c r="C167" s="210"/>
      <c r="D167" s="210"/>
      <c r="E167" s="210"/>
      <c r="F167" s="210"/>
      <c r="G167" s="210"/>
      <c r="H167" s="210"/>
      <c r="I167" s="210"/>
      <c r="U167" s="392"/>
      <c r="V167" s="420"/>
      <c r="W167">
        <v>3</v>
      </c>
      <c r="X167" s="450">
        <v>73.650000000000006</v>
      </c>
      <c r="Y167" s="450">
        <v>137.41</v>
      </c>
      <c r="Z167" s="450">
        <v>43.26</v>
      </c>
      <c r="AA167" s="450">
        <v>28.98</v>
      </c>
      <c r="AB167" s="450">
        <v>21.94</v>
      </c>
      <c r="AC167" s="408">
        <v>355.12</v>
      </c>
      <c r="AD167" s="450">
        <v>177.57</v>
      </c>
      <c r="AE167" s="450">
        <v>35.49</v>
      </c>
      <c r="AF167" s="450">
        <v>10</v>
      </c>
      <c r="AG167" s="450">
        <v>9.0500000000000007</v>
      </c>
      <c r="AH167" s="450">
        <v>174.94</v>
      </c>
      <c r="AI167" s="450">
        <v>58.31</v>
      </c>
    </row>
    <row r="168" spans="1:35" ht="8.85" customHeight="1">
      <c r="A168" s="210"/>
      <c r="B168" s="210"/>
      <c r="C168" s="210"/>
      <c r="D168" s="210"/>
      <c r="E168" s="210"/>
      <c r="F168" s="210"/>
      <c r="G168" s="210"/>
      <c r="H168" s="210"/>
      <c r="I168" s="210"/>
      <c r="U168" s="392"/>
      <c r="V168" s="420">
        <v>4</v>
      </c>
      <c r="W168">
        <v>4</v>
      </c>
      <c r="X168" s="450">
        <v>65.03</v>
      </c>
      <c r="Y168" s="450">
        <v>127.83</v>
      </c>
      <c r="Z168" s="450">
        <v>32.72</v>
      </c>
      <c r="AA168" s="450">
        <v>30.46</v>
      </c>
      <c r="AB168" s="450">
        <v>23.91</v>
      </c>
      <c r="AC168" s="408">
        <v>519.4</v>
      </c>
      <c r="AD168" s="450">
        <v>205.76</v>
      </c>
      <c r="AE168" s="450">
        <v>48.48</v>
      </c>
      <c r="AF168" s="450">
        <v>10</v>
      </c>
      <c r="AG168" s="450">
        <v>2.4300000000000002</v>
      </c>
      <c r="AH168" s="450">
        <v>141.31</v>
      </c>
      <c r="AI168" s="450">
        <v>47.49</v>
      </c>
    </row>
    <row r="169" spans="1:35" ht="8.85" customHeight="1">
      <c r="A169" s="210"/>
      <c r="B169" s="210"/>
      <c r="C169" s="210"/>
      <c r="D169" s="210"/>
      <c r="E169" s="210"/>
      <c r="F169" s="210"/>
      <c r="G169" s="210"/>
      <c r="H169" s="210"/>
      <c r="I169" s="210"/>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0"/>
      <c r="B170" s="210"/>
      <c r="C170" s="210"/>
      <c r="D170" s="210"/>
      <c r="E170" s="210"/>
      <c r="F170" s="210"/>
      <c r="G170" s="210"/>
      <c r="H170" s="210"/>
      <c r="I170" s="210"/>
      <c r="W170" s="145">
        <v>6</v>
      </c>
      <c r="X170" s="145">
        <v>61.87</v>
      </c>
      <c r="Y170" s="145">
        <v>123.44</v>
      </c>
      <c r="Z170" s="145">
        <v>72.52</v>
      </c>
      <c r="AA170" s="145">
        <v>25.42</v>
      </c>
      <c r="AB170" s="145">
        <v>21.42</v>
      </c>
      <c r="AC170" s="145">
        <v>200.58</v>
      </c>
      <c r="AD170" s="145">
        <v>108.48</v>
      </c>
      <c r="AE170" s="145">
        <v>22.99</v>
      </c>
      <c r="AF170" s="145">
        <v>10.57</v>
      </c>
      <c r="AG170" s="145">
        <v>3.01</v>
      </c>
      <c r="AH170" s="145">
        <v>85.48</v>
      </c>
      <c r="AI170" s="145">
        <v>8.9600000000000009</v>
      </c>
    </row>
    <row r="171" spans="1:35" ht="8.85" customHeight="1">
      <c r="A171" s="210"/>
      <c r="B171" s="210"/>
      <c r="C171" s="210"/>
      <c r="D171" s="210"/>
      <c r="E171" s="210"/>
      <c r="F171" s="210"/>
      <c r="G171" s="210"/>
      <c r="H171" s="210"/>
      <c r="I171" s="210"/>
      <c r="W171" s="145">
        <v>7</v>
      </c>
      <c r="X171" s="145">
        <v>77.569999999999993</v>
      </c>
      <c r="Y171" s="145">
        <v>145.02000000000001</v>
      </c>
      <c r="Z171" s="145">
        <v>59.16</v>
      </c>
      <c r="AA171" s="145">
        <v>35.43</v>
      </c>
      <c r="AB171" s="145">
        <v>25.12</v>
      </c>
      <c r="AC171" s="145">
        <v>393.69</v>
      </c>
      <c r="AD171" s="145">
        <v>144.62</v>
      </c>
      <c r="AE171" s="145">
        <v>39.44</v>
      </c>
      <c r="AF171" s="145">
        <v>10</v>
      </c>
      <c r="AG171" s="145">
        <v>2.88</v>
      </c>
      <c r="AH171" s="145">
        <v>100.57</v>
      </c>
      <c r="AI171" s="145">
        <v>9.42</v>
      </c>
    </row>
    <row r="172" spans="1:35" ht="8.85" customHeight="1">
      <c r="A172" s="210"/>
      <c r="B172" s="210"/>
      <c r="C172" s="210"/>
      <c r="D172" s="210"/>
      <c r="E172" s="210"/>
      <c r="F172" s="210"/>
      <c r="G172" s="210"/>
      <c r="H172" s="210"/>
      <c r="I172" s="210"/>
      <c r="V172" s="145">
        <v>8</v>
      </c>
      <c r="W172" s="145">
        <v>8</v>
      </c>
      <c r="X172" s="145">
        <v>86.94</v>
      </c>
      <c r="Y172" s="145">
        <v>175.03</v>
      </c>
      <c r="Z172" s="145">
        <v>24.36</v>
      </c>
      <c r="AA172" s="145">
        <v>30.45</v>
      </c>
      <c r="AB172" s="145">
        <v>23.33</v>
      </c>
      <c r="AC172" s="145">
        <v>345.37</v>
      </c>
      <c r="AD172" s="145">
        <v>140.63</v>
      </c>
      <c r="AE172" s="145">
        <v>30.47</v>
      </c>
      <c r="AF172" s="145">
        <v>9.58</v>
      </c>
      <c r="AG172" s="145">
        <v>2.0699999999999998</v>
      </c>
      <c r="AH172" s="145">
        <v>163.72999999999999</v>
      </c>
      <c r="AI172" s="145">
        <v>20.22</v>
      </c>
    </row>
    <row r="173" spans="1:35" ht="8.85" customHeight="1">
      <c r="A173" s="210"/>
      <c r="B173" s="210"/>
      <c r="C173" s="210"/>
      <c r="D173" s="210"/>
      <c r="E173" s="210"/>
      <c r="F173" s="210"/>
      <c r="G173" s="210"/>
      <c r="H173" s="210"/>
      <c r="I173" s="210"/>
      <c r="W173" s="145">
        <v>9</v>
      </c>
      <c r="X173" s="145">
        <v>85.13</v>
      </c>
      <c r="Y173" s="145">
        <v>206.14</v>
      </c>
      <c r="Z173" s="145">
        <v>39.07</v>
      </c>
      <c r="AA173" s="145">
        <v>37.72</v>
      </c>
      <c r="AB173" s="145">
        <v>24.83</v>
      </c>
      <c r="AC173" s="145">
        <v>567.22</v>
      </c>
      <c r="AD173" s="145">
        <v>245.85</v>
      </c>
      <c r="AE173" s="145">
        <v>67.56</v>
      </c>
      <c r="AF173" s="145">
        <v>9.01</v>
      </c>
      <c r="AG173" s="145">
        <v>7.33</v>
      </c>
      <c r="AH173" s="145">
        <v>285.31</v>
      </c>
      <c r="AI173" s="145">
        <v>20.22</v>
      </c>
    </row>
    <row r="174" spans="1:35" ht="8.85" customHeight="1">
      <c r="A174" s="210"/>
      <c r="B174" s="210"/>
      <c r="C174" s="210"/>
      <c r="D174" s="210"/>
      <c r="E174" s="210"/>
      <c r="F174" s="210"/>
      <c r="G174" s="210"/>
      <c r="H174" s="210"/>
      <c r="I174" s="210"/>
    </row>
    <row r="175" spans="1:35" ht="8.85" customHeight="1">
      <c r="A175" s="210"/>
      <c r="B175" s="210"/>
      <c r="C175" s="210"/>
      <c r="D175" s="210"/>
      <c r="E175" s="210"/>
      <c r="F175" s="210"/>
      <c r="G175" s="210"/>
      <c r="H175" s="210"/>
      <c r="I175" s="210"/>
    </row>
    <row r="176" spans="1:35" ht="8.85" customHeight="1">
      <c r="A176" s="210"/>
      <c r="B176" s="210"/>
      <c r="C176" s="210"/>
      <c r="D176" s="210"/>
      <c r="E176" s="210"/>
      <c r="F176" s="210"/>
      <c r="G176" s="210"/>
      <c r="H176" s="210"/>
      <c r="I176" s="210"/>
    </row>
    <row r="177" spans="1:35" ht="8.85" customHeight="1">
      <c r="A177" s="210"/>
      <c r="B177" s="210"/>
      <c r="C177" s="210"/>
      <c r="D177" s="210"/>
      <c r="E177" s="210"/>
      <c r="F177" s="210"/>
      <c r="G177" s="210"/>
      <c r="H177" s="210"/>
      <c r="I177" s="210"/>
    </row>
    <row r="178" spans="1:35" ht="8.85" customHeight="1">
      <c r="A178" s="210"/>
      <c r="B178" s="210"/>
      <c r="C178" s="210"/>
      <c r="D178" s="210"/>
      <c r="E178" s="210"/>
      <c r="F178" s="210"/>
      <c r="G178" s="210"/>
      <c r="H178" s="210"/>
      <c r="I178" s="210"/>
    </row>
    <row r="179" spans="1:35" ht="8.85" customHeight="1">
      <c r="A179" s="210"/>
      <c r="B179" s="210"/>
      <c r="C179" s="210"/>
      <c r="D179" s="210"/>
      <c r="E179" s="210"/>
      <c r="F179" s="210"/>
      <c r="G179" s="210"/>
      <c r="H179" s="210"/>
      <c r="I179" s="210"/>
    </row>
    <row r="180" spans="1:35" ht="8.85" customHeight="1">
      <c r="A180" s="210"/>
      <c r="B180" s="210"/>
      <c r="C180" s="210"/>
      <c r="D180" s="210"/>
      <c r="E180" s="210"/>
      <c r="F180" s="210"/>
      <c r="G180" s="210"/>
      <c r="H180" s="210"/>
      <c r="I180" s="210"/>
    </row>
    <row r="181" spans="1:35" ht="8.85" customHeight="1">
      <c r="A181" s="210"/>
      <c r="B181" s="210"/>
      <c r="C181" s="210"/>
      <c r="D181" s="210"/>
      <c r="E181" s="210"/>
      <c r="F181" s="210"/>
      <c r="G181" s="210"/>
      <c r="H181" s="210"/>
      <c r="I181" s="210"/>
    </row>
    <row r="182" spans="1:35" ht="8.85" customHeight="1">
      <c r="A182" s="210"/>
      <c r="B182" s="210"/>
      <c r="C182" s="210"/>
      <c r="D182" s="210"/>
      <c r="E182" s="210"/>
      <c r="F182" s="210"/>
      <c r="G182" s="210"/>
      <c r="H182" s="210"/>
      <c r="I182" s="210"/>
      <c r="U182" s="393"/>
      <c r="V182" s="392"/>
      <c r="W182"/>
      <c r="X182" s="398"/>
      <c r="Y182" s="398"/>
      <c r="Z182" s="398"/>
      <c r="AA182" s="398"/>
      <c r="AB182" s="398"/>
      <c r="AC182" s="398"/>
      <c r="AD182" s="398"/>
      <c r="AE182" s="398"/>
      <c r="AF182" s="398"/>
      <c r="AG182" s="398"/>
      <c r="AH182" s="398"/>
      <c r="AI182" s="398"/>
    </row>
    <row r="183" spans="1:35" ht="8.85" customHeight="1">
      <c r="A183" s="210"/>
      <c r="B183" s="210"/>
      <c r="C183" s="210"/>
      <c r="D183" s="210"/>
      <c r="E183" s="210"/>
      <c r="F183" s="210"/>
      <c r="G183" s="210"/>
      <c r="H183" s="210"/>
      <c r="I183" s="210"/>
      <c r="U183" s="393"/>
      <c r="V183" s="392"/>
      <c r="W183"/>
      <c r="X183" s="398"/>
      <c r="Y183" s="398"/>
      <c r="Z183" s="398"/>
      <c r="AA183" s="398"/>
      <c r="AB183" s="398"/>
      <c r="AC183" s="398"/>
      <c r="AD183" s="398"/>
      <c r="AE183" s="398"/>
      <c r="AF183" s="398"/>
      <c r="AG183" s="398"/>
      <c r="AH183" s="398"/>
      <c r="AI183" s="398"/>
    </row>
    <row r="184" spans="1:35" ht="8.85" customHeight="1">
      <c r="A184" s="210"/>
      <c r="B184" s="210"/>
      <c r="C184" s="210"/>
      <c r="D184" s="210"/>
      <c r="E184" s="210"/>
      <c r="F184" s="210"/>
      <c r="G184" s="210"/>
      <c r="H184" s="210"/>
      <c r="I184" s="210"/>
      <c r="U184" s="393"/>
      <c r="V184" s="392"/>
      <c r="W184"/>
      <c r="X184" s="398"/>
      <c r="Y184" s="398"/>
      <c r="Z184" s="398"/>
      <c r="AA184" s="398"/>
      <c r="AB184" s="398"/>
      <c r="AC184" s="398"/>
      <c r="AD184" s="398"/>
      <c r="AE184" s="398"/>
      <c r="AF184" s="398"/>
      <c r="AG184" s="398"/>
      <c r="AH184" s="398"/>
      <c r="AI184" s="398"/>
    </row>
    <row r="185" spans="1:35" ht="8.85" customHeight="1">
      <c r="A185" s="210"/>
      <c r="B185" s="210"/>
      <c r="C185" s="210"/>
      <c r="D185" s="210"/>
      <c r="E185" s="210"/>
      <c r="F185" s="210"/>
      <c r="G185" s="210"/>
      <c r="H185" s="210"/>
      <c r="I185" s="210"/>
      <c r="U185" s="393"/>
      <c r="V185" s="392"/>
      <c r="W185"/>
      <c r="X185" s="398"/>
      <c r="Y185" s="398"/>
      <c r="Z185" s="398"/>
      <c r="AA185" s="398"/>
      <c r="AB185" s="398"/>
      <c r="AC185" s="398"/>
      <c r="AD185" s="398"/>
      <c r="AE185" s="398"/>
      <c r="AF185" s="398"/>
      <c r="AG185" s="398"/>
      <c r="AH185" s="398"/>
      <c r="AI185" s="398"/>
    </row>
    <row r="186" spans="1:35" ht="8.85" customHeight="1">
      <c r="A186" s="210"/>
      <c r="B186" s="210"/>
      <c r="C186" s="210"/>
      <c r="D186" s="210"/>
      <c r="E186" s="210"/>
      <c r="F186" s="210"/>
      <c r="G186" s="210"/>
      <c r="H186" s="210"/>
      <c r="I186" s="210"/>
      <c r="U186" s="393"/>
      <c r="V186" s="392"/>
      <c r="W186"/>
      <c r="X186" s="398"/>
      <c r="Y186" s="398"/>
      <c r="Z186" s="398"/>
      <c r="AA186" s="398"/>
      <c r="AB186" s="398"/>
      <c r="AC186" s="398"/>
      <c r="AD186" s="398"/>
      <c r="AE186" s="398"/>
      <c r="AF186" s="398"/>
      <c r="AG186" s="398"/>
      <c r="AH186" s="398"/>
      <c r="AI186" s="398"/>
    </row>
    <row r="187" spans="1:35" ht="8.85" customHeight="1">
      <c r="A187" s="210"/>
      <c r="B187" s="210"/>
      <c r="C187" s="210"/>
      <c r="D187" s="210"/>
      <c r="E187" s="210"/>
      <c r="F187" s="210"/>
      <c r="G187" s="210"/>
      <c r="H187" s="210"/>
      <c r="I187" s="210"/>
      <c r="U187" s="393"/>
      <c r="V187" s="392"/>
      <c r="W187"/>
      <c r="X187" s="398"/>
      <c r="Y187" s="398"/>
      <c r="Z187" s="398"/>
      <c r="AA187" s="398"/>
      <c r="AB187" s="398"/>
      <c r="AC187" s="398"/>
      <c r="AD187" s="398"/>
      <c r="AE187" s="398"/>
      <c r="AF187" s="398"/>
      <c r="AG187" s="398"/>
      <c r="AH187" s="398"/>
      <c r="AI187" s="398"/>
    </row>
    <row r="188" spans="1:35" ht="8.85" customHeight="1">
      <c r="A188" s="210"/>
      <c r="B188" s="210"/>
      <c r="C188" s="210"/>
      <c r="D188" s="210"/>
      <c r="E188" s="210"/>
      <c r="F188" s="210"/>
      <c r="G188" s="210"/>
      <c r="H188" s="210"/>
      <c r="I188" s="210"/>
      <c r="U188" s="393"/>
      <c r="V188" s="392"/>
      <c r="W188"/>
      <c r="X188" s="398"/>
      <c r="Y188" s="398"/>
      <c r="Z188" s="398"/>
      <c r="AA188" s="398"/>
      <c r="AB188" s="398"/>
      <c r="AC188" s="398"/>
      <c r="AD188" s="398"/>
      <c r="AE188" s="398"/>
      <c r="AF188" s="398"/>
      <c r="AG188" s="398"/>
      <c r="AH188" s="398"/>
      <c r="AI188" s="398"/>
    </row>
    <row r="189" spans="1:35" ht="8.85" customHeight="1">
      <c r="A189" s="210"/>
      <c r="B189" s="210"/>
      <c r="C189" s="210"/>
      <c r="D189" s="210"/>
      <c r="E189" s="210"/>
      <c r="F189" s="210"/>
      <c r="G189" s="210"/>
      <c r="H189" s="210"/>
      <c r="I189" s="210"/>
      <c r="U189" s="393"/>
      <c r="V189" s="392"/>
      <c r="W189"/>
      <c r="X189" s="398"/>
      <c r="Y189" s="398"/>
      <c r="Z189" s="398"/>
      <c r="AA189" s="398"/>
      <c r="AB189" s="398"/>
      <c r="AC189" s="398"/>
      <c r="AD189" s="398"/>
      <c r="AE189" s="398"/>
      <c r="AF189" s="398"/>
      <c r="AG189" s="398"/>
      <c r="AH189" s="398"/>
      <c r="AI189" s="398"/>
    </row>
    <row r="190" spans="1:35" ht="8.85" customHeight="1">
      <c r="A190" s="210"/>
      <c r="B190" s="210"/>
      <c r="C190" s="210"/>
      <c r="D190" s="210"/>
      <c r="E190" s="210"/>
      <c r="F190" s="210"/>
      <c r="G190" s="210"/>
      <c r="H190" s="210"/>
      <c r="I190" s="210"/>
      <c r="U190" s="393"/>
      <c r="V190" s="392"/>
      <c r="W190"/>
      <c r="X190" s="398"/>
      <c r="Y190" s="398"/>
      <c r="Z190" s="398"/>
      <c r="AA190" s="398"/>
      <c r="AB190" s="398"/>
      <c r="AC190" s="398"/>
      <c r="AD190" s="398"/>
      <c r="AE190" s="398"/>
      <c r="AF190" s="398"/>
      <c r="AG190" s="398"/>
      <c r="AH190" s="398"/>
      <c r="AI190" s="398"/>
    </row>
    <row r="191" spans="1:35" ht="8.85" customHeight="1">
      <c r="A191" s="210"/>
      <c r="B191" s="210"/>
      <c r="C191" s="210"/>
      <c r="D191" s="210"/>
      <c r="E191" s="210"/>
      <c r="F191" s="210"/>
      <c r="G191" s="210"/>
      <c r="H191" s="210"/>
      <c r="I191" s="210"/>
      <c r="U191" s="393"/>
      <c r="V191" s="392"/>
      <c r="W191"/>
      <c r="X191" s="398"/>
      <c r="Y191" s="398"/>
      <c r="Z191" s="398"/>
      <c r="AA191" s="398"/>
      <c r="AB191" s="398"/>
      <c r="AC191" s="398"/>
      <c r="AD191" s="398"/>
      <c r="AE191" s="398"/>
      <c r="AF191" s="398"/>
      <c r="AG191" s="398"/>
      <c r="AH191" s="398"/>
      <c r="AI191" s="398"/>
    </row>
    <row r="192" spans="1:35" ht="8.85" customHeight="1">
      <c r="A192" s="210"/>
      <c r="B192" s="210"/>
      <c r="C192" s="210"/>
      <c r="D192" s="210"/>
      <c r="E192" s="210"/>
      <c r="F192" s="210"/>
      <c r="G192" s="210"/>
      <c r="H192" s="210"/>
      <c r="I192" s="210"/>
      <c r="U192" s="393"/>
      <c r="V192" s="392"/>
      <c r="W192"/>
      <c r="X192" s="398"/>
      <c r="Y192" s="398"/>
      <c r="Z192" s="398"/>
      <c r="AA192" s="398"/>
      <c r="AB192" s="398"/>
      <c r="AC192" s="398"/>
      <c r="AD192" s="398"/>
      <c r="AE192" s="398"/>
      <c r="AF192" s="398"/>
      <c r="AG192" s="398"/>
      <c r="AH192" s="398"/>
      <c r="AI192" s="398"/>
    </row>
    <row r="193" spans="1:35" ht="8.85" customHeight="1">
      <c r="A193" s="210"/>
      <c r="B193" s="210"/>
      <c r="C193" s="210"/>
      <c r="D193" s="210"/>
      <c r="E193" s="210"/>
      <c r="F193" s="210"/>
      <c r="G193" s="210"/>
      <c r="H193" s="210"/>
      <c r="I193" s="210"/>
      <c r="U193" s="393"/>
      <c r="V193" s="392"/>
      <c r="W193"/>
      <c r="X193" s="398"/>
      <c r="Y193" s="398"/>
      <c r="Z193" s="398"/>
      <c r="AA193" s="398"/>
      <c r="AB193" s="398"/>
      <c r="AC193" s="398"/>
      <c r="AD193" s="398"/>
      <c r="AE193" s="398"/>
      <c r="AF193" s="398"/>
      <c r="AG193" s="398"/>
      <c r="AH193" s="398"/>
      <c r="AI193" s="398"/>
    </row>
    <row r="194" spans="1:35" ht="8.85" customHeight="1">
      <c r="A194" s="210"/>
      <c r="B194" s="210"/>
      <c r="C194" s="210"/>
      <c r="D194" s="210"/>
      <c r="E194" s="210"/>
      <c r="F194" s="210"/>
      <c r="G194" s="210"/>
      <c r="H194" s="210"/>
      <c r="I194" s="210"/>
      <c r="U194" s="393"/>
      <c r="V194" s="392"/>
      <c r="W194"/>
      <c r="X194" s="398"/>
      <c r="Y194" s="398"/>
      <c r="Z194" s="398"/>
      <c r="AA194" s="398"/>
      <c r="AB194" s="398"/>
      <c r="AC194" s="398"/>
      <c r="AD194" s="398"/>
      <c r="AE194" s="398"/>
      <c r="AF194" s="398"/>
      <c r="AG194" s="398"/>
      <c r="AH194" s="398"/>
      <c r="AI194" s="398"/>
    </row>
    <row r="195" spans="1:35" ht="8.85" customHeight="1">
      <c r="A195" s="210"/>
      <c r="B195" s="210"/>
      <c r="C195" s="210"/>
      <c r="D195" s="210"/>
      <c r="E195" s="210"/>
      <c r="F195" s="210"/>
      <c r="G195" s="210"/>
      <c r="H195" s="210"/>
      <c r="I195" s="210"/>
      <c r="U195" s="393"/>
      <c r="V195" s="392"/>
      <c r="W195"/>
      <c r="X195" s="398"/>
      <c r="Y195" s="398"/>
      <c r="Z195" s="398"/>
      <c r="AA195" s="398"/>
      <c r="AB195" s="398"/>
      <c r="AC195" s="398"/>
      <c r="AD195" s="398"/>
      <c r="AE195" s="398"/>
      <c r="AF195" s="398"/>
      <c r="AG195" s="398"/>
      <c r="AH195" s="398"/>
      <c r="AI195" s="398"/>
    </row>
    <row r="196" spans="1:35" ht="8.85" customHeight="1">
      <c r="A196" s="210"/>
      <c r="B196" s="210"/>
      <c r="C196" s="210"/>
      <c r="D196" s="210"/>
      <c r="E196" s="210"/>
      <c r="F196" s="210"/>
      <c r="G196" s="210"/>
      <c r="H196" s="210"/>
      <c r="I196" s="210"/>
      <c r="U196" s="393"/>
      <c r="V196" s="392"/>
      <c r="W196"/>
      <c r="X196" s="398"/>
      <c r="Y196" s="398"/>
      <c r="Z196" s="398"/>
      <c r="AA196" s="398"/>
      <c r="AB196" s="398"/>
      <c r="AC196" s="398"/>
      <c r="AD196" s="398"/>
      <c r="AE196" s="398"/>
      <c r="AF196" s="398"/>
      <c r="AG196" s="398"/>
      <c r="AH196" s="398"/>
      <c r="AI196" s="398"/>
    </row>
    <row r="197" spans="1:35" ht="8.85" customHeight="1">
      <c r="A197" s="210"/>
      <c r="B197" s="210"/>
      <c r="C197" s="210"/>
      <c r="D197" s="210"/>
      <c r="E197" s="210"/>
      <c r="F197" s="210"/>
      <c r="G197" s="210"/>
      <c r="H197" s="210"/>
      <c r="I197" s="210"/>
      <c r="U197" s="393"/>
      <c r="V197" s="392"/>
      <c r="W197"/>
      <c r="X197" s="398"/>
      <c r="Y197" s="398"/>
      <c r="Z197" s="398"/>
      <c r="AA197" s="398"/>
      <c r="AB197" s="398"/>
      <c r="AC197" s="398"/>
      <c r="AD197" s="398"/>
      <c r="AE197" s="398"/>
      <c r="AF197" s="398"/>
      <c r="AG197" s="398"/>
      <c r="AH197" s="398"/>
      <c r="AI197" s="398"/>
    </row>
    <row r="198" spans="1:35" ht="8.85" customHeight="1">
      <c r="A198" s="210"/>
      <c r="B198" s="210"/>
      <c r="C198" s="210"/>
      <c r="D198" s="210"/>
      <c r="E198" s="210"/>
      <c r="F198" s="210"/>
      <c r="G198" s="210"/>
      <c r="H198" s="210"/>
      <c r="I198" s="210"/>
      <c r="U198" s="393"/>
      <c r="V198" s="392"/>
      <c r="W198"/>
      <c r="X198" s="398"/>
      <c r="Y198" s="398"/>
      <c r="Z198" s="398"/>
      <c r="AA198" s="398"/>
      <c r="AB198" s="398"/>
      <c r="AC198" s="398"/>
      <c r="AD198" s="398"/>
      <c r="AE198" s="398"/>
      <c r="AF198" s="398"/>
      <c r="AG198" s="398"/>
      <c r="AH198" s="398"/>
      <c r="AI198" s="398"/>
    </row>
    <row r="199" spans="1:35" ht="8.85" customHeight="1">
      <c r="A199" s="210"/>
      <c r="B199" s="210"/>
      <c r="C199" s="210"/>
      <c r="D199" s="210"/>
      <c r="E199" s="210"/>
      <c r="F199" s="210"/>
      <c r="G199" s="210"/>
      <c r="H199" s="210"/>
      <c r="I199" s="210"/>
      <c r="U199" s="393"/>
      <c r="V199" s="392"/>
      <c r="W199"/>
      <c r="X199" s="398"/>
      <c r="Y199" s="398"/>
      <c r="Z199" s="398"/>
      <c r="AA199" s="398"/>
      <c r="AB199" s="398"/>
      <c r="AC199" s="398"/>
      <c r="AD199" s="398"/>
      <c r="AE199" s="398"/>
      <c r="AF199" s="398"/>
      <c r="AG199" s="398"/>
      <c r="AH199" s="398"/>
      <c r="AI199" s="398"/>
    </row>
    <row r="200" spans="1:35" ht="8.85" customHeight="1">
      <c r="A200" s="210"/>
      <c r="B200" s="210"/>
      <c r="C200" s="210"/>
      <c r="D200" s="210"/>
      <c r="E200" s="210"/>
      <c r="F200" s="210"/>
      <c r="G200" s="210"/>
      <c r="H200" s="210"/>
      <c r="I200" s="210"/>
      <c r="U200" s="393"/>
      <c r="V200" s="392"/>
      <c r="W200"/>
      <c r="X200" s="398"/>
      <c r="Y200" s="398"/>
      <c r="Z200" s="398"/>
      <c r="AA200" s="398"/>
      <c r="AB200" s="398"/>
      <c r="AC200" s="398"/>
      <c r="AD200" s="398"/>
      <c r="AE200" s="398"/>
      <c r="AF200" s="398"/>
      <c r="AG200" s="398"/>
      <c r="AH200" s="398"/>
      <c r="AI200" s="398"/>
    </row>
    <row r="201" spans="1:35" ht="8.85" customHeight="1">
      <c r="A201" s="210"/>
      <c r="B201" s="210"/>
      <c r="C201" s="210"/>
      <c r="D201" s="210"/>
      <c r="E201" s="210"/>
      <c r="F201" s="210"/>
      <c r="G201" s="210"/>
      <c r="H201" s="210"/>
      <c r="I201" s="210"/>
      <c r="U201" s="393"/>
      <c r="V201" s="392"/>
      <c r="W201"/>
      <c r="X201" s="398"/>
      <c r="Y201" s="398"/>
      <c r="Z201" s="398"/>
      <c r="AA201" s="398"/>
      <c r="AB201" s="398"/>
      <c r="AC201" s="398"/>
      <c r="AD201" s="398"/>
      <c r="AE201" s="398"/>
      <c r="AF201" s="398"/>
      <c r="AG201" s="398"/>
      <c r="AH201" s="398"/>
      <c r="AI201" s="398"/>
    </row>
    <row r="202" spans="1:35" ht="8.85" customHeight="1">
      <c r="A202" s="210"/>
      <c r="B202" s="210"/>
      <c r="C202" s="210"/>
      <c r="D202" s="210"/>
      <c r="E202" s="210"/>
      <c r="F202" s="210"/>
      <c r="G202" s="210"/>
      <c r="H202" s="210"/>
      <c r="I202" s="210"/>
      <c r="U202" s="393"/>
      <c r="V202" s="392"/>
      <c r="W202"/>
      <c r="X202" s="398"/>
      <c r="Y202" s="398"/>
      <c r="Z202" s="398"/>
      <c r="AA202" s="398"/>
      <c r="AB202" s="398"/>
      <c r="AC202" s="398"/>
      <c r="AD202" s="398"/>
      <c r="AE202" s="398"/>
      <c r="AF202" s="398"/>
      <c r="AG202" s="398"/>
      <c r="AH202" s="398"/>
      <c r="AI202" s="398"/>
    </row>
    <row r="203" spans="1:35" ht="8.85" customHeight="1">
      <c r="A203" s="210"/>
      <c r="B203" s="210"/>
      <c r="C203" s="210"/>
      <c r="D203" s="210"/>
      <c r="E203" s="210"/>
      <c r="F203" s="210"/>
      <c r="G203" s="210"/>
      <c r="H203" s="210"/>
      <c r="I203" s="210"/>
      <c r="U203" s="393"/>
      <c r="V203" s="392"/>
      <c r="W203"/>
      <c r="X203" s="398"/>
      <c r="Y203" s="398"/>
      <c r="Z203" s="398"/>
      <c r="AA203" s="398"/>
      <c r="AB203" s="398"/>
      <c r="AC203" s="398"/>
      <c r="AD203" s="398"/>
      <c r="AE203" s="398"/>
      <c r="AF203" s="398"/>
      <c r="AG203" s="398"/>
      <c r="AH203" s="398"/>
      <c r="AI203" s="398"/>
    </row>
    <row r="204" spans="1:35" ht="8.85" customHeight="1">
      <c r="A204" s="210"/>
      <c r="B204" s="210"/>
      <c r="C204" s="210"/>
      <c r="D204" s="210"/>
      <c r="E204" s="210"/>
      <c r="F204" s="210"/>
      <c r="G204" s="210"/>
      <c r="H204" s="210"/>
      <c r="I204" s="210"/>
      <c r="U204" s="393"/>
      <c r="V204" s="392"/>
      <c r="W204"/>
      <c r="X204" s="398"/>
      <c r="Y204" s="398"/>
      <c r="Z204" s="398"/>
      <c r="AA204" s="398"/>
      <c r="AB204" s="398"/>
      <c r="AC204" s="398"/>
      <c r="AD204" s="398"/>
      <c r="AE204" s="398"/>
      <c r="AF204" s="398"/>
      <c r="AG204" s="398"/>
      <c r="AH204" s="398"/>
      <c r="AI204" s="398"/>
    </row>
    <row r="205" spans="1:35" ht="8.85" customHeight="1">
      <c r="A205" s="210"/>
      <c r="B205" s="210"/>
      <c r="C205" s="210"/>
      <c r="D205" s="210"/>
      <c r="E205" s="210"/>
      <c r="F205" s="210"/>
      <c r="G205" s="210"/>
      <c r="H205" s="210"/>
      <c r="I205" s="210"/>
      <c r="U205" s="393"/>
      <c r="V205" s="392"/>
      <c r="W205"/>
      <c r="X205" s="398"/>
      <c r="Y205" s="398"/>
      <c r="Z205" s="398"/>
      <c r="AA205" s="398"/>
      <c r="AB205" s="398"/>
      <c r="AC205" s="398"/>
      <c r="AD205" s="398"/>
      <c r="AE205" s="398"/>
      <c r="AF205" s="398"/>
      <c r="AG205" s="398"/>
      <c r="AH205" s="398"/>
      <c r="AI205" s="398"/>
    </row>
    <row r="206" spans="1:35" ht="8.85" customHeight="1">
      <c r="A206" s="210"/>
      <c r="B206" s="210"/>
      <c r="C206" s="210"/>
      <c r="D206" s="210"/>
      <c r="E206" s="210"/>
      <c r="F206" s="210"/>
      <c r="G206" s="210"/>
      <c r="H206" s="210"/>
      <c r="I206" s="210"/>
      <c r="U206" s="393"/>
      <c r="V206" s="392"/>
      <c r="W206"/>
      <c r="X206" s="398"/>
      <c r="Y206" s="398"/>
      <c r="Z206" s="398"/>
      <c r="AA206" s="398"/>
      <c r="AB206" s="398"/>
      <c r="AC206" s="398"/>
      <c r="AD206" s="398"/>
      <c r="AE206" s="398"/>
      <c r="AF206" s="398"/>
      <c r="AG206" s="398"/>
      <c r="AH206" s="398"/>
      <c r="AI206" s="398"/>
    </row>
    <row r="207" spans="1:35" ht="8.85" customHeight="1">
      <c r="A207" s="210"/>
      <c r="B207" s="210"/>
      <c r="C207" s="210"/>
      <c r="D207" s="210"/>
      <c r="E207" s="210"/>
      <c r="F207" s="210"/>
      <c r="G207" s="210"/>
      <c r="H207" s="210"/>
      <c r="I207" s="210"/>
      <c r="U207" s="393"/>
      <c r="V207" s="392"/>
      <c r="W207"/>
      <c r="X207" s="398"/>
      <c r="Y207" s="398"/>
      <c r="Z207" s="398"/>
      <c r="AA207" s="398"/>
      <c r="AB207" s="398"/>
      <c r="AC207" s="398"/>
      <c r="AD207" s="398"/>
      <c r="AE207" s="398"/>
      <c r="AF207" s="398"/>
      <c r="AG207" s="398"/>
      <c r="AH207" s="398"/>
      <c r="AI207" s="398"/>
    </row>
    <row r="208" spans="1:35" ht="8.85" customHeight="1">
      <c r="A208" s="210"/>
      <c r="B208" s="210"/>
      <c r="C208" s="210"/>
      <c r="D208" s="210"/>
      <c r="E208" s="210"/>
      <c r="F208" s="210"/>
      <c r="G208" s="210"/>
      <c r="H208" s="210"/>
      <c r="I208" s="210"/>
      <c r="U208" s="393"/>
      <c r="V208" s="392"/>
      <c r="W208"/>
      <c r="X208" s="398"/>
      <c r="Y208" s="398"/>
      <c r="Z208" s="398"/>
      <c r="AA208" s="398"/>
      <c r="AB208" s="398"/>
      <c r="AC208" s="398"/>
      <c r="AD208" s="398"/>
      <c r="AE208" s="398"/>
      <c r="AF208" s="398"/>
      <c r="AG208" s="398"/>
      <c r="AH208" s="398"/>
      <c r="AI208" s="398"/>
    </row>
    <row r="209" spans="1:35" ht="8.85" customHeight="1">
      <c r="A209" s="210"/>
      <c r="B209" s="210"/>
      <c r="C209" s="210"/>
      <c r="D209" s="210"/>
      <c r="E209" s="210"/>
      <c r="F209" s="210"/>
      <c r="G209" s="210"/>
      <c r="H209" s="210"/>
      <c r="I209" s="210"/>
      <c r="U209" s="393"/>
      <c r="V209" s="392"/>
      <c r="W209"/>
      <c r="X209" s="398"/>
      <c r="Y209" s="398"/>
      <c r="Z209" s="398"/>
      <c r="AA209" s="398"/>
      <c r="AB209" s="398"/>
      <c r="AC209" s="398"/>
      <c r="AD209" s="398"/>
      <c r="AE209" s="398"/>
      <c r="AF209" s="398"/>
      <c r="AG209" s="398"/>
      <c r="AH209" s="398"/>
      <c r="AI209" s="398"/>
    </row>
    <row r="210" spans="1:35" ht="8.85" customHeight="1">
      <c r="A210" s="210"/>
      <c r="B210" s="210"/>
      <c r="C210" s="210"/>
      <c r="D210" s="210"/>
      <c r="E210" s="210"/>
      <c r="F210" s="210"/>
      <c r="G210" s="210"/>
      <c r="H210" s="210"/>
      <c r="I210" s="210"/>
      <c r="U210" s="393"/>
      <c r="V210" s="392"/>
      <c r="W210"/>
      <c r="X210" s="398"/>
      <c r="Y210" s="398"/>
      <c r="Z210" s="398"/>
      <c r="AA210" s="398"/>
      <c r="AB210" s="398"/>
      <c r="AC210" s="398"/>
      <c r="AD210" s="398"/>
      <c r="AE210" s="398"/>
      <c r="AF210" s="398"/>
      <c r="AG210" s="398"/>
      <c r="AH210" s="398"/>
      <c r="AI210" s="398"/>
    </row>
    <row r="211" spans="1:35" ht="8.85" customHeight="1">
      <c r="A211" s="210"/>
      <c r="B211" s="210"/>
      <c r="C211" s="210"/>
      <c r="D211" s="210"/>
      <c r="E211" s="210"/>
      <c r="F211" s="210"/>
      <c r="G211" s="210"/>
      <c r="H211" s="210"/>
      <c r="I211" s="210"/>
      <c r="U211" s="393"/>
      <c r="V211" s="392"/>
      <c r="W211"/>
      <c r="X211" s="398"/>
      <c r="Y211" s="398"/>
      <c r="Z211" s="398"/>
      <c r="AA211" s="398"/>
      <c r="AB211" s="398"/>
      <c r="AC211" s="398"/>
      <c r="AD211" s="398"/>
      <c r="AE211" s="398"/>
      <c r="AF211" s="398"/>
      <c r="AG211" s="398"/>
      <c r="AH211" s="398"/>
      <c r="AI211" s="398"/>
    </row>
    <row r="212" spans="1:35" ht="8.85" customHeight="1">
      <c r="A212" s="210"/>
      <c r="B212" s="210"/>
      <c r="C212" s="210"/>
      <c r="D212" s="210"/>
      <c r="E212" s="210"/>
      <c r="F212" s="210"/>
      <c r="G212" s="210"/>
      <c r="H212" s="210"/>
      <c r="I212" s="210"/>
      <c r="U212" s="393"/>
      <c r="V212" s="392"/>
      <c r="W212"/>
      <c r="X212" s="398"/>
      <c r="Y212" s="398"/>
      <c r="Z212" s="398"/>
      <c r="AA212" s="398"/>
      <c r="AB212" s="398"/>
      <c r="AC212" s="398"/>
      <c r="AD212" s="398"/>
      <c r="AE212" s="398"/>
      <c r="AF212" s="398"/>
      <c r="AG212" s="398"/>
      <c r="AH212" s="398"/>
      <c r="AI212" s="398"/>
    </row>
    <row r="213" spans="1:35" ht="8.85" customHeight="1">
      <c r="A213" s="210"/>
      <c r="B213" s="210"/>
      <c r="C213" s="210"/>
      <c r="D213" s="210"/>
      <c r="E213" s="210"/>
      <c r="F213" s="210"/>
      <c r="G213" s="210"/>
      <c r="H213" s="210"/>
      <c r="I213" s="210"/>
      <c r="U213" s="393"/>
      <c r="V213" s="392"/>
      <c r="W213"/>
      <c r="X213" s="398"/>
      <c r="Y213" s="398"/>
      <c r="Z213" s="398"/>
      <c r="AA213" s="398"/>
      <c r="AB213" s="398"/>
      <c r="AC213" s="398"/>
      <c r="AD213" s="398"/>
      <c r="AE213" s="398"/>
      <c r="AF213" s="398"/>
      <c r="AG213" s="398"/>
      <c r="AH213" s="398"/>
      <c r="AI213" s="398"/>
    </row>
    <row r="214" spans="1:35" ht="8.85" customHeight="1">
      <c r="A214" s="210"/>
      <c r="B214" s="210"/>
      <c r="C214" s="210"/>
      <c r="D214" s="210"/>
      <c r="E214" s="210"/>
      <c r="F214" s="210"/>
      <c r="G214" s="210"/>
      <c r="H214" s="210"/>
      <c r="I214" s="210"/>
      <c r="U214" s="393"/>
      <c r="V214" s="392"/>
      <c r="W214"/>
      <c r="X214" s="398"/>
      <c r="Y214" s="398"/>
      <c r="Z214" s="398"/>
      <c r="AA214" s="398"/>
      <c r="AB214" s="398"/>
      <c r="AC214" s="398"/>
      <c r="AD214" s="398"/>
      <c r="AE214" s="398"/>
      <c r="AF214" s="398"/>
      <c r="AG214" s="398"/>
      <c r="AH214" s="398"/>
      <c r="AI214" s="398"/>
    </row>
    <row r="215" spans="1:35" ht="8.85" customHeight="1">
      <c r="A215" s="210"/>
      <c r="B215" s="210"/>
      <c r="C215" s="210"/>
      <c r="D215" s="210"/>
      <c r="E215" s="210"/>
      <c r="F215" s="210"/>
      <c r="G215" s="210"/>
      <c r="H215" s="210"/>
      <c r="I215" s="210"/>
      <c r="U215" s="393"/>
      <c r="V215" s="392"/>
      <c r="W215"/>
      <c r="X215" s="398"/>
      <c r="Y215" s="398"/>
      <c r="Z215" s="398"/>
      <c r="AA215" s="398"/>
      <c r="AB215" s="398"/>
      <c r="AC215" s="398"/>
      <c r="AD215" s="398"/>
      <c r="AE215" s="398"/>
      <c r="AF215" s="398"/>
      <c r="AG215" s="398"/>
      <c r="AH215" s="398"/>
      <c r="AI215" s="398"/>
    </row>
    <row r="216" spans="1:35" ht="8.85" customHeight="1">
      <c r="A216" s="210"/>
      <c r="B216" s="210"/>
      <c r="C216" s="210"/>
      <c r="D216" s="210"/>
      <c r="E216" s="210"/>
      <c r="F216" s="210"/>
      <c r="G216" s="210"/>
      <c r="H216" s="210"/>
      <c r="I216" s="210"/>
      <c r="U216" s="393"/>
      <c r="V216" s="392"/>
      <c r="W216"/>
      <c r="X216" s="398"/>
      <c r="Y216" s="398"/>
      <c r="Z216" s="398"/>
      <c r="AA216" s="398"/>
      <c r="AB216" s="398"/>
      <c r="AC216" s="398"/>
      <c r="AD216" s="398"/>
      <c r="AE216" s="398"/>
      <c r="AF216" s="398"/>
      <c r="AG216" s="398"/>
      <c r="AH216" s="398"/>
      <c r="AI216" s="398"/>
    </row>
    <row r="217" spans="1:35" ht="8.85" customHeight="1">
      <c r="A217" s="210"/>
      <c r="B217" s="210"/>
      <c r="C217" s="210"/>
      <c r="D217" s="210"/>
      <c r="E217" s="210"/>
      <c r="F217" s="210"/>
      <c r="G217" s="210"/>
      <c r="H217" s="210"/>
      <c r="I217" s="210"/>
      <c r="U217" s="393"/>
      <c r="V217" s="392"/>
      <c r="W217"/>
      <c r="X217" s="398"/>
      <c r="Y217" s="398"/>
      <c r="Z217" s="398"/>
      <c r="AA217" s="398"/>
      <c r="AB217" s="398"/>
      <c r="AC217" s="398"/>
      <c r="AD217" s="398"/>
      <c r="AE217" s="398"/>
      <c r="AF217" s="398"/>
      <c r="AG217" s="398"/>
      <c r="AH217" s="398"/>
      <c r="AI217" s="398"/>
    </row>
    <row r="218" spans="1:35" ht="8.85" customHeight="1">
      <c r="A218" s="210"/>
      <c r="B218" s="210"/>
      <c r="C218" s="210"/>
      <c r="D218" s="210"/>
      <c r="E218" s="210"/>
      <c r="F218" s="210"/>
      <c r="G218" s="210"/>
      <c r="H218" s="210"/>
      <c r="I218" s="210"/>
      <c r="U218" s="393"/>
      <c r="V218" s="392"/>
      <c r="W218"/>
      <c r="X218" s="398"/>
      <c r="Y218" s="398"/>
      <c r="Z218" s="398"/>
      <c r="AA218" s="398"/>
      <c r="AB218" s="398"/>
      <c r="AC218" s="398"/>
      <c r="AD218" s="398"/>
      <c r="AE218" s="398"/>
      <c r="AF218" s="398"/>
      <c r="AG218" s="398"/>
      <c r="AH218" s="398"/>
      <c r="AI218" s="398"/>
    </row>
    <row r="219" spans="1:35" ht="8.85" customHeight="1">
      <c r="A219" s="210"/>
      <c r="B219" s="210"/>
      <c r="C219" s="210"/>
      <c r="D219" s="210"/>
      <c r="E219" s="210"/>
      <c r="F219" s="210"/>
      <c r="G219" s="210"/>
      <c r="H219" s="210"/>
      <c r="I219" s="210"/>
      <c r="U219" s="393"/>
      <c r="V219" s="392"/>
      <c r="W219"/>
      <c r="X219" s="398"/>
      <c r="Y219" s="398"/>
      <c r="Z219" s="398"/>
      <c r="AA219" s="398"/>
      <c r="AB219" s="398"/>
      <c r="AC219" s="398"/>
      <c r="AD219" s="398"/>
      <c r="AE219" s="398"/>
      <c r="AF219" s="398"/>
      <c r="AG219" s="398"/>
      <c r="AH219" s="398"/>
      <c r="AI219" s="398"/>
    </row>
    <row r="220" spans="1:35" ht="8.85" customHeight="1">
      <c r="A220" s="210"/>
      <c r="B220" s="210"/>
      <c r="C220" s="210"/>
      <c r="D220" s="210"/>
      <c r="E220" s="210"/>
      <c r="F220" s="210"/>
      <c r="G220" s="210"/>
      <c r="H220" s="210"/>
      <c r="I220" s="210"/>
      <c r="U220" s="393"/>
      <c r="V220" s="392"/>
      <c r="W220"/>
      <c r="X220" s="398"/>
      <c r="Y220" s="398"/>
      <c r="Z220" s="398"/>
      <c r="AA220" s="398"/>
      <c r="AB220" s="398"/>
      <c r="AC220" s="398"/>
      <c r="AD220" s="398"/>
      <c r="AE220" s="398"/>
      <c r="AF220" s="398"/>
      <c r="AG220" s="398"/>
      <c r="AH220" s="398"/>
      <c r="AI220" s="398"/>
    </row>
    <row r="221" spans="1:35" ht="8.85" customHeight="1">
      <c r="A221" s="210"/>
      <c r="B221" s="210"/>
      <c r="C221" s="210"/>
      <c r="D221" s="210"/>
      <c r="E221" s="210"/>
      <c r="F221" s="210"/>
      <c r="G221" s="210"/>
      <c r="H221" s="210"/>
      <c r="I221" s="210"/>
      <c r="U221" s="393"/>
      <c r="V221" s="392"/>
      <c r="W221"/>
      <c r="X221" s="398"/>
      <c r="Y221" s="398"/>
      <c r="Z221" s="398"/>
      <c r="AA221" s="398"/>
      <c r="AB221" s="398"/>
      <c r="AC221" s="398"/>
      <c r="AD221" s="398"/>
      <c r="AE221" s="398"/>
      <c r="AF221" s="398"/>
      <c r="AG221" s="398"/>
      <c r="AH221" s="398"/>
      <c r="AI221" s="398"/>
    </row>
    <row r="222" spans="1:35" ht="8.85" customHeight="1">
      <c r="A222" s="210"/>
      <c r="B222" s="210"/>
      <c r="C222" s="210"/>
      <c r="D222" s="210"/>
      <c r="E222" s="210"/>
      <c r="F222" s="210"/>
      <c r="G222" s="210"/>
      <c r="H222" s="210"/>
      <c r="I222" s="210"/>
      <c r="U222" s="393"/>
      <c r="V222" s="392"/>
      <c r="W222"/>
      <c r="X222" s="398"/>
      <c r="Y222" s="398"/>
      <c r="Z222" s="398"/>
      <c r="AA222" s="398"/>
      <c r="AB222" s="398"/>
      <c r="AC222" s="398"/>
      <c r="AD222" s="398"/>
      <c r="AE222" s="398"/>
      <c r="AF222" s="398"/>
      <c r="AG222" s="398"/>
      <c r="AH222" s="398"/>
      <c r="AI222" s="398"/>
    </row>
    <row r="223" spans="1:35" ht="8.85" customHeight="1">
      <c r="A223" s="210"/>
      <c r="B223" s="210"/>
      <c r="C223" s="210"/>
      <c r="D223" s="210"/>
      <c r="E223" s="210"/>
      <c r="F223" s="210"/>
      <c r="G223" s="210"/>
      <c r="H223" s="210"/>
      <c r="I223" s="210"/>
      <c r="U223" s="393"/>
      <c r="V223" s="392"/>
      <c r="W223"/>
      <c r="X223" s="398"/>
      <c r="Y223" s="398"/>
      <c r="Z223" s="398"/>
      <c r="AA223" s="398"/>
      <c r="AB223" s="398"/>
      <c r="AC223" s="398"/>
      <c r="AD223" s="398"/>
      <c r="AE223" s="398"/>
      <c r="AF223" s="398"/>
      <c r="AG223" s="398"/>
      <c r="AH223" s="398"/>
      <c r="AI223" s="398"/>
    </row>
    <row r="224" spans="1:35" ht="8.85" customHeight="1">
      <c r="A224" s="210"/>
      <c r="B224" s="210"/>
      <c r="C224" s="210"/>
      <c r="D224" s="210"/>
      <c r="E224" s="210"/>
      <c r="F224" s="210"/>
      <c r="G224" s="210"/>
      <c r="H224" s="210"/>
      <c r="I224" s="210"/>
      <c r="U224" s="393"/>
      <c r="V224" s="392"/>
      <c r="W224"/>
      <c r="X224" s="398"/>
      <c r="Y224" s="398"/>
      <c r="Z224" s="398"/>
      <c r="AA224" s="398"/>
      <c r="AB224" s="398"/>
      <c r="AC224" s="398"/>
      <c r="AD224" s="398"/>
      <c r="AE224" s="398"/>
      <c r="AF224" s="398"/>
      <c r="AG224" s="398"/>
      <c r="AH224" s="398"/>
      <c r="AI224" s="398"/>
    </row>
    <row r="225" spans="1:35" ht="8.85" customHeight="1">
      <c r="A225" s="210"/>
      <c r="B225" s="210"/>
      <c r="C225" s="210"/>
      <c r="D225" s="210"/>
      <c r="E225" s="210"/>
      <c r="F225" s="210"/>
      <c r="G225" s="210"/>
      <c r="H225" s="210"/>
      <c r="I225" s="210"/>
      <c r="U225" s="393"/>
      <c r="V225" s="392"/>
      <c r="W225"/>
      <c r="X225" s="398"/>
      <c r="Y225" s="398"/>
      <c r="Z225" s="398"/>
      <c r="AA225" s="398"/>
      <c r="AB225" s="398"/>
      <c r="AC225" s="398"/>
      <c r="AD225" s="398"/>
      <c r="AE225" s="398"/>
      <c r="AF225" s="398"/>
      <c r="AG225" s="398"/>
      <c r="AH225" s="398"/>
      <c r="AI225" s="398"/>
    </row>
    <row r="226" spans="1:35" ht="8.85" customHeight="1">
      <c r="A226" s="210"/>
      <c r="B226" s="210"/>
      <c r="C226" s="210"/>
      <c r="D226" s="210"/>
      <c r="E226" s="210"/>
      <c r="F226" s="210"/>
      <c r="G226" s="210"/>
      <c r="H226" s="210"/>
      <c r="I226" s="210"/>
      <c r="U226" s="393"/>
      <c r="V226" s="392"/>
      <c r="W226"/>
      <c r="X226" s="398"/>
      <c r="Y226" s="398"/>
      <c r="Z226" s="398"/>
      <c r="AA226" s="398"/>
      <c r="AB226" s="398"/>
      <c r="AC226" s="398"/>
      <c r="AD226" s="398"/>
      <c r="AE226" s="398"/>
      <c r="AF226" s="398"/>
      <c r="AG226" s="398"/>
      <c r="AH226" s="398"/>
      <c r="AI226" s="398"/>
    </row>
    <row r="227" spans="1:35" ht="8.85" customHeight="1">
      <c r="A227" s="210"/>
      <c r="B227" s="210"/>
      <c r="C227" s="210"/>
      <c r="D227" s="210"/>
      <c r="E227" s="210"/>
      <c r="F227" s="210"/>
      <c r="G227" s="210"/>
      <c r="H227" s="210"/>
      <c r="I227" s="210"/>
      <c r="U227" s="393"/>
      <c r="V227" s="392"/>
      <c r="W227"/>
      <c r="X227" s="398"/>
      <c r="Y227" s="398"/>
      <c r="Z227" s="398"/>
      <c r="AA227" s="398"/>
      <c r="AB227" s="398"/>
      <c r="AC227" s="398"/>
      <c r="AD227" s="398"/>
      <c r="AE227" s="398"/>
      <c r="AF227" s="398"/>
      <c r="AG227" s="398"/>
      <c r="AH227" s="398"/>
      <c r="AI227" s="398"/>
    </row>
    <row r="228" spans="1:35" ht="8.85" customHeight="1">
      <c r="A228" s="210"/>
      <c r="B228" s="210"/>
      <c r="C228" s="210"/>
      <c r="D228" s="210"/>
      <c r="E228" s="210"/>
      <c r="F228" s="210"/>
      <c r="G228" s="210"/>
      <c r="H228" s="210"/>
      <c r="I228" s="210"/>
      <c r="U228" s="393"/>
      <c r="V228" s="392"/>
      <c r="W228"/>
      <c r="X228" s="398"/>
      <c r="Y228" s="398"/>
      <c r="Z228" s="398"/>
      <c r="AA228" s="398"/>
      <c r="AB228" s="398"/>
      <c r="AC228" s="398"/>
      <c r="AD228" s="398"/>
      <c r="AE228" s="398"/>
      <c r="AF228" s="398"/>
      <c r="AG228" s="398"/>
      <c r="AH228" s="398"/>
      <c r="AI228" s="398"/>
    </row>
    <row r="229" spans="1:35" ht="8.85" customHeight="1">
      <c r="A229" s="210"/>
      <c r="B229" s="210"/>
      <c r="C229" s="210"/>
      <c r="D229" s="210"/>
      <c r="E229" s="210"/>
      <c r="F229" s="210"/>
      <c r="G229" s="210"/>
      <c r="H229" s="210"/>
      <c r="I229" s="210"/>
      <c r="U229" s="393"/>
      <c r="V229" s="392"/>
      <c r="W229"/>
      <c r="X229" s="398"/>
      <c r="Y229" s="398"/>
      <c r="Z229" s="398"/>
      <c r="AA229" s="398"/>
      <c r="AB229" s="398"/>
      <c r="AC229" s="398"/>
      <c r="AD229" s="398"/>
      <c r="AE229" s="398"/>
      <c r="AF229" s="398"/>
      <c r="AG229" s="398"/>
      <c r="AH229" s="398"/>
      <c r="AI229" s="398"/>
    </row>
    <row r="230" spans="1:35" ht="8.85" customHeight="1">
      <c r="A230" s="210"/>
      <c r="B230" s="210"/>
      <c r="C230" s="210"/>
      <c r="D230" s="210"/>
      <c r="E230" s="210"/>
      <c r="F230" s="210"/>
      <c r="G230" s="210"/>
      <c r="H230" s="210"/>
      <c r="I230" s="210"/>
      <c r="U230" s="393"/>
      <c r="V230" s="392"/>
      <c r="W230"/>
      <c r="X230" s="398"/>
      <c r="Y230" s="398"/>
      <c r="Z230" s="398"/>
      <c r="AA230" s="398"/>
      <c r="AB230" s="398"/>
      <c r="AC230" s="398"/>
      <c r="AD230" s="398"/>
      <c r="AE230" s="398"/>
      <c r="AF230" s="398"/>
      <c r="AG230" s="398"/>
      <c r="AH230" s="398"/>
      <c r="AI230" s="398"/>
    </row>
    <row r="231" spans="1:35" ht="8.85" customHeight="1">
      <c r="A231" s="210"/>
      <c r="B231" s="210"/>
      <c r="C231" s="210"/>
      <c r="D231" s="210"/>
      <c r="E231" s="210"/>
      <c r="F231" s="210"/>
      <c r="G231" s="210"/>
      <c r="H231" s="210"/>
      <c r="I231" s="210"/>
      <c r="U231" s="393"/>
      <c r="V231" s="392"/>
      <c r="W231"/>
      <c r="X231" s="398"/>
      <c r="Y231" s="398"/>
      <c r="Z231" s="398"/>
      <c r="AA231" s="398"/>
      <c r="AB231" s="398"/>
      <c r="AC231" s="398"/>
      <c r="AD231" s="398"/>
      <c r="AE231" s="398"/>
      <c r="AF231" s="398"/>
      <c r="AG231" s="398"/>
      <c r="AH231" s="398"/>
      <c r="AI231" s="398"/>
    </row>
    <row r="232" spans="1:35" ht="8.85" customHeight="1">
      <c r="A232" s="210"/>
      <c r="B232" s="210"/>
      <c r="C232" s="210"/>
      <c r="D232" s="210"/>
      <c r="E232" s="210"/>
      <c r="F232" s="210"/>
      <c r="G232" s="210"/>
      <c r="H232" s="210"/>
      <c r="I232" s="210"/>
      <c r="U232" s="393"/>
      <c r="V232" s="392"/>
      <c r="W232"/>
      <c r="X232" s="398"/>
      <c r="Y232" s="398"/>
      <c r="Z232" s="398"/>
      <c r="AA232" s="398"/>
      <c r="AB232" s="398"/>
      <c r="AC232" s="398"/>
      <c r="AD232" s="398"/>
      <c r="AE232" s="398"/>
      <c r="AF232" s="398"/>
      <c r="AG232" s="398"/>
      <c r="AH232" s="398"/>
      <c r="AI232" s="398"/>
    </row>
    <row r="233" spans="1:35" ht="8.85" customHeight="1">
      <c r="A233" s="210"/>
      <c r="B233" s="210"/>
      <c r="C233" s="210"/>
      <c r="D233" s="210"/>
      <c r="E233" s="210"/>
      <c r="F233" s="210"/>
      <c r="G233" s="210"/>
      <c r="H233" s="210"/>
      <c r="I233" s="210"/>
      <c r="U233" s="393"/>
      <c r="V233" s="392"/>
      <c r="W233"/>
      <c r="X233" s="398"/>
      <c r="Y233" s="398"/>
      <c r="Z233" s="398"/>
      <c r="AA233" s="398"/>
      <c r="AB233" s="398"/>
      <c r="AC233" s="398"/>
      <c r="AD233" s="398"/>
      <c r="AE233" s="398"/>
      <c r="AF233" s="398"/>
      <c r="AG233" s="398"/>
      <c r="AH233" s="398"/>
      <c r="AI233" s="398"/>
    </row>
    <row r="234" spans="1:35" ht="8.85" customHeight="1">
      <c r="A234" s="210"/>
      <c r="B234" s="210"/>
      <c r="C234" s="210"/>
      <c r="D234" s="210"/>
      <c r="E234" s="210"/>
      <c r="F234" s="210"/>
      <c r="G234" s="210"/>
      <c r="H234" s="210"/>
      <c r="I234" s="210"/>
      <c r="U234" s="393"/>
      <c r="V234" s="392"/>
      <c r="W234"/>
      <c r="X234" s="398"/>
      <c r="Y234" s="398"/>
      <c r="Z234" s="398"/>
      <c r="AA234" s="398"/>
      <c r="AB234" s="398"/>
      <c r="AC234" s="398"/>
      <c r="AD234" s="398"/>
      <c r="AE234" s="398"/>
      <c r="AF234" s="398"/>
      <c r="AG234" s="398"/>
      <c r="AH234" s="398"/>
      <c r="AI234" s="398"/>
    </row>
    <row r="235" spans="1:35" ht="8.85" customHeight="1">
      <c r="A235" s="210"/>
      <c r="B235" s="210"/>
      <c r="C235" s="210"/>
      <c r="D235" s="210"/>
      <c r="E235" s="210"/>
      <c r="F235" s="210"/>
      <c r="G235" s="210"/>
      <c r="H235" s="210"/>
      <c r="I235" s="210"/>
      <c r="U235" s="393"/>
      <c r="V235" s="392"/>
      <c r="W235"/>
      <c r="X235" s="398"/>
      <c r="Y235" s="398"/>
      <c r="Z235" s="398"/>
      <c r="AA235" s="398"/>
      <c r="AB235" s="398"/>
      <c r="AC235" s="398"/>
      <c r="AD235" s="398"/>
      <c r="AE235" s="398"/>
      <c r="AF235" s="398"/>
      <c r="AG235" s="398"/>
      <c r="AH235" s="398"/>
      <c r="AI235" s="398"/>
    </row>
    <row r="236" spans="1:35" ht="8.85" customHeight="1">
      <c r="A236" s="210"/>
      <c r="B236" s="210"/>
      <c r="C236" s="210"/>
      <c r="D236" s="210"/>
      <c r="E236" s="210"/>
      <c r="F236" s="210"/>
      <c r="G236" s="210"/>
      <c r="H236" s="210"/>
      <c r="I236" s="210"/>
      <c r="U236" s="393"/>
      <c r="V236" s="392"/>
      <c r="W236"/>
      <c r="X236" s="398"/>
      <c r="Y236" s="398"/>
      <c r="Z236" s="398"/>
      <c r="AA236" s="398"/>
      <c r="AB236" s="398"/>
      <c r="AC236" s="398"/>
      <c r="AD236" s="398"/>
      <c r="AE236" s="398"/>
      <c r="AF236" s="398"/>
      <c r="AG236" s="398"/>
      <c r="AH236" s="398"/>
      <c r="AI236" s="398"/>
    </row>
    <row r="237" spans="1:35" ht="8.85" customHeight="1">
      <c r="A237" s="210"/>
      <c r="B237" s="210"/>
      <c r="C237" s="210"/>
      <c r="D237" s="210"/>
      <c r="E237" s="210"/>
      <c r="F237" s="210"/>
      <c r="G237" s="210"/>
      <c r="H237" s="210"/>
      <c r="I237" s="210"/>
      <c r="U237" s="393"/>
      <c r="V237" s="392"/>
      <c r="W237"/>
      <c r="X237" s="398"/>
      <c r="Y237" s="398"/>
      <c r="Z237" s="398"/>
      <c r="AA237" s="398"/>
      <c r="AB237" s="398"/>
      <c r="AC237" s="398"/>
      <c r="AD237" s="398"/>
      <c r="AE237" s="398"/>
      <c r="AF237" s="398"/>
      <c r="AG237" s="398"/>
      <c r="AH237" s="398"/>
      <c r="AI237" s="398"/>
    </row>
    <row r="238" spans="1:35" ht="8.85" customHeight="1">
      <c r="A238" s="210"/>
      <c r="B238" s="210"/>
      <c r="C238" s="210"/>
      <c r="D238" s="210"/>
      <c r="E238" s="210"/>
      <c r="F238" s="210"/>
      <c r="G238" s="210"/>
      <c r="H238" s="210"/>
      <c r="I238" s="210"/>
      <c r="U238" s="393"/>
      <c r="V238" s="392"/>
      <c r="W238"/>
      <c r="X238" s="398"/>
      <c r="Y238" s="398"/>
      <c r="Z238" s="398"/>
      <c r="AA238" s="398"/>
      <c r="AB238" s="398"/>
      <c r="AC238" s="398"/>
      <c r="AD238" s="398"/>
      <c r="AE238" s="398"/>
      <c r="AF238" s="398"/>
      <c r="AG238" s="398"/>
      <c r="AH238" s="398"/>
      <c r="AI238" s="398"/>
    </row>
    <row r="239" spans="1:35" ht="8.85" customHeight="1">
      <c r="A239" s="210"/>
      <c r="B239" s="210"/>
      <c r="C239" s="210"/>
      <c r="D239" s="210"/>
      <c r="E239" s="210"/>
      <c r="F239" s="210"/>
      <c r="G239" s="210"/>
      <c r="H239" s="210"/>
      <c r="I239" s="210"/>
      <c r="U239" s="393"/>
      <c r="V239" s="392"/>
      <c r="W239"/>
      <c r="X239" s="398"/>
      <c r="Y239" s="398"/>
      <c r="Z239" s="398"/>
      <c r="AA239" s="398"/>
      <c r="AB239" s="398"/>
      <c r="AC239" s="398"/>
      <c r="AD239" s="398"/>
      <c r="AE239" s="398"/>
      <c r="AF239" s="398"/>
      <c r="AG239" s="398"/>
      <c r="AH239" s="398"/>
      <c r="AI239" s="398"/>
    </row>
    <row r="240" spans="1:35" ht="8.85" customHeight="1">
      <c r="A240" s="210"/>
      <c r="B240" s="210"/>
      <c r="C240" s="210"/>
      <c r="D240" s="210"/>
      <c r="E240" s="210"/>
      <c r="F240" s="210"/>
      <c r="G240" s="210"/>
      <c r="H240" s="210"/>
      <c r="I240" s="210"/>
      <c r="U240" s="393"/>
      <c r="V240" s="392"/>
      <c r="W240"/>
      <c r="X240" s="398"/>
      <c r="Y240" s="398"/>
      <c r="Z240" s="398"/>
      <c r="AA240" s="398"/>
      <c r="AB240" s="398"/>
      <c r="AC240" s="398"/>
      <c r="AD240" s="398"/>
      <c r="AE240" s="398"/>
      <c r="AF240" s="398"/>
      <c r="AG240" s="398"/>
      <c r="AH240" s="398"/>
      <c r="AI240" s="398"/>
    </row>
    <row r="241" spans="1:35" ht="8.85" customHeight="1">
      <c r="A241" s="210"/>
      <c r="B241" s="210"/>
      <c r="C241" s="210"/>
      <c r="D241" s="210"/>
      <c r="E241" s="210"/>
      <c r="F241" s="210"/>
      <c r="G241" s="210"/>
      <c r="H241" s="210"/>
      <c r="I241" s="210"/>
      <c r="U241" s="393"/>
      <c r="V241" s="392"/>
      <c r="W241"/>
      <c r="X241" s="398"/>
      <c r="Y241" s="398"/>
      <c r="Z241" s="398"/>
      <c r="AA241" s="398"/>
      <c r="AB241" s="398"/>
      <c r="AC241" s="398"/>
      <c r="AD241" s="398"/>
      <c r="AE241" s="398"/>
      <c r="AF241" s="398"/>
      <c r="AG241" s="398"/>
      <c r="AH241" s="398"/>
      <c r="AI241" s="398"/>
    </row>
    <row r="242" spans="1:35" ht="8.85" customHeight="1">
      <c r="A242" s="210"/>
      <c r="B242" s="210"/>
      <c r="C242" s="210"/>
      <c r="D242" s="210"/>
      <c r="E242" s="210"/>
      <c r="F242" s="210"/>
      <c r="G242" s="210"/>
      <c r="H242" s="210"/>
      <c r="I242" s="210"/>
      <c r="U242" s="393"/>
      <c r="V242" s="392"/>
      <c r="W242"/>
      <c r="X242" s="398"/>
      <c r="Y242" s="398"/>
      <c r="Z242" s="398"/>
      <c r="AA242" s="398"/>
      <c r="AB242" s="398"/>
      <c r="AC242" s="398"/>
      <c r="AD242" s="398"/>
      <c r="AE242" s="398"/>
      <c r="AF242" s="398"/>
      <c r="AG242" s="398"/>
      <c r="AH242" s="398"/>
      <c r="AI242" s="398"/>
    </row>
    <row r="243" spans="1:35" ht="8.85" customHeight="1">
      <c r="A243" s="210"/>
      <c r="B243" s="210"/>
      <c r="C243" s="210"/>
      <c r="D243" s="210"/>
      <c r="E243" s="210"/>
      <c r="F243" s="210"/>
      <c r="G243" s="210"/>
      <c r="H243" s="210"/>
      <c r="I243" s="210"/>
      <c r="U243" s="393"/>
      <c r="V243" s="392"/>
      <c r="W243"/>
      <c r="X243" s="398"/>
      <c r="Y243" s="398"/>
      <c r="Z243" s="398"/>
      <c r="AA243" s="398"/>
      <c r="AB243" s="398"/>
      <c r="AC243" s="398"/>
      <c r="AD243" s="398"/>
      <c r="AE243" s="398"/>
      <c r="AF243" s="398"/>
      <c r="AG243" s="398"/>
      <c r="AH243" s="398"/>
      <c r="AI243" s="398"/>
    </row>
    <row r="244" spans="1:35" ht="8.85" customHeight="1">
      <c r="A244" s="210"/>
      <c r="B244" s="210"/>
      <c r="C244" s="210"/>
      <c r="D244" s="210"/>
      <c r="E244" s="210"/>
      <c r="F244" s="210"/>
      <c r="G244" s="210"/>
      <c r="H244" s="210"/>
      <c r="I244" s="210"/>
      <c r="U244" s="393"/>
      <c r="V244" s="392"/>
      <c r="W244"/>
      <c r="X244" s="398"/>
      <c r="Y244" s="398"/>
      <c r="Z244" s="398"/>
      <c r="AA244" s="398"/>
      <c r="AB244" s="398"/>
      <c r="AC244" s="398"/>
      <c r="AD244" s="398"/>
      <c r="AE244" s="398"/>
      <c r="AF244" s="398"/>
      <c r="AG244" s="398"/>
      <c r="AH244" s="398"/>
      <c r="AI244" s="398"/>
    </row>
    <row r="245" spans="1:35" ht="8.85" customHeight="1">
      <c r="A245" s="210"/>
      <c r="B245" s="210"/>
      <c r="C245" s="210"/>
      <c r="D245" s="210"/>
      <c r="E245" s="210"/>
      <c r="F245" s="210"/>
      <c r="G245" s="210"/>
      <c r="H245" s="210"/>
      <c r="I245" s="210"/>
      <c r="U245" s="393"/>
      <c r="V245" s="392"/>
      <c r="W245"/>
      <c r="X245" s="398"/>
      <c r="Y245" s="398"/>
      <c r="Z245" s="398"/>
      <c r="AA245" s="398"/>
      <c r="AB245" s="398"/>
      <c r="AC245" s="398"/>
      <c r="AD245" s="398"/>
      <c r="AE245" s="398"/>
      <c r="AF245" s="398"/>
      <c r="AG245" s="398"/>
      <c r="AH245" s="398"/>
      <c r="AI245" s="398"/>
    </row>
    <row r="246" spans="1:35" ht="8.85" customHeight="1">
      <c r="A246" s="210"/>
      <c r="B246" s="210"/>
      <c r="C246" s="210"/>
      <c r="D246" s="210"/>
      <c r="E246" s="210"/>
      <c r="F246" s="210"/>
      <c r="G246" s="210"/>
      <c r="H246" s="210"/>
      <c r="I246" s="210"/>
      <c r="U246" s="393"/>
      <c r="V246" s="392"/>
      <c r="W246"/>
      <c r="X246" s="398"/>
      <c r="Y246" s="398"/>
      <c r="Z246" s="398"/>
      <c r="AA246" s="398"/>
      <c r="AB246" s="398"/>
      <c r="AC246" s="398"/>
      <c r="AD246" s="398"/>
      <c r="AE246" s="398"/>
      <c r="AF246" s="398"/>
      <c r="AG246" s="398"/>
      <c r="AH246" s="398"/>
      <c r="AI246" s="398"/>
    </row>
    <row r="247" spans="1:35" ht="8.85" customHeight="1">
      <c r="A247" s="210"/>
      <c r="B247" s="210"/>
      <c r="C247" s="210"/>
      <c r="D247" s="210"/>
      <c r="E247" s="210"/>
      <c r="F247" s="210"/>
      <c r="G247" s="210"/>
      <c r="H247" s="210"/>
      <c r="I247" s="210"/>
      <c r="U247" s="393"/>
      <c r="V247" s="392"/>
      <c r="W247"/>
      <c r="X247" s="398"/>
      <c r="Y247" s="398"/>
      <c r="Z247" s="398"/>
      <c r="AA247" s="398"/>
      <c r="AB247" s="398"/>
      <c r="AC247" s="398"/>
      <c r="AD247" s="398"/>
      <c r="AE247" s="398"/>
      <c r="AF247" s="398"/>
      <c r="AG247" s="398"/>
      <c r="AH247" s="398"/>
      <c r="AI247" s="398"/>
    </row>
    <row r="248" spans="1:35" ht="8.85" customHeight="1">
      <c r="A248" s="210"/>
      <c r="B248" s="210"/>
      <c r="C248" s="210"/>
      <c r="D248" s="210"/>
      <c r="E248" s="210"/>
      <c r="F248" s="210"/>
      <c r="G248" s="210"/>
      <c r="H248" s="210"/>
      <c r="I248" s="210"/>
      <c r="U248" s="393"/>
      <c r="V248" s="392"/>
      <c r="W248"/>
      <c r="X248" s="398"/>
      <c r="Y248" s="398"/>
      <c r="Z248" s="398"/>
      <c r="AA248" s="398"/>
      <c r="AB248" s="398"/>
      <c r="AC248" s="398"/>
      <c r="AD248" s="398"/>
      <c r="AE248" s="398"/>
      <c r="AF248" s="398"/>
      <c r="AG248" s="398"/>
      <c r="AH248" s="398"/>
      <c r="AI248" s="398"/>
    </row>
    <row r="249" spans="1:35" ht="8.85" customHeight="1">
      <c r="A249" s="210"/>
      <c r="B249" s="210"/>
      <c r="C249" s="210"/>
      <c r="D249" s="210"/>
      <c r="E249" s="210"/>
      <c r="F249" s="210"/>
      <c r="G249" s="210"/>
      <c r="H249" s="210"/>
      <c r="I249" s="210"/>
      <c r="U249" s="393"/>
      <c r="V249" s="392"/>
      <c r="W249"/>
      <c r="X249" s="398"/>
      <c r="Y249" s="398"/>
      <c r="Z249" s="398"/>
      <c r="AA249" s="398"/>
      <c r="AB249" s="398"/>
      <c r="AC249" s="398"/>
      <c r="AD249" s="398"/>
      <c r="AE249" s="398"/>
      <c r="AF249" s="398"/>
      <c r="AG249" s="398"/>
      <c r="AH249" s="398"/>
      <c r="AI249" s="398"/>
    </row>
    <row r="250" spans="1:35" ht="8.85" customHeight="1">
      <c r="A250" s="210"/>
      <c r="B250" s="210"/>
      <c r="C250" s="210"/>
      <c r="D250" s="210"/>
      <c r="E250" s="210"/>
      <c r="F250" s="210"/>
      <c r="G250" s="210"/>
      <c r="H250" s="210"/>
      <c r="I250" s="210"/>
      <c r="U250" s="393"/>
      <c r="V250" s="392"/>
      <c r="W250"/>
      <c r="X250" s="398"/>
      <c r="Y250" s="398"/>
      <c r="Z250" s="398"/>
      <c r="AA250" s="398"/>
      <c r="AB250" s="398"/>
      <c r="AC250" s="398"/>
      <c r="AD250" s="398"/>
      <c r="AE250" s="398"/>
      <c r="AF250" s="398"/>
      <c r="AG250" s="398"/>
      <c r="AH250" s="398"/>
      <c r="AI250" s="398"/>
    </row>
    <row r="251" spans="1:35" ht="8.85" customHeight="1">
      <c r="A251" s="210"/>
      <c r="B251" s="210"/>
      <c r="C251" s="210"/>
      <c r="D251" s="210"/>
      <c r="E251" s="210"/>
      <c r="F251" s="210"/>
      <c r="G251" s="210"/>
      <c r="H251" s="210"/>
      <c r="I251" s="210"/>
      <c r="U251" s="393"/>
      <c r="V251" s="392"/>
      <c r="W251"/>
      <c r="X251" s="398"/>
      <c r="Y251" s="398"/>
      <c r="Z251" s="398"/>
      <c r="AA251" s="398"/>
      <c r="AB251" s="398"/>
      <c r="AC251" s="398"/>
      <c r="AD251" s="398"/>
      <c r="AE251" s="398"/>
      <c r="AF251" s="398"/>
      <c r="AG251" s="398"/>
      <c r="AH251" s="398"/>
      <c r="AI251" s="398"/>
    </row>
    <row r="252" spans="1:35" ht="8.85" customHeight="1">
      <c r="A252" s="210"/>
      <c r="B252" s="210"/>
      <c r="C252" s="210"/>
      <c r="D252" s="210"/>
      <c r="E252" s="210"/>
      <c r="F252" s="210"/>
      <c r="G252" s="210"/>
      <c r="H252" s="210"/>
      <c r="I252" s="210"/>
      <c r="U252" s="393"/>
      <c r="V252" s="392"/>
      <c r="W252"/>
      <c r="X252" s="398"/>
      <c r="Y252" s="398"/>
      <c r="Z252" s="398"/>
      <c r="AA252" s="398"/>
      <c r="AB252" s="398"/>
      <c r="AC252" s="398"/>
      <c r="AD252" s="398"/>
      <c r="AE252" s="398"/>
      <c r="AF252" s="398"/>
      <c r="AG252" s="398"/>
      <c r="AH252" s="398"/>
      <c r="AI252" s="398"/>
    </row>
    <row r="253" spans="1:35" ht="8.85" customHeight="1">
      <c r="A253" s="210"/>
      <c r="B253" s="210"/>
      <c r="C253" s="210"/>
      <c r="D253" s="210"/>
      <c r="E253" s="210"/>
      <c r="F253" s="210"/>
      <c r="G253" s="210"/>
      <c r="H253" s="210"/>
      <c r="I253" s="210"/>
      <c r="U253" s="393"/>
      <c r="V253" s="392"/>
      <c r="W253"/>
      <c r="X253" s="398"/>
      <c r="Y253" s="398"/>
      <c r="Z253" s="398"/>
      <c r="AA253" s="398"/>
      <c r="AB253" s="398"/>
      <c r="AC253" s="398"/>
      <c r="AD253" s="398"/>
      <c r="AE253" s="398"/>
      <c r="AF253" s="398"/>
      <c r="AG253" s="398"/>
      <c r="AH253" s="398"/>
      <c r="AI253" s="398"/>
    </row>
    <row r="254" spans="1:35" ht="8.85" customHeight="1">
      <c r="A254" s="210"/>
      <c r="B254" s="210"/>
      <c r="C254" s="210"/>
      <c r="D254" s="210"/>
      <c r="E254" s="210"/>
      <c r="F254" s="210"/>
      <c r="G254" s="210"/>
      <c r="H254" s="210"/>
      <c r="I254" s="210"/>
      <c r="U254" s="393"/>
      <c r="V254" s="392"/>
      <c r="W254"/>
      <c r="X254" s="398"/>
      <c r="Y254" s="398"/>
      <c r="Z254" s="398"/>
      <c r="AA254" s="398"/>
      <c r="AB254" s="398"/>
      <c r="AC254" s="398"/>
      <c r="AD254" s="398"/>
      <c r="AE254" s="398"/>
      <c r="AF254" s="398"/>
      <c r="AG254" s="398"/>
      <c r="AH254" s="398"/>
      <c r="AI254" s="398"/>
    </row>
    <row r="255" spans="1:35" ht="8.85" customHeight="1">
      <c r="A255" s="210"/>
      <c r="B255" s="210"/>
      <c r="C255" s="210"/>
      <c r="D255" s="210"/>
      <c r="E255" s="210"/>
      <c r="F255" s="210"/>
      <c r="G255" s="210"/>
      <c r="H255" s="210"/>
      <c r="I255" s="210"/>
      <c r="U255" s="393"/>
      <c r="V255" s="392"/>
      <c r="W255"/>
      <c r="X255" s="398"/>
      <c r="Y255" s="398"/>
      <c r="Z255" s="398"/>
      <c r="AA255" s="398"/>
      <c r="AB255" s="398"/>
      <c r="AC255" s="398"/>
      <c r="AD255" s="398"/>
      <c r="AE255" s="398"/>
      <c r="AF255" s="398"/>
      <c r="AG255" s="398"/>
      <c r="AH255" s="398"/>
      <c r="AI255" s="398"/>
    </row>
    <row r="256" spans="1:35" ht="8.85" customHeight="1">
      <c r="A256" s="210"/>
      <c r="B256" s="210"/>
      <c r="C256" s="210"/>
      <c r="D256" s="210"/>
      <c r="E256" s="210"/>
      <c r="F256" s="210"/>
      <c r="G256" s="210"/>
      <c r="H256" s="210"/>
      <c r="I256" s="210"/>
      <c r="U256" s="393"/>
      <c r="V256" s="392"/>
      <c r="W256"/>
      <c r="X256" s="398"/>
      <c r="Y256" s="398"/>
      <c r="Z256" s="398"/>
      <c r="AA256" s="398"/>
      <c r="AB256" s="398"/>
      <c r="AC256" s="398"/>
      <c r="AD256" s="398"/>
      <c r="AE256" s="398"/>
      <c r="AF256" s="398"/>
      <c r="AG256" s="398"/>
      <c r="AH256" s="398"/>
      <c r="AI256" s="398"/>
    </row>
    <row r="257" spans="1:35" ht="8.85" customHeight="1">
      <c r="A257" s="210"/>
      <c r="B257" s="210"/>
      <c r="C257" s="210"/>
      <c r="D257" s="210"/>
      <c r="E257" s="210"/>
      <c r="F257" s="210"/>
      <c r="G257" s="210"/>
      <c r="H257" s="210"/>
      <c r="I257" s="210"/>
      <c r="U257" s="393"/>
      <c r="V257" s="392"/>
      <c r="W257"/>
      <c r="X257" s="398"/>
      <c r="Y257" s="398"/>
      <c r="Z257" s="398"/>
      <c r="AA257" s="398"/>
      <c r="AB257" s="398"/>
      <c r="AC257" s="398"/>
      <c r="AD257" s="398"/>
      <c r="AE257" s="398"/>
      <c r="AF257" s="398"/>
      <c r="AG257" s="398"/>
      <c r="AH257" s="398"/>
      <c r="AI257" s="398"/>
    </row>
    <row r="258" spans="1:35" ht="8.85" customHeight="1">
      <c r="A258" s="210"/>
      <c r="B258" s="210"/>
      <c r="C258" s="210"/>
      <c r="D258" s="210"/>
      <c r="E258" s="210"/>
      <c r="F258" s="210"/>
      <c r="G258" s="210"/>
      <c r="H258" s="210"/>
      <c r="I258" s="210"/>
      <c r="U258" s="393"/>
      <c r="V258" s="392"/>
      <c r="W258"/>
      <c r="X258" s="398"/>
      <c r="Y258" s="398"/>
      <c r="Z258" s="398"/>
      <c r="AA258" s="398"/>
      <c r="AB258" s="398"/>
      <c r="AC258" s="398"/>
      <c r="AD258" s="398"/>
      <c r="AE258" s="398"/>
      <c r="AF258" s="398"/>
      <c r="AG258" s="398"/>
      <c r="AH258" s="398"/>
      <c r="AI258" s="398"/>
    </row>
    <row r="259" spans="1:35" ht="8.85" customHeight="1">
      <c r="A259" s="210"/>
      <c r="B259" s="210"/>
      <c r="C259" s="210"/>
      <c r="D259" s="210"/>
      <c r="E259" s="210"/>
      <c r="F259" s="210"/>
      <c r="G259" s="210"/>
      <c r="H259" s="210"/>
      <c r="I259" s="210"/>
      <c r="U259" s="393"/>
      <c r="V259" s="392"/>
      <c r="W259"/>
      <c r="X259" s="398"/>
      <c r="Y259" s="398"/>
      <c r="Z259" s="398"/>
      <c r="AA259" s="398"/>
      <c r="AB259" s="398"/>
      <c r="AC259" s="398"/>
      <c r="AD259" s="398"/>
      <c r="AE259" s="398"/>
      <c r="AF259" s="398"/>
      <c r="AG259" s="398"/>
      <c r="AH259" s="398"/>
      <c r="AI259" s="398"/>
    </row>
    <row r="260" spans="1:35" ht="8.85" customHeight="1">
      <c r="A260" s="210"/>
      <c r="B260" s="210"/>
      <c r="C260" s="210"/>
      <c r="D260" s="210"/>
      <c r="E260" s="210"/>
      <c r="F260" s="210"/>
      <c r="G260" s="210"/>
      <c r="H260" s="210"/>
      <c r="I260" s="210"/>
      <c r="U260" s="393"/>
      <c r="V260" s="392"/>
      <c r="W260"/>
      <c r="X260" s="398"/>
      <c r="Y260" s="398"/>
      <c r="Z260" s="398"/>
      <c r="AA260" s="398"/>
      <c r="AB260" s="398"/>
      <c r="AC260" s="398"/>
      <c r="AD260" s="398"/>
      <c r="AE260" s="398"/>
      <c r="AF260" s="398"/>
      <c r="AG260" s="398"/>
      <c r="AH260" s="398"/>
      <c r="AI260" s="398"/>
    </row>
    <row r="261" spans="1:35" ht="8.85" customHeight="1">
      <c r="A261" s="210"/>
      <c r="B261" s="210"/>
      <c r="C261" s="210"/>
      <c r="D261" s="210"/>
      <c r="E261" s="210"/>
      <c r="F261" s="210"/>
      <c r="G261" s="210"/>
      <c r="H261" s="210"/>
      <c r="I261" s="210"/>
      <c r="U261" s="393"/>
      <c r="V261" s="392"/>
      <c r="W261"/>
      <c r="X261" s="398"/>
      <c r="Y261" s="398"/>
      <c r="Z261" s="398"/>
      <c r="AA261" s="398"/>
      <c r="AB261" s="398"/>
      <c r="AC261" s="398"/>
      <c r="AD261" s="398"/>
      <c r="AE261" s="398"/>
      <c r="AF261" s="398"/>
      <c r="AG261" s="398"/>
      <c r="AH261" s="398"/>
      <c r="AI261" s="398"/>
    </row>
    <row r="262" spans="1:35" ht="8.85" customHeight="1">
      <c r="A262" s="210"/>
      <c r="B262" s="210"/>
      <c r="C262" s="210"/>
      <c r="D262" s="210"/>
      <c r="E262" s="210"/>
      <c r="F262" s="210"/>
      <c r="G262" s="210"/>
      <c r="H262" s="210"/>
      <c r="I262" s="210"/>
      <c r="U262" s="393"/>
      <c r="V262" s="392"/>
      <c r="W262"/>
      <c r="X262" s="398"/>
      <c r="Y262" s="398"/>
      <c r="Z262" s="398"/>
      <c r="AA262" s="398"/>
      <c r="AB262" s="398"/>
      <c r="AC262" s="398"/>
      <c r="AD262" s="398"/>
      <c r="AE262" s="398"/>
      <c r="AF262" s="398"/>
      <c r="AG262" s="398"/>
      <c r="AH262" s="398"/>
      <c r="AI262" s="398"/>
    </row>
    <row r="263" spans="1:35" ht="8.85" customHeight="1">
      <c r="A263" s="210"/>
      <c r="B263" s="210"/>
      <c r="C263" s="210"/>
      <c r="D263" s="210"/>
      <c r="E263" s="210"/>
      <c r="F263" s="210"/>
      <c r="G263" s="210"/>
      <c r="H263" s="210"/>
      <c r="I263" s="210"/>
      <c r="U263" s="393"/>
      <c r="V263" s="392"/>
      <c r="W263"/>
      <c r="X263" s="398"/>
      <c r="Y263" s="398"/>
      <c r="Z263" s="398"/>
      <c r="AA263" s="398"/>
      <c r="AB263" s="398"/>
      <c r="AC263" s="398"/>
      <c r="AD263" s="398"/>
      <c r="AE263" s="398"/>
      <c r="AF263" s="398"/>
      <c r="AG263" s="398"/>
      <c r="AH263" s="398"/>
      <c r="AI263" s="398"/>
    </row>
    <row r="264" spans="1:35" ht="8.85" customHeight="1">
      <c r="A264" s="210"/>
      <c r="B264" s="210"/>
      <c r="C264" s="210"/>
      <c r="D264" s="210"/>
      <c r="E264" s="210"/>
      <c r="F264" s="210"/>
      <c r="G264" s="210"/>
      <c r="H264" s="210"/>
      <c r="I264" s="210"/>
      <c r="U264" s="393"/>
      <c r="V264" s="392"/>
      <c r="W264"/>
      <c r="X264" s="398"/>
      <c r="Y264" s="398"/>
      <c r="Z264" s="398"/>
      <c r="AA264" s="398"/>
      <c r="AB264" s="398"/>
      <c r="AC264" s="398"/>
      <c r="AD264" s="398"/>
      <c r="AE264" s="398"/>
      <c r="AF264" s="398"/>
      <c r="AG264" s="398"/>
      <c r="AH264" s="398"/>
      <c r="AI264" s="398"/>
    </row>
    <row r="265" spans="1:35" ht="8.85" customHeight="1">
      <c r="A265" s="210"/>
      <c r="B265" s="210"/>
      <c r="C265" s="210"/>
      <c r="D265" s="210"/>
      <c r="E265" s="210"/>
      <c r="F265" s="210"/>
      <c r="G265" s="210"/>
      <c r="H265" s="210"/>
      <c r="I265" s="210"/>
      <c r="U265" s="393"/>
      <c r="V265" s="392"/>
      <c r="W265"/>
      <c r="X265" s="398"/>
      <c r="Y265" s="398"/>
      <c r="Z265" s="398"/>
      <c r="AA265" s="398"/>
      <c r="AB265" s="398"/>
      <c r="AC265" s="398"/>
      <c r="AD265" s="398"/>
      <c r="AE265" s="398"/>
      <c r="AF265" s="398"/>
      <c r="AG265" s="398"/>
      <c r="AH265" s="398"/>
      <c r="AI265" s="398"/>
    </row>
    <row r="266" spans="1:35" ht="8.85" customHeight="1">
      <c r="A266" s="210"/>
      <c r="B266" s="210"/>
      <c r="C266" s="210"/>
      <c r="D266" s="210"/>
      <c r="E266" s="210"/>
      <c r="F266" s="210"/>
      <c r="G266" s="210"/>
      <c r="H266" s="210"/>
      <c r="I266" s="210"/>
      <c r="U266" s="393"/>
      <c r="V266" s="392"/>
      <c r="W266"/>
      <c r="X266" s="398"/>
      <c r="Y266" s="398"/>
      <c r="Z266" s="398"/>
      <c r="AA266" s="398"/>
      <c r="AB266" s="398"/>
      <c r="AC266" s="398"/>
      <c r="AD266" s="398"/>
      <c r="AE266" s="398"/>
      <c r="AF266" s="398"/>
      <c r="AG266" s="398"/>
      <c r="AH266" s="398"/>
      <c r="AI266" s="398"/>
    </row>
    <row r="267" spans="1:35" ht="8.85" customHeight="1">
      <c r="A267" s="210"/>
      <c r="B267" s="210"/>
      <c r="C267" s="210"/>
      <c r="D267" s="210"/>
      <c r="E267" s="210"/>
      <c r="F267" s="210"/>
      <c r="G267" s="210"/>
      <c r="H267" s="210"/>
      <c r="I267" s="210"/>
      <c r="U267" s="393"/>
      <c r="V267" s="392"/>
      <c r="W267"/>
      <c r="X267" s="398"/>
      <c r="Y267" s="398"/>
      <c r="Z267" s="398"/>
      <c r="AA267" s="398"/>
      <c r="AB267" s="398"/>
      <c r="AC267" s="398"/>
      <c r="AD267" s="398"/>
      <c r="AE267" s="398"/>
      <c r="AF267" s="398"/>
      <c r="AG267" s="398"/>
      <c r="AH267" s="398"/>
      <c r="AI267" s="398"/>
    </row>
    <row r="268" spans="1:35" ht="8.85" customHeight="1">
      <c r="A268" s="210"/>
      <c r="B268" s="210"/>
      <c r="C268" s="210"/>
      <c r="D268" s="210"/>
      <c r="E268" s="210"/>
      <c r="F268" s="210"/>
      <c r="G268" s="210"/>
      <c r="H268" s="210"/>
      <c r="I268" s="210"/>
      <c r="U268" s="393"/>
      <c r="V268" s="392"/>
      <c r="W268"/>
      <c r="X268" s="398"/>
      <c r="Y268" s="398"/>
      <c r="Z268" s="398"/>
      <c r="AA268" s="398"/>
      <c r="AB268" s="398"/>
      <c r="AC268" s="398"/>
      <c r="AD268" s="398"/>
      <c r="AE268" s="398"/>
      <c r="AF268" s="398"/>
      <c r="AG268" s="398"/>
      <c r="AH268" s="398"/>
      <c r="AI268" s="398"/>
    </row>
    <row r="269" spans="1:35" ht="8.85" customHeight="1">
      <c r="A269" s="210"/>
      <c r="B269" s="210"/>
      <c r="C269" s="210"/>
      <c r="D269" s="210"/>
      <c r="E269" s="210"/>
      <c r="F269" s="210"/>
      <c r="G269" s="210"/>
      <c r="H269" s="210"/>
      <c r="I269" s="210"/>
      <c r="U269" s="393"/>
      <c r="V269" s="392"/>
      <c r="W269"/>
      <c r="X269" s="398"/>
      <c r="Y269" s="398"/>
      <c r="Z269" s="398"/>
      <c r="AA269" s="398"/>
      <c r="AB269" s="398"/>
      <c r="AC269" s="398"/>
      <c r="AD269" s="398"/>
      <c r="AE269" s="398"/>
      <c r="AF269" s="398"/>
      <c r="AG269" s="398"/>
      <c r="AH269" s="398"/>
      <c r="AI269" s="398"/>
    </row>
    <row r="270" spans="1:35" ht="8.85" customHeight="1">
      <c r="A270" s="210"/>
      <c r="B270" s="210"/>
      <c r="C270" s="210"/>
      <c r="D270" s="210"/>
      <c r="E270" s="210"/>
      <c r="F270" s="210"/>
      <c r="G270" s="210"/>
      <c r="H270" s="210"/>
      <c r="I270" s="210"/>
      <c r="U270" s="393"/>
      <c r="V270" s="392"/>
      <c r="W270"/>
      <c r="X270" s="398"/>
      <c r="Y270" s="398"/>
      <c r="Z270" s="398"/>
      <c r="AA270" s="398"/>
      <c r="AB270" s="398"/>
      <c r="AC270" s="398"/>
      <c r="AD270" s="398"/>
      <c r="AE270" s="398"/>
      <c r="AF270" s="398"/>
      <c r="AG270" s="398"/>
      <c r="AH270" s="398"/>
      <c r="AI270" s="398"/>
    </row>
    <row r="271" spans="1:35" ht="8.85" customHeight="1">
      <c r="A271" s="210"/>
      <c r="B271" s="210"/>
      <c r="C271" s="210"/>
      <c r="D271" s="210"/>
      <c r="E271" s="210"/>
      <c r="F271" s="210"/>
      <c r="G271" s="210"/>
      <c r="H271" s="210"/>
      <c r="I271" s="210"/>
      <c r="U271" s="393"/>
      <c r="V271" s="392"/>
      <c r="W271"/>
      <c r="X271" s="398"/>
      <c r="Y271" s="398"/>
      <c r="Z271" s="398"/>
      <c r="AA271" s="398"/>
      <c r="AB271" s="398"/>
      <c r="AC271" s="398"/>
      <c r="AD271" s="398"/>
      <c r="AE271" s="398"/>
      <c r="AF271" s="398"/>
      <c r="AG271" s="398"/>
      <c r="AH271" s="398"/>
      <c r="AI271" s="398"/>
    </row>
    <row r="272" spans="1:35" ht="8.85" customHeight="1">
      <c r="A272" s="210"/>
      <c r="B272" s="210"/>
      <c r="C272" s="210"/>
      <c r="D272" s="210"/>
      <c r="E272" s="210"/>
      <c r="F272" s="210"/>
      <c r="G272" s="210"/>
      <c r="H272" s="210"/>
      <c r="I272" s="210"/>
      <c r="U272" s="393"/>
      <c r="V272" s="392"/>
      <c r="W272"/>
      <c r="X272" s="398"/>
      <c r="Y272" s="398"/>
      <c r="Z272" s="398"/>
      <c r="AA272" s="398"/>
      <c r="AB272" s="398"/>
      <c r="AC272" s="398"/>
      <c r="AD272" s="398"/>
      <c r="AE272" s="398"/>
      <c r="AF272" s="398"/>
      <c r="AG272" s="398"/>
      <c r="AH272" s="398"/>
      <c r="AI272" s="398"/>
    </row>
    <row r="273" spans="1:35" ht="8.85" customHeight="1">
      <c r="A273" s="210"/>
      <c r="B273" s="210"/>
      <c r="C273" s="210"/>
      <c r="D273" s="210"/>
      <c r="E273" s="210"/>
      <c r="F273" s="210"/>
      <c r="G273" s="210"/>
      <c r="H273" s="210"/>
      <c r="I273" s="210"/>
      <c r="U273" s="393"/>
      <c r="V273" s="392"/>
      <c r="W273"/>
      <c r="X273" s="398"/>
      <c r="Y273" s="398"/>
      <c r="Z273" s="398"/>
      <c r="AA273" s="398"/>
      <c r="AB273" s="398"/>
      <c r="AC273" s="398"/>
      <c r="AD273" s="398"/>
      <c r="AE273" s="398"/>
      <c r="AF273" s="398"/>
      <c r="AG273" s="398"/>
      <c r="AH273" s="398"/>
      <c r="AI273" s="398"/>
    </row>
    <row r="274" spans="1:35" ht="8.85" customHeight="1">
      <c r="A274" s="210"/>
      <c r="B274" s="210"/>
      <c r="C274" s="210"/>
      <c r="D274" s="210"/>
      <c r="E274" s="210"/>
      <c r="F274" s="210"/>
      <c r="G274" s="210"/>
      <c r="H274" s="210"/>
      <c r="I274" s="210"/>
      <c r="U274" s="393"/>
      <c r="V274" s="392"/>
      <c r="W274"/>
      <c r="X274" s="398"/>
      <c r="Y274" s="398"/>
      <c r="Z274" s="398"/>
      <c r="AA274" s="398"/>
      <c r="AB274" s="398"/>
      <c r="AC274" s="398"/>
      <c r="AD274" s="398"/>
      <c r="AE274" s="398"/>
      <c r="AF274" s="398"/>
      <c r="AG274" s="398"/>
      <c r="AH274" s="398"/>
      <c r="AI274" s="398"/>
    </row>
    <row r="275" spans="1:35" ht="8.85" customHeight="1">
      <c r="A275" s="210"/>
      <c r="B275" s="210"/>
      <c r="C275" s="210"/>
      <c r="D275" s="210"/>
      <c r="E275" s="210"/>
      <c r="F275" s="210"/>
      <c r="G275" s="210"/>
      <c r="H275" s="210"/>
      <c r="I275" s="210"/>
      <c r="U275" s="393"/>
      <c r="V275" s="392"/>
      <c r="W275"/>
      <c r="X275" s="398"/>
      <c r="Y275" s="398"/>
      <c r="Z275" s="398"/>
      <c r="AA275" s="398"/>
      <c r="AB275" s="398"/>
      <c r="AC275" s="398"/>
      <c r="AD275" s="398"/>
      <c r="AE275" s="398"/>
      <c r="AF275" s="398"/>
      <c r="AG275" s="398"/>
      <c r="AH275" s="398"/>
      <c r="AI275" s="398"/>
    </row>
    <row r="276" spans="1:35" ht="8.85" customHeight="1">
      <c r="A276" s="210"/>
      <c r="B276" s="210"/>
      <c r="C276" s="210"/>
      <c r="D276" s="210"/>
      <c r="E276" s="210"/>
      <c r="F276" s="210"/>
      <c r="G276" s="210"/>
      <c r="H276" s="210"/>
      <c r="I276" s="210"/>
      <c r="U276" s="393"/>
      <c r="V276" s="392"/>
      <c r="W276"/>
      <c r="X276" s="398"/>
      <c r="Y276" s="398"/>
      <c r="Z276" s="398"/>
      <c r="AA276" s="398"/>
      <c r="AB276" s="398"/>
      <c r="AC276" s="398"/>
      <c r="AD276" s="398"/>
      <c r="AE276" s="398"/>
      <c r="AF276" s="398"/>
      <c r="AG276" s="398"/>
      <c r="AH276" s="398"/>
      <c r="AI276" s="398"/>
    </row>
    <row r="277" spans="1:35" ht="8.85" customHeight="1">
      <c r="A277" s="210"/>
      <c r="B277" s="210"/>
      <c r="C277" s="210"/>
      <c r="D277" s="210"/>
      <c r="E277" s="210"/>
      <c r="F277" s="210"/>
      <c r="G277" s="210"/>
      <c r="H277" s="210"/>
      <c r="I277" s="210"/>
      <c r="U277" s="393"/>
      <c r="V277" s="392"/>
      <c r="W277"/>
      <c r="X277" s="398"/>
      <c r="Y277" s="398"/>
      <c r="Z277" s="398"/>
      <c r="AA277" s="398"/>
      <c r="AB277" s="398"/>
      <c r="AC277" s="398"/>
      <c r="AD277" s="398"/>
      <c r="AE277" s="398"/>
      <c r="AF277" s="398"/>
      <c r="AG277" s="398"/>
      <c r="AH277" s="398"/>
      <c r="AI277" s="398"/>
    </row>
    <row r="278" spans="1:35" ht="8.85" customHeight="1">
      <c r="A278" s="210"/>
      <c r="B278" s="210"/>
      <c r="C278" s="210"/>
      <c r="D278" s="210"/>
      <c r="E278" s="210"/>
      <c r="F278" s="210"/>
      <c r="G278" s="210"/>
      <c r="H278" s="210"/>
      <c r="I278" s="210"/>
      <c r="U278" s="393"/>
      <c r="V278" s="392"/>
      <c r="W278"/>
      <c r="X278" s="398"/>
      <c r="Y278" s="398"/>
      <c r="Z278" s="398"/>
      <c r="AA278" s="398"/>
      <c r="AB278" s="398"/>
      <c r="AC278" s="398"/>
      <c r="AD278" s="398"/>
      <c r="AE278" s="398"/>
      <c r="AF278" s="398"/>
      <c r="AG278" s="398"/>
      <c r="AH278" s="398"/>
      <c r="AI278" s="398"/>
    </row>
    <row r="279" spans="1:35" ht="8.85" customHeight="1">
      <c r="A279" s="210"/>
      <c r="B279" s="210"/>
      <c r="C279" s="210"/>
      <c r="D279" s="210"/>
      <c r="E279" s="210"/>
      <c r="F279" s="210"/>
      <c r="G279" s="210"/>
      <c r="H279" s="210"/>
      <c r="I279" s="210"/>
      <c r="U279" s="393"/>
      <c r="V279" s="392"/>
      <c r="W279"/>
      <c r="X279" s="398"/>
      <c r="Y279" s="398"/>
      <c r="Z279" s="398"/>
      <c r="AA279" s="398"/>
      <c r="AB279" s="398"/>
      <c r="AC279" s="398"/>
      <c r="AD279" s="398"/>
      <c r="AE279" s="398"/>
      <c r="AF279" s="398"/>
      <c r="AG279" s="398"/>
      <c r="AH279" s="398"/>
      <c r="AI279" s="398"/>
    </row>
    <row r="280" spans="1:35" ht="8.85" customHeight="1">
      <c r="A280" s="210"/>
      <c r="B280" s="210"/>
      <c r="C280" s="210"/>
      <c r="D280" s="210"/>
      <c r="E280" s="210"/>
      <c r="F280" s="210"/>
      <c r="G280" s="210"/>
      <c r="H280" s="210"/>
      <c r="I280" s="210"/>
      <c r="U280" s="393"/>
      <c r="V280" s="392"/>
      <c r="W280"/>
      <c r="X280" s="398"/>
      <c r="Y280" s="398"/>
      <c r="Z280" s="398"/>
      <c r="AA280" s="398"/>
      <c r="AB280" s="398"/>
      <c r="AC280" s="398"/>
      <c r="AD280" s="398"/>
      <c r="AE280" s="398"/>
      <c r="AF280" s="398"/>
      <c r="AG280" s="398"/>
      <c r="AH280" s="398"/>
      <c r="AI280" s="398"/>
    </row>
    <row r="281" spans="1:35" ht="8.85" customHeight="1">
      <c r="A281" s="210"/>
      <c r="B281" s="210"/>
      <c r="C281" s="210"/>
      <c r="D281" s="210"/>
      <c r="E281" s="210"/>
      <c r="F281" s="210"/>
      <c r="G281" s="210"/>
      <c r="H281" s="210"/>
      <c r="I281" s="210"/>
      <c r="M281" s="449"/>
      <c r="U281" s="393"/>
      <c r="V281" s="392"/>
      <c r="W281"/>
      <c r="X281" s="398"/>
      <c r="Y281" s="398"/>
      <c r="Z281" s="398"/>
      <c r="AA281" s="398"/>
      <c r="AB281" s="398"/>
      <c r="AC281" s="398"/>
      <c r="AD281" s="398"/>
      <c r="AE281" s="398"/>
      <c r="AF281" s="398"/>
      <c r="AG281" s="398"/>
      <c r="AH281" s="398"/>
      <c r="AI281" s="398"/>
    </row>
    <row r="282" spans="1:35" ht="8.85" customHeight="1">
      <c r="A282" s="210"/>
      <c r="B282" s="210"/>
      <c r="C282" s="210"/>
      <c r="D282" s="210"/>
      <c r="E282" s="210"/>
      <c r="F282" s="210"/>
      <c r="G282" s="210"/>
      <c r="H282" s="210"/>
      <c r="I282" s="210"/>
      <c r="U282" s="393"/>
      <c r="V282" s="392"/>
      <c r="W282"/>
      <c r="X282" s="398"/>
      <c r="Y282" s="398"/>
      <c r="Z282" s="398"/>
      <c r="AA282" s="398"/>
      <c r="AB282" s="398"/>
      <c r="AC282" s="398"/>
      <c r="AD282" s="398"/>
      <c r="AE282" s="398"/>
      <c r="AF282" s="398"/>
      <c r="AG282" s="398"/>
      <c r="AH282" s="398"/>
      <c r="AI282" s="398"/>
    </row>
    <row r="283" spans="1:35" ht="8.85" customHeight="1">
      <c r="A283" s="210"/>
      <c r="B283" s="210"/>
      <c r="C283" s="210"/>
      <c r="D283" s="210"/>
      <c r="E283" s="210"/>
      <c r="F283" s="210"/>
      <c r="G283" s="210"/>
      <c r="H283" s="210"/>
      <c r="I283" s="210"/>
      <c r="U283" s="393"/>
      <c r="V283" s="392"/>
      <c r="W283"/>
      <c r="X283" s="398"/>
      <c r="Y283" s="398"/>
      <c r="Z283" s="398"/>
      <c r="AA283" s="398"/>
      <c r="AB283" s="398"/>
      <c r="AC283" s="398"/>
      <c r="AD283" s="398"/>
      <c r="AE283" s="398"/>
      <c r="AF283" s="398"/>
      <c r="AG283" s="398"/>
      <c r="AH283" s="398"/>
      <c r="AI283" s="398"/>
    </row>
    <row r="284" spans="1:35" ht="8.85" customHeight="1">
      <c r="A284" s="210"/>
      <c r="B284" s="210"/>
      <c r="C284" s="210"/>
      <c r="D284" s="210"/>
      <c r="E284" s="210"/>
      <c r="F284" s="210"/>
      <c r="G284" s="210"/>
      <c r="H284" s="210"/>
      <c r="I284" s="210"/>
      <c r="U284" s="393"/>
      <c r="V284" s="392"/>
      <c r="W284"/>
      <c r="X284" s="398"/>
      <c r="Y284" s="398"/>
      <c r="Z284" s="398"/>
      <c r="AA284" s="398"/>
      <c r="AB284" s="398"/>
      <c r="AC284" s="398"/>
      <c r="AD284" s="398"/>
      <c r="AE284" s="398"/>
      <c r="AF284" s="398"/>
      <c r="AG284" s="398"/>
      <c r="AH284" s="398"/>
      <c r="AI284" s="398"/>
    </row>
    <row r="285" spans="1:35" ht="8.85" customHeight="1">
      <c r="A285" s="210"/>
      <c r="B285" s="210"/>
      <c r="C285" s="210"/>
      <c r="D285" s="210"/>
      <c r="E285" s="210"/>
      <c r="F285" s="210"/>
      <c r="G285" s="210"/>
      <c r="H285" s="210"/>
      <c r="I285" s="210"/>
      <c r="U285" s="393"/>
      <c r="V285" s="392"/>
      <c r="W285"/>
      <c r="X285" s="398"/>
      <c r="Y285" s="398"/>
      <c r="Z285" s="398"/>
      <c r="AA285" s="398"/>
      <c r="AB285" s="398"/>
      <c r="AC285" s="398"/>
      <c r="AD285" s="398"/>
      <c r="AE285" s="398"/>
      <c r="AF285" s="398"/>
      <c r="AG285" s="398"/>
      <c r="AH285" s="398"/>
      <c r="AI285" s="398"/>
    </row>
    <row r="286" spans="1:35" ht="8.85" customHeight="1">
      <c r="A286" s="210"/>
      <c r="B286" s="210"/>
      <c r="C286" s="210"/>
      <c r="D286" s="210"/>
      <c r="E286" s="210"/>
      <c r="F286" s="210"/>
      <c r="G286" s="210"/>
      <c r="H286" s="210"/>
      <c r="I286" s="210"/>
      <c r="U286" s="393"/>
      <c r="V286" s="392"/>
      <c r="W286"/>
      <c r="X286" s="398"/>
      <c r="Y286" s="398"/>
      <c r="Z286" s="398"/>
      <c r="AA286" s="398"/>
      <c r="AB286" s="398"/>
      <c r="AC286" s="398"/>
      <c r="AD286" s="398"/>
      <c r="AE286" s="398"/>
      <c r="AF286" s="398"/>
      <c r="AG286" s="398"/>
      <c r="AH286" s="398"/>
      <c r="AI286" s="398"/>
    </row>
    <row r="287" spans="1:35" ht="8.85" customHeight="1">
      <c r="A287" s="210"/>
      <c r="B287" s="210"/>
      <c r="C287" s="210"/>
      <c r="D287" s="210"/>
      <c r="E287" s="210"/>
      <c r="F287" s="210"/>
      <c r="G287" s="210"/>
      <c r="H287" s="210"/>
      <c r="I287" s="210"/>
      <c r="U287" s="393"/>
      <c r="V287" s="392"/>
      <c r="W287"/>
      <c r="X287" s="398"/>
      <c r="Y287" s="398"/>
      <c r="Z287" s="398"/>
      <c r="AA287" s="398"/>
      <c r="AB287" s="398"/>
      <c r="AC287" s="398"/>
      <c r="AD287" s="398"/>
      <c r="AE287" s="398"/>
      <c r="AF287" s="398"/>
      <c r="AG287" s="398"/>
      <c r="AH287" s="398"/>
      <c r="AI287" s="398"/>
    </row>
    <row r="288" spans="1:35" ht="8.85" customHeight="1">
      <c r="A288" s="210"/>
      <c r="B288" s="210"/>
      <c r="C288" s="210"/>
      <c r="D288" s="210"/>
      <c r="E288" s="210"/>
      <c r="F288" s="210"/>
      <c r="G288" s="210"/>
      <c r="H288" s="210"/>
      <c r="I288" s="210"/>
      <c r="U288" s="393"/>
      <c r="V288" s="392"/>
      <c r="W288"/>
      <c r="X288" s="398"/>
      <c r="Y288" s="398"/>
      <c r="Z288" s="398"/>
      <c r="AA288" s="398"/>
      <c r="AB288" s="398"/>
      <c r="AC288" s="398"/>
      <c r="AD288" s="398"/>
      <c r="AE288" s="398"/>
      <c r="AF288" s="398"/>
      <c r="AG288" s="398"/>
      <c r="AH288" s="398"/>
      <c r="AI288" s="398"/>
    </row>
    <row r="289" spans="1:35" ht="8.85" customHeight="1">
      <c r="A289" s="210"/>
      <c r="B289" s="210"/>
      <c r="C289" s="210"/>
      <c r="D289" s="210"/>
      <c r="E289" s="210"/>
      <c r="F289" s="210"/>
      <c r="G289" s="210"/>
      <c r="H289" s="210"/>
      <c r="I289" s="210"/>
      <c r="U289" s="393"/>
      <c r="V289" s="392"/>
      <c r="W289"/>
      <c r="X289" s="398"/>
      <c r="Y289" s="398"/>
      <c r="Z289" s="398"/>
      <c r="AA289" s="398"/>
      <c r="AB289" s="398"/>
      <c r="AC289" s="398"/>
      <c r="AD289" s="398"/>
      <c r="AE289" s="398"/>
      <c r="AF289" s="398"/>
      <c r="AG289" s="398"/>
      <c r="AH289" s="398"/>
      <c r="AI289" s="398"/>
    </row>
    <row r="290" spans="1:35" ht="8.85" customHeight="1">
      <c r="A290" s="210"/>
      <c r="B290" s="210"/>
      <c r="C290" s="210"/>
      <c r="D290" s="210"/>
      <c r="E290" s="210"/>
      <c r="F290" s="210"/>
      <c r="G290" s="210"/>
      <c r="H290" s="210"/>
      <c r="I290" s="210"/>
      <c r="U290" s="393"/>
      <c r="V290" s="392"/>
      <c r="W290"/>
      <c r="X290" s="398"/>
      <c r="Y290" s="398"/>
      <c r="Z290" s="398"/>
      <c r="AA290" s="398"/>
      <c r="AB290" s="398"/>
      <c r="AC290" s="398"/>
      <c r="AD290" s="398"/>
      <c r="AE290" s="398"/>
      <c r="AF290" s="398"/>
      <c r="AG290" s="398"/>
      <c r="AH290" s="398"/>
      <c r="AI290" s="398"/>
    </row>
    <row r="291" spans="1:35" ht="8.85" customHeight="1">
      <c r="A291" s="210"/>
      <c r="B291" s="210"/>
      <c r="C291" s="210"/>
      <c r="D291" s="210"/>
      <c r="E291" s="210"/>
      <c r="F291" s="210"/>
      <c r="G291" s="210"/>
      <c r="H291" s="210"/>
      <c r="I291" s="210"/>
      <c r="U291" s="393"/>
      <c r="V291" s="392"/>
      <c r="W291"/>
      <c r="X291" s="398"/>
      <c r="Y291" s="398"/>
      <c r="Z291" s="398"/>
      <c r="AA291" s="398"/>
      <c r="AB291" s="398"/>
      <c r="AC291" s="398"/>
      <c r="AD291" s="398"/>
      <c r="AE291" s="398"/>
      <c r="AF291" s="398"/>
      <c r="AG291" s="398"/>
      <c r="AH291" s="398"/>
      <c r="AI291" s="398"/>
    </row>
    <row r="292" spans="1:35" ht="8.85" customHeight="1">
      <c r="A292" s="210"/>
      <c r="B292" s="210"/>
      <c r="C292" s="210"/>
      <c r="D292" s="210"/>
      <c r="E292" s="210"/>
      <c r="F292" s="210"/>
      <c r="G292" s="210"/>
      <c r="H292" s="210"/>
      <c r="I292" s="210"/>
      <c r="U292" s="393"/>
      <c r="V292" s="392"/>
      <c r="W292"/>
      <c r="X292" s="398"/>
      <c r="Y292" s="398"/>
      <c r="Z292" s="398"/>
      <c r="AA292" s="398"/>
      <c r="AB292" s="398"/>
      <c r="AC292" s="398"/>
      <c r="AD292" s="398"/>
      <c r="AE292" s="398"/>
      <c r="AF292" s="398"/>
      <c r="AG292" s="398"/>
      <c r="AH292" s="398"/>
      <c r="AI292" s="398"/>
    </row>
    <row r="293" spans="1:35" ht="8.85" customHeight="1">
      <c r="A293" s="210"/>
      <c r="B293" s="210"/>
      <c r="C293" s="210"/>
      <c r="D293" s="210"/>
      <c r="E293" s="210"/>
      <c r="F293" s="210"/>
      <c r="G293" s="210"/>
      <c r="H293" s="210"/>
      <c r="I293" s="210"/>
      <c r="U293" s="393"/>
      <c r="V293" s="392"/>
      <c r="W293"/>
      <c r="X293" s="398"/>
      <c r="Y293" s="398"/>
      <c r="Z293" s="398"/>
      <c r="AA293" s="398"/>
      <c r="AB293" s="398"/>
      <c r="AC293" s="398"/>
      <c r="AD293" s="398"/>
      <c r="AE293" s="398"/>
      <c r="AF293" s="398"/>
      <c r="AG293" s="398"/>
      <c r="AH293" s="398"/>
      <c r="AI293" s="398"/>
    </row>
    <row r="294" spans="1:35" ht="8.85" customHeight="1">
      <c r="A294" s="210"/>
      <c r="B294" s="210"/>
      <c r="C294" s="210"/>
      <c r="D294" s="210"/>
      <c r="E294" s="210"/>
      <c r="F294" s="210"/>
      <c r="G294" s="210"/>
      <c r="H294" s="210"/>
      <c r="I294" s="210"/>
      <c r="U294" s="393"/>
      <c r="V294" s="392"/>
      <c r="W294"/>
      <c r="X294" s="398"/>
      <c r="Y294" s="398"/>
      <c r="Z294" s="398"/>
      <c r="AA294" s="398"/>
      <c r="AB294" s="398"/>
      <c r="AC294" s="398"/>
      <c r="AD294" s="398"/>
      <c r="AE294" s="398"/>
      <c r="AF294" s="398"/>
      <c r="AG294" s="398"/>
      <c r="AH294" s="398"/>
      <c r="AI294" s="398"/>
    </row>
    <row r="295" spans="1:35" ht="8.85" customHeight="1">
      <c r="A295" s="210"/>
      <c r="B295" s="210"/>
      <c r="C295" s="210"/>
      <c r="D295" s="210"/>
      <c r="E295" s="210"/>
      <c r="F295" s="210"/>
      <c r="G295" s="210"/>
      <c r="H295" s="210"/>
      <c r="I295" s="210"/>
      <c r="U295" s="393"/>
      <c r="V295" s="392"/>
      <c r="W295"/>
      <c r="X295" s="398"/>
      <c r="Y295" s="398"/>
      <c r="Z295" s="398"/>
      <c r="AA295" s="398"/>
      <c r="AB295" s="398"/>
      <c r="AC295" s="398"/>
      <c r="AD295" s="398"/>
      <c r="AE295" s="398"/>
      <c r="AF295" s="398"/>
      <c r="AG295" s="398"/>
      <c r="AH295" s="398"/>
      <c r="AI295" s="398"/>
    </row>
    <row r="296" spans="1:35" ht="8.85" customHeight="1">
      <c r="A296" s="210"/>
      <c r="B296" s="210"/>
      <c r="C296" s="210"/>
      <c r="D296" s="210"/>
      <c r="E296" s="210"/>
      <c r="F296" s="210"/>
      <c r="G296" s="210"/>
      <c r="H296" s="210"/>
      <c r="I296" s="210"/>
      <c r="U296" s="393"/>
      <c r="V296" s="392"/>
      <c r="W296"/>
      <c r="X296" s="398"/>
      <c r="Y296" s="398"/>
      <c r="Z296" s="398"/>
      <c r="AA296" s="398"/>
      <c r="AB296" s="398"/>
      <c r="AC296" s="398"/>
      <c r="AD296" s="398"/>
      <c r="AE296" s="398"/>
      <c r="AF296" s="398"/>
      <c r="AG296" s="398"/>
      <c r="AH296" s="398"/>
      <c r="AI296" s="398"/>
    </row>
    <row r="297" spans="1:35" ht="8.85" customHeight="1">
      <c r="A297" s="210"/>
      <c r="B297" s="210"/>
      <c r="C297" s="210"/>
      <c r="D297" s="210"/>
      <c r="E297" s="210"/>
      <c r="F297" s="210"/>
      <c r="G297" s="210"/>
      <c r="H297" s="210"/>
      <c r="I297" s="210"/>
      <c r="U297" s="393"/>
      <c r="V297" s="392"/>
      <c r="W297"/>
      <c r="X297" s="398"/>
      <c r="Y297" s="398"/>
      <c r="Z297" s="398"/>
      <c r="AA297" s="398"/>
      <c r="AB297" s="398"/>
      <c r="AC297" s="398"/>
      <c r="AD297" s="398"/>
      <c r="AE297" s="398"/>
      <c r="AF297" s="398"/>
      <c r="AG297" s="398"/>
      <c r="AH297" s="398"/>
      <c r="AI297" s="398"/>
    </row>
    <row r="298" spans="1:35" ht="8.85" customHeight="1">
      <c r="A298" s="210"/>
      <c r="B298" s="210"/>
      <c r="C298" s="210"/>
      <c r="D298" s="210"/>
      <c r="E298" s="210"/>
      <c r="F298" s="210"/>
      <c r="G298" s="210"/>
      <c r="H298" s="210"/>
      <c r="I298" s="210"/>
      <c r="U298" s="393"/>
      <c r="V298" s="392"/>
      <c r="W298"/>
      <c r="X298" s="398"/>
      <c r="Y298" s="398"/>
      <c r="Z298" s="398"/>
      <c r="AA298" s="398"/>
      <c r="AB298" s="398"/>
      <c r="AC298" s="398"/>
      <c r="AD298" s="398"/>
      <c r="AE298" s="398"/>
      <c r="AF298" s="398"/>
      <c r="AG298" s="398"/>
      <c r="AH298" s="398"/>
      <c r="AI298" s="398"/>
    </row>
    <row r="299" spans="1:35" ht="8.85" customHeight="1">
      <c r="A299" s="210"/>
      <c r="B299" s="210"/>
      <c r="C299" s="210"/>
      <c r="D299" s="210"/>
      <c r="E299" s="210"/>
      <c r="F299" s="210"/>
      <c r="G299" s="210"/>
      <c r="H299" s="210"/>
      <c r="I299" s="210"/>
      <c r="U299" s="393"/>
      <c r="V299" s="392"/>
      <c r="W299"/>
      <c r="X299" s="398"/>
      <c r="Y299" s="398"/>
      <c r="Z299" s="398"/>
      <c r="AA299" s="398"/>
      <c r="AB299" s="398"/>
      <c r="AC299" s="398"/>
      <c r="AD299" s="398"/>
      <c r="AE299" s="398"/>
      <c r="AF299" s="398"/>
      <c r="AG299" s="398"/>
      <c r="AH299" s="398"/>
      <c r="AI299" s="398"/>
    </row>
    <row r="300" spans="1:35" ht="8.85" customHeight="1">
      <c r="A300" s="210"/>
      <c r="B300" s="210"/>
      <c r="C300" s="210"/>
      <c r="D300" s="210"/>
      <c r="E300" s="210"/>
      <c r="F300" s="210"/>
      <c r="G300" s="210"/>
      <c r="H300" s="210"/>
      <c r="I300" s="210"/>
      <c r="U300" s="393"/>
      <c r="V300" s="392"/>
      <c r="W300"/>
      <c r="X300" s="398"/>
      <c r="Y300" s="398"/>
      <c r="Z300" s="398"/>
      <c r="AA300" s="398"/>
      <c r="AB300" s="398"/>
      <c r="AC300" s="398"/>
      <c r="AD300" s="398"/>
      <c r="AE300" s="398"/>
      <c r="AF300" s="398"/>
      <c r="AG300" s="398"/>
      <c r="AH300" s="398"/>
      <c r="AI300" s="398"/>
    </row>
    <row r="301" spans="1:35" ht="8.85" customHeight="1">
      <c r="A301" s="210"/>
      <c r="B301" s="210"/>
      <c r="C301" s="210"/>
      <c r="D301" s="210"/>
      <c r="E301" s="210"/>
      <c r="F301" s="210"/>
      <c r="G301" s="210"/>
      <c r="H301" s="210"/>
      <c r="I301" s="210"/>
      <c r="U301" s="393"/>
      <c r="V301" s="392"/>
      <c r="W301"/>
      <c r="X301" s="398"/>
      <c r="Y301" s="398"/>
      <c r="Z301" s="398"/>
      <c r="AA301" s="398"/>
      <c r="AB301" s="398"/>
      <c r="AC301" s="398"/>
      <c r="AD301" s="398"/>
      <c r="AE301" s="398"/>
      <c r="AF301" s="398"/>
      <c r="AG301" s="398"/>
      <c r="AH301" s="398"/>
      <c r="AI301" s="398"/>
    </row>
    <row r="302" spans="1:35" ht="8.85" customHeight="1">
      <c r="A302" s="210"/>
      <c r="B302" s="210"/>
      <c r="C302" s="210"/>
      <c r="D302" s="210"/>
      <c r="E302" s="210"/>
      <c r="F302" s="210"/>
      <c r="G302" s="210"/>
      <c r="H302" s="210"/>
      <c r="I302" s="210"/>
      <c r="U302" s="393"/>
      <c r="V302" s="392"/>
      <c r="W302"/>
      <c r="X302" s="398"/>
      <c r="Y302" s="398"/>
      <c r="Z302" s="398"/>
      <c r="AA302" s="398"/>
      <c r="AB302" s="398"/>
      <c r="AC302" s="398"/>
      <c r="AD302" s="398"/>
      <c r="AE302" s="398"/>
      <c r="AF302" s="398"/>
      <c r="AG302" s="398"/>
      <c r="AH302" s="398"/>
      <c r="AI302" s="398"/>
    </row>
    <row r="303" spans="1:35" ht="8.85" customHeight="1">
      <c r="A303" s="210"/>
      <c r="B303" s="210"/>
      <c r="C303" s="210"/>
      <c r="D303" s="210"/>
      <c r="E303" s="210"/>
      <c r="F303" s="210"/>
      <c r="G303" s="210"/>
      <c r="H303" s="210"/>
      <c r="I303" s="210"/>
      <c r="U303" s="393"/>
      <c r="V303" s="392"/>
      <c r="W303"/>
      <c r="X303" s="398"/>
      <c r="Y303" s="398"/>
      <c r="Z303" s="398"/>
      <c r="AA303" s="398"/>
      <c r="AB303" s="398"/>
      <c r="AC303" s="398"/>
      <c r="AD303" s="398"/>
      <c r="AE303" s="398"/>
      <c r="AF303" s="398"/>
      <c r="AG303" s="398"/>
      <c r="AH303" s="398"/>
      <c r="AI303" s="398"/>
    </row>
    <row r="304" spans="1:35" ht="8.85" customHeight="1">
      <c r="A304" s="210"/>
      <c r="B304" s="210"/>
      <c r="C304" s="210"/>
      <c r="D304" s="210"/>
      <c r="E304" s="210"/>
      <c r="F304" s="210"/>
      <c r="G304" s="210"/>
      <c r="H304" s="210"/>
      <c r="I304" s="210"/>
      <c r="U304" s="393"/>
      <c r="V304" s="392"/>
      <c r="W304"/>
      <c r="X304" s="398"/>
      <c r="Y304" s="398"/>
      <c r="Z304" s="398"/>
      <c r="AA304" s="398"/>
      <c r="AB304" s="398"/>
      <c r="AC304" s="398"/>
      <c r="AD304" s="398"/>
      <c r="AE304" s="398"/>
      <c r="AF304" s="398"/>
      <c r="AG304" s="398"/>
      <c r="AH304" s="398"/>
      <c r="AI304" s="398"/>
    </row>
    <row r="305" spans="1:35" ht="8.85" customHeight="1">
      <c r="A305" s="210"/>
      <c r="B305" s="210"/>
      <c r="C305" s="210"/>
      <c r="D305" s="210"/>
      <c r="E305" s="210"/>
      <c r="F305" s="210"/>
      <c r="G305" s="210"/>
      <c r="H305" s="210"/>
      <c r="I305" s="210"/>
      <c r="U305" s="393"/>
      <c r="V305" s="392"/>
      <c r="W305"/>
      <c r="X305" s="398"/>
      <c r="Y305" s="398"/>
      <c r="Z305" s="398"/>
      <c r="AA305" s="398"/>
      <c r="AB305" s="398"/>
      <c r="AC305" s="398"/>
      <c r="AD305" s="398"/>
      <c r="AE305" s="398"/>
      <c r="AF305" s="398"/>
      <c r="AG305" s="398"/>
      <c r="AH305" s="398"/>
      <c r="AI305" s="398"/>
    </row>
    <row r="306" spans="1:35" ht="8.85" customHeight="1">
      <c r="A306" s="210"/>
      <c r="B306" s="210"/>
      <c r="C306" s="210"/>
      <c r="D306" s="210"/>
      <c r="E306" s="210"/>
      <c r="F306" s="210"/>
      <c r="G306" s="210"/>
      <c r="H306" s="210"/>
      <c r="I306" s="210"/>
      <c r="U306" s="393"/>
      <c r="V306" s="392"/>
      <c r="W306"/>
      <c r="X306" s="398"/>
      <c r="Y306" s="398"/>
      <c r="Z306" s="398"/>
      <c r="AA306" s="398"/>
      <c r="AB306" s="398"/>
      <c r="AC306" s="398"/>
      <c r="AD306" s="398"/>
      <c r="AE306" s="398"/>
      <c r="AF306" s="398"/>
      <c r="AG306" s="398"/>
      <c r="AH306" s="398"/>
      <c r="AI306" s="398"/>
    </row>
    <row r="307" spans="1:35" ht="8.85" customHeight="1">
      <c r="A307" s="210"/>
      <c r="B307" s="210"/>
      <c r="C307" s="210"/>
      <c r="D307" s="210"/>
      <c r="E307" s="210"/>
      <c r="F307" s="210"/>
      <c r="G307" s="210"/>
      <c r="H307" s="210"/>
      <c r="I307" s="210"/>
      <c r="U307" s="393"/>
      <c r="V307" s="392"/>
      <c r="W307"/>
      <c r="X307" s="398"/>
      <c r="Y307" s="398"/>
      <c r="Z307" s="398"/>
      <c r="AA307" s="398"/>
      <c r="AB307" s="398"/>
      <c r="AC307" s="398"/>
      <c r="AD307" s="398"/>
      <c r="AE307" s="398"/>
      <c r="AF307" s="398"/>
      <c r="AG307" s="398"/>
      <c r="AH307" s="398"/>
      <c r="AI307" s="398"/>
    </row>
    <row r="308" spans="1:35" ht="8.85" customHeight="1">
      <c r="A308" s="210"/>
      <c r="B308" s="210"/>
      <c r="C308" s="210"/>
      <c r="D308" s="210"/>
      <c r="E308" s="210"/>
      <c r="F308" s="210"/>
      <c r="G308" s="210"/>
      <c r="H308" s="210"/>
      <c r="I308" s="210"/>
      <c r="U308" s="393"/>
      <c r="V308" s="392"/>
      <c r="W308"/>
      <c r="X308" s="398"/>
      <c r="Y308" s="398"/>
      <c r="Z308" s="398"/>
      <c r="AA308" s="398"/>
      <c r="AB308" s="398"/>
      <c r="AC308" s="398"/>
      <c r="AD308" s="398"/>
      <c r="AE308" s="398"/>
      <c r="AF308" s="398"/>
      <c r="AG308" s="398"/>
      <c r="AH308" s="398"/>
      <c r="AI308" s="398"/>
    </row>
    <row r="309" spans="1:35" ht="8.85" customHeight="1">
      <c r="A309" s="210"/>
      <c r="B309" s="210"/>
      <c r="C309" s="210"/>
      <c r="D309" s="210"/>
      <c r="E309" s="210"/>
      <c r="F309" s="210"/>
      <c r="G309" s="210"/>
      <c r="H309" s="210"/>
      <c r="I309" s="210"/>
      <c r="U309" s="393"/>
      <c r="V309" s="392"/>
      <c r="W309"/>
      <c r="X309" s="398"/>
      <c r="Y309" s="398"/>
      <c r="Z309" s="398"/>
      <c r="AA309" s="398"/>
      <c r="AB309" s="398"/>
      <c r="AC309" s="398"/>
      <c r="AD309" s="398"/>
      <c r="AE309" s="398"/>
      <c r="AF309" s="398"/>
      <c r="AG309" s="398"/>
      <c r="AH309" s="398"/>
      <c r="AI309" s="398"/>
    </row>
    <row r="310" spans="1:35" ht="8.85" customHeight="1">
      <c r="A310" s="210"/>
      <c r="B310" s="210"/>
      <c r="C310" s="210"/>
      <c r="D310" s="210"/>
      <c r="E310" s="210"/>
      <c r="F310" s="210"/>
      <c r="G310" s="210"/>
      <c r="H310" s="210"/>
      <c r="I310" s="210"/>
      <c r="U310" s="393"/>
      <c r="V310" s="392"/>
      <c r="W310"/>
      <c r="X310" s="398"/>
      <c r="Y310" s="398"/>
      <c r="Z310" s="398"/>
      <c r="AA310" s="398"/>
      <c r="AB310" s="398"/>
      <c r="AC310" s="398"/>
      <c r="AD310" s="398"/>
      <c r="AE310" s="398"/>
      <c r="AF310" s="398"/>
      <c r="AG310" s="398"/>
      <c r="AH310" s="398"/>
      <c r="AI310" s="398"/>
    </row>
    <row r="311" spans="1:35" ht="8.85" customHeight="1">
      <c r="A311" s="210"/>
      <c r="B311" s="210"/>
      <c r="C311" s="210"/>
      <c r="D311" s="210"/>
      <c r="E311" s="210"/>
      <c r="F311" s="210"/>
      <c r="G311" s="210"/>
      <c r="H311" s="210"/>
      <c r="I311" s="210"/>
      <c r="U311" s="393"/>
      <c r="V311" s="392"/>
      <c r="W311"/>
      <c r="X311" s="398"/>
      <c r="Y311" s="398"/>
      <c r="Z311" s="398"/>
      <c r="AA311" s="398"/>
      <c r="AB311" s="398"/>
      <c r="AC311" s="398"/>
      <c r="AD311" s="398"/>
      <c r="AE311" s="398"/>
      <c r="AF311" s="398"/>
      <c r="AG311" s="398"/>
      <c r="AH311" s="398"/>
      <c r="AI311" s="398"/>
    </row>
    <row r="312" spans="1:35" ht="8.85" customHeight="1">
      <c r="A312" s="210"/>
      <c r="B312" s="210"/>
      <c r="C312" s="210"/>
      <c r="D312" s="210"/>
      <c r="E312" s="210"/>
      <c r="F312" s="210"/>
      <c r="G312" s="210"/>
      <c r="H312" s="210"/>
      <c r="I312" s="210"/>
      <c r="U312" s="393"/>
      <c r="V312" s="392"/>
      <c r="W312"/>
      <c r="X312" s="398"/>
      <c r="Y312" s="398"/>
      <c r="Z312" s="398"/>
      <c r="AA312" s="398"/>
      <c r="AB312" s="398"/>
      <c r="AC312" s="398"/>
      <c r="AD312" s="398"/>
      <c r="AE312" s="398"/>
      <c r="AF312" s="398"/>
      <c r="AG312" s="398"/>
      <c r="AH312" s="398"/>
      <c r="AI312" s="398"/>
    </row>
    <row r="313" spans="1:35" ht="8.85" customHeight="1">
      <c r="A313" s="210"/>
      <c r="B313" s="210"/>
      <c r="C313" s="210"/>
      <c r="D313" s="210"/>
      <c r="E313" s="210"/>
      <c r="F313" s="210"/>
      <c r="G313" s="210"/>
      <c r="H313" s="210"/>
      <c r="I313" s="210"/>
      <c r="U313" s="393"/>
      <c r="V313" s="392"/>
      <c r="W313"/>
      <c r="X313" s="398"/>
      <c r="Y313" s="398"/>
      <c r="Z313" s="398"/>
      <c r="AA313" s="398"/>
      <c r="AB313" s="398"/>
      <c r="AC313" s="398"/>
      <c r="AD313" s="398"/>
      <c r="AE313" s="398"/>
      <c r="AF313" s="398"/>
      <c r="AG313" s="398"/>
      <c r="AH313" s="398"/>
      <c r="AI313" s="398"/>
    </row>
    <row r="314" spans="1:35" ht="8.85" customHeight="1">
      <c r="A314" s="210"/>
      <c r="B314" s="210"/>
      <c r="C314" s="210"/>
      <c r="D314" s="210"/>
      <c r="E314" s="210"/>
      <c r="F314" s="210"/>
      <c r="G314" s="210"/>
      <c r="H314" s="210"/>
      <c r="I314" s="210"/>
      <c r="U314" s="393"/>
      <c r="V314" s="392"/>
      <c r="W314"/>
      <c r="X314" s="398"/>
      <c r="Y314" s="398"/>
      <c r="Z314" s="398"/>
      <c r="AA314" s="398"/>
      <c r="AB314" s="398"/>
      <c r="AC314" s="398"/>
      <c r="AD314" s="398"/>
      <c r="AE314" s="398"/>
      <c r="AF314" s="398"/>
      <c r="AG314" s="398"/>
      <c r="AH314" s="398"/>
      <c r="AI314" s="398"/>
    </row>
    <row r="315" spans="1:35" ht="8.85" customHeight="1">
      <c r="A315" s="210"/>
      <c r="B315" s="210"/>
      <c r="C315" s="210"/>
      <c r="D315" s="210"/>
      <c r="E315" s="210"/>
      <c r="F315" s="210"/>
      <c r="G315" s="210"/>
      <c r="H315" s="210"/>
      <c r="I315" s="210"/>
      <c r="U315" s="393"/>
      <c r="V315" s="392"/>
      <c r="W315"/>
      <c r="X315" s="398"/>
      <c r="Y315" s="398"/>
      <c r="Z315" s="398"/>
      <c r="AA315" s="398"/>
      <c r="AB315" s="398"/>
      <c r="AC315" s="398"/>
      <c r="AD315" s="398"/>
      <c r="AE315" s="398"/>
      <c r="AF315" s="398"/>
      <c r="AG315" s="398"/>
      <c r="AH315" s="398"/>
      <c r="AI315" s="398"/>
    </row>
    <row r="316" spans="1:35" ht="8.85" customHeight="1">
      <c r="A316" s="210"/>
      <c r="B316" s="210"/>
      <c r="C316" s="210"/>
      <c r="D316" s="210"/>
      <c r="E316" s="210"/>
      <c r="F316" s="210"/>
      <c r="G316" s="210"/>
      <c r="H316" s="210"/>
      <c r="I316" s="210"/>
      <c r="U316" s="393"/>
      <c r="V316" s="392"/>
      <c r="W316"/>
      <c r="X316" s="398"/>
      <c r="Y316" s="398"/>
      <c r="Z316" s="398"/>
      <c r="AA316" s="398"/>
      <c r="AB316" s="398"/>
      <c r="AC316" s="398"/>
      <c r="AD316" s="398"/>
      <c r="AE316" s="398"/>
      <c r="AF316" s="398"/>
      <c r="AG316" s="398"/>
      <c r="AH316" s="398"/>
      <c r="AI316" s="398"/>
    </row>
    <row r="317" spans="1:35" ht="8.85" customHeight="1">
      <c r="A317" s="210"/>
      <c r="B317" s="210"/>
      <c r="C317" s="210"/>
      <c r="D317" s="210"/>
      <c r="E317" s="210"/>
      <c r="F317" s="210"/>
      <c r="G317" s="210"/>
      <c r="H317" s="210"/>
      <c r="I317" s="210"/>
      <c r="U317" s="393"/>
      <c r="V317" s="392"/>
      <c r="W317"/>
      <c r="X317" s="398"/>
      <c r="Y317" s="398"/>
      <c r="Z317" s="398"/>
      <c r="AA317" s="398"/>
      <c r="AB317" s="398"/>
      <c r="AC317" s="398"/>
      <c r="AD317" s="398"/>
      <c r="AE317" s="398"/>
      <c r="AF317" s="398"/>
      <c r="AG317" s="398"/>
      <c r="AH317" s="398"/>
      <c r="AI317" s="398"/>
    </row>
    <row r="318" spans="1:35" ht="8.85" customHeight="1">
      <c r="U318" s="393"/>
      <c r="V318" s="392"/>
      <c r="W318"/>
      <c r="X318" s="398"/>
      <c r="Y318" s="398"/>
      <c r="Z318" s="398"/>
      <c r="AA318" s="398"/>
      <c r="AB318" s="398"/>
      <c r="AC318" s="398"/>
      <c r="AD318" s="398"/>
      <c r="AE318" s="398"/>
      <c r="AF318" s="398"/>
      <c r="AG318" s="398"/>
      <c r="AH318" s="398"/>
      <c r="AI318" s="398"/>
    </row>
    <row r="319" spans="1:35" ht="8.85" customHeight="1">
      <c r="U319" s="393"/>
      <c r="V319" s="392"/>
      <c r="W319"/>
      <c r="X319" s="398"/>
      <c r="Y319" s="398"/>
      <c r="Z319" s="398"/>
      <c r="AA319" s="398"/>
      <c r="AB319" s="398"/>
      <c r="AC319" s="398"/>
      <c r="AD319" s="398"/>
      <c r="AE319" s="398"/>
      <c r="AF319" s="398"/>
      <c r="AG319" s="398"/>
      <c r="AH319" s="398"/>
      <c r="AI319" s="398"/>
    </row>
    <row r="320" spans="1:35" ht="8.85" customHeight="1">
      <c r="U320" s="393"/>
      <c r="V320" s="392"/>
      <c r="W320"/>
      <c r="X320" s="398"/>
      <c r="Y320" s="398"/>
      <c r="Z320" s="398"/>
      <c r="AA320" s="398"/>
      <c r="AB320" s="398"/>
      <c r="AC320" s="398"/>
      <c r="AD320" s="398"/>
      <c r="AE320" s="398"/>
      <c r="AF320" s="398"/>
      <c r="AG320" s="398"/>
      <c r="AH320" s="398"/>
      <c r="AI320" s="398"/>
    </row>
    <row r="321" spans="21:35" ht="8.85" customHeight="1">
      <c r="U321" s="393"/>
      <c r="V321" s="392"/>
      <c r="W321"/>
      <c r="X321" s="398"/>
      <c r="Y321" s="398"/>
      <c r="Z321" s="398"/>
      <c r="AA321" s="398"/>
      <c r="AB321" s="398"/>
      <c r="AC321" s="398"/>
      <c r="AD321" s="398"/>
      <c r="AE321" s="398"/>
      <c r="AF321" s="398"/>
      <c r="AG321" s="398"/>
      <c r="AH321" s="398"/>
      <c r="AI321" s="398"/>
    </row>
    <row r="322" spans="21:35" ht="8.85" customHeight="1">
      <c r="U322" s="393"/>
      <c r="V322" s="392"/>
      <c r="W322"/>
      <c r="X322" s="398"/>
      <c r="Y322" s="398"/>
      <c r="Z322" s="398"/>
      <c r="AA322" s="398"/>
      <c r="AB322" s="398"/>
      <c r="AC322" s="398"/>
      <c r="AD322" s="398"/>
      <c r="AE322" s="398"/>
      <c r="AF322" s="398"/>
      <c r="AG322" s="398"/>
      <c r="AH322" s="398"/>
      <c r="AI322" s="398"/>
    </row>
    <row r="323" spans="21:35" ht="8.85" customHeight="1">
      <c r="U323" s="393"/>
      <c r="V323" s="392"/>
      <c r="W323"/>
      <c r="X323" s="398"/>
      <c r="Y323" s="398"/>
      <c r="Z323" s="398"/>
      <c r="AA323" s="398"/>
      <c r="AB323" s="398"/>
      <c r="AC323" s="398"/>
      <c r="AD323" s="398"/>
      <c r="AE323" s="398"/>
      <c r="AF323" s="398"/>
      <c r="AG323" s="398"/>
      <c r="AH323" s="398"/>
      <c r="AI323" s="398"/>
    </row>
    <row r="324" spans="21:35" ht="8.85" customHeight="1">
      <c r="U324" s="393"/>
      <c r="V324" s="392"/>
      <c r="W324"/>
      <c r="X324" s="398"/>
      <c r="Y324" s="398"/>
      <c r="Z324" s="398"/>
      <c r="AA324" s="398"/>
      <c r="AB324" s="398"/>
      <c r="AC324" s="398"/>
      <c r="AD324" s="398"/>
      <c r="AE324" s="398"/>
      <c r="AF324" s="398"/>
      <c r="AG324" s="398"/>
      <c r="AH324" s="398"/>
      <c r="AI324" s="398"/>
    </row>
    <row r="325" spans="21:35" ht="8.85" customHeight="1">
      <c r="U325" s="393"/>
      <c r="V325" s="392"/>
      <c r="W325"/>
      <c r="X325" s="398"/>
      <c r="Y325" s="398"/>
      <c r="Z325" s="398"/>
      <c r="AA325" s="398"/>
      <c r="AB325" s="398"/>
      <c r="AC325" s="398"/>
      <c r="AD325" s="398"/>
      <c r="AE325" s="398"/>
      <c r="AF325" s="398"/>
      <c r="AG325" s="398"/>
      <c r="AH325" s="398"/>
      <c r="AI325" s="398"/>
    </row>
    <row r="326" spans="21:35" ht="8.85" customHeight="1">
      <c r="U326" s="393"/>
      <c r="V326" s="392"/>
      <c r="W326"/>
      <c r="X326" s="398"/>
      <c r="Y326" s="398"/>
      <c r="Z326" s="398"/>
      <c r="AA326" s="398"/>
      <c r="AB326" s="398"/>
      <c r="AC326" s="398"/>
      <c r="AD326" s="398"/>
      <c r="AE326" s="398"/>
      <c r="AF326" s="398"/>
      <c r="AG326" s="398"/>
      <c r="AH326" s="398"/>
      <c r="AI326" s="398"/>
    </row>
    <row r="327" spans="21:35" ht="8.85" customHeight="1">
      <c r="U327" s="393"/>
      <c r="V327" s="392"/>
      <c r="W327"/>
      <c r="X327" s="398"/>
      <c r="Y327" s="398"/>
      <c r="Z327" s="398"/>
      <c r="AA327" s="398"/>
      <c r="AB327" s="398"/>
      <c r="AC327" s="398"/>
      <c r="AD327" s="398"/>
      <c r="AE327" s="398"/>
      <c r="AF327" s="398"/>
      <c r="AG327" s="398"/>
      <c r="AH327" s="398"/>
      <c r="AI327" s="398"/>
    </row>
    <row r="328" spans="21:35" ht="8.85" customHeight="1">
      <c r="U328" s="393"/>
      <c r="V328" s="392"/>
      <c r="W328"/>
      <c r="X328" s="398"/>
      <c r="Y328" s="398"/>
      <c r="Z328" s="398"/>
      <c r="AA328" s="398"/>
      <c r="AB328" s="398"/>
      <c r="AC328" s="398"/>
      <c r="AD328" s="398"/>
      <c r="AE328" s="398"/>
      <c r="AF328" s="398"/>
      <c r="AG328" s="398"/>
      <c r="AH328" s="398"/>
      <c r="AI328" s="398"/>
    </row>
    <row r="329" spans="21:35" ht="8.85" customHeight="1">
      <c r="U329" s="393"/>
      <c r="V329" s="392"/>
      <c r="W329"/>
      <c r="X329" s="398"/>
      <c r="Y329" s="398"/>
      <c r="Z329" s="398"/>
      <c r="AA329" s="398"/>
      <c r="AB329" s="398"/>
      <c r="AC329" s="398"/>
      <c r="AD329" s="398"/>
      <c r="AE329" s="398"/>
      <c r="AF329" s="398"/>
      <c r="AG329" s="398"/>
      <c r="AH329" s="398"/>
      <c r="AI329" s="398"/>
    </row>
    <row r="330" spans="21:35" ht="8.85" customHeight="1">
      <c r="U330" s="393"/>
      <c r="V330" s="392"/>
      <c r="W330"/>
      <c r="X330" s="398"/>
      <c r="Y330" s="398"/>
      <c r="Z330" s="398"/>
      <c r="AA330" s="398"/>
      <c r="AB330" s="398"/>
      <c r="AC330" s="398"/>
      <c r="AD330" s="398"/>
      <c r="AE330" s="398"/>
      <c r="AF330" s="398"/>
      <c r="AG330" s="398"/>
      <c r="AH330" s="398"/>
      <c r="AI330" s="398"/>
    </row>
    <row r="331" spans="21:35" ht="8.85" customHeight="1">
      <c r="U331" s="393"/>
      <c r="V331" s="392"/>
      <c r="W331"/>
      <c r="X331" s="398"/>
      <c r="Y331" s="398"/>
      <c r="Z331" s="398"/>
      <c r="AA331" s="398"/>
      <c r="AB331" s="398"/>
      <c r="AC331" s="398"/>
      <c r="AD331" s="398"/>
      <c r="AE331" s="398"/>
      <c r="AF331" s="398"/>
      <c r="AG331" s="398"/>
      <c r="AH331" s="398"/>
      <c r="AI331" s="398"/>
    </row>
    <row r="332" spans="21:35" ht="8.85" customHeight="1">
      <c r="U332" s="393"/>
      <c r="V332" s="392"/>
      <c r="W332"/>
      <c r="X332" s="398"/>
      <c r="Y332" s="398"/>
      <c r="Z332" s="398"/>
      <c r="AA332" s="398"/>
      <c r="AB332" s="398"/>
      <c r="AC332" s="398"/>
      <c r="AD332" s="398"/>
      <c r="AE332" s="398"/>
      <c r="AF332" s="398"/>
      <c r="AG332" s="398"/>
      <c r="AH332" s="398"/>
      <c r="AI332" s="398"/>
    </row>
    <row r="333" spans="21:35" ht="8.85" customHeight="1">
      <c r="U333" s="393"/>
      <c r="V333" s="392"/>
      <c r="W333"/>
      <c r="X333" s="398"/>
      <c r="Y333" s="398"/>
      <c r="Z333" s="398"/>
      <c r="AA333" s="398"/>
      <c r="AB333" s="398"/>
      <c r="AC333" s="398"/>
      <c r="AD333" s="398"/>
      <c r="AE333" s="398"/>
      <c r="AF333" s="398"/>
      <c r="AG333" s="398"/>
      <c r="AH333" s="398"/>
      <c r="AI333" s="398"/>
    </row>
    <row r="334" spans="21:35" ht="8.85" customHeight="1">
      <c r="U334" s="393"/>
      <c r="V334" s="392"/>
      <c r="W334"/>
      <c r="X334" s="398"/>
      <c r="Y334" s="398"/>
      <c r="Z334" s="398"/>
      <c r="AA334" s="398"/>
      <c r="AB334" s="398"/>
      <c r="AC334" s="398"/>
      <c r="AD334" s="398"/>
      <c r="AE334" s="398"/>
      <c r="AF334" s="398"/>
      <c r="AG334" s="398"/>
      <c r="AH334" s="398"/>
      <c r="AI334" s="398"/>
    </row>
    <row r="335" spans="21:35" ht="8.85" customHeight="1">
      <c r="U335" s="393"/>
      <c r="V335" s="392"/>
      <c r="W335"/>
      <c r="X335" s="398"/>
      <c r="Y335" s="398"/>
      <c r="Z335" s="398"/>
      <c r="AA335" s="398"/>
      <c r="AB335" s="398"/>
      <c r="AC335" s="398"/>
      <c r="AD335" s="398"/>
      <c r="AE335" s="398"/>
      <c r="AF335" s="398"/>
      <c r="AG335" s="398"/>
      <c r="AH335" s="398"/>
      <c r="AI335" s="398"/>
    </row>
    <row r="336" spans="21:35" ht="8.85" customHeight="1">
      <c r="U336" s="393"/>
      <c r="V336" s="392"/>
      <c r="W336"/>
      <c r="X336" s="398"/>
      <c r="Y336" s="398"/>
      <c r="Z336" s="398"/>
      <c r="AA336" s="398"/>
      <c r="AB336" s="398"/>
      <c r="AC336" s="398"/>
      <c r="AD336" s="398"/>
      <c r="AE336" s="398"/>
      <c r="AF336" s="398"/>
      <c r="AG336" s="398"/>
      <c r="AH336" s="398"/>
      <c r="AI336" s="398"/>
    </row>
    <row r="337" spans="21:35" ht="8.85" customHeight="1">
      <c r="U337" s="393"/>
      <c r="V337" s="392"/>
      <c r="W337"/>
      <c r="X337" s="398"/>
      <c r="Y337" s="398"/>
      <c r="Z337" s="398"/>
      <c r="AA337" s="398"/>
      <c r="AB337" s="398"/>
      <c r="AC337" s="398"/>
      <c r="AD337" s="398"/>
      <c r="AE337" s="398"/>
      <c r="AF337" s="398"/>
      <c r="AG337" s="398"/>
      <c r="AH337" s="398"/>
      <c r="AI337" s="398"/>
    </row>
    <row r="338" spans="21:35" ht="8.85" customHeight="1">
      <c r="U338" s="393"/>
      <c r="V338" s="392"/>
      <c r="W338"/>
      <c r="X338" s="398"/>
      <c r="Y338" s="398"/>
      <c r="Z338" s="398"/>
      <c r="AA338" s="398"/>
      <c r="AB338" s="398"/>
      <c r="AC338" s="398"/>
      <c r="AD338" s="398"/>
      <c r="AE338" s="398"/>
      <c r="AF338" s="398"/>
      <c r="AG338" s="398"/>
      <c r="AH338" s="398"/>
      <c r="AI338" s="398"/>
    </row>
    <row r="339" spans="21:35" ht="8.85" customHeight="1">
      <c r="U339" s="393"/>
      <c r="V339" s="392"/>
      <c r="W339"/>
      <c r="X339" s="398"/>
      <c r="Y339" s="398"/>
      <c r="Z339" s="398"/>
      <c r="AA339" s="398"/>
      <c r="AB339" s="398"/>
      <c r="AC339" s="398"/>
      <c r="AD339" s="398"/>
      <c r="AE339" s="398"/>
      <c r="AF339" s="398"/>
      <c r="AG339" s="398"/>
      <c r="AH339" s="398"/>
      <c r="AI339" s="398"/>
    </row>
    <row r="340" spans="21:35" ht="8.85" customHeight="1">
      <c r="U340" s="393"/>
      <c r="V340" s="392"/>
      <c r="W340"/>
      <c r="X340" s="398"/>
      <c r="Y340" s="398"/>
      <c r="Z340" s="398"/>
      <c r="AA340" s="398"/>
      <c r="AB340" s="398"/>
      <c r="AC340" s="398"/>
      <c r="AD340" s="398"/>
      <c r="AE340" s="398"/>
      <c r="AF340" s="398"/>
      <c r="AG340" s="398"/>
      <c r="AH340" s="398"/>
      <c r="AI340" s="398"/>
    </row>
    <row r="341" spans="21:35" ht="8.85" customHeight="1">
      <c r="U341" s="393"/>
      <c r="V341" s="392"/>
      <c r="W341"/>
      <c r="X341" s="398"/>
      <c r="Y341" s="398"/>
      <c r="Z341" s="398"/>
      <c r="AA341" s="398"/>
      <c r="AB341" s="398"/>
      <c r="AC341" s="398"/>
      <c r="AD341" s="398"/>
      <c r="AE341" s="398"/>
      <c r="AF341" s="398"/>
      <c r="AG341" s="398"/>
      <c r="AH341" s="398"/>
      <c r="AI341" s="398"/>
    </row>
    <row r="342" spans="21:35" ht="8.85" customHeight="1">
      <c r="U342" s="393"/>
      <c r="V342" s="392"/>
      <c r="W342"/>
      <c r="X342" s="398"/>
      <c r="Y342" s="398"/>
      <c r="Z342" s="398"/>
      <c r="AA342" s="398"/>
      <c r="AB342" s="398"/>
      <c r="AC342" s="398"/>
      <c r="AD342" s="398"/>
      <c r="AE342" s="398"/>
      <c r="AF342" s="398"/>
      <c r="AG342" s="398"/>
      <c r="AH342" s="398"/>
      <c r="AI342" s="398"/>
    </row>
    <row r="343" spans="21:35" ht="8.85" customHeight="1">
      <c r="U343" s="393"/>
      <c r="V343" s="392"/>
      <c r="W343"/>
      <c r="X343" s="398"/>
      <c r="Y343" s="398"/>
      <c r="Z343" s="398"/>
      <c r="AA343" s="398"/>
      <c r="AB343" s="398"/>
      <c r="AC343" s="398"/>
      <c r="AD343" s="398"/>
      <c r="AE343" s="398"/>
      <c r="AF343" s="398"/>
      <c r="AG343" s="398"/>
      <c r="AH343" s="398"/>
      <c r="AI343" s="398"/>
    </row>
    <row r="344" spans="21:35" ht="8.85" customHeight="1">
      <c r="U344" s="393"/>
      <c r="V344" s="392"/>
      <c r="W344"/>
      <c r="X344" s="398"/>
      <c r="Y344" s="398"/>
      <c r="Z344" s="398"/>
      <c r="AA344" s="398"/>
      <c r="AB344" s="398"/>
      <c r="AC344" s="398"/>
      <c r="AD344" s="398"/>
      <c r="AE344" s="398"/>
      <c r="AF344" s="398"/>
      <c r="AG344" s="398"/>
      <c r="AH344" s="398"/>
      <c r="AI344" s="398"/>
    </row>
    <row r="345" spans="21:35" ht="8.85" customHeight="1">
      <c r="U345" s="393"/>
      <c r="V345" s="392"/>
      <c r="W345"/>
      <c r="X345" s="398"/>
      <c r="Y345" s="398"/>
      <c r="Z345" s="398"/>
      <c r="AA345" s="398"/>
      <c r="AB345" s="398"/>
      <c r="AC345" s="398"/>
      <c r="AD345" s="398"/>
      <c r="AE345" s="398"/>
      <c r="AF345" s="398"/>
      <c r="AG345" s="398"/>
      <c r="AH345" s="398"/>
      <c r="AI345" s="398"/>
    </row>
    <row r="346" spans="21:35" ht="8.85" customHeight="1">
      <c r="U346" s="393"/>
      <c r="V346" s="392"/>
      <c r="W346"/>
      <c r="X346" s="398"/>
      <c r="Y346" s="398"/>
      <c r="Z346" s="398"/>
      <c r="AA346" s="398"/>
      <c r="AB346" s="398"/>
      <c r="AC346" s="398"/>
      <c r="AD346" s="398"/>
      <c r="AE346" s="398"/>
      <c r="AF346" s="398"/>
      <c r="AG346" s="398"/>
      <c r="AH346" s="398"/>
      <c r="AI346" s="398"/>
    </row>
    <row r="347" spans="21:35" ht="8.85" customHeight="1">
      <c r="U347" s="393"/>
      <c r="V347" s="392"/>
      <c r="W347"/>
      <c r="X347" s="398"/>
      <c r="Y347" s="398"/>
      <c r="Z347" s="398"/>
      <c r="AA347" s="398"/>
      <c r="AB347" s="398"/>
      <c r="AC347" s="398"/>
      <c r="AD347" s="398"/>
      <c r="AE347" s="398"/>
      <c r="AF347" s="398"/>
      <c r="AG347" s="398"/>
      <c r="AH347" s="398"/>
      <c r="AI347" s="398"/>
    </row>
    <row r="348" spans="21:35" ht="8.85" customHeight="1">
      <c r="U348" s="393"/>
      <c r="V348" s="392"/>
      <c r="W348"/>
      <c r="X348" s="398"/>
      <c r="Y348" s="398"/>
      <c r="Z348" s="398"/>
      <c r="AA348" s="398"/>
      <c r="AB348" s="398"/>
      <c r="AC348" s="398"/>
      <c r="AD348" s="398"/>
      <c r="AE348" s="398"/>
      <c r="AF348" s="398"/>
      <c r="AG348" s="398"/>
      <c r="AH348" s="398"/>
      <c r="AI348" s="398"/>
    </row>
    <row r="349" spans="21:35" ht="8.85" customHeight="1">
      <c r="U349" s="393"/>
      <c r="V349" s="392"/>
      <c r="W349"/>
      <c r="X349" s="398"/>
      <c r="Y349" s="398"/>
      <c r="Z349" s="398"/>
      <c r="AA349" s="398"/>
      <c r="AB349" s="398"/>
      <c r="AC349" s="398"/>
      <c r="AD349" s="398"/>
      <c r="AE349" s="398"/>
      <c r="AF349" s="398"/>
      <c r="AG349" s="398"/>
      <c r="AH349" s="398"/>
      <c r="AI349" s="398"/>
    </row>
    <row r="350" spans="21:35" ht="8.85" customHeight="1">
      <c r="U350" s="393"/>
      <c r="V350" s="392"/>
      <c r="W350"/>
      <c r="X350" s="398"/>
      <c r="Y350" s="398"/>
      <c r="Z350" s="398"/>
      <c r="AA350" s="398"/>
      <c r="AB350" s="398"/>
      <c r="AC350" s="398"/>
      <c r="AD350" s="398"/>
      <c r="AE350" s="398"/>
      <c r="AF350" s="398"/>
      <c r="AG350" s="398"/>
      <c r="AH350" s="398"/>
      <c r="AI350" s="398"/>
    </row>
    <row r="351" spans="21:35" ht="8.85" customHeight="1">
      <c r="U351" s="393"/>
      <c r="V351" s="392"/>
      <c r="W351"/>
      <c r="X351" s="398"/>
      <c r="Y351" s="398"/>
      <c r="Z351" s="398"/>
      <c r="AA351" s="398"/>
      <c r="AB351" s="398"/>
      <c r="AC351" s="398"/>
      <c r="AD351" s="398"/>
      <c r="AE351" s="398"/>
      <c r="AF351" s="398"/>
      <c r="AG351" s="398"/>
      <c r="AH351" s="398"/>
      <c r="AI351" s="398"/>
    </row>
    <row r="352" spans="21:35" ht="8.85" customHeight="1">
      <c r="U352" s="393"/>
      <c r="V352" s="392"/>
      <c r="W352"/>
      <c r="X352" s="399"/>
      <c r="Y352" s="399"/>
      <c r="Z352" s="399"/>
      <c r="AA352" s="399"/>
      <c r="AB352" s="399"/>
      <c r="AC352" s="399"/>
      <c r="AD352" s="399"/>
      <c r="AE352" s="399"/>
      <c r="AF352" s="399"/>
      <c r="AG352" s="399"/>
      <c r="AH352" s="399"/>
      <c r="AI352" s="399"/>
    </row>
    <row r="353" spans="21:35" ht="8.85" customHeight="1">
      <c r="U353" s="393"/>
      <c r="V353" s="392"/>
      <c r="W353"/>
      <c r="X353" s="399"/>
      <c r="Y353" s="399"/>
      <c r="Z353" s="399"/>
      <c r="AA353" s="399"/>
      <c r="AB353" s="399"/>
      <c r="AC353" s="399"/>
      <c r="AD353" s="399"/>
      <c r="AE353" s="399"/>
      <c r="AF353" s="399"/>
      <c r="AG353" s="399"/>
      <c r="AH353" s="399"/>
      <c r="AI353" s="399"/>
    </row>
    <row r="354" spans="21:35" ht="8.85" customHeight="1">
      <c r="U354" s="393"/>
      <c r="V354" s="392"/>
      <c r="W354"/>
      <c r="X354" s="399"/>
      <c r="Y354" s="399"/>
      <c r="Z354" s="399"/>
      <c r="AA354" s="399"/>
      <c r="AB354" s="399"/>
      <c r="AC354" s="399"/>
      <c r="AD354" s="399"/>
      <c r="AE354" s="399"/>
      <c r="AF354" s="399"/>
      <c r="AG354" s="399"/>
      <c r="AH354" s="399"/>
      <c r="AI354" s="399"/>
    </row>
    <row r="355" spans="21:35" ht="8.85" customHeight="1">
      <c r="U355" s="393"/>
      <c r="V355" s="392"/>
      <c r="W355"/>
      <c r="X355" s="399"/>
      <c r="Y355" s="399"/>
      <c r="Z355" s="399"/>
      <c r="AA355" s="399"/>
      <c r="AB355" s="399"/>
      <c r="AC355" s="399"/>
      <c r="AD355" s="399"/>
      <c r="AE355" s="399"/>
      <c r="AF355" s="399"/>
      <c r="AG355" s="399"/>
      <c r="AH355" s="399"/>
      <c r="AI355" s="399"/>
    </row>
    <row r="356" spans="21:35" ht="8.85" customHeight="1">
      <c r="U356" s="393"/>
      <c r="V356" s="392"/>
      <c r="W356"/>
      <c r="X356" s="399"/>
      <c r="Y356" s="399"/>
      <c r="Z356" s="399"/>
      <c r="AA356" s="399"/>
      <c r="AB356" s="399"/>
      <c r="AC356" s="399"/>
      <c r="AD356" s="399"/>
      <c r="AE356" s="399"/>
      <c r="AF356" s="399"/>
      <c r="AG356" s="399"/>
      <c r="AH356" s="399"/>
      <c r="AI356" s="399"/>
    </row>
    <row r="357" spans="21:35" ht="8.85" customHeight="1">
      <c r="U357" s="393"/>
      <c r="V357" s="392"/>
      <c r="W357"/>
      <c r="X357" s="399"/>
      <c r="Y357" s="399"/>
      <c r="Z357" s="399"/>
      <c r="AA357" s="399"/>
      <c r="AB357" s="399"/>
      <c r="AC357" s="399"/>
      <c r="AD357" s="399"/>
      <c r="AE357" s="399"/>
      <c r="AF357" s="399"/>
      <c r="AG357" s="399"/>
      <c r="AH357" s="399"/>
      <c r="AI357" s="399"/>
    </row>
    <row r="358" spans="21:35" ht="8.85" customHeight="1">
      <c r="U358" s="393"/>
      <c r="V358" s="392"/>
      <c r="W358"/>
      <c r="X358" s="399"/>
      <c r="Y358" s="399"/>
      <c r="Z358" s="399"/>
      <c r="AA358" s="399"/>
      <c r="AB358" s="399"/>
      <c r="AC358" s="399"/>
      <c r="AD358" s="399"/>
      <c r="AE358" s="399"/>
      <c r="AF358" s="399"/>
      <c r="AG358" s="399"/>
      <c r="AH358" s="399"/>
      <c r="AI358" s="399"/>
    </row>
    <row r="359" spans="21:35" ht="8.85" customHeight="1">
      <c r="U359" s="393"/>
      <c r="V359" s="392"/>
      <c r="W359"/>
      <c r="X359" s="399"/>
      <c r="Y359" s="399"/>
      <c r="Z359" s="399"/>
      <c r="AA359" s="399"/>
      <c r="AB359" s="399"/>
      <c r="AC359" s="399"/>
      <c r="AD359" s="399"/>
      <c r="AE359" s="399"/>
      <c r="AF359" s="399"/>
      <c r="AG359" s="399"/>
      <c r="AH359" s="399"/>
      <c r="AI359" s="399"/>
    </row>
    <row r="360" spans="21:35" ht="8.85" customHeight="1">
      <c r="U360" s="393"/>
      <c r="V360" s="392"/>
      <c r="W360"/>
      <c r="X360" s="399"/>
      <c r="Y360" s="399"/>
      <c r="Z360" s="399"/>
      <c r="AA360" s="399"/>
      <c r="AB360" s="399"/>
      <c r="AC360" s="399"/>
      <c r="AD360" s="399"/>
      <c r="AE360" s="399"/>
      <c r="AF360" s="399"/>
      <c r="AG360" s="399"/>
      <c r="AH360" s="399"/>
      <c r="AI360" s="399"/>
    </row>
    <row r="361" spans="21:35" ht="8.85" customHeight="1">
      <c r="U361" s="393"/>
      <c r="V361" s="392"/>
      <c r="W361"/>
      <c r="X361" s="399"/>
      <c r="Y361" s="399"/>
      <c r="Z361" s="399"/>
      <c r="AA361" s="399"/>
      <c r="AB361" s="399"/>
      <c r="AC361" s="399"/>
      <c r="AD361" s="399"/>
      <c r="AE361" s="399"/>
      <c r="AF361" s="399"/>
      <c r="AG361" s="399"/>
      <c r="AH361" s="399"/>
      <c r="AI361" s="399"/>
    </row>
    <row r="362" spans="21:35" ht="8.85" customHeight="1">
      <c r="U362" s="393"/>
      <c r="V362" s="392"/>
      <c r="W362"/>
      <c r="X362" s="399"/>
      <c r="Y362" s="399"/>
      <c r="Z362" s="399"/>
      <c r="AA362" s="399"/>
      <c r="AB362" s="399"/>
      <c r="AC362" s="399"/>
      <c r="AD362" s="399"/>
      <c r="AE362" s="399"/>
      <c r="AF362" s="399"/>
      <c r="AG362" s="399"/>
      <c r="AH362" s="399"/>
      <c r="AI362" s="399"/>
    </row>
    <row r="363" spans="21:35" ht="8.85" customHeight="1">
      <c r="U363" s="393"/>
      <c r="V363" s="392"/>
      <c r="W363"/>
      <c r="X363" s="399"/>
      <c r="Y363" s="399"/>
      <c r="Z363" s="399"/>
      <c r="AA363" s="399"/>
      <c r="AB363" s="399"/>
      <c r="AC363" s="399"/>
      <c r="AD363" s="399"/>
      <c r="AE363" s="399"/>
      <c r="AF363" s="399"/>
      <c r="AG363" s="399"/>
      <c r="AH363" s="399"/>
      <c r="AI363" s="399"/>
    </row>
    <row r="364" spans="21:35" ht="12.75">
      <c r="U364" s="393"/>
      <c r="V364" s="392"/>
      <c r="W364"/>
      <c r="X364" s="399"/>
      <c r="Y364" s="399"/>
      <c r="Z364" s="399"/>
      <c r="AA364" s="399"/>
      <c r="AB364" s="399"/>
      <c r="AC364" s="399"/>
      <c r="AD364" s="399"/>
      <c r="AE364" s="399"/>
      <c r="AF364" s="399"/>
      <c r="AG364" s="399"/>
      <c r="AH364" s="399"/>
      <c r="AI364" s="399"/>
    </row>
    <row r="365" spans="21:35" ht="12.75">
      <c r="U365" s="393"/>
      <c r="V365" s="392"/>
      <c r="W365"/>
      <c r="X365" s="399"/>
      <c r="Y365" s="399"/>
      <c r="Z365" s="399"/>
      <c r="AA365" s="399"/>
      <c r="AB365" s="399"/>
      <c r="AC365" s="399"/>
      <c r="AD365" s="399"/>
      <c r="AE365" s="399"/>
      <c r="AF365" s="399"/>
      <c r="AG365" s="399"/>
      <c r="AH365" s="399"/>
      <c r="AI365" s="399"/>
    </row>
    <row r="366" spans="21:35" ht="12.75">
      <c r="U366" s="393"/>
      <c r="V366" s="392"/>
      <c r="W366"/>
      <c r="X366" s="399"/>
      <c r="Y366" s="399"/>
      <c r="Z366" s="399"/>
      <c r="AA366" s="399"/>
      <c r="AB366" s="399"/>
      <c r="AC366" s="399"/>
      <c r="AD366" s="399"/>
      <c r="AE366" s="399"/>
      <c r="AF366" s="399"/>
      <c r="AG366" s="399"/>
      <c r="AH366" s="399"/>
      <c r="AI366" s="399"/>
    </row>
    <row r="367" spans="21:35" ht="12.75">
      <c r="U367" s="393"/>
      <c r="V367" s="392"/>
      <c r="W367"/>
      <c r="X367" s="399"/>
      <c r="Y367" s="399"/>
      <c r="Z367" s="399"/>
      <c r="AA367" s="399"/>
      <c r="AB367" s="399"/>
      <c r="AC367" s="399"/>
      <c r="AD367" s="399"/>
      <c r="AE367" s="399"/>
      <c r="AF367" s="399"/>
      <c r="AG367" s="399"/>
      <c r="AH367" s="399"/>
      <c r="AI367" s="399"/>
    </row>
    <row r="368" spans="21:35" ht="12.75">
      <c r="U368" s="393"/>
      <c r="V368" s="392"/>
      <c r="W368"/>
      <c r="X368" s="399"/>
      <c r="Y368" s="399"/>
      <c r="Z368" s="399"/>
      <c r="AA368" s="399"/>
      <c r="AB368" s="399"/>
      <c r="AC368" s="399"/>
      <c r="AD368" s="399"/>
      <c r="AE368" s="399"/>
      <c r="AF368" s="399"/>
      <c r="AG368" s="399"/>
      <c r="AH368" s="399"/>
      <c r="AI368" s="399"/>
    </row>
    <row r="369" spans="21:35" ht="12.75">
      <c r="U369" s="393"/>
      <c r="V369" s="392"/>
      <c r="W369"/>
      <c r="X369" s="399"/>
      <c r="Y369" s="399"/>
      <c r="Z369" s="399"/>
      <c r="AA369" s="399"/>
      <c r="AB369" s="399"/>
      <c r="AC369" s="399"/>
      <c r="AD369" s="399"/>
      <c r="AE369" s="399"/>
      <c r="AF369" s="399"/>
      <c r="AG369" s="399"/>
      <c r="AH369" s="399"/>
      <c r="AI369" s="399"/>
    </row>
    <row r="370" spans="21:35" ht="12.75">
      <c r="U370" s="393"/>
      <c r="V370" s="392"/>
      <c r="W370"/>
      <c r="X370" s="399"/>
      <c r="Y370" s="399"/>
      <c r="Z370" s="399"/>
      <c r="AA370" s="399"/>
      <c r="AB370" s="399"/>
      <c r="AC370" s="399"/>
      <c r="AD370" s="399"/>
      <c r="AE370" s="399"/>
      <c r="AF370" s="399"/>
      <c r="AG370" s="399"/>
      <c r="AH370" s="399"/>
      <c r="AI370" s="399"/>
    </row>
    <row r="371" spans="21:35" ht="12.75">
      <c r="U371" s="393"/>
      <c r="V371" s="392"/>
      <c r="W371"/>
      <c r="X371" s="399"/>
      <c r="Y371" s="399"/>
      <c r="Z371" s="399"/>
      <c r="AA371" s="399"/>
      <c r="AB371" s="399"/>
      <c r="AC371" s="399"/>
      <c r="AD371" s="399"/>
      <c r="AE371" s="399"/>
      <c r="AF371" s="399"/>
      <c r="AG371" s="399"/>
      <c r="AH371" s="399"/>
      <c r="AI371" s="399"/>
    </row>
    <row r="372" spans="21:35" ht="12.75">
      <c r="U372" s="393"/>
      <c r="V372" s="392"/>
      <c r="W372"/>
      <c r="X372" s="399"/>
      <c r="Y372" s="399"/>
      <c r="Z372" s="399"/>
      <c r="AA372" s="399"/>
      <c r="AB372" s="399"/>
      <c r="AC372" s="399"/>
      <c r="AD372" s="399"/>
      <c r="AE372" s="399"/>
      <c r="AF372" s="399"/>
      <c r="AG372" s="399"/>
      <c r="AH372" s="399"/>
      <c r="AI372" s="399"/>
    </row>
    <row r="373" spans="21:35" ht="12.75">
      <c r="U373" s="393"/>
      <c r="V373" s="392"/>
      <c r="W373"/>
      <c r="X373" s="399"/>
      <c r="Y373" s="399"/>
      <c r="Z373" s="399"/>
      <c r="AA373" s="399"/>
      <c r="AB373" s="399"/>
      <c r="AC373" s="399"/>
      <c r="AD373" s="399"/>
      <c r="AE373" s="399"/>
      <c r="AF373" s="399"/>
      <c r="AG373" s="399"/>
      <c r="AH373" s="399"/>
      <c r="AI373" s="399"/>
    </row>
    <row r="374" spans="21:35" ht="12.75">
      <c r="U374" s="393"/>
      <c r="V374" s="392"/>
      <c r="W374"/>
      <c r="X374" s="399"/>
      <c r="Y374" s="399"/>
      <c r="Z374" s="399"/>
      <c r="AA374" s="399"/>
      <c r="AB374" s="399"/>
      <c r="AC374" s="399"/>
      <c r="AD374" s="399"/>
      <c r="AE374" s="399"/>
      <c r="AF374" s="399"/>
      <c r="AG374" s="399"/>
      <c r="AH374" s="399"/>
      <c r="AI374" s="399"/>
    </row>
    <row r="375" spans="21:35" ht="12.75">
      <c r="U375" s="393"/>
      <c r="V375" s="392"/>
      <c r="W375"/>
      <c r="X375" s="399"/>
      <c r="Y375" s="399"/>
      <c r="Z375" s="399"/>
      <c r="AA375" s="399"/>
      <c r="AB375" s="399"/>
      <c r="AC375" s="399"/>
      <c r="AD375" s="399"/>
      <c r="AE375" s="399"/>
      <c r="AF375" s="399"/>
      <c r="AG375" s="399"/>
      <c r="AH375" s="399"/>
      <c r="AI375" s="399"/>
    </row>
    <row r="376" spans="21:35" ht="12.75">
      <c r="U376" s="393"/>
      <c r="V376" s="392"/>
      <c r="W376"/>
      <c r="X376" s="399"/>
      <c r="Y376" s="399"/>
      <c r="Z376" s="399"/>
      <c r="AA376" s="399"/>
      <c r="AB376" s="399"/>
      <c r="AC376" s="399"/>
      <c r="AD376" s="399"/>
      <c r="AE376" s="399"/>
      <c r="AF376" s="399"/>
      <c r="AG376" s="399"/>
      <c r="AH376" s="399"/>
      <c r="AI376" s="399"/>
    </row>
    <row r="377" spans="21:35" ht="12.75">
      <c r="U377" s="393"/>
      <c r="V377" s="392"/>
      <c r="W377"/>
      <c r="X377" s="399"/>
      <c r="Y377" s="399"/>
      <c r="Z377" s="399"/>
      <c r="AA377" s="399"/>
      <c r="AB377" s="399"/>
      <c r="AC377" s="399"/>
      <c r="AD377" s="399"/>
      <c r="AE377" s="399"/>
      <c r="AF377" s="399"/>
      <c r="AG377" s="399"/>
      <c r="AH377" s="399"/>
      <c r="AI377" s="399"/>
    </row>
    <row r="378" spans="21:35" ht="12.75">
      <c r="U378" s="393"/>
      <c r="V378" s="392"/>
      <c r="W378"/>
      <c r="X378" s="400"/>
      <c r="Y378" s="400"/>
      <c r="Z378" s="400"/>
      <c r="AA378" s="400"/>
      <c r="AB378" s="400"/>
      <c r="AC378" s="400"/>
      <c r="AD378" s="400"/>
      <c r="AE378" s="400"/>
      <c r="AF378" s="400"/>
      <c r="AG378" s="400"/>
      <c r="AH378" s="400"/>
      <c r="AI378" s="400"/>
    </row>
    <row r="379" spans="21:35" ht="12.75">
      <c r="U379" s="393"/>
      <c r="V379" s="392"/>
      <c r="W379"/>
      <c r="X379" s="400"/>
      <c r="Y379" s="400"/>
      <c r="Z379" s="400"/>
      <c r="AA379" s="400"/>
      <c r="AB379" s="400"/>
      <c r="AC379" s="400"/>
      <c r="AD379" s="400"/>
      <c r="AE379" s="400"/>
      <c r="AF379" s="400"/>
      <c r="AG379" s="400"/>
      <c r="AH379" s="400"/>
      <c r="AI379" s="400"/>
    </row>
    <row r="380" spans="21:35" ht="12.75">
      <c r="U380" s="393"/>
      <c r="V380" s="392"/>
      <c r="W380"/>
      <c r="X380" s="400"/>
      <c r="Y380" s="400"/>
      <c r="Z380" s="400"/>
      <c r="AA380" s="400"/>
      <c r="AB380" s="400"/>
      <c r="AC380" s="400"/>
      <c r="AD380" s="400"/>
      <c r="AE380" s="400"/>
      <c r="AF380" s="400"/>
      <c r="AG380" s="400"/>
      <c r="AH380" s="400"/>
      <c r="AI380" s="400"/>
    </row>
    <row r="381" spans="21:35" ht="12.75">
      <c r="U381" s="393"/>
      <c r="V381" s="392"/>
      <c r="W381"/>
      <c r="X381" s="400"/>
      <c r="Y381" s="400"/>
      <c r="Z381" s="400"/>
      <c r="AA381" s="400"/>
      <c r="AB381" s="400"/>
      <c r="AC381" s="400"/>
      <c r="AD381" s="400"/>
      <c r="AE381" s="400"/>
      <c r="AF381" s="400"/>
      <c r="AG381" s="400"/>
      <c r="AH381" s="400"/>
      <c r="AI381" s="400"/>
    </row>
    <row r="382" spans="21:35" ht="12.75">
      <c r="U382" s="393"/>
      <c r="V382" s="392"/>
      <c r="W382"/>
      <c r="X382" s="400"/>
      <c r="Y382" s="400"/>
      <c r="Z382" s="400"/>
      <c r="AA382" s="400"/>
      <c r="AB382" s="400"/>
      <c r="AC382" s="400"/>
      <c r="AD382" s="400"/>
      <c r="AE382" s="400"/>
      <c r="AF382" s="400"/>
      <c r="AG382" s="400"/>
      <c r="AH382" s="400"/>
      <c r="AI382" s="400"/>
    </row>
    <row r="383" spans="21:35" ht="12.75">
      <c r="U383" s="393"/>
      <c r="V383" s="392"/>
      <c r="W383"/>
      <c r="X383" s="400"/>
      <c r="Y383" s="400"/>
      <c r="Z383" s="400"/>
      <c r="AA383" s="400"/>
      <c r="AB383" s="400"/>
      <c r="AC383" s="400"/>
      <c r="AD383" s="400"/>
      <c r="AE383" s="400"/>
      <c r="AF383" s="400"/>
      <c r="AG383" s="400"/>
      <c r="AH383" s="400"/>
      <c r="AI383" s="400"/>
    </row>
    <row r="384" spans="21:35" ht="12.75">
      <c r="U384" s="393"/>
      <c r="V384" s="392"/>
      <c r="W384"/>
      <c r="X384" s="400"/>
      <c r="Y384" s="400"/>
      <c r="Z384" s="400"/>
      <c r="AA384" s="400"/>
      <c r="AB384" s="400"/>
      <c r="AC384" s="400"/>
      <c r="AD384" s="400"/>
      <c r="AE384" s="400"/>
      <c r="AF384" s="400"/>
      <c r="AG384" s="400"/>
      <c r="AH384" s="400"/>
      <c r="AI384" s="400"/>
    </row>
    <row r="385" spans="21:35" ht="12.75">
      <c r="U385" s="393"/>
      <c r="V385" s="392"/>
      <c r="W385"/>
      <c r="X385" s="400"/>
      <c r="Y385" s="400"/>
      <c r="Z385" s="400"/>
      <c r="AA385" s="400"/>
      <c r="AB385" s="400"/>
      <c r="AC385" s="400"/>
      <c r="AD385" s="400"/>
      <c r="AE385" s="400"/>
      <c r="AF385" s="400"/>
      <c r="AG385" s="400"/>
      <c r="AH385" s="400"/>
      <c r="AI385" s="400"/>
    </row>
    <row r="386" spans="21:35" ht="12.75">
      <c r="U386" s="393"/>
      <c r="V386" s="392"/>
      <c r="W386"/>
      <c r="X386" s="400"/>
      <c r="Y386" s="400"/>
      <c r="Z386" s="400"/>
      <c r="AA386" s="400"/>
      <c r="AB386" s="400"/>
      <c r="AC386" s="400"/>
      <c r="AD386" s="400"/>
      <c r="AE386" s="400"/>
      <c r="AF386" s="400"/>
      <c r="AG386" s="400"/>
      <c r="AH386" s="400"/>
      <c r="AI386" s="400"/>
    </row>
    <row r="387" spans="21:35" ht="12.75">
      <c r="U387" s="393"/>
      <c r="V387" s="392"/>
      <c r="W387"/>
      <c r="X387" s="400"/>
      <c r="Y387" s="400"/>
      <c r="Z387" s="400"/>
      <c r="AA387" s="400"/>
      <c r="AB387" s="400"/>
      <c r="AC387" s="400"/>
      <c r="AD387" s="400"/>
      <c r="AE387" s="400"/>
      <c r="AF387" s="400"/>
      <c r="AG387" s="400"/>
      <c r="AH387" s="400"/>
      <c r="AI387" s="400"/>
    </row>
    <row r="388" spans="21:35" ht="12.75">
      <c r="U388" s="393"/>
      <c r="V388" s="392"/>
      <c r="W388"/>
      <c r="X388" s="400"/>
      <c r="Y388" s="400"/>
      <c r="Z388" s="400"/>
      <c r="AA388" s="400"/>
      <c r="AB388" s="400"/>
      <c r="AC388" s="400"/>
      <c r="AD388" s="400"/>
      <c r="AE388" s="400"/>
      <c r="AF388" s="400"/>
      <c r="AG388" s="400"/>
      <c r="AH388" s="400"/>
      <c r="AI388" s="400"/>
    </row>
    <row r="389" spans="21:35" ht="12.75">
      <c r="U389" s="393"/>
      <c r="V389" s="392"/>
      <c r="W389"/>
      <c r="X389" s="400"/>
      <c r="Y389" s="400"/>
      <c r="Z389" s="400"/>
      <c r="AA389" s="400"/>
      <c r="AB389" s="400"/>
      <c r="AC389" s="400"/>
      <c r="AD389" s="400"/>
      <c r="AE389" s="400"/>
      <c r="AF389" s="400"/>
      <c r="AG389" s="400"/>
      <c r="AH389" s="400"/>
      <c r="AI389" s="400"/>
    </row>
    <row r="390" spans="21:35" ht="12.75">
      <c r="U390" s="393"/>
      <c r="V390" s="392"/>
      <c r="W390"/>
      <c r="X390" s="400"/>
      <c r="Y390" s="400"/>
      <c r="Z390" s="400"/>
      <c r="AA390" s="400"/>
      <c r="AB390" s="400"/>
      <c r="AC390" s="400"/>
      <c r="AD390" s="400"/>
      <c r="AE390" s="400"/>
      <c r="AF390" s="400"/>
      <c r="AG390" s="400"/>
      <c r="AH390" s="400"/>
      <c r="AI390" s="400"/>
    </row>
    <row r="391" spans="21:35" ht="12.75">
      <c r="U391" s="393"/>
      <c r="V391" s="392"/>
      <c r="W391"/>
      <c r="X391" s="400"/>
      <c r="Y391" s="400"/>
      <c r="Z391" s="400"/>
      <c r="AA391" s="400"/>
      <c r="AB391" s="400"/>
      <c r="AC391" s="400"/>
      <c r="AD391" s="400"/>
      <c r="AE391" s="400"/>
      <c r="AF391" s="400"/>
      <c r="AG391" s="400"/>
      <c r="AH391" s="400"/>
      <c r="AI391" s="400"/>
    </row>
    <row r="392" spans="21:35" ht="12.75">
      <c r="U392" s="393"/>
      <c r="V392" s="392"/>
      <c r="W392"/>
      <c r="X392" s="400"/>
      <c r="Y392" s="400"/>
      <c r="Z392" s="400"/>
      <c r="AA392" s="400"/>
      <c r="AB392" s="400"/>
      <c r="AC392" s="400"/>
      <c r="AD392" s="400"/>
      <c r="AE392" s="400"/>
      <c r="AF392" s="400"/>
      <c r="AG392" s="400"/>
      <c r="AH392" s="400"/>
      <c r="AI392" s="400"/>
    </row>
    <row r="393" spans="21:35" ht="12.75">
      <c r="U393" s="393"/>
      <c r="V393" s="392"/>
      <c r="W393"/>
      <c r="X393" s="400"/>
      <c r="Y393" s="400"/>
      <c r="Z393" s="400"/>
      <c r="AA393" s="400"/>
      <c r="AB393" s="400"/>
      <c r="AC393" s="400"/>
      <c r="AD393" s="400"/>
      <c r="AE393" s="400"/>
      <c r="AF393" s="400"/>
      <c r="AG393" s="400"/>
      <c r="AH393" s="400"/>
      <c r="AI393" s="400"/>
    </row>
    <row r="394" spans="21:35" ht="12.75">
      <c r="U394" s="393"/>
      <c r="V394" s="392"/>
      <c r="W394"/>
      <c r="X394" s="400"/>
      <c r="Y394" s="400"/>
      <c r="Z394" s="400"/>
      <c r="AA394" s="400"/>
      <c r="AB394" s="400"/>
      <c r="AC394" s="400"/>
      <c r="AD394" s="400"/>
      <c r="AE394" s="400"/>
      <c r="AF394" s="400"/>
      <c r="AG394" s="400"/>
      <c r="AH394" s="400"/>
      <c r="AI394" s="400"/>
    </row>
    <row r="395" spans="21:35" ht="12.75">
      <c r="U395" s="393"/>
      <c r="V395" s="392"/>
      <c r="W395"/>
      <c r="X395" s="400"/>
      <c r="Y395" s="400"/>
      <c r="Z395" s="400"/>
      <c r="AA395" s="400"/>
      <c r="AB395" s="400"/>
      <c r="AC395" s="400"/>
      <c r="AD395" s="400"/>
      <c r="AE395" s="400"/>
      <c r="AF395" s="400"/>
      <c r="AG395" s="400"/>
      <c r="AH395" s="400"/>
      <c r="AI395" s="400"/>
    </row>
    <row r="396" spans="21:35" ht="12.75">
      <c r="U396" s="393"/>
      <c r="V396" s="392"/>
      <c r="W396"/>
      <c r="X396" s="400"/>
      <c r="Y396" s="400"/>
      <c r="Z396" s="400"/>
      <c r="AA396" s="400"/>
      <c r="AB396" s="400"/>
      <c r="AC396" s="400"/>
      <c r="AD396" s="400"/>
      <c r="AE396" s="400"/>
      <c r="AF396" s="400"/>
      <c r="AG396" s="400"/>
      <c r="AH396" s="400"/>
      <c r="AI396" s="400"/>
    </row>
    <row r="397" spans="21:35" ht="12.75">
      <c r="U397" s="393"/>
      <c r="V397" s="392"/>
      <c r="W397"/>
      <c r="X397" s="400"/>
      <c r="Y397" s="400"/>
      <c r="Z397" s="400"/>
      <c r="AA397" s="400"/>
      <c r="AB397" s="400"/>
      <c r="AC397" s="400"/>
      <c r="AD397" s="400"/>
      <c r="AE397" s="400"/>
      <c r="AF397" s="400"/>
      <c r="AG397" s="400"/>
      <c r="AH397" s="400"/>
      <c r="AI397" s="400"/>
    </row>
    <row r="398" spans="21:35" ht="12.75">
      <c r="U398" s="393"/>
      <c r="V398" s="392"/>
      <c r="W398"/>
      <c r="X398" s="400"/>
      <c r="Y398" s="400"/>
      <c r="Z398" s="400"/>
      <c r="AA398" s="400"/>
      <c r="AB398" s="400"/>
      <c r="AC398" s="400"/>
      <c r="AD398" s="400"/>
      <c r="AE398" s="400"/>
      <c r="AF398" s="400"/>
      <c r="AG398" s="400"/>
      <c r="AH398" s="400"/>
      <c r="AI398" s="400"/>
    </row>
    <row r="399" spans="21:35" ht="12.75">
      <c r="U399" s="393"/>
      <c r="V399" s="392"/>
      <c r="W399"/>
      <c r="X399" s="400"/>
      <c r="Y399" s="400"/>
      <c r="Z399" s="400"/>
      <c r="AA399" s="400"/>
      <c r="AB399" s="400"/>
      <c r="AC399" s="400"/>
      <c r="AD399" s="400"/>
      <c r="AE399" s="400"/>
      <c r="AF399" s="400"/>
      <c r="AG399" s="400"/>
      <c r="AH399" s="400"/>
      <c r="AI399" s="400"/>
    </row>
    <row r="400" spans="21:35" ht="12.75">
      <c r="U400" s="393"/>
      <c r="V400" s="392"/>
      <c r="W400"/>
      <c r="X400" s="400"/>
      <c r="Y400" s="400"/>
      <c r="Z400" s="400"/>
      <c r="AA400" s="400"/>
      <c r="AB400" s="400"/>
      <c r="AC400" s="400"/>
      <c r="AD400" s="400"/>
      <c r="AE400" s="400"/>
      <c r="AF400" s="400"/>
      <c r="AG400" s="400"/>
      <c r="AH400" s="400"/>
      <c r="AI400" s="400"/>
    </row>
    <row r="401" spans="21:35" ht="12.75">
      <c r="U401" s="393"/>
      <c r="V401" s="392"/>
      <c r="W401"/>
      <c r="X401" s="400"/>
      <c r="Y401" s="400"/>
      <c r="Z401" s="400"/>
      <c r="AA401" s="400"/>
      <c r="AB401" s="400"/>
      <c r="AC401" s="400"/>
      <c r="AD401" s="400"/>
      <c r="AE401" s="400"/>
      <c r="AF401" s="400"/>
      <c r="AG401" s="400"/>
      <c r="AH401" s="400"/>
      <c r="AI401" s="400"/>
    </row>
    <row r="402" spans="21:35" ht="12.75">
      <c r="U402" s="393"/>
      <c r="V402" s="392"/>
      <c r="W402"/>
      <c r="X402" s="400"/>
      <c r="Y402" s="400"/>
      <c r="Z402" s="400"/>
      <c r="AA402" s="400"/>
      <c r="AB402" s="400"/>
      <c r="AC402" s="400"/>
      <c r="AD402" s="400"/>
      <c r="AE402" s="400"/>
      <c r="AF402" s="400"/>
      <c r="AG402" s="400"/>
      <c r="AH402" s="400"/>
      <c r="AI402" s="400"/>
    </row>
    <row r="403" spans="21:35" ht="12.75">
      <c r="U403" s="393"/>
      <c r="V403" s="392"/>
      <c r="W403"/>
      <c r="X403" s="400"/>
      <c r="Y403" s="400"/>
      <c r="Z403" s="400"/>
      <c r="AA403" s="400"/>
      <c r="AB403" s="400"/>
      <c r="AC403" s="400"/>
      <c r="AD403" s="400"/>
      <c r="AE403" s="400"/>
      <c r="AF403" s="400"/>
      <c r="AG403" s="400"/>
      <c r="AH403" s="400"/>
      <c r="AI403" s="400"/>
    </row>
    <row r="404" spans="21:35" ht="12.75">
      <c r="U404" s="393"/>
      <c r="V404" s="392"/>
      <c r="W404"/>
      <c r="X404" s="400"/>
      <c r="Y404" s="400"/>
      <c r="Z404" s="400"/>
      <c r="AA404" s="400"/>
      <c r="AB404" s="400"/>
      <c r="AC404" s="400"/>
      <c r="AD404" s="400"/>
      <c r="AE404" s="400"/>
      <c r="AF404" s="400"/>
      <c r="AG404" s="400"/>
      <c r="AH404" s="400"/>
      <c r="AI404" s="400"/>
    </row>
    <row r="405" spans="21:35" ht="12.75">
      <c r="U405" s="393"/>
      <c r="V405" s="392"/>
      <c r="W405"/>
      <c r="X405" s="400"/>
      <c r="Y405" s="400"/>
      <c r="Z405" s="400"/>
      <c r="AA405" s="400"/>
      <c r="AB405" s="400"/>
      <c r="AC405" s="400"/>
      <c r="AD405" s="400"/>
      <c r="AE405" s="400"/>
      <c r="AF405" s="400"/>
      <c r="AG405" s="400"/>
      <c r="AH405" s="400"/>
      <c r="AI405" s="400"/>
    </row>
    <row r="406" spans="21:35" ht="12.75">
      <c r="U406" s="393"/>
      <c r="V406" s="392"/>
      <c r="W406"/>
      <c r="X406" s="400"/>
      <c r="Y406" s="400"/>
      <c r="Z406" s="400"/>
      <c r="AA406" s="400"/>
      <c r="AB406" s="400"/>
      <c r="AC406" s="400"/>
      <c r="AD406" s="400"/>
      <c r="AE406" s="400"/>
      <c r="AF406" s="400"/>
      <c r="AG406" s="400"/>
      <c r="AH406" s="400"/>
      <c r="AI406" s="400"/>
    </row>
    <row r="407" spans="21:35" ht="12.75">
      <c r="U407" s="393"/>
      <c r="V407" s="392"/>
      <c r="W407"/>
      <c r="X407" s="400"/>
      <c r="Y407" s="400"/>
      <c r="Z407" s="400"/>
      <c r="AA407" s="400"/>
      <c r="AB407" s="400"/>
      <c r="AC407" s="400"/>
      <c r="AD407" s="400"/>
      <c r="AE407" s="400"/>
      <c r="AF407" s="400"/>
      <c r="AG407" s="400"/>
      <c r="AH407" s="400"/>
      <c r="AI407" s="400"/>
    </row>
    <row r="408" spans="21:35" ht="12.75">
      <c r="U408" s="393"/>
      <c r="V408" s="392"/>
      <c r="W408"/>
      <c r="X408" s="400"/>
      <c r="Y408" s="400"/>
      <c r="Z408" s="400"/>
      <c r="AA408" s="400"/>
      <c r="AB408" s="400"/>
      <c r="AC408" s="400"/>
      <c r="AD408" s="400"/>
      <c r="AE408" s="400"/>
      <c r="AF408" s="400"/>
      <c r="AG408" s="400"/>
      <c r="AH408" s="400"/>
      <c r="AI408" s="400"/>
    </row>
    <row r="409" spans="21:35" ht="12.75">
      <c r="U409" s="393"/>
      <c r="V409" s="392"/>
      <c r="W409"/>
      <c r="X409" s="400"/>
      <c r="Y409" s="400"/>
      <c r="Z409" s="400"/>
      <c r="AA409" s="400"/>
      <c r="AB409" s="400"/>
      <c r="AC409" s="400"/>
      <c r="AD409" s="400"/>
      <c r="AE409" s="400"/>
      <c r="AF409" s="400"/>
      <c r="AG409" s="400"/>
      <c r="AH409" s="400"/>
      <c r="AI409" s="400"/>
    </row>
    <row r="410" spans="21:35" ht="12.75">
      <c r="U410" s="393"/>
      <c r="V410" s="392"/>
      <c r="W410"/>
      <c r="X410" s="400"/>
      <c r="Y410" s="400"/>
      <c r="Z410" s="400"/>
      <c r="AA410" s="400"/>
      <c r="AB410" s="400"/>
      <c r="AC410" s="400"/>
      <c r="AD410" s="400"/>
      <c r="AE410" s="400"/>
      <c r="AF410" s="400"/>
      <c r="AG410" s="400"/>
      <c r="AH410" s="400"/>
      <c r="AI410" s="400"/>
    </row>
    <row r="411" spans="21:35" ht="12.75">
      <c r="U411" s="393"/>
      <c r="V411" s="392"/>
      <c r="W411"/>
      <c r="X411" s="400"/>
      <c r="Y411" s="400"/>
      <c r="Z411" s="400"/>
      <c r="AA411" s="400"/>
      <c r="AB411" s="400"/>
      <c r="AC411" s="400"/>
      <c r="AD411" s="400"/>
      <c r="AE411" s="400"/>
      <c r="AF411" s="400"/>
      <c r="AG411" s="400"/>
      <c r="AH411" s="400"/>
      <c r="AI411" s="400"/>
    </row>
    <row r="412" spans="21:35" ht="12.75">
      <c r="U412" s="393"/>
      <c r="V412" s="392"/>
      <c r="W412"/>
      <c r="X412" s="400"/>
      <c r="Y412" s="400"/>
      <c r="Z412" s="400"/>
      <c r="AA412" s="400"/>
      <c r="AB412" s="400"/>
      <c r="AC412" s="400"/>
      <c r="AD412" s="400"/>
      <c r="AE412" s="400"/>
      <c r="AF412" s="400"/>
      <c r="AG412" s="400"/>
      <c r="AH412" s="400"/>
      <c r="AI412" s="400"/>
    </row>
    <row r="413" spans="21:35" ht="12.75">
      <c r="U413" s="393"/>
      <c r="V413" s="392"/>
      <c r="W413"/>
      <c r="X413" s="400"/>
      <c r="Y413" s="400"/>
      <c r="Z413" s="400"/>
      <c r="AA413" s="400"/>
      <c r="AB413" s="400"/>
      <c r="AC413" s="400"/>
      <c r="AD413" s="400"/>
      <c r="AE413" s="400"/>
      <c r="AF413" s="400"/>
      <c r="AG413" s="400"/>
      <c r="AH413" s="400"/>
      <c r="AI413" s="400"/>
    </row>
    <row r="414" spans="21:35" ht="12.75">
      <c r="U414" s="393"/>
      <c r="V414" s="392"/>
      <c r="W414"/>
      <c r="X414" s="400"/>
      <c r="Y414" s="400"/>
      <c r="Z414" s="400"/>
      <c r="AA414" s="400"/>
      <c r="AB414" s="400"/>
      <c r="AC414" s="400"/>
      <c r="AD414" s="400"/>
      <c r="AE414" s="400"/>
      <c r="AF414" s="400"/>
      <c r="AG414" s="400"/>
      <c r="AH414" s="400"/>
      <c r="AI414" s="400"/>
    </row>
    <row r="415" spans="21:35" ht="12.75">
      <c r="U415" s="393"/>
      <c r="V415" s="392"/>
      <c r="W415"/>
      <c r="X415" s="400"/>
      <c r="Y415" s="400"/>
      <c r="Z415" s="400"/>
      <c r="AA415" s="400"/>
      <c r="AB415" s="400"/>
      <c r="AC415" s="400"/>
      <c r="AD415" s="400"/>
      <c r="AE415" s="400"/>
      <c r="AF415" s="400"/>
      <c r="AG415" s="400"/>
      <c r="AH415" s="400"/>
      <c r="AI415" s="400"/>
    </row>
    <row r="416" spans="21:35" ht="12.75">
      <c r="U416" s="393"/>
      <c r="V416" s="392"/>
      <c r="W416"/>
      <c r="X416" s="400"/>
      <c r="Y416" s="400"/>
      <c r="Z416" s="400"/>
      <c r="AA416" s="400"/>
      <c r="AB416" s="400"/>
      <c r="AC416" s="400"/>
      <c r="AD416" s="400"/>
      <c r="AE416" s="400"/>
      <c r="AF416" s="400"/>
      <c r="AG416" s="400"/>
      <c r="AH416" s="400"/>
      <c r="AI416" s="400"/>
    </row>
    <row r="417" spans="21:35" ht="12.75">
      <c r="U417" s="393"/>
      <c r="V417" s="392"/>
      <c r="W417"/>
      <c r="X417" s="400"/>
      <c r="Y417" s="400"/>
      <c r="Z417" s="400"/>
      <c r="AA417" s="400"/>
      <c r="AB417" s="400"/>
      <c r="AC417" s="400"/>
      <c r="AD417" s="400"/>
      <c r="AE417" s="400"/>
      <c r="AF417" s="400"/>
      <c r="AG417" s="400"/>
      <c r="AH417" s="400"/>
      <c r="AI417" s="400"/>
    </row>
    <row r="418" spans="21:35" ht="12.75">
      <c r="U418" s="393"/>
      <c r="V418" s="392"/>
      <c r="W418"/>
      <c r="X418" s="400"/>
      <c r="Y418" s="400"/>
      <c r="Z418" s="400"/>
      <c r="AA418" s="400"/>
      <c r="AB418" s="400"/>
      <c r="AC418" s="400"/>
      <c r="AD418" s="400"/>
      <c r="AE418" s="400"/>
      <c r="AF418" s="400"/>
      <c r="AG418" s="400"/>
      <c r="AH418" s="400"/>
      <c r="AI418" s="400"/>
    </row>
    <row r="419" spans="21:35" ht="12.75">
      <c r="U419" s="393"/>
      <c r="V419" s="392"/>
      <c r="W419"/>
      <c r="X419" s="400"/>
      <c r="Y419" s="400"/>
      <c r="Z419" s="400"/>
      <c r="AA419" s="400"/>
      <c r="AB419" s="400"/>
      <c r="AC419" s="400"/>
      <c r="AD419" s="400"/>
      <c r="AE419" s="400"/>
      <c r="AF419" s="400"/>
      <c r="AG419" s="400"/>
      <c r="AH419" s="400"/>
      <c r="AI419" s="400"/>
    </row>
    <row r="420" spans="21:35" ht="12.75">
      <c r="U420" s="393"/>
      <c r="V420" s="392"/>
      <c r="W420"/>
      <c r="X420" s="400"/>
      <c r="Y420" s="400"/>
      <c r="Z420" s="400"/>
      <c r="AA420" s="400"/>
      <c r="AB420" s="400"/>
      <c r="AC420" s="400"/>
      <c r="AD420" s="400"/>
      <c r="AE420" s="400"/>
      <c r="AF420" s="400"/>
      <c r="AG420" s="400"/>
      <c r="AH420" s="400"/>
      <c r="AI420" s="400"/>
    </row>
    <row r="421" spans="21:35" ht="12.75">
      <c r="U421" s="393"/>
      <c r="V421" s="392"/>
      <c r="W421"/>
      <c r="X421" s="400"/>
      <c r="Y421" s="400"/>
      <c r="Z421" s="400"/>
      <c r="AA421" s="400"/>
      <c r="AB421" s="400"/>
      <c r="AC421" s="400"/>
      <c r="AD421" s="400"/>
      <c r="AE421" s="400"/>
      <c r="AF421" s="400"/>
      <c r="AG421" s="400"/>
      <c r="AH421" s="400"/>
      <c r="AI421" s="400"/>
    </row>
    <row r="422" spans="21:35" ht="12.75">
      <c r="U422" s="393"/>
      <c r="V422" s="392"/>
      <c r="W422"/>
      <c r="X422" s="400"/>
      <c r="Y422" s="400"/>
      <c r="Z422" s="400"/>
      <c r="AA422" s="400"/>
      <c r="AB422" s="400"/>
      <c r="AC422" s="400"/>
      <c r="AD422" s="400"/>
      <c r="AE422" s="400"/>
      <c r="AF422" s="400"/>
      <c r="AG422" s="400"/>
      <c r="AH422" s="400"/>
      <c r="AI422" s="400"/>
    </row>
    <row r="423" spans="21:35" ht="12.75">
      <c r="U423" s="393"/>
      <c r="V423" s="392"/>
      <c r="W423"/>
      <c r="X423" s="400"/>
      <c r="Y423" s="400"/>
      <c r="Z423" s="400"/>
      <c r="AA423" s="400"/>
      <c r="AB423" s="400"/>
      <c r="AC423" s="400"/>
      <c r="AD423" s="400"/>
      <c r="AE423" s="400"/>
      <c r="AF423" s="400"/>
      <c r="AG423" s="400"/>
      <c r="AH423" s="400"/>
      <c r="AI423" s="400"/>
    </row>
    <row r="424" spans="21:35" ht="12.75">
      <c r="U424" s="393"/>
      <c r="V424" s="392"/>
      <c r="W424"/>
      <c r="X424" s="400"/>
      <c r="Y424" s="400"/>
      <c r="Z424" s="400"/>
      <c r="AA424" s="400"/>
      <c r="AB424" s="400"/>
      <c r="AC424" s="400"/>
      <c r="AD424" s="400"/>
      <c r="AE424" s="400"/>
      <c r="AF424" s="400"/>
      <c r="AG424" s="400"/>
      <c r="AH424" s="400"/>
      <c r="AI424" s="400"/>
    </row>
    <row r="425" spans="21:35" ht="12.75">
      <c r="U425" s="393"/>
      <c r="V425" s="392"/>
      <c r="W425"/>
      <c r="X425" s="400"/>
      <c r="Y425" s="400"/>
      <c r="Z425" s="400"/>
      <c r="AA425" s="400"/>
      <c r="AB425" s="400"/>
      <c r="AC425" s="400"/>
      <c r="AD425" s="400"/>
      <c r="AE425" s="400"/>
      <c r="AF425" s="400"/>
      <c r="AG425" s="400"/>
      <c r="AH425" s="400"/>
      <c r="AI425" s="400"/>
    </row>
    <row r="426" spans="21:35" ht="12.75">
      <c r="U426" s="393"/>
      <c r="V426" s="392"/>
      <c r="W426"/>
      <c r="X426" s="400"/>
      <c r="Y426" s="400"/>
      <c r="Z426" s="400"/>
      <c r="AA426" s="400"/>
      <c r="AB426" s="400"/>
      <c r="AC426" s="400"/>
      <c r="AD426" s="400"/>
      <c r="AE426" s="400"/>
      <c r="AF426" s="400"/>
      <c r="AG426" s="400"/>
      <c r="AH426" s="400"/>
      <c r="AI426" s="400"/>
    </row>
    <row r="427" spans="21:35" ht="12.75">
      <c r="U427" s="393"/>
      <c r="V427" s="392"/>
      <c r="W427"/>
      <c r="X427" s="400"/>
      <c r="Y427" s="400"/>
      <c r="Z427" s="400"/>
      <c r="AA427" s="400"/>
      <c r="AB427" s="400"/>
      <c r="AC427" s="400"/>
      <c r="AD427" s="400"/>
      <c r="AE427" s="400"/>
      <c r="AF427" s="400"/>
      <c r="AG427" s="400"/>
      <c r="AH427" s="400"/>
      <c r="AI427" s="400"/>
    </row>
    <row r="428" spans="21:35" ht="12.75">
      <c r="U428" s="393"/>
      <c r="V428" s="392"/>
      <c r="W428"/>
      <c r="X428" s="400"/>
      <c r="Y428" s="400"/>
      <c r="Z428" s="400"/>
      <c r="AA428" s="400"/>
      <c r="AB428" s="400"/>
      <c r="AC428" s="400"/>
      <c r="AD428" s="400"/>
      <c r="AE428" s="400"/>
      <c r="AF428" s="400"/>
      <c r="AG428" s="400"/>
      <c r="AH428" s="400"/>
      <c r="AI428" s="400"/>
    </row>
    <row r="429" spans="21:35" ht="13.5" thickBot="1">
      <c r="U429" s="393"/>
      <c r="V429" s="392"/>
      <c r="W429"/>
      <c r="X429" s="400"/>
      <c r="Y429" s="400"/>
      <c r="Z429" s="400"/>
      <c r="AA429" s="400"/>
      <c r="AB429" s="400"/>
      <c r="AC429" s="400"/>
      <c r="AD429" s="400"/>
      <c r="AE429" s="400"/>
      <c r="AF429" s="400"/>
      <c r="AG429" s="400"/>
      <c r="AH429" s="400"/>
      <c r="AI429" s="400"/>
    </row>
    <row r="430" spans="21:35" ht="12.75">
      <c r="U430" s="392"/>
      <c r="V430" s="401"/>
      <c r="W430"/>
      <c r="X430" s="402"/>
      <c r="Y430" s="402"/>
      <c r="Z430" s="402"/>
      <c r="AA430" s="402"/>
      <c r="AB430" s="402"/>
      <c r="AC430" s="402"/>
      <c r="AD430" s="402"/>
      <c r="AE430" s="402"/>
      <c r="AF430" s="402"/>
      <c r="AG430" s="402"/>
      <c r="AH430" s="402"/>
      <c r="AI430" s="402"/>
    </row>
    <row r="431" spans="21:35" ht="12.75">
      <c r="U431" s="393"/>
      <c r="V431" s="392"/>
      <c r="W431"/>
      <c r="X431" s="402"/>
      <c r="Y431" s="402"/>
      <c r="Z431" s="402"/>
      <c r="AA431" s="402"/>
      <c r="AB431" s="402"/>
      <c r="AC431" s="402"/>
      <c r="AD431" s="402"/>
      <c r="AE431" s="402"/>
      <c r="AF431" s="402"/>
      <c r="AG431" s="402"/>
      <c r="AH431" s="402"/>
      <c r="AI431" s="402"/>
    </row>
    <row r="432" spans="21:35" ht="12.75">
      <c r="U432" s="393"/>
      <c r="V432" s="392"/>
      <c r="W432"/>
      <c r="X432" s="402"/>
      <c r="Y432" s="402"/>
      <c r="Z432" s="402"/>
      <c r="AA432" s="402"/>
      <c r="AB432" s="402"/>
      <c r="AC432" s="402"/>
      <c r="AD432" s="402"/>
      <c r="AE432" s="402"/>
      <c r="AF432" s="402"/>
      <c r="AG432" s="402"/>
      <c r="AH432" s="402"/>
      <c r="AI432" s="402"/>
    </row>
    <row r="433" spans="21:35" ht="12.75">
      <c r="U433" s="393"/>
      <c r="V433" s="392"/>
      <c r="W433"/>
      <c r="X433" s="402"/>
      <c r="Y433" s="402"/>
      <c r="Z433" s="402"/>
      <c r="AA433" s="402"/>
      <c r="AB433" s="402"/>
      <c r="AC433" s="402"/>
      <c r="AD433" s="402"/>
      <c r="AE433" s="402"/>
      <c r="AF433" s="402"/>
      <c r="AG433" s="402"/>
      <c r="AH433" s="402"/>
      <c r="AI433" s="402"/>
    </row>
    <row r="434" spans="21:35" ht="12.75">
      <c r="U434" s="393"/>
      <c r="V434" s="392"/>
      <c r="W434"/>
      <c r="X434" s="402"/>
      <c r="Y434" s="402"/>
      <c r="Z434" s="402"/>
      <c r="AA434" s="402"/>
      <c r="AB434" s="402"/>
      <c r="AC434" s="402"/>
      <c r="AD434" s="402"/>
      <c r="AE434" s="402"/>
      <c r="AF434" s="402"/>
      <c r="AG434" s="402"/>
      <c r="AH434" s="402"/>
      <c r="AI434" s="402"/>
    </row>
    <row r="435" spans="21:35" ht="12.75">
      <c r="U435" s="393"/>
      <c r="V435" s="392"/>
      <c r="W435"/>
      <c r="X435" s="402"/>
      <c r="Y435" s="402"/>
      <c r="Z435" s="402"/>
      <c r="AA435" s="402"/>
      <c r="AB435" s="402"/>
      <c r="AC435" s="402"/>
      <c r="AD435" s="402"/>
      <c r="AE435" s="402"/>
      <c r="AF435" s="402"/>
      <c r="AG435" s="402"/>
      <c r="AH435" s="402"/>
      <c r="AI435" s="402"/>
    </row>
    <row r="436" spans="21:35" ht="12.75">
      <c r="U436" s="393"/>
      <c r="V436" s="392"/>
      <c r="W436"/>
      <c r="X436" s="402"/>
      <c r="Y436" s="402"/>
      <c r="Z436" s="402"/>
      <c r="AA436" s="402"/>
      <c r="AB436" s="402"/>
      <c r="AC436" s="402"/>
      <c r="AD436" s="402"/>
      <c r="AE436" s="402"/>
      <c r="AF436" s="402"/>
      <c r="AG436" s="402"/>
      <c r="AH436" s="402"/>
      <c r="AI436" s="402"/>
    </row>
    <row r="437" spans="21:35" ht="12.75">
      <c r="U437" s="393"/>
      <c r="V437" s="392"/>
      <c r="W437"/>
      <c r="X437" s="402"/>
      <c r="Y437" s="402"/>
      <c r="Z437" s="402"/>
      <c r="AA437" s="402"/>
      <c r="AB437" s="402"/>
      <c r="AC437" s="402"/>
      <c r="AD437" s="402"/>
      <c r="AE437" s="402"/>
      <c r="AF437" s="402"/>
      <c r="AG437" s="402"/>
      <c r="AH437" s="402"/>
      <c r="AI437" s="402"/>
    </row>
    <row r="438" spans="21:35" ht="12.75">
      <c r="U438" s="393"/>
      <c r="V438" s="392"/>
      <c r="W438"/>
      <c r="X438" s="402"/>
      <c r="Y438" s="402"/>
      <c r="Z438" s="402"/>
      <c r="AA438" s="402"/>
      <c r="AB438" s="402"/>
      <c r="AC438" s="402"/>
      <c r="AD438" s="402"/>
      <c r="AE438" s="402"/>
      <c r="AF438" s="402"/>
      <c r="AG438" s="402"/>
      <c r="AH438" s="402"/>
      <c r="AI438" s="402"/>
    </row>
    <row r="439" spans="21:35" ht="12.75">
      <c r="U439" s="393"/>
      <c r="V439" s="392"/>
      <c r="W439"/>
      <c r="X439" s="402"/>
      <c r="Y439" s="402"/>
      <c r="Z439" s="402"/>
      <c r="AA439" s="402"/>
      <c r="AB439" s="402"/>
      <c r="AC439" s="402"/>
      <c r="AD439" s="402"/>
      <c r="AE439" s="402"/>
      <c r="AF439" s="402"/>
      <c r="AG439" s="402"/>
      <c r="AH439" s="402"/>
      <c r="AI439" s="402"/>
    </row>
    <row r="440" spans="21:35" ht="12.75">
      <c r="U440" s="393"/>
      <c r="V440" s="392"/>
      <c r="W440"/>
      <c r="X440" s="402"/>
      <c r="Y440" s="402"/>
      <c r="Z440" s="402"/>
      <c r="AA440" s="402"/>
      <c r="AB440" s="402"/>
      <c r="AC440" s="402"/>
      <c r="AD440" s="402"/>
      <c r="AE440" s="402"/>
      <c r="AF440" s="402"/>
      <c r="AG440" s="402"/>
      <c r="AH440" s="402"/>
      <c r="AI440" s="402"/>
    </row>
    <row r="441" spans="21:35" ht="12.75">
      <c r="U441" s="393"/>
      <c r="V441" s="392"/>
      <c r="W441"/>
      <c r="X441" s="402"/>
      <c r="Y441" s="402"/>
      <c r="Z441" s="402"/>
      <c r="AA441" s="402"/>
      <c r="AB441" s="402"/>
      <c r="AC441" s="402"/>
      <c r="AD441" s="402"/>
      <c r="AE441" s="402"/>
      <c r="AF441" s="402"/>
      <c r="AG441" s="402"/>
      <c r="AH441" s="402"/>
      <c r="AI441" s="402"/>
    </row>
    <row r="442" spans="21:35" ht="12.75">
      <c r="U442" s="393"/>
      <c r="V442" s="392"/>
      <c r="W442"/>
      <c r="X442" s="402"/>
      <c r="Y442" s="402"/>
      <c r="Z442" s="402"/>
      <c r="AA442" s="402"/>
      <c r="AB442" s="402"/>
      <c r="AC442" s="402"/>
      <c r="AD442" s="402"/>
      <c r="AE442" s="402"/>
      <c r="AF442" s="402"/>
      <c r="AG442" s="402"/>
      <c r="AH442" s="402"/>
      <c r="AI442" s="402"/>
    </row>
    <row r="443" spans="21:35" ht="12.75">
      <c r="U443" s="393"/>
      <c r="V443" s="392"/>
      <c r="W443"/>
      <c r="X443" s="402"/>
      <c r="Y443" s="402"/>
      <c r="Z443" s="402"/>
      <c r="AA443" s="402"/>
      <c r="AB443" s="402"/>
      <c r="AC443" s="402"/>
      <c r="AD443" s="402"/>
      <c r="AE443" s="402"/>
      <c r="AF443" s="402"/>
      <c r="AG443" s="402"/>
      <c r="AH443" s="402"/>
      <c r="AI443" s="402"/>
    </row>
    <row r="444" spans="21:35" ht="12.75">
      <c r="U444" s="393"/>
      <c r="V444" s="392"/>
      <c r="W444"/>
      <c r="X444" s="402"/>
      <c r="Y444" s="402"/>
      <c r="Z444" s="402"/>
      <c r="AA444" s="402"/>
      <c r="AB444" s="402"/>
      <c r="AC444" s="402"/>
      <c r="AD444" s="402"/>
      <c r="AE444" s="402"/>
      <c r="AF444" s="403"/>
      <c r="AG444" s="402"/>
      <c r="AH444" s="402"/>
      <c r="AI444" s="402"/>
    </row>
    <row r="445" spans="21:35" ht="12.75">
      <c r="U445" s="393"/>
      <c r="V445" s="392"/>
      <c r="W445"/>
      <c r="X445" s="402"/>
      <c r="Y445" s="402"/>
      <c r="Z445" s="402"/>
      <c r="AA445" s="402"/>
      <c r="AB445" s="402"/>
      <c r="AC445" s="402"/>
      <c r="AD445" s="402"/>
      <c r="AE445" s="402"/>
      <c r="AF445" s="402"/>
      <c r="AG445" s="402"/>
      <c r="AH445" s="402"/>
      <c r="AI445" s="402"/>
    </row>
    <row r="446" spans="21:35" ht="12.75">
      <c r="U446" s="393"/>
      <c r="V446" s="392"/>
      <c r="W446"/>
      <c r="X446" s="402"/>
      <c r="Y446" s="402"/>
      <c r="Z446" s="402"/>
      <c r="AA446" s="402"/>
      <c r="AB446" s="402"/>
      <c r="AC446" s="402"/>
      <c r="AD446" s="402"/>
      <c r="AE446" s="402"/>
      <c r="AF446" s="402"/>
      <c r="AG446" s="402"/>
      <c r="AH446" s="402"/>
      <c r="AI446" s="402"/>
    </row>
    <row r="447" spans="21:35" ht="12.75">
      <c r="U447" s="393"/>
      <c r="V447" s="392"/>
      <c r="W447"/>
      <c r="X447" s="402"/>
      <c r="Y447" s="402"/>
      <c r="Z447" s="402"/>
      <c r="AA447" s="402"/>
      <c r="AB447" s="402"/>
      <c r="AC447" s="402"/>
      <c r="AD447" s="402"/>
      <c r="AE447" s="402"/>
      <c r="AF447" s="402"/>
      <c r="AG447" s="402"/>
      <c r="AH447" s="402"/>
      <c r="AI447" s="402"/>
    </row>
    <row r="448" spans="21:35" ht="12.75">
      <c r="U448" s="393"/>
      <c r="V448" s="392"/>
      <c r="W448"/>
      <c r="X448" s="402"/>
      <c r="Y448" s="402"/>
      <c r="Z448" s="402"/>
      <c r="AA448" s="402"/>
      <c r="AB448" s="402"/>
      <c r="AC448" s="402"/>
      <c r="AD448" s="402"/>
      <c r="AE448" s="402"/>
      <c r="AF448" s="402"/>
      <c r="AG448" s="402"/>
      <c r="AH448" s="402"/>
      <c r="AI448" s="402"/>
    </row>
    <row r="449" spans="21:35" ht="12.75">
      <c r="U449" s="393"/>
      <c r="V449" s="392"/>
      <c r="W449"/>
      <c r="X449" s="402"/>
      <c r="Y449" s="402"/>
      <c r="Z449" s="402"/>
      <c r="AA449" s="402"/>
      <c r="AB449" s="402"/>
      <c r="AC449" s="402"/>
      <c r="AD449" s="402"/>
      <c r="AE449" s="402"/>
      <c r="AF449" s="402"/>
      <c r="AG449" s="402"/>
      <c r="AH449" s="402"/>
      <c r="AI449" s="402"/>
    </row>
    <row r="450" spans="21:35" ht="12.75">
      <c r="U450" s="393"/>
      <c r="V450" s="392"/>
      <c r="W450"/>
      <c r="X450" s="402"/>
      <c r="Y450" s="402"/>
      <c r="Z450" s="402"/>
      <c r="AA450" s="402"/>
      <c r="AB450" s="402"/>
      <c r="AC450" s="402"/>
      <c r="AD450" s="402"/>
      <c r="AE450" s="402"/>
      <c r="AF450" s="402"/>
      <c r="AG450" s="402"/>
      <c r="AH450" s="402"/>
      <c r="AI450" s="402"/>
    </row>
    <row r="451" spans="21:35" ht="12.75">
      <c r="U451" s="393"/>
      <c r="V451" s="392"/>
      <c r="W451"/>
      <c r="X451" s="402"/>
      <c r="Y451" s="402"/>
      <c r="Z451" s="402"/>
      <c r="AA451" s="402"/>
      <c r="AB451" s="402"/>
      <c r="AC451" s="402"/>
      <c r="AD451" s="402"/>
      <c r="AE451" s="402"/>
      <c r="AF451" s="402"/>
      <c r="AG451" s="402"/>
      <c r="AH451" s="402"/>
      <c r="AI451" s="402"/>
    </row>
    <row r="452" spans="21:35" ht="12.75">
      <c r="U452" s="393"/>
      <c r="V452" s="392"/>
      <c r="W452"/>
      <c r="X452" s="402"/>
      <c r="Y452" s="402"/>
      <c r="Z452" s="402"/>
      <c r="AA452" s="402"/>
      <c r="AB452" s="402"/>
      <c r="AC452" s="402"/>
      <c r="AD452" s="402"/>
      <c r="AE452" s="402"/>
      <c r="AF452" s="402"/>
      <c r="AG452" s="402"/>
      <c r="AH452" s="402"/>
      <c r="AI452" s="402"/>
    </row>
    <row r="453" spans="21:35" ht="12.75">
      <c r="U453" s="393"/>
      <c r="V453" s="392"/>
      <c r="W453"/>
      <c r="X453" s="402"/>
      <c r="Y453" s="402"/>
      <c r="Z453" s="402"/>
      <c r="AA453" s="402"/>
      <c r="AB453" s="402"/>
      <c r="AC453" s="402"/>
      <c r="AD453" s="402"/>
      <c r="AE453" s="402"/>
      <c r="AF453" s="402"/>
      <c r="AG453" s="402"/>
      <c r="AH453" s="402"/>
      <c r="AI453" s="402"/>
    </row>
    <row r="454" spans="21:35" ht="12.75">
      <c r="U454" s="393"/>
      <c r="V454" s="392"/>
      <c r="W454"/>
      <c r="X454" s="402"/>
      <c r="Y454" s="402"/>
      <c r="Z454" s="402"/>
      <c r="AA454" s="402"/>
      <c r="AB454" s="402"/>
      <c r="AC454" s="402"/>
      <c r="AD454" s="402"/>
      <c r="AE454" s="402"/>
      <c r="AF454" s="402"/>
      <c r="AG454" s="402"/>
      <c r="AH454" s="402"/>
      <c r="AI454" s="402"/>
    </row>
    <row r="455" spans="21:35" ht="12.75">
      <c r="U455" s="393"/>
      <c r="V455" s="392"/>
      <c r="W455"/>
      <c r="X455" s="402"/>
      <c r="Y455" s="402"/>
      <c r="Z455" s="402"/>
      <c r="AA455" s="402"/>
      <c r="AB455" s="402"/>
      <c r="AC455" s="402"/>
      <c r="AD455" s="402"/>
      <c r="AE455" s="402"/>
      <c r="AF455" s="402"/>
      <c r="AG455" s="402"/>
      <c r="AH455" s="402"/>
      <c r="AI455" s="402"/>
    </row>
    <row r="456" spans="21:35" ht="12.75">
      <c r="U456" s="393"/>
      <c r="V456" s="392"/>
      <c r="W456"/>
      <c r="X456" s="402"/>
      <c r="Y456" s="402"/>
      <c r="Z456" s="402"/>
      <c r="AA456" s="402"/>
      <c r="AB456" s="402"/>
      <c r="AC456" s="402"/>
      <c r="AD456" s="402"/>
      <c r="AE456" s="402"/>
      <c r="AF456" s="402"/>
      <c r="AG456" s="402"/>
      <c r="AH456" s="402"/>
      <c r="AI456" s="402"/>
    </row>
    <row r="457" spans="21:35" ht="12.75">
      <c r="U457" s="393"/>
      <c r="V457" s="392"/>
      <c r="W457"/>
      <c r="X457" s="402"/>
      <c r="Y457" s="402"/>
      <c r="Z457" s="402"/>
      <c r="AA457" s="402"/>
      <c r="AB457" s="402"/>
      <c r="AC457" s="402"/>
      <c r="AD457" s="402"/>
      <c r="AE457" s="402"/>
      <c r="AF457" s="402"/>
      <c r="AG457" s="402"/>
      <c r="AH457" s="402"/>
      <c r="AI457" s="402"/>
    </row>
    <row r="458" spans="21:35" ht="12.75">
      <c r="U458" s="393"/>
      <c r="V458" s="392"/>
      <c r="W458"/>
      <c r="X458" s="402"/>
      <c r="Y458" s="402"/>
      <c r="Z458" s="402"/>
      <c r="AA458" s="402"/>
      <c r="AB458" s="402"/>
      <c r="AC458" s="402"/>
      <c r="AD458" s="402"/>
      <c r="AE458" s="402"/>
      <c r="AF458" s="402"/>
      <c r="AG458" s="402"/>
      <c r="AH458" s="402"/>
      <c r="AI458" s="402"/>
    </row>
    <row r="459" spans="21:35" ht="12.75">
      <c r="U459" s="393"/>
      <c r="V459" s="392"/>
      <c r="W459"/>
      <c r="X459" s="402"/>
      <c r="Y459" s="402"/>
      <c r="Z459" s="402"/>
      <c r="AA459" s="402"/>
      <c r="AB459" s="402"/>
      <c r="AC459" s="402"/>
      <c r="AD459" s="402"/>
      <c r="AE459" s="402"/>
      <c r="AF459" s="402"/>
      <c r="AG459" s="402"/>
      <c r="AH459" s="402"/>
      <c r="AI459" s="402"/>
    </row>
    <row r="460" spans="21:35" ht="12.75">
      <c r="U460" s="393"/>
      <c r="V460" s="392"/>
      <c r="W460"/>
      <c r="X460" s="402"/>
      <c r="Y460" s="402"/>
      <c r="Z460" s="402"/>
      <c r="AA460" s="402"/>
      <c r="AB460" s="402"/>
      <c r="AC460" s="402"/>
      <c r="AD460" s="402"/>
      <c r="AE460" s="402"/>
      <c r="AF460" s="402"/>
      <c r="AG460" s="402"/>
      <c r="AH460" s="402"/>
      <c r="AI460" s="402"/>
    </row>
    <row r="461" spans="21:35" ht="12.75">
      <c r="U461" s="393"/>
      <c r="V461" s="392"/>
      <c r="W461"/>
      <c r="X461" s="402"/>
      <c r="Y461" s="402"/>
      <c r="Z461" s="402"/>
      <c r="AA461" s="402"/>
      <c r="AB461" s="402"/>
      <c r="AC461" s="402"/>
      <c r="AD461" s="402"/>
      <c r="AE461" s="402"/>
      <c r="AF461" s="402"/>
      <c r="AG461" s="402"/>
      <c r="AH461" s="402"/>
      <c r="AI461" s="402"/>
    </row>
    <row r="462" spans="21:35" ht="12.75">
      <c r="U462" s="393"/>
      <c r="V462" s="392"/>
      <c r="W462"/>
      <c r="X462" s="402"/>
      <c r="Y462" s="402"/>
      <c r="Z462" s="402"/>
      <c r="AA462" s="402"/>
      <c r="AB462" s="402"/>
      <c r="AC462" s="402"/>
      <c r="AD462" s="402"/>
      <c r="AE462" s="402"/>
      <c r="AF462" s="402"/>
      <c r="AG462" s="402"/>
      <c r="AH462" s="402"/>
      <c r="AI462" s="402"/>
    </row>
    <row r="463" spans="21:35" ht="12.75">
      <c r="U463" s="393"/>
      <c r="V463" s="392"/>
      <c r="W463"/>
      <c r="X463" s="402"/>
      <c r="Y463" s="402"/>
      <c r="Z463" s="402"/>
      <c r="AA463" s="402"/>
      <c r="AB463" s="402"/>
      <c r="AC463" s="402"/>
      <c r="AD463" s="402"/>
      <c r="AE463" s="402"/>
      <c r="AF463" s="402"/>
      <c r="AG463" s="402"/>
      <c r="AH463" s="402"/>
      <c r="AI463" s="402"/>
    </row>
    <row r="464" spans="21:35" ht="12.75">
      <c r="U464" s="393"/>
      <c r="V464" s="392"/>
      <c r="W464"/>
      <c r="X464" s="402"/>
      <c r="Y464" s="402"/>
      <c r="Z464" s="402"/>
      <c r="AA464" s="402"/>
      <c r="AB464" s="402"/>
      <c r="AC464" s="402"/>
      <c r="AD464" s="402"/>
      <c r="AE464" s="402"/>
      <c r="AF464" s="402"/>
      <c r="AG464" s="402"/>
      <c r="AH464" s="402"/>
      <c r="AI464" s="402"/>
    </row>
    <row r="465" spans="21:35" ht="12.75">
      <c r="U465" s="393"/>
      <c r="V465" s="392"/>
      <c r="W465"/>
      <c r="X465" s="402"/>
      <c r="Y465" s="402"/>
      <c r="Z465" s="402"/>
      <c r="AA465" s="402"/>
      <c r="AB465" s="402"/>
      <c r="AC465" s="402"/>
      <c r="AD465" s="402"/>
      <c r="AE465" s="402"/>
      <c r="AF465" s="402"/>
      <c r="AG465" s="402"/>
      <c r="AH465" s="402"/>
      <c r="AI465" s="402"/>
    </row>
    <row r="466" spans="21:35" ht="12.75">
      <c r="U466" s="393"/>
      <c r="V466" s="392"/>
      <c r="W466"/>
      <c r="X466" s="402"/>
      <c r="Y466" s="402"/>
      <c r="Z466" s="402"/>
      <c r="AA466" s="402"/>
      <c r="AB466" s="402"/>
      <c r="AC466" s="402"/>
      <c r="AD466" s="402"/>
      <c r="AE466" s="402"/>
      <c r="AF466" s="402"/>
      <c r="AG466" s="402"/>
      <c r="AH466" s="402"/>
      <c r="AI466" s="402"/>
    </row>
    <row r="467" spans="21:35" ht="12.75">
      <c r="U467" s="393"/>
      <c r="V467" s="392"/>
      <c r="W467"/>
      <c r="X467" s="402"/>
      <c r="Y467" s="402"/>
      <c r="Z467" s="402"/>
      <c r="AA467" s="402"/>
      <c r="AB467" s="402"/>
      <c r="AC467" s="402"/>
      <c r="AD467" s="402"/>
      <c r="AE467" s="402"/>
      <c r="AF467" s="402"/>
      <c r="AG467" s="402"/>
      <c r="AH467" s="402"/>
      <c r="AI467" s="402"/>
    </row>
    <row r="468" spans="21:35" ht="12.75">
      <c r="U468" s="393"/>
      <c r="V468" s="392"/>
      <c r="W468"/>
      <c r="X468" s="402"/>
      <c r="Y468" s="402"/>
      <c r="Z468" s="402"/>
      <c r="AA468" s="402"/>
      <c r="AB468" s="402"/>
      <c r="AC468" s="402"/>
      <c r="AD468" s="402"/>
      <c r="AE468" s="402"/>
      <c r="AF468" s="402"/>
      <c r="AG468" s="402"/>
      <c r="AH468" s="402"/>
      <c r="AI468" s="402"/>
    </row>
    <row r="469" spans="21:35" ht="12.75">
      <c r="U469" s="393"/>
      <c r="V469" s="392"/>
      <c r="W469"/>
      <c r="X469" s="402"/>
      <c r="Y469" s="402"/>
      <c r="Z469" s="402"/>
      <c r="AA469" s="402"/>
      <c r="AB469" s="402"/>
      <c r="AC469" s="402"/>
      <c r="AD469" s="402"/>
      <c r="AE469" s="402"/>
      <c r="AF469" s="402"/>
      <c r="AG469" s="402"/>
      <c r="AH469" s="402"/>
      <c r="AI469" s="402"/>
    </row>
    <row r="470" spans="21:35" ht="12.75">
      <c r="U470" s="393"/>
      <c r="V470" s="392"/>
      <c r="W470"/>
      <c r="X470" s="402"/>
      <c r="Y470" s="402"/>
      <c r="Z470" s="402"/>
      <c r="AA470" s="402"/>
      <c r="AB470" s="402"/>
      <c r="AC470" s="402"/>
      <c r="AD470" s="402"/>
      <c r="AE470" s="402"/>
      <c r="AF470" s="402"/>
      <c r="AG470" s="402"/>
      <c r="AH470" s="402"/>
      <c r="AI470" s="402"/>
    </row>
    <row r="471" spans="21:35" ht="12.75">
      <c r="U471" s="393"/>
      <c r="V471" s="392"/>
      <c r="W471"/>
      <c r="X471" s="402"/>
      <c r="Y471" s="402"/>
      <c r="Z471" s="402"/>
      <c r="AA471" s="402"/>
      <c r="AB471" s="402"/>
      <c r="AC471" s="402"/>
      <c r="AD471" s="402"/>
      <c r="AE471" s="402"/>
      <c r="AF471" s="402"/>
      <c r="AG471" s="402"/>
      <c r="AH471" s="402"/>
      <c r="AI471" s="402"/>
    </row>
    <row r="472" spans="21:35" ht="12.75">
      <c r="U472" s="393"/>
      <c r="V472" s="392"/>
      <c r="W472"/>
      <c r="X472" s="402"/>
      <c r="Y472" s="402"/>
      <c r="Z472" s="402"/>
      <c r="AA472" s="402"/>
      <c r="AB472" s="402"/>
      <c r="AC472" s="402"/>
      <c r="AD472" s="402"/>
      <c r="AE472" s="402"/>
      <c r="AF472" s="402"/>
      <c r="AG472" s="402"/>
      <c r="AH472" s="402"/>
      <c r="AI472" s="402"/>
    </row>
    <row r="473" spans="21:35" ht="12.75">
      <c r="U473" s="393"/>
      <c r="V473" s="392"/>
      <c r="W473"/>
      <c r="X473" s="402"/>
      <c r="Y473" s="402"/>
      <c r="Z473" s="402"/>
      <c r="AA473" s="402"/>
      <c r="AB473" s="402"/>
      <c r="AC473" s="402"/>
      <c r="AD473" s="402"/>
      <c r="AE473" s="402"/>
      <c r="AF473" s="402"/>
      <c r="AG473" s="402"/>
      <c r="AH473" s="402"/>
      <c r="AI473" s="402"/>
    </row>
    <row r="474" spans="21:35" ht="12.75">
      <c r="U474" s="393"/>
      <c r="V474" s="392"/>
      <c r="W474"/>
      <c r="X474" s="402"/>
      <c r="Y474" s="402"/>
      <c r="Z474" s="402"/>
      <c r="AA474" s="402"/>
      <c r="AB474" s="402"/>
      <c r="AC474" s="402"/>
      <c r="AD474" s="402"/>
      <c r="AE474" s="402"/>
      <c r="AF474" s="402"/>
      <c r="AG474" s="402"/>
      <c r="AH474" s="402"/>
      <c r="AI474" s="402"/>
    </row>
    <row r="475" spans="21:35" ht="12.75">
      <c r="U475" s="393"/>
      <c r="V475" s="392"/>
      <c r="W475"/>
      <c r="X475" s="402"/>
      <c r="Y475" s="402"/>
      <c r="Z475" s="402"/>
      <c r="AA475" s="402"/>
      <c r="AB475" s="402"/>
      <c r="AC475" s="402"/>
      <c r="AD475" s="402"/>
      <c r="AE475" s="402"/>
      <c r="AF475" s="402"/>
      <c r="AG475" s="402"/>
      <c r="AH475" s="402"/>
      <c r="AI475" s="402"/>
    </row>
    <row r="476" spans="21:35" ht="12.75">
      <c r="U476" s="393"/>
      <c r="V476" s="392"/>
      <c r="W476"/>
      <c r="X476" s="402"/>
      <c r="Y476" s="402"/>
      <c r="Z476" s="402"/>
      <c r="AA476" s="402"/>
      <c r="AB476" s="402"/>
      <c r="AC476" s="402"/>
      <c r="AD476" s="402"/>
      <c r="AE476" s="402"/>
      <c r="AF476" s="402"/>
      <c r="AG476" s="402"/>
      <c r="AH476" s="402"/>
      <c r="AI476" s="402"/>
    </row>
    <row r="477" spans="21:35" ht="12.75">
      <c r="U477" s="393"/>
      <c r="V477" s="392"/>
      <c r="W477"/>
      <c r="X477" s="402"/>
      <c r="Y477" s="402"/>
      <c r="Z477" s="402"/>
      <c r="AA477" s="402"/>
      <c r="AB477" s="402"/>
      <c r="AC477" s="402"/>
      <c r="AD477" s="402"/>
      <c r="AE477" s="402"/>
      <c r="AF477" s="402"/>
      <c r="AG477" s="402"/>
      <c r="AH477" s="402"/>
      <c r="AI477" s="402"/>
    </row>
    <row r="478" spans="21:35" ht="12.75">
      <c r="U478" s="393"/>
      <c r="V478" s="392"/>
      <c r="W478"/>
      <c r="X478" s="402"/>
      <c r="Y478" s="402"/>
      <c r="Z478" s="402"/>
      <c r="AA478" s="402"/>
      <c r="AB478" s="402"/>
      <c r="AC478" s="402"/>
      <c r="AD478" s="402"/>
      <c r="AE478" s="402"/>
      <c r="AF478" s="402"/>
      <c r="AG478" s="402"/>
      <c r="AH478" s="402"/>
      <c r="AI478" s="402"/>
    </row>
    <row r="479" spans="21:35" ht="12.75">
      <c r="U479" s="393"/>
      <c r="V479" s="392"/>
      <c r="W479"/>
      <c r="X479" s="402"/>
      <c r="Y479" s="402"/>
      <c r="Z479" s="402"/>
      <c r="AA479" s="402"/>
      <c r="AB479" s="402"/>
      <c r="AC479" s="402"/>
      <c r="AD479" s="402"/>
      <c r="AE479" s="402"/>
      <c r="AF479" s="402"/>
      <c r="AG479" s="402"/>
      <c r="AH479" s="402"/>
      <c r="AI479" s="402"/>
    </row>
    <row r="480" spans="21:35" ht="12.75">
      <c r="U480" s="393"/>
      <c r="V480" s="392"/>
      <c r="W480"/>
      <c r="X480" s="402"/>
      <c r="Y480" s="402"/>
      <c r="Z480" s="402"/>
      <c r="AA480" s="402"/>
      <c r="AB480" s="402"/>
      <c r="AC480" s="402"/>
      <c r="AD480" s="402"/>
      <c r="AE480" s="402"/>
      <c r="AF480" s="402"/>
      <c r="AG480" s="402"/>
      <c r="AH480" s="402"/>
      <c r="AI480" s="402"/>
    </row>
    <row r="481" spans="21:35" ht="13.5" thickBot="1">
      <c r="U481" s="393"/>
      <c r="V481" s="392"/>
      <c r="W481"/>
      <c r="X481" s="402"/>
      <c r="Y481" s="402"/>
      <c r="Z481" s="402"/>
      <c r="AA481" s="402"/>
      <c r="AB481" s="402"/>
      <c r="AC481" s="402"/>
      <c r="AD481" s="402"/>
      <c r="AE481" s="402"/>
      <c r="AF481" s="402"/>
      <c r="AG481" s="402"/>
      <c r="AH481" s="402"/>
      <c r="AI481" s="402"/>
    </row>
    <row r="482" spans="21:35" ht="12.75">
      <c r="U482" s="392"/>
      <c r="V482" s="401"/>
      <c r="W482"/>
      <c r="X482" s="404"/>
      <c r="Y482" s="404"/>
      <c r="Z482" s="404"/>
      <c r="AA482" s="404"/>
      <c r="AB482" s="404"/>
      <c r="AC482" s="404"/>
      <c r="AD482" s="404"/>
      <c r="AE482" s="404"/>
      <c r="AF482" s="405"/>
      <c r="AG482" s="404"/>
      <c r="AH482" s="404"/>
      <c r="AI482" s="404"/>
    </row>
    <row r="483" spans="21:35" ht="12.75">
      <c r="U483" s="393"/>
      <c r="V483" s="392"/>
      <c r="W483"/>
      <c r="X483" s="404"/>
      <c r="Y483" s="404"/>
      <c r="Z483" s="404"/>
      <c r="AA483" s="404"/>
      <c r="AB483" s="404"/>
      <c r="AC483" s="404"/>
      <c r="AD483" s="404"/>
      <c r="AE483" s="404"/>
      <c r="AF483" s="405"/>
      <c r="AG483" s="404"/>
      <c r="AH483" s="404"/>
      <c r="AI483" s="404"/>
    </row>
    <row r="484" spans="21:35" ht="12.75">
      <c r="U484" s="393"/>
      <c r="V484" s="392"/>
      <c r="W484"/>
      <c r="X484" s="404"/>
      <c r="Y484" s="404"/>
      <c r="Z484" s="404"/>
      <c r="AA484" s="404"/>
      <c r="AB484" s="404"/>
      <c r="AC484" s="404"/>
      <c r="AD484" s="404"/>
      <c r="AE484" s="404"/>
      <c r="AF484" s="405"/>
      <c r="AG484" s="404"/>
      <c r="AH484" s="404"/>
      <c r="AI484" s="404"/>
    </row>
    <row r="485" spans="21:35" ht="12.75">
      <c r="U485" s="393"/>
      <c r="V485" s="392"/>
      <c r="W485"/>
      <c r="X485" s="404"/>
      <c r="Y485" s="404"/>
      <c r="Z485" s="404"/>
      <c r="AA485" s="404"/>
      <c r="AB485" s="404"/>
      <c r="AC485" s="404"/>
      <c r="AD485" s="404"/>
      <c r="AE485" s="404"/>
      <c r="AF485" s="405"/>
      <c r="AG485" s="404"/>
      <c r="AH485" s="404"/>
      <c r="AI485" s="404"/>
    </row>
    <row r="486" spans="21:35" ht="12.75">
      <c r="U486" s="393"/>
      <c r="V486" s="392"/>
      <c r="W486"/>
      <c r="X486" s="404"/>
      <c r="Y486" s="404"/>
      <c r="Z486" s="404"/>
      <c r="AA486" s="404"/>
      <c r="AB486" s="404"/>
      <c r="AC486" s="404"/>
      <c r="AD486" s="404"/>
      <c r="AE486" s="404"/>
      <c r="AF486" s="405"/>
      <c r="AG486" s="404"/>
      <c r="AH486" s="404"/>
      <c r="AI486" s="404"/>
    </row>
    <row r="487" spans="21:35" ht="12.75">
      <c r="U487" s="393"/>
      <c r="V487" s="392"/>
      <c r="W487"/>
      <c r="X487" s="404"/>
      <c r="Y487" s="404"/>
      <c r="Z487" s="404"/>
      <c r="AA487" s="404"/>
      <c r="AB487" s="404"/>
      <c r="AC487" s="404"/>
      <c r="AD487" s="404"/>
      <c r="AE487" s="404"/>
      <c r="AF487" s="405"/>
      <c r="AG487" s="404"/>
      <c r="AH487" s="404"/>
      <c r="AI487" s="404"/>
    </row>
    <row r="488" spans="21:35" ht="12.75">
      <c r="U488" s="393"/>
      <c r="V488" s="392"/>
      <c r="W488"/>
      <c r="X488" s="404"/>
      <c r="Y488" s="404"/>
      <c r="Z488" s="404"/>
      <c r="AA488" s="404"/>
      <c r="AB488" s="404"/>
      <c r="AC488" s="404"/>
      <c r="AD488" s="404"/>
      <c r="AE488" s="404"/>
      <c r="AF488" s="405"/>
      <c r="AG488" s="404"/>
      <c r="AH488" s="404"/>
      <c r="AI488" s="404"/>
    </row>
    <row r="489" spans="21:35" ht="12.75">
      <c r="U489" s="393"/>
      <c r="V489" s="392"/>
      <c r="W489"/>
      <c r="X489" s="404"/>
      <c r="Y489" s="404"/>
      <c r="Z489" s="404"/>
      <c r="AA489" s="404"/>
      <c r="AB489" s="404"/>
      <c r="AC489" s="404"/>
      <c r="AD489" s="404"/>
      <c r="AE489" s="404"/>
      <c r="AF489" s="405"/>
      <c r="AG489" s="404"/>
      <c r="AH489" s="404"/>
      <c r="AI489" s="404"/>
    </row>
    <row r="490" spans="21:35" ht="12.75">
      <c r="U490" s="393"/>
      <c r="V490" s="392"/>
      <c r="W490"/>
      <c r="X490" s="404"/>
      <c r="Y490" s="404"/>
      <c r="Z490" s="404"/>
      <c r="AA490" s="404"/>
      <c r="AB490" s="404"/>
      <c r="AC490" s="404"/>
      <c r="AD490" s="404"/>
      <c r="AE490" s="404"/>
      <c r="AF490" s="405"/>
      <c r="AG490" s="404"/>
      <c r="AH490" s="404"/>
      <c r="AI490" s="404"/>
    </row>
    <row r="491" spans="21:35" ht="12.75">
      <c r="U491" s="393"/>
      <c r="V491" s="392"/>
      <c r="W491"/>
      <c r="X491" s="404"/>
      <c r="Y491" s="404"/>
      <c r="Z491" s="404"/>
      <c r="AA491" s="404"/>
      <c r="AB491" s="404"/>
      <c r="AC491" s="404"/>
      <c r="AD491" s="404"/>
      <c r="AE491" s="404"/>
      <c r="AF491" s="405"/>
      <c r="AG491" s="404"/>
      <c r="AH491" s="404"/>
      <c r="AI491" s="404"/>
    </row>
    <row r="492" spans="21:35" ht="12.75">
      <c r="U492" s="393"/>
      <c r="V492" s="392"/>
      <c r="W492"/>
      <c r="X492" s="404"/>
      <c r="Y492" s="404"/>
      <c r="Z492" s="404"/>
      <c r="AA492" s="404"/>
      <c r="AB492" s="404"/>
      <c r="AC492" s="404"/>
      <c r="AD492" s="404"/>
      <c r="AE492" s="404"/>
      <c r="AF492" s="405"/>
      <c r="AG492" s="404"/>
      <c r="AH492" s="404"/>
      <c r="AI492" s="404"/>
    </row>
    <row r="493" spans="21:35" ht="12.75">
      <c r="U493" s="393"/>
      <c r="V493" s="392"/>
      <c r="W493"/>
      <c r="X493" s="404"/>
      <c r="Y493" s="404"/>
      <c r="Z493" s="404"/>
      <c r="AA493" s="404"/>
      <c r="AB493" s="404"/>
      <c r="AC493" s="404"/>
      <c r="AD493" s="404"/>
      <c r="AE493" s="404"/>
      <c r="AF493" s="405"/>
      <c r="AG493" s="404"/>
      <c r="AH493" s="404"/>
      <c r="AI493" s="404"/>
    </row>
    <row r="494" spans="21:35" ht="12.75">
      <c r="U494" s="393"/>
      <c r="V494" s="392"/>
      <c r="W494"/>
      <c r="X494" s="404"/>
      <c r="Y494" s="404"/>
      <c r="Z494" s="404"/>
      <c r="AA494" s="404"/>
      <c r="AB494" s="404"/>
      <c r="AC494" s="404"/>
      <c r="AD494" s="404"/>
      <c r="AE494" s="404"/>
      <c r="AF494" s="404"/>
      <c r="AG494" s="404"/>
      <c r="AH494" s="404"/>
      <c r="AI494" s="404"/>
    </row>
    <row r="495" spans="21:35" ht="12.75">
      <c r="U495" s="393"/>
      <c r="V495" s="392"/>
      <c r="W495"/>
      <c r="X495" s="404"/>
      <c r="Y495" s="404"/>
      <c r="Z495" s="404"/>
      <c r="AA495" s="404"/>
      <c r="AB495" s="404"/>
      <c r="AC495" s="404"/>
      <c r="AD495" s="404"/>
      <c r="AE495" s="404"/>
      <c r="AF495" s="404"/>
      <c r="AG495" s="404"/>
      <c r="AH495" s="404"/>
      <c r="AI495" s="404"/>
    </row>
    <row r="496" spans="21:35" ht="12.75">
      <c r="U496" s="393"/>
      <c r="V496" s="392"/>
      <c r="W496"/>
      <c r="X496" s="404"/>
      <c r="Y496" s="404"/>
      <c r="Z496" s="404"/>
      <c r="AA496" s="404"/>
      <c r="AB496" s="404"/>
      <c r="AC496" s="404"/>
      <c r="AD496" s="404"/>
      <c r="AE496" s="404"/>
      <c r="AF496" s="404"/>
      <c r="AG496" s="404"/>
      <c r="AH496" s="404"/>
      <c r="AI496" s="404"/>
    </row>
    <row r="497" spans="21:35" ht="12.75">
      <c r="U497" s="393"/>
      <c r="V497" s="392"/>
      <c r="W497"/>
      <c r="X497" s="404"/>
      <c r="Y497" s="404"/>
      <c r="Z497" s="404"/>
      <c r="AA497" s="404"/>
      <c r="AB497" s="404"/>
      <c r="AC497" s="404"/>
      <c r="AD497" s="404"/>
      <c r="AE497" s="404"/>
      <c r="AF497" s="404"/>
      <c r="AG497" s="404"/>
      <c r="AH497" s="404"/>
      <c r="AI497" s="404"/>
    </row>
    <row r="498" spans="21:35" ht="12.75">
      <c r="U498" s="393"/>
      <c r="V498" s="392"/>
      <c r="W498"/>
      <c r="X498" s="404"/>
      <c r="Y498" s="404"/>
      <c r="Z498" s="404"/>
      <c r="AA498" s="404"/>
      <c r="AB498" s="404"/>
      <c r="AC498" s="404"/>
      <c r="AD498" s="404"/>
      <c r="AE498" s="404"/>
      <c r="AF498" s="404"/>
      <c r="AG498" s="404"/>
      <c r="AH498" s="404"/>
      <c r="AI498" s="404"/>
    </row>
    <row r="499" spans="21:35" ht="12.75">
      <c r="U499" s="393"/>
      <c r="V499" s="392"/>
      <c r="W499"/>
      <c r="X499" s="404"/>
      <c r="Y499" s="404"/>
      <c r="Z499" s="404"/>
      <c r="AA499" s="404"/>
      <c r="AB499" s="404"/>
      <c r="AC499" s="404"/>
      <c r="AD499" s="404"/>
      <c r="AE499" s="404"/>
      <c r="AF499" s="404"/>
      <c r="AG499" s="404"/>
      <c r="AH499" s="404"/>
      <c r="AI499" s="404"/>
    </row>
    <row r="500" spans="21:35" ht="12.75">
      <c r="U500" s="393"/>
      <c r="V500" s="392"/>
      <c r="W500"/>
      <c r="X500" s="404"/>
      <c r="Y500" s="404"/>
      <c r="Z500" s="404"/>
      <c r="AA500" s="404"/>
      <c r="AB500" s="404"/>
      <c r="AC500" s="404"/>
      <c r="AD500" s="404"/>
      <c r="AE500" s="404"/>
      <c r="AF500" s="404"/>
      <c r="AG500" s="404"/>
      <c r="AH500" s="404"/>
      <c r="AI500" s="404"/>
    </row>
    <row r="501" spans="21:35" ht="12.75">
      <c r="U501" s="393"/>
      <c r="V501" s="392"/>
      <c r="W501"/>
      <c r="X501" s="404"/>
      <c r="Y501" s="404"/>
      <c r="Z501" s="404"/>
      <c r="AA501" s="404"/>
      <c r="AB501" s="404"/>
      <c r="AC501" s="404"/>
      <c r="AD501" s="404"/>
      <c r="AE501" s="404"/>
      <c r="AF501" s="404"/>
      <c r="AG501" s="404"/>
      <c r="AH501" s="404"/>
      <c r="AI501" s="404"/>
    </row>
    <row r="502" spans="21:35" ht="12.75">
      <c r="U502" s="393"/>
      <c r="V502" s="392"/>
      <c r="W502"/>
      <c r="X502" s="404"/>
      <c r="Y502" s="404"/>
      <c r="Z502" s="404"/>
      <c r="AA502" s="404"/>
      <c r="AB502" s="404"/>
      <c r="AC502" s="404"/>
      <c r="AD502" s="404"/>
      <c r="AE502" s="404"/>
      <c r="AF502" s="404"/>
      <c r="AG502" s="404"/>
      <c r="AH502" s="404"/>
      <c r="AI502" s="404"/>
    </row>
    <row r="503" spans="21:35" ht="12.75">
      <c r="U503" s="393"/>
      <c r="V503" s="392"/>
      <c r="W503"/>
      <c r="X503" s="404"/>
      <c r="Y503" s="404"/>
      <c r="Z503" s="404"/>
      <c r="AA503" s="404"/>
      <c r="AB503" s="404"/>
      <c r="AC503" s="404"/>
      <c r="AD503" s="404"/>
      <c r="AE503" s="404"/>
      <c r="AF503" s="404"/>
      <c r="AG503" s="404"/>
      <c r="AH503" s="404"/>
      <c r="AI503" s="404"/>
    </row>
    <row r="504" spans="21:35" ht="12.75">
      <c r="U504" s="393"/>
      <c r="V504" s="392"/>
      <c r="W504"/>
      <c r="X504" s="404"/>
      <c r="Y504" s="404"/>
      <c r="Z504" s="404"/>
      <c r="AA504" s="404"/>
      <c r="AB504" s="404"/>
      <c r="AC504" s="404"/>
      <c r="AD504" s="404"/>
      <c r="AE504" s="404"/>
      <c r="AF504" s="404"/>
      <c r="AG504" s="404"/>
      <c r="AH504" s="404"/>
      <c r="AI504" s="404"/>
    </row>
    <row r="505" spans="21:35" ht="12.75">
      <c r="U505" s="393"/>
      <c r="V505" s="392"/>
      <c r="W505"/>
      <c r="X505" s="404"/>
      <c r="Y505" s="404"/>
      <c r="Z505" s="404"/>
      <c r="AA505" s="404"/>
      <c r="AB505" s="404"/>
      <c r="AC505" s="404"/>
      <c r="AD505" s="404"/>
      <c r="AE505" s="404"/>
      <c r="AF505" s="404"/>
      <c r="AG505" s="404"/>
      <c r="AH505" s="404"/>
      <c r="AI505" s="404"/>
    </row>
    <row r="506" spans="21:35" ht="12.75">
      <c r="U506" s="393"/>
      <c r="V506" s="392"/>
      <c r="W506"/>
      <c r="X506" s="404"/>
      <c r="Y506" s="404"/>
      <c r="Z506" s="404"/>
      <c r="AA506" s="404"/>
      <c r="AB506" s="404"/>
      <c r="AC506" s="404"/>
      <c r="AD506" s="404"/>
      <c r="AE506" s="404"/>
      <c r="AF506" s="404"/>
      <c r="AG506" s="404"/>
      <c r="AH506" s="404"/>
      <c r="AI506" s="404"/>
    </row>
    <row r="507" spans="21:35" ht="12.75">
      <c r="U507" s="393"/>
      <c r="V507" s="392"/>
      <c r="W507"/>
      <c r="X507" s="404"/>
      <c r="Y507" s="404"/>
      <c r="Z507" s="404"/>
      <c r="AA507" s="404"/>
      <c r="AB507" s="404"/>
      <c r="AC507" s="404"/>
      <c r="AD507" s="404"/>
      <c r="AE507" s="404"/>
      <c r="AF507" s="404"/>
      <c r="AG507" s="404"/>
      <c r="AH507" s="404"/>
      <c r="AI507" s="404"/>
    </row>
    <row r="508" spans="21:35" ht="12.75">
      <c r="U508" s="393"/>
      <c r="V508" s="392"/>
      <c r="W508"/>
      <c r="X508" s="404"/>
      <c r="Y508" s="404"/>
      <c r="Z508" s="404"/>
      <c r="AA508" s="404"/>
      <c r="AB508" s="404"/>
      <c r="AC508" s="404"/>
      <c r="AD508" s="404"/>
      <c r="AE508" s="404"/>
      <c r="AF508" s="404"/>
      <c r="AG508" s="404"/>
      <c r="AH508" s="406"/>
      <c r="AI508" s="404"/>
    </row>
    <row r="509" spans="21:35" ht="12.75">
      <c r="U509" s="393"/>
      <c r="V509" s="392"/>
      <c r="W509"/>
      <c r="X509" s="404"/>
      <c r="Y509" s="404"/>
      <c r="Z509" s="404"/>
      <c r="AA509" s="404"/>
      <c r="AB509" s="404"/>
      <c r="AC509" s="404"/>
      <c r="AD509" s="404"/>
      <c r="AE509" s="404"/>
      <c r="AF509" s="404"/>
      <c r="AG509" s="404"/>
      <c r="AH509" s="404"/>
      <c r="AI509" s="404"/>
    </row>
    <row r="510" spans="21:35" ht="12.75">
      <c r="U510" s="393"/>
      <c r="V510" s="392"/>
      <c r="W510"/>
      <c r="X510" s="404"/>
      <c r="Y510" s="404"/>
      <c r="Z510" s="404"/>
      <c r="AA510" s="404"/>
      <c r="AB510" s="404"/>
      <c r="AC510" s="404"/>
      <c r="AD510" s="404"/>
      <c r="AE510" s="404"/>
      <c r="AF510" s="404"/>
      <c r="AG510" s="404"/>
      <c r="AH510" s="404"/>
      <c r="AI510" s="404"/>
    </row>
    <row r="511" spans="21:35" ht="12.75">
      <c r="U511" s="393"/>
      <c r="V511" s="392"/>
      <c r="W511"/>
      <c r="X511" s="404"/>
      <c r="Y511" s="404"/>
      <c r="Z511" s="404"/>
      <c r="AA511" s="404"/>
      <c r="AB511" s="404"/>
      <c r="AC511" s="404"/>
      <c r="AD511" s="404"/>
      <c r="AE511" s="404"/>
      <c r="AF511" s="404"/>
      <c r="AG511" s="404"/>
      <c r="AH511" s="404"/>
      <c r="AI511" s="404"/>
    </row>
    <row r="512" spans="21:35" ht="12.75">
      <c r="U512" s="393"/>
      <c r="V512" s="392"/>
      <c r="W512"/>
      <c r="X512" s="404"/>
      <c r="Y512" s="404"/>
      <c r="Z512" s="404"/>
      <c r="AA512" s="404"/>
      <c r="AB512" s="404"/>
      <c r="AC512" s="404"/>
      <c r="AD512" s="404"/>
      <c r="AE512" s="404"/>
      <c r="AF512" s="404"/>
      <c r="AG512" s="404"/>
      <c r="AH512" s="404"/>
      <c r="AI512" s="404"/>
    </row>
    <row r="513" spans="21:35" ht="12.75">
      <c r="U513" s="393"/>
      <c r="V513" s="392"/>
      <c r="W513"/>
      <c r="X513" s="404"/>
      <c r="Y513" s="404"/>
      <c r="Z513" s="404"/>
      <c r="AA513" s="404"/>
      <c r="AB513" s="404"/>
      <c r="AC513" s="404"/>
      <c r="AD513" s="404"/>
      <c r="AE513" s="404"/>
      <c r="AF513" s="404"/>
      <c r="AG513" s="404"/>
      <c r="AH513" s="404"/>
      <c r="AI513" s="404"/>
    </row>
    <row r="514" spans="21:35" ht="12.75">
      <c r="U514" s="393"/>
      <c r="V514" s="392"/>
      <c r="W514"/>
      <c r="X514" s="404"/>
      <c r="Y514" s="404"/>
      <c r="Z514" s="404"/>
      <c r="AA514" s="404"/>
      <c r="AB514" s="404"/>
      <c r="AC514" s="404"/>
      <c r="AD514" s="404"/>
      <c r="AE514" s="404"/>
      <c r="AF514" s="404"/>
      <c r="AG514" s="404"/>
      <c r="AH514" s="404"/>
      <c r="AI514" s="404"/>
    </row>
    <row r="515" spans="21:35" ht="12.75">
      <c r="U515" s="393"/>
      <c r="V515" s="392"/>
      <c r="W515"/>
      <c r="X515" s="404"/>
      <c r="Y515" s="404"/>
      <c r="Z515" s="404"/>
      <c r="AA515" s="404"/>
      <c r="AB515" s="404"/>
      <c r="AC515" s="404"/>
      <c r="AD515" s="404"/>
      <c r="AE515" s="404"/>
      <c r="AF515" s="404"/>
      <c r="AG515" s="404"/>
      <c r="AH515" s="404"/>
      <c r="AI515" s="404"/>
    </row>
    <row r="516" spans="21:35" ht="12.75">
      <c r="U516" s="393"/>
      <c r="V516" s="392"/>
      <c r="W516"/>
      <c r="X516" s="404"/>
      <c r="Y516" s="404"/>
      <c r="Z516" s="404"/>
      <c r="AA516" s="404"/>
      <c r="AB516" s="404"/>
      <c r="AC516" s="404"/>
      <c r="AD516" s="404"/>
      <c r="AE516" s="404"/>
      <c r="AF516" s="404"/>
      <c r="AG516" s="404"/>
      <c r="AH516" s="404"/>
      <c r="AI516" s="404"/>
    </row>
    <row r="517" spans="21:35" ht="12.75">
      <c r="U517" s="393"/>
      <c r="V517" s="392"/>
      <c r="W517"/>
      <c r="X517" s="404"/>
      <c r="Y517" s="404"/>
      <c r="Z517" s="404"/>
      <c r="AA517" s="404"/>
      <c r="AB517" s="404"/>
      <c r="AC517" s="404"/>
      <c r="AD517" s="404"/>
      <c r="AE517" s="404"/>
      <c r="AF517" s="404"/>
      <c r="AG517" s="404"/>
      <c r="AH517" s="404"/>
      <c r="AI517" s="404"/>
    </row>
    <row r="518" spans="21:35" ht="12.75">
      <c r="U518" s="393"/>
      <c r="V518" s="392"/>
      <c r="W518"/>
      <c r="X518" s="404"/>
      <c r="Y518" s="404"/>
      <c r="Z518" s="404"/>
      <c r="AA518" s="404"/>
      <c r="AB518" s="404"/>
      <c r="AC518" s="404"/>
      <c r="AD518" s="404"/>
      <c r="AE518" s="404"/>
      <c r="AF518" s="404"/>
      <c r="AG518" s="404"/>
      <c r="AH518" s="404"/>
      <c r="AI518" s="404"/>
    </row>
    <row r="519" spans="21:35" ht="12.75">
      <c r="U519" s="393"/>
      <c r="V519" s="392"/>
      <c r="W519"/>
      <c r="X519" s="404"/>
      <c r="Y519" s="404"/>
      <c r="Z519" s="404"/>
      <c r="AA519" s="404"/>
      <c r="AB519" s="404"/>
      <c r="AC519" s="404"/>
      <c r="AD519" s="404"/>
      <c r="AE519" s="404"/>
      <c r="AF519" s="404"/>
      <c r="AG519" s="404"/>
      <c r="AH519" s="404"/>
      <c r="AI519" s="404"/>
    </row>
    <row r="520" spans="21:35" ht="12.75">
      <c r="U520" s="393"/>
      <c r="V520" s="392"/>
      <c r="W520"/>
      <c r="X520" s="404"/>
      <c r="Y520" s="404"/>
      <c r="Z520" s="404"/>
      <c r="AA520" s="404"/>
      <c r="AB520" s="404"/>
      <c r="AC520" s="404"/>
      <c r="AD520" s="404"/>
      <c r="AE520" s="404"/>
      <c r="AF520" s="404"/>
      <c r="AG520" s="404"/>
      <c r="AH520" s="404"/>
      <c r="AI520" s="404"/>
    </row>
    <row r="521" spans="21:35" ht="12.75">
      <c r="U521" s="393"/>
      <c r="V521" s="392"/>
      <c r="W521"/>
      <c r="X521" s="404"/>
      <c r="Y521" s="404"/>
      <c r="Z521" s="404"/>
      <c r="AA521" s="404"/>
      <c r="AB521" s="404"/>
      <c r="AC521" s="404"/>
      <c r="AD521" s="404"/>
      <c r="AE521" s="404"/>
      <c r="AF521" s="404"/>
      <c r="AG521" s="404"/>
      <c r="AH521" s="404"/>
      <c r="AI521" s="404"/>
    </row>
    <row r="522" spans="21:35" ht="12.75">
      <c r="U522" s="393"/>
      <c r="V522" s="392"/>
      <c r="W522"/>
      <c r="X522" s="404"/>
      <c r="Y522" s="404"/>
      <c r="Z522" s="404"/>
      <c r="AA522" s="404"/>
      <c r="AB522" s="404"/>
      <c r="AC522" s="404"/>
      <c r="AD522" s="404"/>
      <c r="AE522" s="404"/>
      <c r="AF522" s="404"/>
      <c r="AG522" s="404"/>
      <c r="AH522" s="404"/>
      <c r="AI522" s="404"/>
    </row>
    <row r="523" spans="21:35" ht="12.75">
      <c r="U523" s="393"/>
      <c r="V523" s="392"/>
      <c r="W523"/>
      <c r="X523" s="404"/>
      <c r="Y523" s="404"/>
      <c r="Z523" s="404"/>
      <c r="AA523" s="404"/>
      <c r="AB523" s="404"/>
      <c r="AC523" s="404"/>
      <c r="AD523" s="404"/>
      <c r="AE523" s="404"/>
      <c r="AF523" s="404"/>
      <c r="AG523" s="404"/>
      <c r="AH523" s="404"/>
      <c r="AI523" s="404"/>
    </row>
    <row r="524" spans="21:35" ht="12.75">
      <c r="U524" s="393"/>
      <c r="V524" s="392"/>
      <c r="W524"/>
      <c r="X524" s="404"/>
      <c r="Y524" s="404"/>
      <c r="Z524" s="404"/>
      <c r="AA524" s="404"/>
      <c r="AB524" s="404"/>
      <c r="AC524" s="404"/>
      <c r="AD524" s="404"/>
      <c r="AE524" s="404"/>
      <c r="AF524" s="404"/>
      <c r="AG524" s="404"/>
      <c r="AH524" s="404"/>
      <c r="AI524" s="404"/>
    </row>
    <row r="525" spans="21:35" ht="12.75">
      <c r="U525" s="393"/>
      <c r="V525" s="392"/>
      <c r="W525"/>
      <c r="X525" s="404"/>
      <c r="Y525" s="404"/>
      <c r="Z525" s="404"/>
      <c r="AA525" s="404"/>
      <c r="AB525" s="404"/>
      <c r="AC525" s="404"/>
      <c r="AD525" s="404"/>
      <c r="AE525" s="404"/>
      <c r="AF525" s="404"/>
      <c r="AG525" s="404"/>
      <c r="AH525" s="404"/>
      <c r="AI525" s="404"/>
    </row>
    <row r="526" spans="21:35" ht="12.75">
      <c r="U526" s="393"/>
      <c r="V526" s="392"/>
      <c r="W526"/>
      <c r="X526" s="404"/>
      <c r="Y526" s="404"/>
      <c r="Z526" s="404"/>
      <c r="AA526" s="404"/>
      <c r="AB526" s="404"/>
      <c r="AC526" s="404"/>
      <c r="AD526" s="404"/>
      <c r="AE526" s="404"/>
      <c r="AF526" s="404"/>
      <c r="AG526" s="404"/>
      <c r="AH526" s="404"/>
      <c r="AI526" s="404"/>
    </row>
    <row r="527" spans="21:35" ht="12.75">
      <c r="U527" s="393"/>
      <c r="V527" s="392"/>
      <c r="W527"/>
      <c r="X527" s="404"/>
      <c r="Y527" s="404"/>
      <c r="Z527" s="404"/>
      <c r="AA527" s="404"/>
      <c r="AB527" s="404"/>
      <c r="AC527" s="404"/>
      <c r="AD527" s="404"/>
      <c r="AE527" s="404"/>
      <c r="AF527" s="404"/>
      <c r="AG527" s="404"/>
      <c r="AH527" s="404"/>
      <c r="AI527" s="404"/>
    </row>
    <row r="528" spans="21:35" ht="12.75">
      <c r="U528" s="393"/>
      <c r="V528" s="392"/>
      <c r="W528"/>
      <c r="X528" s="404"/>
      <c r="Y528" s="404"/>
      <c r="Z528" s="404"/>
      <c r="AA528" s="404"/>
      <c r="AB528" s="404"/>
      <c r="AC528" s="404"/>
      <c r="AD528" s="404"/>
      <c r="AE528" s="404"/>
      <c r="AF528" s="404"/>
      <c r="AG528" s="404"/>
      <c r="AH528" s="404"/>
      <c r="AI528" s="404"/>
    </row>
    <row r="529" spans="21:35" ht="12.75">
      <c r="U529" s="393"/>
      <c r="V529" s="392"/>
      <c r="W529"/>
      <c r="X529" s="404"/>
      <c r="Y529" s="404"/>
      <c r="Z529" s="404"/>
      <c r="AA529" s="404"/>
      <c r="AB529" s="404"/>
      <c r="AC529" s="404"/>
      <c r="AD529" s="404"/>
      <c r="AE529" s="404"/>
      <c r="AF529" s="404"/>
      <c r="AG529" s="404"/>
      <c r="AH529" s="404"/>
      <c r="AI529" s="404"/>
    </row>
    <row r="530" spans="21:35" ht="12.75">
      <c r="U530" s="393"/>
      <c r="V530" s="392"/>
      <c r="W530"/>
      <c r="X530" s="404"/>
      <c r="Y530" s="404"/>
      <c r="Z530" s="404"/>
      <c r="AA530" s="404"/>
      <c r="AB530" s="404"/>
      <c r="AC530" s="404"/>
      <c r="AD530" s="404"/>
      <c r="AE530" s="404"/>
      <c r="AF530" s="404"/>
      <c r="AG530" s="404"/>
      <c r="AH530" s="404"/>
      <c r="AI530" s="404"/>
    </row>
    <row r="531" spans="21:35" ht="12.75">
      <c r="U531" s="393"/>
      <c r="V531" s="392"/>
      <c r="W531"/>
      <c r="X531" s="404"/>
      <c r="Y531" s="404"/>
      <c r="Z531" s="404"/>
      <c r="AA531" s="404"/>
      <c r="AB531" s="404"/>
      <c r="AC531" s="404"/>
      <c r="AD531" s="404"/>
      <c r="AE531" s="404"/>
      <c r="AF531" s="404"/>
      <c r="AG531" s="404"/>
      <c r="AH531" s="404"/>
      <c r="AI531" s="404"/>
    </row>
    <row r="532" spans="21:35" ht="12.75">
      <c r="U532" s="393"/>
      <c r="V532" s="392"/>
      <c r="W532"/>
      <c r="X532" s="404"/>
      <c r="Y532" s="404"/>
      <c r="Z532" s="404"/>
      <c r="AA532" s="404"/>
      <c r="AB532" s="404"/>
      <c r="AC532" s="404"/>
      <c r="AD532" s="404"/>
      <c r="AE532" s="404"/>
      <c r="AF532" s="404"/>
      <c r="AG532" s="404"/>
      <c r="AH532" s="404"/>
      <c r="AI532" s="404"/>
    </row>
    <row r="533" spans="21:35" ht="13.5" thickBot="1">
      <c r="U533" s="392"/>
      <c r="V533" s="392"/>
      <c r="W533"/>
      <c r="X533" s="404"/>
      <c r="Y533" s="404"/>
      <c r="Z533" s="404"/>
      <c r="AA533" s="404"/>
      <c r="AB533" s="404"/>
      <c r="AC533" s="404"/>
      <c r="AD533" s="404"/>
      <c r="AE533" s="404"/>
      <c r="AF533" s="404"/>
      <c r="AG533" s="404"/>
      <c r="AH533" s="404"/>
      <c r="AI533" s="404"/>
    </row>
    <row r="534" spans="21:35" ht="12.75">
      <c r="U534" s="392"/>
      <c r="V534" s="401"/>
      <c r="W534"/>
      <c r="X534" s="407"/>
      <c r="Y534" s="407"/>
      <c r="Z534" s="407"/>
      <c r="AA534" s="407"/>
      <c r="AB534" s="407"/>
      <c r="AC534" s="407"/>
      <c r="AD534" s="407"/>
      <c r="AE534" s="407"/>
      <c r="AF534" s="407"/>
      <c r="AG534" s="407"/>
      <c r="AH534" s="407"/>
      <c r="AI534" s="407"/>
    </row>
    <row r="535" spans="21:35" ht="12.75">
      <c r="U535" s="393"/>
      <c r="V535" s="392"/>
      <c r="W535"/>
      <c r="X535" s="407"/>
      <c r="Y535" s="407"/>
      <c r="Z535" s="407"/>
      <c r="AA535" s="407"/>
      <c r="AB535" s="407"/>
      <c r="AC535" s="407"/>
      <c r="AD535" s="407"/>
      <c r="AE535" s="407"/>
      <c r="AF535" s="407"/>
      <c r="AG535" s="407"/>
      <c r="AH535" s="407"/>
      <c r="AI535" s="407"/>
    </row>
    <row r="536" spans="21:35" ht="12.75">
      <c r="U536" s="393"/>
      <c r="V536" s="392"/>
      <c r="W536"/>
      <c r="X536" s="407"/>
      <c r="Y536" s="407"/>
      <c r="Z536" s="407"/>
      <c r="AA536" s="407"/>
      <c r="AB536" s="407"/>
      <c r="AC536" s="407"/>
      <c r="AD536" s="407"/>
      <c r="AE536" s="407"/>
      <c r="AF536" s="407"/>
      <c r="AG536" s="407"/>
      <c r="AH536" s="407"/>
      <c r="AI536" s="407"/>
    </row>
    <row r="537" spans="21:35" ht="12.75">
      <c r="U537" s="393"/>
      <c r="V537" s="392"/>
      <c r="W537"/>
      <c r="X537" s="407"/>
      <c r="Y537" s="407"/>
      <c r="Z537" s="407"/>
      <c r="AA537" s="407"/>
      <c r="AB537" s="407"/>
      <c r="AC537" s="407"/>
      <c r="AD537" s="407"/>
      <c r="AE537" s="407"/>
      <c r="AF537" s="407"/>
      <c r="AG537" s="407"/>
      <c r="AH537" s="407"/>
      <c r="AI537" s="407"/>
    </row>
    <row r="538" spans="21:35" ht="12.75">
      <c r="U538" s="393"/>
      <c r="V538" s="392"/>
      <c r="W538"/>
      <c r="X538" s="407"/>
      <c r="Y538" s="407"/>
      <c r="Z538" s="407"/>
      <c r="AA538" s="407"/>
      <c r="AB538" s="407"/>
      <c r="AC538" s="407"/>
      <c r="AD538" s="407"/>
      <c r="AE538" s="407"/>
      <c r="AF538" s="407"/>
      <c r="AG538" s="407"/>
      <c r="AH538" s="407"/>
      <c r="AI538" s="407"/>
    </row>
    <row r="539" spans="21:35" ht="12.75">
      <c r="U539" s="393"/>
      <c r="V539" s="392"/>
      <c r="W539"/>
      <c r="X539" s="407"/>
      <c r="Y539" s="407"/>
      <c r="Z539" s="407"/>
      <c r="AA539" s="407"/>
      <c r="AB539" s="407"/>
      <c r="AC539" s="407"/>
      <c r="AD539" s="407"/>
      <c r="AE539" s="407"/>
      <c r="AF539" s="407"/>
      <c r="AG539" s="407"/>
      <c r="AH539" s="407"/>
      <c r="AI539" s="407"/>
    </row>
    <row r="540" spans="21:35" ht="12.75">
      <c r="U540" s="393"/>
      <c r="V540" s="392"/>
      <c r="W540"/>
      <c r="X540" s="407"/>
      <c r="Y540" s="407"/>
      <c r="Z540" s="407"/>
      <c r="AA540" s="407"/>
      <c r="AB540" s="407"/>
      <c r="AC540" s="407"/>
      <c r="AD540" s="407"/>
      <c r="AE540" s="407"/>
      <c r="AF540" s="407"/>
      <c r="AG540" s="407"/>
      <c r="AH540" s="407"/>
      <c r="AI540" s="407"/>
    </row>
    <row r="541" spans="21:35" ht="12.75">
      <c r="U541" s="393"/>
      <c r="V541" s="392"/>
      <c r="W541"/>
      <c r="X541" s="407"/>
      <c r="Y541" s="407"/>
      <c r="Z541" s="407"/>
      <c r="AA541" s="407"/>
      <c r="AB541" s="407"/>
      <c r="AC541" s="407"/>
      <c r="AD541" s="407"/>
      <c r="AE541" s="407"/>
      <c r="AF541" s="407"/>
      <c r="AG541" s="407"/>
      <c r="AH541" s="407"/>
      <c r="AI541" s="407"/>
    </row>
    <row r="542" spans="21:35" ht="12.75">
      <c r="U542" s="393"/>
      <c r="V542" s="392"/>
      <c r="W542"/>
      <c r="X542" s="407"/>
      <c r="Y542" s="407"/>
      <c r="Z542" s="407"/>
      <c r="AA542" s="407"/>
      <c r="AB542" s="407"/>
      <c r="AC542" s="407"/>
      <c r="AD542" s="407"/>
      <c r="AE542" s="407"/>
      <c r="AF542" s="407"/>
      <c r="AG542" s="407"/>
      <c r="AH542" s="407"/>
      <c r="AI542" s="407"/>
    </row>
    <row r="543" spans="21:35" ht="12.75">
      <c r="U543" s="393"/>
      <c r="V543" s="392"/>
      <c r="W543"/>
      <c r="X543" s="407"/>
      <c r="Y543" s="407"/>
      <c r="Z543" s="407"/>
      <c r="AA543" s="407"/>
      <c r="AB543" s="407"/>
      <c r="AC543" s="407"/>
      <c r="AD543" s="407"/>
      <c r="AE543" s="407"/>
      <c r="AF543" s="407"/>
      <c r="AG543" s="407"/>
      <c r="AH543" s="407"/>
      <c r="AI543" s="407"/>
    </row>
    <row r="544" spans="21:35" ht="12.75">
      <c r="U544" s="393"/>
      <c r="V544" s="392"/>
      <c r="W544"/>
      <c r="X544" s="407"/>
      <c r="Y544" s="407"/>
      <c r="Z544" s="407"/>
      <c r="AA544" s="407"/>
      <c r="AB544" s="407"/>
      <c r="AC544" s="407"/>
      <c r="AD544" s="407"/>
      <c r="AE544" s="407"/>
      <c r="AF544" s="407"/>
      <c r="AG544" s="407"/>
      <c r="AH544" s="407"/>
      <c r="AI544" s="407"/>
    </row>
    <row r="545" spans="21:35" ht="12.75">
      <c r="U545" s="393"/>
      <c r="V545" s="392"/>
      <c r="W545"/>
      <c r="X545" s="407"/>
      <c r="Y545" s="407"/>
      <c r="Z545" s="407"/>
      <c r="AA545" s="407"/>
      <c r="AB545" s="407"/>
      <c r="AC545" s="407"/>
      <c r="AD545" s="407"/>
      <c r="AE545" s="407"/>
      <c r="AF545" s="407"/>
      <c r="AG545" s="407"/>
      <c r="AH545" s="407"/>
      <c r="AI545" s="407"/>
    </row>
    <row r="546" spans="21:35" ht="12.75">
      <c r="U546" s="393"/>
      <c r="V546" s="392"/>
      <c r="W546"/>
      <c r="X546" s="407"/>
      <c r="Y546" s="407"/>
      <c r="Z546" s="407"/>
      <c r="AA546" s="407"/>
      <c r="AB546" s="407"/>
      <c r="AC546" s="407"/>
      <c r="AD546" s="407"/>
      <c r="AE546" s="407"/>
      <c r="AF546" s="407"/>
      <c r="AG546" s="407"/>
      <c r="AH546" s="407"/>
      <c r="AI546" s="407"/>
    </row>
    <row r="547" spans="21:35" ht="12.75">
      <c r="U547" s="393"/>
      <c r="V547" s="392"/>
      <c r="W547"/>
      <c r="X547" s="407"/>
      <c r="Y547" s="407"/>
      <c r="Z547" s="407"/>
      <c r="AA547" s="407"/>
      <c r="AB547" s="407"/>
      <c r="AC547" s="407"/>
      <c r="AD547" s="407"/>
      <c r="AE547" s="407"/>
      <c r="AF547" s="407"/>
      <c r="AG547" s="407"/>
      <c r="AH547" s="407"/>
      <c r="AI547" s="407"/>
    </row>
    <row r="548" spans="21:35" ht="12.75">
      <c r="U548" s="393"/>
      <c r="V548" s="392"/>
      <c r="W548"/>
      <c r="X548" s="407"/>
      <c r="Y548" s="407"/>
      <c r="Z548" s="407"/>
      <c r="AA548" s="407"/>
      <c r="AB548" s="407"/>
      <c r="AC548" s="407"/>
      <c r="AD548" s="407"/>
      <c r="AE548" s="407"/>
      <c r="AF548" s="407"/>
      <c r="AG548" s="407"/>
      <c r="AH548" s="407"/>
      <c r="AI548" s="407"/>
    </row>
    <row r="549" spans="21:35" ht="12.75">
      <c r="U549" s="393"/>
      <c r="V549" s="392"/>
      <c r="W549"/>
      <c r="X549" s="407"/>
      <c r="Y549" s="407"/>
      <c r="Z549" s="407"/>
      <c r="AA549" s="407"/>
      <c r="AB549" s="407"/>
      <c r="AC549" s="407"/>
      <c r="AD549" s="407"/>
      <c r="AE549" s="407"/>
      <c r="AF549" s="407"/>
      <c r="AG549" s="407"/>
      <c r="AH549" s="407"/>
      <c r="AI549" s="407"/>
    </row>
    <row r="550" spans="21:35" ht="12.75">
      <c r="U550" s="393"/>
      <c r="V550" s="392"/>
      <c r="W550"/>
      <c r="X550" s="407"/>
      <c r="Y550" s="407"/>
      <c r="Z550" s="407"/>
      <c r="AA550" s="407"/>
      <c r="AB550" s="407"/>
      <c r="AC550" s="407"/>
      <c r="AD550" s="407"/>
      <c r="AE550" s="407"/>
      <c r="AF550" s="407"/>
      <c r="AG550" s="407"/>
      <c r="AH550" s="407"/>
      <c r="AI550" s="407"/>
    </row>
    <row r="551" spans="21:35" ht="12.75">
      <c r="U551" s="393"/>
      <c r="V551" s="392"/>
      <c r="W551"/>
      <c r="X551" s="407"/>
      <c r="Y551" s="407"/>
      <c r="Z551" s="407"/>
      <c r="AA551" s="407"/>
      <c r="AB551" s="407"/>
      <c r="AC551" s="407"/>
      <c r="AD551" s="407"/>
      <c r="AE551" s="407"/>
      <c r="AF551" s="407"/>
      <c r="AG551" s="407"/>
      <c r="AH551" s="407"/>
      <c r="AI551" s="407"/>
    </row>
    <row r="552" spans="21:35" ht="12.75">
      <c r="U552" s="393"/>
      <c r="V552" s="392"/>
      <c r="W552"/>
      <c r="X552" s="407"/>
      <c r="Y552" s="407"/>
      <c r="Z552" s="407"/>
      <c r="AA552" s="407"/>
      <c r="AB552" s="407"/>
      <c r="AC552" s="407"/>
      <c r="AD552" s="407"/>
      <c r="AE552" s="407"/>
      <c r="AF552" s="407"/>
      <c r="AG552" s="407"/>
      <c r="AH552" s="407"/>
      <c r="AI552" s="407"/>
    </row>
    <row r="553" spans="21:35" ht="12.75">
      <c r="U553" s="393"/>
      <c r="V553" s="392"/>
      <c r="W553"/>
      <c r="X553" s="407"/>
      <c r="Y553" s="407"/>
      <c r="Z553" s="407"/>
      <c r="AA553" s="407"/>
      <c r="AB553" s="407"/>
      <c r="AC553" s="407"/>
      <c r="AD553" s="407"/>
      <c r="AE553" s="407"/>
      <c r="AF553" s="407"/>
      <c r="AG553" s="407"/>
      <c r="AH553" s="407"/>
      <c r="AI553" s="407"/>
    </row>
    <row r="554" spans="21:35" ht="12.75">
      <c r="U554" s="393"/>
      <c r="V554" s="392"/>
      <c r="W554"/>
      <c r="X554" s="407"/>
      <c r="Y554" s="407"/>
      <c r="Z554" s="407"/>
      <c r="AA554" s="407"/>
      <c r="AB554" s="407"/>
      <c r="AC554" s="407"/>
      <c r="AD554" s="407"/>
      <c r="AE554" s="407"/>
      <c r="AF554" s="407"/>
      <c r="AG554" s="407"/>
      <c r="AH554" s="407"/>
      <c r="AI554" s="407"/>
    </row>
    <row r="555" spans="21:35" ht="12.75">
      <c r="U555" s="393"/>
      <c r="V555" s="392"/>
      <c r="W555"/>
      <c r="X555" s="407"/>
      <c r="Y555" s="407"/>
      <c r="Z555" s="407"/>
      <c r="AA555" s="407"/>
      <c r="AB555" s="407"/>
      <c r="AC555" s="407"/>
      <c r="AD555" s="407"/>
      <c r="AE555" s="407"/>
      <c r="AF555" s="407"/>
      <c r="AG555" s="407"/>
      <c r="AH555" s="407"/>
      <c r="AI555" s="407"/>
    </row>
    <row r="556" spans="21:35" ht="12.75">
      <c r="U556" s="393"/>
      <c r="V556" s="392"/>
      <c r="W556"/>
      <c r="X556" s="407"/>
      <c r="Y556" s="407"/>
      <c r="Z556" s="407"/>
      <c r="AA556" s="407"/>
      <c r="AB556" s="407"/>
      <c r="AC556" s="407"/>
      <c r="AD556" s="407"/>
      <c r="AE556" s="407"/>
      <c r="AF556" s="407"/>
      <c r="AG556" s="407"/>
      <c r="AH556" s="407"/>
      <c r="AI556" s="407"/>
    </row>
    <row r="557" spans="21:35" ht="12.75">
      <c r="U557" s="393"/>
      <c r="V557" s="392"/>
      <c r="W557"/>
      <c r="X557" s="407"/>
      <c r="Y557" s="407"/>
      <c r="Z557" s="407"/>
      <c r="AA557" s="407"/>
      <c r="AB557" s="407"/>
      <c r="AC557" s="407"/>
      <c r="AD557" s="407"/>
      <c r="AE557" s="407"/>
      <c r="AF557" s="407"/>
      <c r="AG557" s="407"/>
      <c r="AH557" s="407"/>
      <c r="AI557" s="407"/>
    </row>
    <row r="558" spans="21:35" ht="12.75">
      <c r="U558" s="393"/>
      <c r="V558" s="392"/>
      <c r="W558"/>
      <c r="X558" s="407"/>
      <c r="Y558" s="407"/>
      <c r="Z558" s="407"/>
      <c r="AA558" s="407"/>
      <c r="AB558" s="407"/>
      <c r="AC558" s="407"/>
      <c r="AD558" s="407"/>
      <c r="AE558" s="407"/>
      <c r="AF558" s="407"/>
      <c r="AG558" s="407"/>
      <c r="AH558" s="407"/>
      <c r="AI558" s="407"/>
    </row>
    <row r="559" spans="21:35" ht="12.75">
      <c r="U559" s="393"/>
      <c r="V559" s="392"/>
      <c r="W559"/>
      <c r="X559" s="407"/>
      <c r="Y559" s="407"/>
      <c r="Z559" s="407"/>
      <c r="AA559" s="407"/>
      <c r="AB559" s="407"/>
      <c r="AC559" s="407"/>
      <c r="AD559" s="407"/>
      <c r="AE559" s="407"/>
      <c r="AF559" s="407"/>
      <c r="AG559" s="407"/>
      <c r="AH559" s="407"/>
      <c r="AI559" s="407"/>
    </row>
    <row r="560" spans="21:35" ht="12.75">
      <c r="U560" s="393"/>
      <c r="V560" s="392"/>
      <c r="W560"/>
      <c r="X560" s="407"/>
      <c r="Y560" s="407"/>
      <c r="Z560" s="407"/>
      <c r="AA560" s="407"/>
      <c r="AB560" s="407"/>
      <c r="AC560" s="408"/>
      <c r="AD560" s="407"/>
      <c r="AE560" s="407"/>
      <c r="AF560" s="407"/>
      <c r="AG560" s="407"/>
      <c r="AH560" s="407"/>
      <c r="AI560" s="407"/>
    </row>
    <row r="561" spans="21:35" ht="12.75">
      <c r="U561" s="393"/>
      <c r="V561" s="392"/>
      <c r="W561"/>
      <c r="X561" s="409"/>
      <c r="Y561" s="410"/>
      <c r="Z561" s="410"/>
      <c r="AA561" s="410"/>
      <c r="AB561" s="410"/>
      <c r="AC561" s="408"/>
      <c r="AD561" s="410"/>
      <c r="AE561" s="410"/>
      <c r="AF561" s="411"/>
      <c r="AG561" s="410"/>
      <c r="AH561" s="410"/>
      <c r="AI561" s="412"/>
    </row>
    <row r="562" spans="21:35" ht="12.75">
      <c r="U562" s="393"/>
      <c r="V562" s="392"/>
      <c r="W562"/>
      <c r="X562" s="409"/>
      <c r="Y562" s="410"/>
      <c r="Z562" s="410"/>
      <c r="AA562" s="410"/>
      <c r="AB562" s="410"/>
      <c r="AC562" s="408"/>
      <c r="AD562" s="410"/>
      <c r="AE562" s="410"/>
      <c r="AF562" s="411"/>
      <c r="AG562" s="410"/>
      <c r="AH562" s="410"/>
      <c r="AI562" s="412"/>
    </row>
    <row r="563" spans="21:35" ht="12.75">
      <c r="U563" s="393"/>
      <c r="V563" s="392"/>
      <c r="W563"/>
      <c r="X563" s="409"/>
      <c r="Y563" s="410"/>
      <c r="Z563" s="410"/>
      <c r="AA563" s="410"/>
      <c r="AB563" s="410"/>
      <c r="AC563" s="408"/>
      <c r="AD563" s="410"/>
      <c r="AE563" s="410"/>
      <c r="AF563" s="411"/>
      <c r="AG563" s="410"/>
      <c r="AH563" s="410"/>
      <c r="AI563" s="412"/>
    </row>
    <row r="564" spans="21:35" ht="12.75">
      <c r="U564" s="393"/>
      <c r="V564" s="392"/>
      <c r="W564"/>
      <c r="X564" s="409"/>
      <c r="Y564" s="410"/>
      <c r="Z564" s="410"/>
      <c r="AA564" s="410"/>
      <c r="AB564" s="410"/>
      <c r="AC564" s="408"/>
      <c r="AD564" s="410"/>
      <c r="AE564" s="410"/>
      <c r="AF564" s="411"/>
      <c r="AG564" s="410"/>
      <c r="AH564" s="410"/>
      <c r="AI564" s="412"/>
    </row>
    <row r="565" spans="21:35" ht="12.75">
      <c r="U565" s="393"/>
      <c r="V565" s="392"/>
      <c r="W565"/>
      <c r="X565" s="409"/>
      <c r="Y565" s="410"/>
      <c r="Z565" s="410"/>
      <c r="AA565" s="410"/>
      <c r="AB565" s="410"/>
      <c r="AC565" s="408"/>
      <c r="AD565" s="410"/>
      <c r="AE565" s="410"/>
      <c r="AF565" s="411"/>
      <c r="AG565" s="410"/>
      <c r="AH565" s="410"/>
      <c r="AI565" s="412"/>
    </row>
    <row r="566" spans="21:35" ht="12.75">
      <c r="U566" s="393"/>
      <c r="V566" s="392"/>
      <c r="W566"/>
      <c r="X566" s="409"/>
      <c r="Y566" s="410"/>
      <c r="Z566" s="410"/>
      <c r="AA566" s="410"/>
      <c r="AB566" s="410"/>
      <c r="AC566" s="408"/>
      <c r="AD566" s="410"/>
      <c r="AE566" s="410"/>
      <c r="AF566" s="411"/>
      <c r="AG566" s="410"/>
      <c r="AH566" s="410"/>
      <c r="AI566" s="412"/>
    </row>
    <row r="567" spans="21:35" ht="12.75">
      <c r="U567" s="393"/>
      <c r="V567" s="392"/>
      <c r="W567"/>
      <c r="X567" s="409"/>
      <c r="Y567" s="410"/>
      <c r="Z567" s="410"/>
      <c r="AA567" s="410"/>
      <c r="AB567" s="410"/>
      <c r="AC567" s="408"/>
      <c r="AD567" s="410"/>
      <c r="AE567" s="410"/>
      <c r="AF567" s="411"/>
      <c r="AG567" s="410"/>
      <c r="AH567" s="410"/>
      <c r="AI567" s="412"/>
    </row>
    <row r="568" spans="21:35" ht="12.75">
      <c r="U568" s="393"/>
      <c r="V568" s="392"/>
      <c r="W568"/>
      <c r="X568" s="409"/>
      <c r="Y568" s="410"/>
      <c r="Z568" s="410"/>
      <c r="AA568" s="410"/>
      <c r="AB568" s="410"/>
      <c r="AC568" s="408"/>
      <c r="AD568" s="410"/>
      <c r="AE568" s="410"/>
      <c r="AF568" s="411"/>
      <c r="AG568" s="410"/>
      <c r="AH568" s="410"/>
      <c r="AI568" s="412"/>
    </row>
    <row r="569" spans="21:35" ht="12.75">
      <c r="U569" s="393"/>
      <c r="V569" s="392"/>
      <c r="W569"/>
      <c r="X569" s="409"/>
      <c r="Y569" s="409"/>
      <c r="Z569" s="409"/>
      <c r="AA569" s="409"/>
      <c r="AB569" s="409"/>
      <c r="AC569" s="408"/>
      <c r="AD569" s="409"/>
      <c r="AE569" s="409"/>
      <c r="AF569" s="409"/>
      <c r="AG569" s="409"/>
      <c r="AH569" s="409"/>
      <c r="AI569" s="409"/>
    </row>
    <row r="570" spans="21:35" ht="12.75">
      <c r="U570" s="393"/>
      <c r="V570" s="392"/>
      <c r="W570"/>
      <c r="X570" s="409"/>
      <c r="Y570" s="409"/>
      <c r="Z570" s="409"/>
      <c r="AA570" s="409"/>
      <c r="AB570" s="409"/>
      <c r="AC570" s="408"/>
      <c r="AD570" s="409"/>
      <c r="AE570" s="409"/>
      <c r="AF570" s="409"/>
      <c r="AG570" s="409"/>
      <c r="AH570" s="409"/>
      <c r="AI570" s="409"/>
    </row>
    <row r="571" spans="21:35" ht="12.75">
      <c r="U571" s="393"/>
      <c r="V571" s="392"/>
      <c r="W571"/>
      <c r="X571" s="409"/>
      <c r="Y571" s="409"/>
      <c r="Z571" s="409"/>
      <c r="AA571" s="409"/>
      <c r="AB571" s="409"/>
      <c r="AC571" s="408"/>
      <c r="AD571" s="409"/>
      <c r="AE571" s="409"/>
      <c r="AF571" s="409"/>
      <c r="AG571" s="409"/>
      <c r="AH571" s="409"/>
      <c r="AI571" s="409"/>
    </row>
    <row r="572" spans="21:35" ht="12.75">
      <c r="U572" s="393"/>
      <c r="V572" s="392"/>
      <c r="W572"/>
      <c r="X572" s="409"/>
      <c r="Y572" s="409"/>
      <c r="Z572" s="409"/>
      <c r="AA572" s="409"/>
      <c r="AB572" s="409"/>
      <c r="AC572" s="408"/>
      <c r="AD572" s="409"/>
      <c r="AE572" s="409"/>
      <c r="AF572" s="409"/>
      <c r="AG572" s="409"/>
      <c r="AH572" s="409"/>
      <c r="AI572" s="409"/>
    </row>
    <row r="573" spans="21:35" ht="12.75">
      <c r="U573" s="393"/>
      <c r="V573" s="392"/>
      <c r="W573"/>
      <c r="X573" s="409"/>
      <c r="Y573" s="409"/>
      <c r="Z573" s="409"/>
      <c r="AA573" s="409"/>
      <c r="AB573" s="409"/>
      <c r="AC573" s="408"/>
      <c r="AD573" s="409"/>
      <c r="AE573" s="409"/>
      <c r="AF573" s="409"/>
      <c r="AG573" s="409"/>
      <c r="AH573" s="409"/>
      <c r="AI573" s="409"/>
    </row>
    <row r="574" spans="21:35" ht="12.75">
      <c r="U574" s="393"/>
      <c r="V574" s="392"/>
      <c r="W574"/>
      <c r="X574" s="409"/>
      <c r="Y574" s="409"/>
      <c r="Z574" s="409"/>
      <c r="AA574" s="409"/>
      <c r="AB574" s="409"/>
      <c r="AC574" s="408"/>
      <c r="AD574" s="409"/>
      <c r="AE574" s="409"/>
      <c r="AF574" s="409"/>
      <c r="AG574" s="409"/>
      <c r="AH574" s="409"/>
      <c r="AI574" s="409"/>
    </row>
    <row r="575" spans="21:35" ht="12.75">
      <c r="U575" s="393"/>
      <c r="V575" s="392"/>
      <c r="W575"/>
      <c r="X575" s="409"/>
      <c r="Y575" s="409"/>
      <c r="Z575" s="409"/>
      <c r="AA575" s="409"/>
      <c r="AB575" s="409"/>
      <c r="AC575" s="408"/>
      <c r="AD575" s="409"/>
      <c r="AE575" s="409"/>
      <c r="AF575" s="409"/>
      <c r="AG575" s="409"/>
      <c r="AH575" s="409"/>
      <c r="AI575" s="409"/>
    </row>
    <row r="576" spans="21:35" ht="12.75">
      <c r="U576" s="393"/>
      <c r="V576" s="392"/>
      <c r="W576"/>
      <c r="X576" s="409"/>
      <c r="Y576" s="409"/>
      <c r="Z576" s="409"/>
      <c r="AA576" s="409"/>
      <c r="AB576" s="409"/>
      <c r="AC576" s="408"/>
      <c r="AD576" s="409"/>
      <c r="AE576" s="409"/>
      <c r="AF576" s="409"/>
      <c r="AG576" s="409"/>
      <c r="AH576" s="409"/>
      <c r="AI576" s="409"/>
    </row>
    <row r="577" spans="21:35" ht="12.75">
      <c r="U577" s="393"/>
      <c r="V577" s="392"/>
      <c r="W577"/>
      <c r="X577" s="409"/>
      <c r="Y577" s="409"/>
      <c r="Z577" s="409"/>
      <c r="AA577" s="409"/>
      <c r="AB577" s="409"/>
      <c r="AC577" s="408"/>
      <c r="AD577" s="409"/>
      <c r="AE577" s="409"/>
      <c r="AF577" s="409"/>
      <c r="AG577" s="409"/>
      <c r="AH577" s="409"/>
      <c r="AI577" s="409"/>
    </row>
    <row r="578" spans="21:35" ht="12.75">
      <c r="U578" s="393"/>
      <c r="V578" s="392"/>
      <c r="W578"/>
      <c r="X578" s="409"/>
      <c r="Y578" s="409"/>
      <c r="Z578" s="409"/>
      <c r="AA578" s="409"/>
      <c r="AB578" s="409"/>
      <c r="AC578" s="408"/>
      <c r="AD578" s="409"/>
      <c r="AE578" s="409"/>
      <c r="AF578" s="409"/>
      <c r="AG578" s="409"/>
      <c r="AH578" s="409"/>
      <c r="AI578" s="409"/>
    </row>
    <row r="579" spans="21:35" ht="12.75">
      <c r="U579" s="393"/>
      <c r="V579" s="392"/>
      <c r="W579"/>
      <c r="X579" s="409"/>
      <c r="Y579" s="409"/>
      <c r="Z579" s="409"/>
      <c r="AA579" s="409"/>
      <c r="AB579" s="409"/>
      <c r="AC579" s="408"/>
      <c r="AD579" s="409"/>
      <c r="AE579" s="409"/>
      <c r="AF579" s="409"/>
      <c r="AG579" s="409"/>
      <c r="AH579" s="409"/>
      <c r="AI579" s="409"/>
    </row>
    <row r="580" spans="21:35" ht="12.75">
      <c r="U580" s="393"/>
      <c r="V580" s="392"/>
      <c r="W580"/>
      <c r="X580" s="409"/>
      <c r="Y580" s="409"/>
      <c r="Z580" s="409"/>
      <c r="AA580" s="409"/>
      <c r="AB580" s="409"/>
      <c r="AC580" s="408"/>
      <c r="AD580" s="409"/>
      <c r="AE580" s="409"/>
      <c r="AF580" s="409"/>
      <c r="AG580" s="409"/>
      <c r="AH580" s="409"/>
      <c r="AI580" s="409"/>
    </row>
    <row r="581" spans="21:35" ht="12.75">
      <c r="U581" s="393"/>
      <c r="V581" s="392"/>
      <c r="W581"/>
      <c r="X581" s="409"/>
      <c r="Y581" s="409"/>
      <c r="Z581" s="409"/>
      <c r="AA581" s="409"/>
      <c r="AB581" s="409"/>
      <c r="AC581" s="408"/>
      <c r="AD581" s="409"/>
      <c r="AE581" s="409"/>
      <c r="AF581" s="409"/>
      <c r="AG581" s="409"/>
      <c r="AH581" s="409"/>
      <c r="AI581" s="409"/>
    </row>
    <row r="582" spans="21:35" ht="12.75">
      <c r="U582" s="393"/>
      <c r="V582" s="392"/>
      <c r="W582"/>
      <c r="X582" s="409"/>
      <c r="Y582" s="409"/>
      <c r="Z582" s="409"/>
      <c r="AA582" s="409"/>
      <c r="AB582" s="409"/>
      <c r="AC582" s="408"/>
      <c r="AD582" s="409"/>
      <c r="AE582" s="409"/>
      <c r="AF582" s="409"/>
      <c r="AG582" s="409"/>
      <c r="AH582" s="409"/>
      <c r="AI582" s="409"/>
    </row>
    <row r="583" spans="21:35" ht="12.75">
      <c r="U583" s="393"/>
      <c r="V583" s="392"/>
      <c r="W583"/>
      <c r="X583" s="409"/>
      <c r="Y583" s="409"/>
      <c r="Z583" s="409"/>
      <c r="AA583" s="409"/>
      <c r="AB583" s="409"/>
      <c r="AC583" s="408"/>
      <c r="AD583" s="409"/>
      <c r="AE583" s="409"/>
      <c r="AF583" s="409"/>
      <c r="AG583" s="409"/>
      <c r="AH583" s="409"/>
      <c r="AI583" s="409"/>
    </row>
    <row r="584" spans="21:35" ht="12.75">
      <c r="U584" s="393"/>
      <c r="V584" s="392"/>
      <c r="W584"/>
      <c r="X584" s="409"/>
      <c r="Y584" s="409"/>
      <c r="Z584" s="409"/>
      <c r="AA584" s="409"/>
      <c r="AB584" s="409"/>
      <c r="AC584" s="408"/>
      <c r="AD584" s="409"/>
      <c r="AE584" s="409"/>
      <c r="AF584" s="409"/>
      <c r="AG584" s="409"/>
      <c r="AH584" s="409"/>
      <c r="AI584" s="409"/>
    </row>
    <row r="585" spans="21:35" ht="12.75">
      <c r="U585" s="393"/>
      <c r="V585" s="392"/>
      <c r="W585"/>
      <c r="X585" s="409"/>
      <c r="Y585" s="409"/>
      <c r="Z585" s="409"/>
      <c r="AA585" s="409"/>
      <c r="AB585" s="409"/>
      <c r="AC585" s="408"/>
      <c r="AD585" s="409"/>
      <c r="AE585" s="409"/>
      <c r="AF585" s="409"/>
      <c r="AG585" s="409"/>
      <c r="AH585" s="409"/>
      <c r="AI585" s="409"/>
    </row>
    <row r="586" spans="21:35" ht="13.5" thickBot="1">
      <c r="U586" s="392"/>
      <c r="V586" s="392"/>
      <c r="W586"/>
      <c r="X586" s="409"/>
      <c r="Y586" s="409"/>
      <c r="Z586" s="409"/>
      <c r="AA586" s="409"/>
      <c r="AB586" s="409"/>
      <c r="AC586" s="408"/>
      <c r="AD586" s="409"/>
      <c r="AE586" s="409"/>
      <c r="AF586" s="409"/>
      <c r="AG586" s="409"/>
      <c r="AH586" s="409"/>
      <c r="AI586" s="409"/>
    </row>
    <row r="587" spans="21:35" ht="12.75">
      <c r="U587" s="392"/>
      <c r="V587" s="401"/>
      <c r="W587"/>
      <c r="X587" s="409"/>
      <c r="Y587" s="409"/>
      <c r="Z587" s="409"/>
      <c r="AA587" s="409"/>
      <c r="AB587" s="409"/>
      <c r="AC587" s="408"/>
      <c r="AD587" s="409"/>
      <c r="AE587" s="409"/>
      <c r="AF587" s="409"/>
      <c r="AG587" s="409"/>
      <c r="AH587" s="409"/>
      <c r="AI587" s="409"/>
    </row>
    <row r="588" spans="21:35" ht="12.75">
      <c r="U588" s="393"/>
      <c r="V588" s="392"/>
      <c r="W588"/>
      <c r="X588" s="409"/>
      <c r="Y588" s="409"/>
      <c r="Z588" s="409"/>
      <c r="AA588" s="409"/>
      <c r="AB588" s="409"/>
      <c r="AC588" s="408"/>
      <c r="AD588" s="409"/>
      <c r="AE588" s="409"/>
      <c r="AF588" s="409"/>
      <c r="AG588" s="409"/>
      <c r="AH588" s="409"/>
      <c r="AI588" s="409"/>
    </row>
    <row r="589" spans="21:35" ht="12.75">
      <c r="U589" s="393"/>
      <c r="V589" s="392"/>
      <c r="W589"/>
      <c r="X589" s="409"/>
      <c r="Y589" s="409"/>
      <c r="Z589" s="409"/>
      <c r="AA589" s="409"/>
      <c r="AB589" s="409"/>
      <c r="AC589" s="408"/>
      <c r="AD589" s="409"/>
      <c r="AE589" s="409"/>
      <c r="AF589" s="409"/>
      <c r="AG589" s="409"/>
      <c r="AH589" s="409"/>
      <c r="AI589" s="409"/>
    </row>
    <row r="590" spans="21:35" ht="12.75">
      <c r="U590" s="393"/>
      <c r="V590" s="392"/>
      <c r="W590"/>
      <c r="X590" s="409"/>
      <c r="Y590" s="409"/>
      <c r="Z590" s="409"/>
      <c r="AA590" s="409"/>
      <c r="AB590" s="409"/>
      <c r="AC590" s="408"/>
      <c r="AD590" s="409"/>
      <c r="AE590" s="409"/>
      <c r="AF590" s="409"/>
      <c r="AG590" s="409"/>
      <c r="AH590" s="409"/>
      <c r="AI590" s="409"/>
    </row>
    <row r="591" spans="21:35" ht="12.75">
      <c r="U591" s="393"/>
      <c r="V591" s="392"/>
      <c r="W591"/>
      <c r="X591" s="409"/>
      <c r="Y591" s="409"/>
      <c r="Z591" s="409"/>
      <c r="AA591" s="409"/>
      <c r="AB591" s="409"/>
      <c r="AC591" s="408"/>
      <c r="AD591" s="409"/>
      <c r="AE591" s="409"/>
      <c r="AF591" s="409"/>
      <c r="AG591" s="409"/>
      <c r="AH591" s="409"/>
      <c r="AI591" s="409"/>
    </row>
    <row r="592" spans="21:35" ht="12.75">
      <c r="U592" s="393"/>
      <c r="V592" s="392"/>
      <c r="W592"/>
      <c r="X592" s="409"/>
      <c r="Y592" s="409"/>
      <c r="Z592" s="409"/>
      <c r="AA592" s="409"/>
      <c r="AB592" s="409"/>
      <c r="AC592" s="408"/>
      <c r="AD592" s="409"/>
      <c r="AE592" s="409"/>
      <c r="AF592" s="409"/>
      <c r="AG592" s="409"/>
      <c r="AH592" s="409"/>
      <c r="AI592" s="409"/>
    </row>
    <row r="593" spans="21:35" ht="12.75">
      <c r="U593" s="393"/>
      <c r="V593" s="392"/>
      <c r="W593"/>
      <c r="X593" s="409"/>
      <c r="Y593" s="409"/>
      <c r="Z593" s="409"/>
      <c r="AA593" s="409"/>
      <c r="AB593" s="409"/>
      <c r="AC593" s="408"/>
      <c r="AD593" s="409"/>
      <c r="AE593" s="409"/>
      <c r="AF593" s="409"/>
      <c r="AG593" s="409"/>
      <c r="AH593" s="409"/>
      <c r="AI593" s="409"/>
    </row>
    <row r="594" spans="21:35" ht="12.75">
      <c r="U594" s="393"/>
      <c r="V594" s="392"/>
      <c r="W594"/>
      <c r="X594" s="409"/>
      <c r="Y594" s="409"/>
      <c r="Z594" s="409"/>
      <c r="AA594" s="409"/>
      <c r="AB594" s="409"/>
      <c r="AC594" s="408"/>
      <c r="AD594" s="409"/>
      <c r="AE594" s="409"/>
      <c r="AF594" s="409"/>
      <c r="AG594" s="409"/>
      <c r="AH594" s="409"/>
      <c r="AI594" s="409"/>
    </row>
    <row r="595" spans="21:35" ht="12.75">
      <c r="U595" s="393"/>
      <c r="V595" s="392"/>
      <c r="W595"/>
      <c r="X595" s="409"/>
      <c r="Y595" s="409"/>
      <c r="Z595" s="409"/>
      <c r="AA595" s="409"/>
      <c r="AB595" s="409"/>
      <c r="AC595" s="408"/>
      <c r="AD595" s="409"/>
      <c r="AE595" s="409"/>
      <c r="AF595" s="409"/>
      <c r="AG595" s="409"/>
      <c r="AH595" s="409"/>
      <c r="AI595" s="409"/>
    </row>
    <row r="596" spans="21:35" ht="12.75">
      <c r="U596" s="393"/>
      <c r="V596" s="392"/>
      <c r="W596"/>
      <c r="X596" s="409"/>
      <c r="Y596" s="409"/>
      <c r="Z596" s="409"/>
      <c r="AA596" s="409"/>
      <c r="AB596" s="409"/>
      <c r="AC596" s="408"/>
      <c r="AD596" s="409"/>
      <c r="AE596" s="409"/>
      <c r="AF596" s="409"/>
      <c r="AG596" s="409"/>
      <c r="AH596" s="409"/>
      <c r="AI596" s="409"/>
    </row>
    <row r="597" spans="21:35" ht="12.75">
      <c r="U597" s="393"/>
      <c r="V597" s="392"/>
      <c r="W597"/>
      <c r="X597" s="409"/>
      <c r="Y597" s="409"/>
      <c r="Z597" s="409"/>
      <c r="AA597" s="409"/>
      <c r="AB597" s="409"/>
      <c r="AC597" s="408"/>
      <c r="AD597" s="409"/>
      <c r="AE597" s="409"/>
      <c r="AF597" s="409"/>
      <c r="AG597" s="409"/>
      <c r="AH597" s="409"/>
      <c r="AI597" s="409"/>
    </row>
    <row r="598" spans="21:35" ht="12.75">
      <c r="U598" s="393"/>
      <c r="V598" s="392"/>
      <c r="W598"/>
      <c r="X598" s="409"/>
      <c r="Y598" s="409"/>
      <c r="Z598" s="409"/>
      <c r="AA598" s="409"/>
      <c r="AB598" s="409"/>
      <c r="AC598" s="408"/>
      <c r="AD598" s="409"/>
      <c r="AE598" s="409"/>
      <c r="AF598" s="409"/>
      <c r="AG598" s="409"/>
      <c r="AH598" s="409"/>
      <c r="AI598" s="409"/>
    </row>
    <row r="599" spans="21:35" ht="12.75">
      <c r="U599" s="393"/>
      <c r="V599" s="392"/>
      <c r="W599"/>
      <c r="X599" s="409"/>
      <c r="Y599" s="409"/>
      <c r="Z599" s="409"/>
      <c r="AA599" s="409"/>
      <c r="AB599" s="409"/>
      <c r="AC599" s="408"/>
      <c r="AD599" s="409"/>
      <c r="AE599" s="409"/>
      <c r="AF599" s="409"/>
      <c r="AG599" s="409"/>
      <c r="AH599" s="409"/>
      <c r="AI599" s="409"/>
    </row>
    <row r="600" spans="21:35" ht="12.75">
      <c r="U600" s="393"/>
      <c r="V600" s="392"/>
      <c r="W600"/>
      <c r="X600" s="409"/>
      <c r="Y600" s="409"/>
      <c r="Z600" s="409"/>
      <c r="AA600" s="409"/>
      <c r="AB600" s="409"/>
      <c r="AC600" s="408"/>
      <c r="AD600" s="409"/>
      <c r="AE600" s="409"/>
      <c r="AF600" s="409"/>
      <c r="AG600" s="409"/>
      <c r="AH600" s="409"/>
      <c r="AI600" s="409"/>
    </row>
    <row r="601" spans="21:35" ht="12.75">
      <c r="U601" s="393"/>
      <c r="V601" s="392"/>
      <c r="W601"/>
      <c r="X601" s="409"/>
      <c r="Y601" s="409"/>
      <c r="Z601" s="409"/>
      <c r="AA601" s="409"/>
      <c r="AB601" s="409"/>
      <c r="AC601" s="408"/>
      <c r="AD601" s="409"/>
      <c r="AE601" s="409"/>
      <c r="AF601" s="409"/>
      <c r="AG601" s="409"/>
      <c r="AH601" s="409"/>
      <c r="AI601" s="409"/>
    </row>
    <row r="602" spans="21:35" ht="12.75">
      <c r="U602" s="393"/>
      <c r="V602" s="392"/>
      <c r="W602"/>
      <c r="X602" s="409"/>
      <c r="Y602" s="409"/>
      <c r="Z602" s="409"/>
      <c r="AA602" s="409"/>
      <c r="AB602" s="409"/>
      <c r="AC602" s="408"/>
      <c r="AD602" s="409"/>
      <c r="AE602" s="409"/>
      <c r="AF602" s="409"/>
      <c r="AG602" s="409"/>
      <c r="AH602" s="409"/>
      <c r="AI602" s="409"/>
    </row>
    <row r="603" spans="21:35" ht="12.75">
      <c r="U603" s="393"/>
      <c r="V603" s="392"/>
      <c r="W603"/>
      <c r="X603" s="409"/>
      <c r="Y603" s="409"/>
      <c r="Z603" s="409"/>
      <c r="AA603" s="409"/>
      <c r="AB603" s="409"/>
      <c r="AC603" s="408"/>
      <c r="AD603" s="409"/>
      <c r="AE603" s="409"/>
      <c r="AF603" s="409"/>
      <c r="AG603" s="409"/>
      <c r="AH603" s="409"/>
      <c r="AI603" s="409"/>
    </row>
    <row r="604" spans="21:35" ht="12.75">
      <c r="U604" s="393"/>
      <c r="V604" s="392"/>
      <c r="W604"/>
      <c r="X604" s="409"/>
      <c r="Y604" s="409"/>
      <c r="Z604" s="409"/>
      <c r="AA604" s="409"/>
      <c r="AB604" s="409"/>
      <c r="AC604" s="408"/>
      <c r="AD604" s="409"/>
      <c r="AE604" s="409"/>
      <c r="AF604" s="409"/>
      <c r="AG604" s="409"/>
      <c r="AH604" s="409"/>
      <c r="AI604" s="409"/>
    </row>
    <row r="605" spans="21:35" ht="12.75">
      <c r="U605" s="393"/>
      <c r="V605" s="392"/>
      <c r="W605"/>
      <c r="X605" s="409"/>
      <c r="Y605" s="409"/>
      <c r="Z605" s="409"/>
      <c r="AA605" s="409"/>
      <c r="AB605" s="409"/>
      <c r="AC605" s="408"/>
      <c r="AD605" s="409"/>
      <c r="AE605" s="409"/>
      <c r="AF605" s="409"/>
      <c r="AG605" s="409"/>
      <c r="AH605" s="409"/>
      <c r="AI605" s="409"/>
    </row>
    <row r="606" spans="21:35" ht="12.75">
      <c r="U606" s="393"/>
      <c r="V606" s="392"/>
      <c r="W606"/>
      <c r="X606" s="409"/>
      <c r="Y606" s="409"/>
      <c r="Z606" s="409"/>
      <c r="AA606" s="409"/>
      <c r="AB606" s="409"/>
      <c r="AC606" s="408"/>
      <c r="AD606" s="409"/>
      <c r="AE606" s="409"/>
      <c r="AF606" s="409"/>
      <c r="AG606" s="409"/>
      <c r="AH606" s="409"/>
      <c r="AI606" s="409"/>
    </row>
    <row r="607" spans="21:35" ht="12.75">
      <c r="U607" s="393"/>
      <c r="V607" s="392"/>
      <c r="W607"/>
      <c r="X607" s="409"/>
      <c r="Y607" s="409"/>
      <c r="Z607" s="409"/>
      <c r="AA607" s="409"/>
      <c r="AB607" s="409"/>
      <c r="AC607" s="408"/>
      <c r="AD607" s="409"/>
      <c r="AE607" s="409"/>
      <c r="AF607" s="409"/>
      <c r="AG607" s="409"/>
      <c r="AH607" s="409"/>
      <c r="AI607" s="409"/>
    </row>
    <row r="608" spans="21:35" ht="12.75">
      <c r="U608" s="393"/>
      <c r="V608" s="392"/>
      <c r="W608"/>
      <c r="X608" s="409"/>
      <c r="Y608" s="409"/>
      <c r="Z608" s="409"/>
      <c r="AA608" s="409"/>
      <c r="AB608" s="409"/>
      <c r="AC608" s="408"/>
      <c r="AD608" s="409"/>
      <c r="AE608" s="409"/>
      <c r="AF608" s="409"/>
      <c r="AG608" s="409"/>
      <c r="AH608" s="409"/>
      <c r="AI608" s="409"/>
    </row>
    <row r="609" spans="21:35" ht="12.75">
      <c r="U609" s="393"/>
      <c r="V609" s="392"/>
      <c r="W609"/>
      <c r="X609" s="409"/>
      <c r="Y609" s="409"/>
      <c r="Z609" s="409"/>
      <c r="AA609" s="409"/>
      <c r="AB609" s="409"/>
      <c r="AC609" s="408"/>
      <c r="AD609" s="409"/>
      <c r="AE609" s="409"/>
      <c r="AF609" s="409"/>
      <c r="AG609" s="409"/>
      <c r="AH609" s="409"/>
      <c r="AI609" s="409"/>
    </row>
    <row r="610" spans="21:35" ht="12.75">
      <c r="U610" s="393"/>
      <c r="V610" s="392"/>
      <c r="W610"/>
      <c r="X610" s="409"/>
      <c r="Y610" s="409"/>
      <c r="Z610" s="409"/>
      <c r="AA610" s="409"/>
      <c r="AB610" s="409"/>
      <c r="AC610" s="408"/>
      <c r="AD610" s="409"/>
      <c r="AE610" s="409"/>
      <c r="AF610" s="409"/>
      <c r="AG610" s="409"/>
      <c r="AH610" s="409"/>
      <c r="AI610" s="409"/>
    </row>
    <row r="611" spans="21:35" ht="12.75">
      <c r="U611" s="393"/>
      <c r="V611" s="392"/>
      <c r="W611"/>
      <c r="X611" s="409"/>
      <c r="Y611" s="409"/>
      <c r="Z611" s="409"/>
      <c r="AA611" s="409"/>
      <c r="AB611" s="409"/>
      <c r="AC611" s="408"/>
      <c r="AD611" s="409"/>
      <c r="AE611" s="409"/>
      <c r="AF611" s="409"/>
      <c r="AG611" s="409"/>
      <c r="AH611" s="409"/>
      <c r="AI611" s="409"/>
    </row>
    <row r="612" spans="21:35" ht="12.75">
      <c r="U612" s="393"/>
      <c r="V612" s="392"/>
      <c r="W612"/>
      <c r="X612" s="409"/>
      <c r="Y612" s="409"/>
      <c r="Z612" s="409"/>
      <c r="AA612" s="409"/>
      <c r="AB612" s="409"/>
      <c r="AC612" s="408"/>
      <c r="AD612" s="409"/>
      <c r="AE612" s="409"/>
      <c r="AF612" s="409"/>
      <c r="AG612" s="409"/>
      <c r="AH612" s="409"/>
      <c r="AI612" s="409"/>
    </row>
    <row r="613" spans="21:35" ht="12.75">
      <c r="U613" s="393"/>
      <c r="V613" s="392"/>
      <c r="W613"/>
      <c r="X613" s="409"/>
      <c r="Y613" s="409"/>
      <c r="Z613" s="409"/>
      <c r="AA613" s="409"/>
      <c r="AB613" s="409"/>
      <c r="AC613" s="408"/>
      <c r="AD613" s="409"/>
      <c r="AE613" s="409"/>
      <c r="AF613" s="409"/>
      <c r="AG613" s="409"/>
      <c r="AH613" s="409"/>
      <c r="AI613" s="409"/>
    </row>
    <row r="614" spans="21:35" ht="12.75">
      <c r="U614" s="393"/>
      <c r="V614" s="392"/>
      <c r="W614"/>
      <c r="X614" s="409"/>
      <c r="Y614" s="409"/>
      <c r="Z614" s="409"/>
      <c r="AA614" s="409"/>
      <c r="AB614" s="409"/>
      <c r="AC614" s="408"/>
      <c r="AD614" s="409"/>
      <c r="AE614" s="409"/>
      <c r="AF614" s="409"/>
      <c r="AG614" s="409"/>
      <c r="AH614" s="409"/>
      <c r="AI614" s="409"/>
    </row>
    <row r="615" spans="21:35" ht="12.75">
      <c r="U615" s="393"/>
      <c r="V615" s="392"/>
      <c r="W615"/>
      <c r="X615" s="409"/>
      <c r="Y615" s="409"/>
      <c r="Z615" s="409"/>
      <c r="AA615" s="409"/>
      <c r="AB615" s="409"/>
      <c r="AC615" s="408"/>
      <c r="AD615" s="409"/>
      <c r="AE615" s="409"/>
      <c r="AF615" s="409"/>
      <c r="AG615" s="409"/>
      <c r="AH615" s="409"/>
      <c r="AI615" s="409"/>
    </row>
    <row r="616" spans="21:35" ht="12.75">
      <c r="U616" s="393"/>
      <c r="V616" s="392"/>
      <c r="W616"/>
      <c r="X616" s="409"/>
      <c r="Y616" s="409"/>
      <c r="Z616" s="409"/>
      <c r="AA616" s="409"/>
      <c r="AB616" s="409"/>
      <c r="AC616" s="408"/>
      <c r="AD616" s="409"/>
      <c r="AE616" s="409"/>
      <c r="AF616" s="409"/>
      <c r="AG616" s="409"/>
      <c r="AH616" s="409"/>
      <c r="AI616" s="409"/>
    </row>
    <row r="617" spans="21:35" ht="12.75">
      <c r="U617" s="393"/>
      <c r="V617" s="392"/>
      <c r="W617"/>
      <c r="X617" s="409"/>
      <c r="Y617" s="409"/>
      <c r="Z617" s="409"/>
      <c r="AA617" s="409"/>
      <c r="AB617" s="409"/>
      <c r="AC617" s="408"/>
      <c r="AD617" s="409"/>
      <c r="AE617" s="409"/>
      <c r="AF617" s="409"/>
      <c r="AG617" s="409"/>
      <c r="AH617" s="409"/>
      <c r="AI617" s="409"/>
    </row>
    <row r="618" spans="21:35" ht="12.75">
      <c r="U618" s="393"/>
      <c r="V618" s="392"/>
      <c r="W618"/>
      <c r="X618" s="409"/>
      <c r="Y618" s="409"/>
      <c r="Z618" s="409"/>
      <c r="AA618" s="409"/>
      <c r="AB618" s="409"/>
      <c r="AC618" s="408"/>
      <c r="AD618" s="409"/>
      <c r="AE618" s="409"/>
      <c r="AF618" s="409"/>
      <c r="AG618" s="409"/>
      <c r="AH618" s="409"/>
      <c r="AI618" s="409"/>
    </row>
    <row r="619" spans="21:35" ht="12.75">
      <c r="U619" s="393"/>
      <c r="V619" s="392"/>
      <c r="W619"/>
      <c r="X619" s="409"/>
      <c r="Y619" s="409"/>
      <c r="Z619" s="409"/>
      <c r="AA619" s="409"/>
      <c r="AB619" s="409"/>
      <c r="AC619" s="408"/>
      <c r="AD619" s="409"/>
      <c r="AE619" s="409"/>
      <c r="AF619" s="409"/>
      <c r="AG619" s="409"/>
      <c r="AH619" s="409"/>
      <c r="AI619" s="409"/>
    </row>
    <row r="620" spans="21:35" ht="12.75">
      <c r="U620" s="393"/>
      <c r="V620" s="392"/>
      <c r="W620"/>
      <c r="X620" s="409"/>
      <c r="Y620" s="409"/>
      <c r="Z620" s="409"/>
      <c r="AA620" s="409"/>
      <c r="AB620" s="409"/>
      <c r="AC620" s="408"/>
      <c r="AD620" s="409"/>
      <c r="AE620" s="409"/>
      <c r="AF620" s="409"/>
      <c r="AG620" s="409"/>
      <c r="AH620" s="409"/>
      <c r="AI620" s="409"/>
    </row>
    <row r="621" spans="21:35" ht="12.75">
      <c r="U621" s="393"/>
      <c r="V621" s="392"/>
      <c r="W621"/>
      <c r="X621" s="409"/>
      <c r="Y621" s="409"/>
      <c r="Z621" s="409"/>
      <c r="AA621" s="409"/>
      <c r="AB621" s="409"/>
      <c r="AC621" s="408"/>
      <c r="AD621" s="409"/>
      <c r="AE621" s="409"/>
      <c r="AF621" s="409"/>
      <c r="AG621" s="409"/>
      <c r="AH621" s="409"/>
      <c r="AI621" s="409"/>
    </row>
    <row r="622" spans="21:35" ht="12.75">
      <c r="U622" s="393"/>
      <c r="V622" s="392"/>
      <c r="W622"/>
      <c r="X622" s="413"/>
      <c r="Y622" s="413"/>
      <c r="Z622" s="413"/>
      <c r="AA622" s="413"/>
      <c r="AB622" s="413"/>
      <c r="AC622" s="414"/>
      <c r="AD622" s="413"/>
      <c r="AE622" s="413"/>
      <c r="AF622" s="409"/>
      <c r="AG622" s="413"/>
      <c r="AH622" s="413"/>
      <c r="AI622" s="415"/>
    </row>
    <row r="623" spans="21:35" ht="12.75">
      <c r="U623" s="393"/>
      <c r="V623" s="392"/>
      <c r="W623"/>
      <c r="X623" s="413"/>
      <c r="Y623" s="413"/>
      <c r="Z623" s="413"/>
      <c r="AA623" s="413"/>
      <c r="AB623" s="413"/>
      <c r="AC623" s="414"/>
      <c r="AD623" s="413"/>
      <c r="AE623" s="413"/>
      <c r="AF623" s="409"/>
      <c r="AG623" s="413"/>
      <c r="AH623" s="413"/>
      <c r="AI623" s="415"/>
    </row>
    <row r="624" spans="21:35" ht="12.75">
      <c r="U624" s="393"/>
      <c r="V624" s="392"/>
      <c r="W624"/>
      <c r="X624" s="413"/>
      <c r="Y624" s="413"/>
      <c r="Z624" s="413"/>
      <c r="AA624" s="413"/>
      <c r="AB624" s="413"/>
      <c r="AC624" s="414"/>
      <c r="AD624" s="413"/>
      <c r="AE624" s="413"/>
      <c r="AF624" s="409"/>
      <c r="AG624" s="413"/>
      <c r="AH624" s="413"/>
      <c r="AI624" s="415"/>
    </row>
    <row r="625" spans="21:35" ht="12.75">
      <c r="U625" s="393"/>
      <c r="V625" s="392"/>
      <c r="W625"/>
      <c r="X625" s="413"/>
      <c r="Y625" s="413"/>
      <c r="Z625" s="413"/>
      <c r="AA625" s="413"/>
      <c r="AB625" s="413"/>
      <c r="AC625" s="414"/>
      <c r="AD625" s="413"/>
      <c r="AE625" s="413"/>
      <c r="AF625" s="409"/>
      <c r="AG625" s="413"/>
      <c r="AH625" s="413"/>
      <c r="AI625" s="415"/>
    </row>
    <row r="626" spans="21:35" ht="12.75">
      <c r="U626" s="393"/>
      <c r="V626" s="392"/>
      <c r="W626"/>
      <c r="X626" s="413"/>
      <c r="Y626" s="413"/>
      <c r="Z626" s="413"/>
      <c r="AA626" s="413"/>
      <c r="AB626" s="413"/>
      <c r="AC626" s="416"/>
      <c r="AD626" s="413"/>
      <c r="AE626" s="413"/>
      <c r="AF626" s="413"/>
      <c r="AG626" s="413"/>
      <c r="AH626" s="413"/>
      <c r="AI626" s="415"/>
    </row>
    <row r="627" spans="21:35" ht="12.75">
      <c r="U627" s="393"/>
      <c r="V627" s="392"/>
      <c r="W627"/>
      <c r="X627" s="413"/>
      <c r="Y627" s="413"/>
      <c r="Z627" s="413"/>
      <c r="AA627" s="413"/>
      <c r="AB627" s="413"/>
      <c r="AC627" s="416"/>
      <c r="AD627" s="413"/>
      <c r="AE627" s="413"/>
      <c r="AF627" s="413"/>
      <c r="AG627" s="413"/>
      <c r="AH627" s="413"/>
      <c r="AI627" s="415"/>
    </row>
    <row r="628" spans="21:35" ht="12.75">
      <c r="U628" s="393"/>
      <c r="V628" s="392"/>
      <c r="W628"/>
      <c r="X628" s="413"/>
      <c r="Y628" s="413"/>
      <c r="Z628" s="413"/>
      <c r="AA628" s="413"/>
      <c r="AB628" s="413"/>
      <c r="AC628" s="416"/>
      <c r="AD628" s="413"/>
      <c r="AE628" s="413"/>
      <c r="AF628" s="413"/>
      <c r="AG628" s="413"/>
      <c r="AH628" s="413"/>
      <c r="AI628" s="415"/>
    </row>
    <row r="629" spans="21:35" ht="12.75">
      <c r="U629" s="393"/>
      <c r="V629" s="392"/>
      <c r="W629"/>
      <c r="X629" s="413"/>
      <c r="Y629" s="413"/>
      <c r="Z629" s="413"/>
      <c r="AA629" s="413"/>
      <c r="AB629" s="413"/>
      <c r="AC629" s="416"/>
      <c r="AD629" s="413"/>
      <c r="AE629" s="413"/>
      <c r="AF629" s="413"/>
      <c r="AG629" s="413"/>
      <c r="AH629" s="413"/>
      <c r="AI629" s="415"/>
    </row>
    <row r="630" spans="21:35" ht="12.75">
      <c r="U630" s="393"/>
      <c r="V630" s="392"/>
      <c r="W630"/>
      <c r="X630" s="413"/>
      <c r="Y630" s="413"/>
      <c r="Z630" s="413"/>
      <c r="AA630" s="413"/>
      <c r="AB630" s="413"/>
      <c r="AC630" s="416"/>
      <c r="AD630" s="417"/>
      <c r="AE630" s="417"/>
      <c r="AF630" s="413"/>
      <c r="AG630" s="413"/>
      <c r="AH630" s="413"/>
      <c r="AI630" s="415"/>
    </row>
    <row r="631" spans="21:35" ht="12.75">
      <c r="U631" s="393"/>
      <c r="V631" s="392"/>
      <c r="W631"/>
      <c r="X631" s="413"/>
      <c r="Y631" s="413"/>
      <c r="Z631" s="413"/>
      <c r="AA631" s="413"/>
      <c r="AB631" s="413"/>
      <c r="AC631" s="416"/>
      <c r="AD631" s="417"/>
      <c r="AE631" s="417"/>
      <c r="AF631" s="413"/>
      <c r="AG631" s="413"/>
      <c r="AH631" s="413"/>
      <c r="AI631" s="415"/>
    </row>
    <row r="632" spans="21:35" ht="12.75">
      <c r="U632" s="393"/>
      <c r="V632" s="392"/>
      <c r="W632"/>
      <c r="X632" s="413"/>
      <c r="Y632" s="413"/>
      <c r="Z632" s="413"/>
      <c r="AA632" s="417"/>
      <c r="AB632" s="417"/>
      <c r="AC632" s="416"/>
      <c r="AD632" s="417"/>
      <c r="AE632" s="417"/>
      <c r="AF632" s="417"/>
      <c r="AG632" s="413"/>
      <c r="AH632" s="413"/>
      <c r="AI632" s="415"/>
    </row>
    <row r="633" spans="21:35" ht="12.75">
      <c r="U633" s="393"/>
      <c r="V633" s="392"/>
      <c r="W633"/>
      <c r="X633" s="413"/>
      <c r="Y633" s="413"/>
      <c r="Z633" s="413"/>
      <c r="AA633" s="413"/>
      <c r="AB633" s="413"/>
      <c r="AC633" s="416"/>
      <c r="AD633" s="417"/>
      <c r="AE633" s="417"/>
      <c r="AF633" s="413"/>
      <c r="AG633" s="413"/>
      <c r="AH633" s="413"/>
      <c r="AI633" s="415"/>
    </row>
    <row r="634" spans="21:35" ht="12.75">
      <c r="U634" s="393"/>
      <c r="V634" s="392"/>
      <c r="W634"/>
      <c r="X634" s="413"/>
      <c r="Y634" s="413"/>
      <c r="Z634" s="413"/>
      <c r="AA634" s="413"/>
      <c r="AB634" s="413"/>
      <c r="AC634" s="416"/>
      <c r="AD634" s="417"/>
      <c r="AE634" s="417"/>
      <c r="AF634" s="413"/>
      <c r="AG634" s="413"/>
      <c r="AH634" s="413"/>
      <c r="AI634" s="415"/>
    </row>
    <row r="635" spans="21:35" ht="12.75">
      <c r="U635" s="393"/>
      <c r="V635" s="392"/>
      <c r="W635"/>
      <c r="X635" s="409"/>
      <c r="Y635" s="409"/>
      <c r="Z635" s="409"/>
      <c r="AA635" s="409"/>
      <c r="AB635" s="409"/>
      <c r="AC635" s="408"/>
      <c r="AD635" s="409"/>
      <c r="AE635" s="409"/>
      <c r="AF635" s="409"/>
      <c r="AG635" s="409"/>
      <c r="AH635" s="409"/>
      <c r="AI635" s="409"/>
    </row>
    <row r="636" spans="21:35" ht="12.75">
      <c r="U636" s="393"/>
      <c r="V636" s="392"/>
      <c r="W636"/>
      <c r="X636" s="409"/>
      <c r="Y636" s="409"/>
      <c r="Z636" s="409"/>
      <c r="AA636" s="409"/>
      <c r="AB636" s="409"/>
      <c r="AC636" s="408"/>
      <c r="AD636" s="409"/>
      <c r="AE636" s="409"/>
      <c r="AF636" s="409"/>
      <c r="AG636" s="409"/>
      <c r="AH636" s="409"/>
      <c r="AI636" s="409"/>
    </row>
    <row r="637" spans="21:35" ht="12.75">
      <c r="U637" s="393"/>
      <c r="V637" s="392"/>
      <c r="W637"/>
      <c r="X637" s="409"/>
      <c r="Y637" s="409"/>
      <c r="Z637" s="409"/>
      <c r="AA637" s="409"/>
      <c r="AB637" s="409"/>
      <c r="AC637" s="408"/>
      <c r="AD637" s="409"/>
      <c r="AE637" s="409"/>
      <c r="AF637" s="409"/>
      <c r="AG637" s="409"/>
      <c r="AH637" s="409"/>
      <c r="AI637" s="409"/>
    </row>
    <row r="638" spans="21:35" ht="12.75">
      <c r="U638" s="421"/>
      <c r="V638" s="392"/>
      <c r="W638"/>
      <c r="X638" s="409"/>
      <c r="Y638" s="409"/>
      <c r="Z638" s="409"/>
      <c r="AA638" s="409"/>
      <c r="AB638" s="409"/>
      <c r="AC638" s="408"/>
      <c r="AD638" s="409"/>
      <c r="AE638" s="409"/>
      <c r="AF638" s="409"/>
      <c r="AG638" s="409"/>
      <c r="AH638" s="409"/>
      <c r="AI638" s="409"/>
    </row>
  </sheetData>
  <mergeCells count="2">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12&amp;R&amp;"Calibri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Y396"/>
  <sheetViews>
    <sheetView view="pageBreakPreview" zoomScaleNormal="100" zoomScaleSheetLayoutView="100" workbookViewId="0">
      <selection activeCell="K25" sqref="K25"/>
    </sheetView>
  </sheetViews>
  <sheetFormatPr defaultRowHeight="11.25"/>
  <cols>
    <col min="1" max="1" width="36" style="145" customWidth="1"/>
    <col min="2" max="2" width="16.5" style="145" customWidth="1"/>
    <col min="3" max="3" width="13.1640625" style="145" customWidth="1"/>
    <col min="4" max="4" width="16.33203125" style="145" customWidth="1"/>
    <col min="5" max="5" width="14" style="145" customWidth="1"/>
    <col min="6" max="6" width="12.33203125" style="145" customWidth="1"/>
    <col min="7" max="7" width="12.1640625" style="145" customWidth="1"/>
    <col min="8" max="8" width="29.83203125" style="145" customWidth="1"/>
    <col min="9" max="9" width="12.83203125" style="210" customWidth="1"/>
    <col min="10" max="10" width="1.5" style="145" customWidth="1"/>
    <col min="11" max="13" width="9.33203125" style="145"/>
    <col min="14" max="14" width="10.6640625" style="145" bestFit="1" customWidth="1"/>
    <col min="15" max="15" width="9.33203125" style="145"/>
    <col min="16" max="16" width="14.33203125" style="145" customWidth="1"/>
    <col min="17" max="17" width="12" style="145" customWidth="1"/>
    <col min="18" max="18" width="9.33203125" style="145"/>
    <col min="19" max="34" width="9.33203125" style="146"/>
    <col min="35" max="35" width="9.33203125" style="455"/>
    <col min="36" max="77" width="9.33203125" style="146"/>
    <col min="78" max="16384" width="9.33203125" style="145"/>
  </cols>
  <sheetData>
    <row r="1" spans="1:56" ht="14.1" customHeight="1">
      <c r="A1" s="203"/>
      <c r="B1" s="204"/>
      <c r="C1" s="204"/>
      <c r="D1" s="204"/>
      <c r="E1" s="204"/>
      <c r="F1" s="205"/>
      <c r="G1" s="205"/>
      <c r="H1" s="206"/>
      <c r="I1" s="206"/>
      <c r="J1" s="144"/>
    </row>
    <row r="2" spans="1:56" ht="14.1" customHeight="1">
      <c r="A2" s="207"/>
      <c r="B2" s="208"/>
      <c r="C2" s="208"/>
      <c r="D2" s="208"/>
      <c r="E2" s="208"/>
      <c r="F2" s="209"/>
      <c r="G2" s="209"/>
      <c r="H2" s="209"/>
      <c r="I2" s="209"/>
      <c r="J2" s="147"/>
    </row>
    <row r="3" spans="1:56" ht="14.1" customHeight="1">
      <c r="A3" s="207"/>
      <c r="B3" s="208"/>
      <c r="C3" s="208"/>
      <c r="D3" s="208"/>
      <c r="E3" s="208"/>
      <c r="F3" s="209"/>
      <c r="G3" s="209"/>
      <c r="H3" s="209"/>
      <c r="I3" s="209"/>
      <c r="J3" s="147"/>
    </row>
    <row r="4" spans="1:56" ht="24" customHeight="1">
      <c r="A4" s="904" t="s">
        <v>238</v>
      </c>
      <c r="B4" s="904"/>
      <c r="C4" s="904"/>
      <c r="D4" s="904"/>
      <c r="E4" s="904"/>
      <c r="F4" s="904"/>
      <c r="G4" s="904"/>
      <c r="H4" s="904"/>
      <c r="I4" s="212"/>
      <c r="J4" s="148"/>
    </row>
    <row r="5" spans="1:56" ht="24" customHeight="1">
      <c r="A5" s="451"/>
      <c r="B5" s="451"/>
      <c r="C5" s="451"/>
      <c r="D5" s="451"/>
      <c r="E5" s="451"/>
      <c r="F5" s="451"/>
      <c r="G5" s="451"/>
      <c r="H5" s="451"/>
      <c r="I5" s="212"/>
      <c r="J5" s="148"/>
    </row>
    <row r="6" spans="1:56" ht="42" customHeight="1">
      <c r="A6" s="953" t="s">
        <v>239</v>
      </c>
      <c r="B6" s="953"/>
      <c r="C6" s="953"/>
      <c r="D6" s="953"/>
      <c r="E6" s="953"/>
      <c r="F6" s="953"/>
      <c r="G6" s="953"/>
      <c r="H6" s="953"/>
      <c r="I6" s="212"/>
      <c r="J6" s="148"/>
    </row>
    <row r="7" spans="1:56" ht="15.95" customHeight="1">
      <c r="A7" s="210"/>
      <c r="B7" s="211"/>
      <c r="C7" s="214"/>
      <c r="D7" s="214"/>
      <c r="E7" s="212"/>
      <c r="F7" s="215"/>
      <c r="G7" s="215"/>
      <c r="H7" s="216"/>
      <c r="I7" s="212"/>
      <c r="J7" s="148"/>
      <c r="U7" s="456"/>
      <c r="V7" s="455"/>
      <c r="W7" s="457"/>
      <c r="X7" s="457"/>
      <c r="Y7" s="457"/>
      <c r="Z7" s="457"/>
      <c r="AA7" s="457"/>
      <c r="AB7" s="457"/>
      <c r="AC7" s="457"/>
      <c r="AD7" s="457"/>
      <c r="AE7" s="457"/>
      <c r="AF7" s="457"/>
      <c r="AG7" s="457"/>
      <c r="AH7" s="457"/>
    </row>
    <row r="8" spans="1:56" ht="45.75" customHeight="1">
      <c r="A8" s="210"/>
      <c r="B8" s="447" t="s">
        <v>226</v>
      </c>
      <c r="C8" s="442">
        <v>2017</v>
      </c>
      <c r="D8" s="441">
        <v>2016</v>
      </c>
      <c r="E8" s="441">
        <v>2015</v>
      </c>
      <c r="F8" s="441" t="s">
        <v>584</v>
      </c>
      <c r="G8" s="215"/>
      <c r="H8" s="216"/>
      <c r="I8" s="212"/>
      <c r="J8" s="149"/>
      <c r="U8" s="456"/>
      <c r="V8" s="455"/>
      <c r="W8" s="457"/>
      <c r="X8" s="457"/>
      <c r="Y8" s="457"/>
      <c r="Z8" s="457"/>
      <c r="AA8" s="457"/>
      <c r="AB8" s="457"/>
      <c r="AC8" s="457"/>
      <c r="AD8" s="457"/>
      <c r="AE8" s="457"/>
      <c r="AF8" s="457"/>
      <c r="AG8" s="457"/>
      <c r="AH8" s="457"/>
    </row>
    <row r="9" spans="1:56" ht="14.25" customHeight="1">
      <c r="A9" s="210"/>
      <c r="B9" s="474" t="s">
        <v>227</v>
      </c>
      <c r="C9" s="479">
        <v>8.83</v>
      </c>
      <c r="D9" s="479">
        <v>10.99</v>
      </c>
      <c r="E9" s="479">
        <v>14.11</v>
      </c>
      <c r="F9" s="480">
        <f>+C9/D9-1</f>
        <v>-0.19654231119199272</v>
      </c>
      <c r="G9" s="215"/>
      <c r="H9" s="216"/>
      <c r="I9" s="212"/>
      <c r="J9" s="150"/>
      <c r="U9" s="456"/>
      <c r="V9" s="455"/>
      <c r="W9" s="458"/>
      <c r="X9" s="458"/>
      <c r="Y9" s="458"/>
      <c r="Z9" s="458"/>
      <c r="AA9" s="458"/>
      <c r="AB9" s="458"/>
      <c r="AC9" s="458"/>
      <c r="AD9" s="458"/>
      <c r="AE9" s="458"/>
      <c r="AF9" s="458"/>
      <c r="AG9" s="458"/>
      <c r="AH9" s="458"/>
    </row>
    <row r="10" spans="1:56" ht="14.25" customHeight="1">
      <c r="A10" s="210"/>
      <c r="B10" s="475" t="s">
        <v>926</v>
      </c>
      <c r="C10" s="481">
        <v>9.1399852769999992</v>
      </c>
      <c r="D10" s="481">
        <v>12.42</v>
      </c>
      <c r="E10" s="481">
        <v>16.22</v>
      </c>
      <c r="F10" s="482"/>
      <c r="G10" s="215"/>
      <c r="H10" s="216"/>
      <c r="I10" s="212"/>
      <c r="J10" s="151"/>
      <c r="U10" s="459"/>
      <c r="V10" s="460"/>
      <c r="W10" s="461"/>
      <c r="X10" s="461"/>
      <c r="Y10" s="461"/>
      <c r="Z10" s="461"/>
      <c r="AA10" s="461"/>
      <c r="AB10" s="461"/>
      <c r="AC10" s="461"/>
      <c r="AD10" s="461"/>
      <c r="AE10" s="461"/>
      <c r="AF10" s="461"/>
      <c r="AG10" s="461"/>
      <c r="AH10" s="461"/>
      <c r="AN10" s="452"/>
    </row>
    <row r="11" spans="1:56" ht="14.25" customHeight="1">
      <c r="A11" s="210"/>
      <c r="B11" s="476" t="s">
        <v>228</v>
      </c>
      <c r="C11" s="483"/>
      <c r="D11" s="483">
        <v>12.36</v>
      </c>
      <c r="E11" s="483">
        <v>17.079999999999998</v>
      </c>
      <c r="F11" s="484"/>
      <c r="G11" s="215"/>
      <c r="H11" s="216"/>
      <c r="I11" s="212"/>
      <c r="J11" s="151"/>
      <c r="T11" s="462"/>
      <c r="U11" s="456"/>
      <c r="V11" s="455"/>
      <c r="W11" s="450"/>
      <c r="X11" s="450"/>
      <c r="Y11" s="450"/>
      <c r="Z11" s="450"/>
      <c r="AA11" s="450"/>
      <c r="AB11" s="408"/>
      <c r="AC11" s="450"/>
      <c r="AD11" s="450"/>
      <c r="AE11" s="450"/>
      <c r="AF11" s="450"/>
      <c r="AG11" s="450"/>
      <c r="AH11" s="450"/>
      <c r="AN11" s="452"/>
      <c r="AV11" s="452"/>
      <c r="BB11" s="453"/>
    </row>
    <row r="12" spans="1:56" ht="14.25" customHeight="1">
      <c r="A12" s="210"/>
      <c r="B12" s="477" t="s">
        <v>229</v>
      </c>
      <c r="C12" s="485"/>
      <c r="D12" s="485">
        <v>13.26</v>
      </c>
      <c r="E12" s="485">
        <v>13.11</v>
      </c>
      <c r="F12" s="486"/>
      <c r="G12" s="215"/>
      <c r="H12" s="216"/>
      <c r="I12" s="212"/>
      <c r="J12" s="152"/>
      <c r="T12" s="457"/>
      <c r="U12" s="456"/>
      <c r="V12" s="455"/>
      <c r="W12" s="450"/>
      <c r="X12" s="450"/>
      <c r="Y12" s="450"/>
      <c r="Z12" s="450"/>
      <c r="AA12" s="450"/>
      <c r="AB12" s="408"/>
      <c r="AC12" s="450"/>
      <c r="AD12" s="450"/>
      <c r="AE12" s="450"/>
      <c r="AF12" s="450"/>
      <c r="AG12" s="450"/>
      <c r="AH12" s="450"/>
      <c r="AO12" s="424"/>
      <c r="AP12" s="424"/>
      <c r="AQ12" s="424"/>
      <c r="AW12" s="424"/>
      <c r="AX12" s="424"/>
      <c r="AY12" s="424"/>
      <c r="BB12" s="424"/>
      <c r="BC12" s="424"/>
      <c r="BD12" s="424"/>
    </row>
    <row r="13" spans="1:56" ht="14.25" customHeight="1">
      <c r="A13" s="210"/>
      <c r="B13" s="476" t="s">
        <v>230</v>
      </c>
      <c r="C13" s="483"/>
      <c r="D13" s="483">
        <v>19.899999999999999</v>
      </c>
      <c r="E13" s="483">
        <v>14.83</v>
      </c>
      <c r="F13" s="484"/>
      <c r="G13" s="215"/>
      <c r="H13" s="216"/>
      <c r="I13" s="212"/>
      <c r="J13" s="155"/>
      <c r="M13" s="389"/>
      <c r="N13" s="389"/>
      <c r="O13" s="389"/>
      <c r="P13" s="390"/>
      <c r="Q13" s="390"/>
      <c r="T13" s="457"/>
      <c r="U13" s="456"/>
      <c r="V13" s="455"/>
      <c r="W13" s="450"/>
      <c r="X13" s="450"/>
      <c r="Y13" s="450"/>
      <c r="Z13" s="450"/>
      <c r="AA13" s="450"/>
      <c r="AB13" s="408"/>
      <c r="AC13" s="450"/>
      <c r="AD13" s="450"/>
      <c r="AE13" s="450"/>
      <c r="AF13" s="450"/>
      <c r="AG13" s="450"/>
      <c r="AH13" s="450"/>
      <c r="AN13" s="454"/>
      <c r="AO13" s="450"/>
      <c r="AP13" s="450"/>
      <c r="AQ13" s="463"/>
      <c r="AV13" s="454"/>
      <c r="AW13" s="450"/>
      <c r="AX13" s="450"/>
      <c r="AY13" s="463"/>
      <c r="BA13" s="454"/>
      <c r="BB13" s="450"/>
      <c r="BC13" s="450"/>
      <c r="BD13" s="463"/>
    </row>
    <row r="14" spans="1:56" ht="14.25" customHeight="1">
      <c r="A14" s="210"/>
      <c r="B14" s="477" t="s">
        <v>231</v>
      </c>
      <c r="C14" s="485"/>
      <c r="D14" s="485">
        <v>38.82</v>
      </c>
      <c r="E14" s="485">
        <v>16.91</v>
      </c>
      <c r="F14" s="486"/>
      <c r="G14" s="215"/>
      <c r="H14" s="216"/>
      <c r="I14" s="212"/>
      <c r="J14" s="155"/>
      <c r="M14" s="389"/>
      <c r="N14" s="389"/>
      <c r="O14" s="389"/>
      <c r="P14" s="390"/>
      <c r="Q14" s="390"/>
      <c r="T14" s="457"/>
      <c r="U14" s="456"/>
      <c r="V14" s="455"/>
      <c r="W14" s="450"/>
      <c r="X14" s="450"/>
      <c r="Y14" s="450"/>
      <c r="Z14" s="450"/>
      <c r="AA14" s="450"/>
      <c r="AB14" s="408"/>
      <c r="AC14" s="450"/>
      <c r="AD14" s="450"/>
      <c r="AE14" s="450"/>
      <c r="AF14" s="450"/>
      <c r="AG14" s="450"/>
      <c r="AH14" s="450"/>
      <c r="AN14" s="454"/>
      <c r="AO14" s="450"/>
      <c r="AP14" s="450"/>
      <c r="AQ14" s="463"/>
      <c r="AV14" s="454"/>
      <c r="AW14" s="450"/>
      <c r="AX14" s="450"/>
      <c r="AY14" s="463"/>
      <c r="BA14" s="454"/>
      <c r="BB14" s="450"/>
      <c r="BC14" s="450"/>
      <c r="BD14" s="463"/>
    </row>
    <row r="15" spans="1:56" ht="14.25" customHeight="1">
      <c r="A15" s="210"/>
      <c r="B15" s="476" t="s">
        <v>232</v>
      </c>
      <c r="C15" s="483"/>
      <c r="D15" s="483">
        <v>34.130000000000003</v>
      </c>
      <c r="E15" s="483">
        <v>10.94</v>
      </c>
      <c r="F15" s="484"/>
      <c r="G15" s="215"/>
      <c r="H15" s="216"/>
      <c r="I15" s="212"/>
      <c r="J15" s="155"/>
      <c r="M15" s="389"/>
      <c r="N15" s="389"/>
      <c r="O15" s="389"/>
      <c r="P15" s="390"/>
      <c r="Q15" s="390"/>
      <c r="T15" s="456"/>
      <c r="U15" s="456"/>
      <c r="V15" s="455"/>
      <c r="W15" s="450"/>
      <c r="X15" s="450"/>
      <c r="Y15" s="450"/>
      <c r="Z15" s="450"/>
      <c r="AA15" s="450"/>
      <c r="AB15" s="408"/>
      <c r="AC15" s="450"/>
      <c r="AD15" s="450"/>
      <c r="AE15" s="450"/>
      <c r="AF15" s="450"/>
      <c r="AG15" s="450"/>
      <c r="AH15" s="450"/>
      <c r="AN15" s="454"/>
      <c r="AO15" s="450"/>
      <c r="AP15" s="450"/>
      <c r="AQ15" s="463"/>
      <c r="AV15" s="454"/>
      <c r="AW15" s="450"/>
      <c r="AX15" s="450"/>
      <c r="AY15" s="463"/>
      <c r="BA15" s="454"/>
      <c r="BB15" s="450"/>
      <c r="BC15" s="450"/>
      <c r="BD15" s="463"/>
    </row>
    <row r="16" spans="1:56" ht="14.25" customHeight="1">
      <c r="A16" s="210"/>
      <c r="B16" s="477" t="s">
        <v>233</v>
      </c>
      <c r="C16" s="485"/>
      <c r="D16" s="485">
        <v>18.93</v>
      </c>
      <c r="E16" s="485">
        <v>21.5</v>
      </c>
      <c r="F16" s="486"/>
      <c r="G16" s="215"/>
      <c r="H16" s="216"/>
      <c r="I16" s="212"/>
      <c r="J16" s="155"/>
      <c r="M16" s="389"/>
      <c r="N16" s="389"/>
      <c r="O16" s="389"/>
      <c r="P16" s="390"/>
      <c r="Q16" s="390"/>
      <c r="T16" s="456"/>
      <c r="U16" s="456"/>
      <c r="V16" s="455"/>
      <c r="W16" s="450"/>
      <c r="X16" s="450"/>
      <c r="Y16" s="450"/>
      <c r="Z16" s="450"/>
      <c r="AA16" s="450"/>
      <c r="AB16" s="408"/>
      <c r="AC16" s="450"/>
      <c r="AD16" s="450"/>
      <c r="AE16" s="450"/>
      <c r="AF16" s="450"/>
      <c r="AG16" s="450"/>
      <c r="AH16" s="450"/>
      <c r="AN16" s="454"/>
      <c r="AO16" s="450"/>
      <c r="AP16" s="450"/>
      <c r="AQ16" s="463"/>
      <c r="AV16" s="454"/>
      <c r="AW16" s="450"/>
      <c r="AX16" s="450"/>
      <c r="AY16" s="463"/>
      <c r="BA16" s="454"/>
      <c r="BB16" s="450"/>
      <c r="BC16" s="450"/>
      <c r="BD16" s="463"/>
    </row>
    <row r="17" spans="1:77" ht="14.25" customHeight="1">
      <c r="A17" s="210"/>
      <c r="B17" s="476" t="s">
        <v>234</v>
      </c>
      <c r="C17" s="483"/>
      <c r="D17" s="483">
        <v>27.56</v>
      </c>
      <c r="E17" s="483">
        <v>14.49</v>
      </c>
      <c r="F17" s="484"/>
      <c r="G17" s="215"/>
      <c r="H17" s="216"/>
      <c r="I17" s="212"/>
      <c r="J17" s="155"/>
      <c r="M17" s="389"/>
      <c r="N17" s="391"/>
      <c r="O17" s="389"/>
      <c r="P17" s="390"/>
      <c r="Q17" s="390"/>
      <c r="T17" s="456"/>
      <c r="U17" s="456"/>
      <c r="V17" s="455"/>
      <c r="W17" s="450"/>
      <c r="X17" s="450"/>
      <c r="Y17" s="450"/>
      <c r="Z17" s="450"/>
      <c r="AA17" s="450"/>
      <c r="AB17" s="408"/>
      <c r="AC17" s="450"/>
      <c r="AD17" s="450"/>
      <c r="AE17" s="450"/>
      <c r="AF17" s="450"/>
      <c r="AG17" s="450"/>
      <c r="AH17" s="450"/>
      <c r="AN17" s="454"/>
      <c r="AO17" s="450"/>
      <c r="AP17" s="450"/>
      <c r="AQ17" s="463"/>
      <c r="AV17" s="454"/>
      <c r="AW17" s="450"/>
      <c r="AX17" s="450"/>
      <c r="AY17" s="463"/>
      <c r="BA17" s="454"/>
      <c r="BB17" s="450"/>
      <c r="BC17" s="450"/>
      <c r="BD17" s="463"/>
    </row>
    <row r="18" spans="1:77" ht="14.25" customHeight="1">
      <c r="A18" s="210"/>
      <c r="B18" s="477" t="s">
        <v>235</v>
      </c>
      <c r="C18" s="489"/>
      <c r="D18" s="485">
        <v>17.93</v>
      </c>
      <c r="E18" s="485">
        <v>14.25</v>
      </c>
      <c r="F18" s="486"/>
      <c r="G18" s="215"/>
      <c r="H18" s="216"/>
      <c r="I18" s="212"/>
      <c r="J18" s="155"/>
      <c r="T18" s="456"/>
      <c r="U18" s="456"/>
      <c r="V18" s="455"/>
      <c r="W18" s="450"/>
      <c r="X18" s="450"/>
      <c r="Y18" s="450"/>
      <c r="Z18" s="450"/>
      <c r="AA18" s="450"/>
      <c r="AB18" s="408"/>
      <c r="AC18" s="450"/>
      <c r="AD18" s="450"/>
      <c r="AE18" s="450"/>
      <c r="AF18" s="450"/>
      <c r="AG18" s="450"/>
      <c r="AH18" s="450"/>
      <c r="AN18" s="454"/>
      <c r="AO18" s="450"/>
      <c r="AP18" s="450"/>
      <c r="AQ18" s="463"/>
      <c r="AV18" s="454"/>
      <c r="AW18" s="450"/>
      <c r="AX18" s="450"/>
      <c r="AY18" s="463"/>
      <c r="BA18" s="454"/>
      <c r="BB18" s="450"/>
      <c r="BC18" s="450"/>
      <c r="BD18" s="463"/>
    </row>
    <row r="19" spans="1:77" ht="14.25" customHeight="1">
      <c r="A19" s="210"/>
      <c r="B19" s="476" t="s">
        <v>236</v>
      </c>
      <c r="C19" s="490"/>
      <c r="D19" s="483">
        <v>27.6</v>
      </c>
      <c r="E19" s="483">
        <v>11.59</v>
      </c>
      <c r="F19" s="484"/>
      <c r="G19" s="215"/>
      <c r="H19" s="216"/>
      <c r="I19" s="212"/>
      <c r="J19" s="155"/>
      <c r="T19" s="456"/>
      <c r="U19" s="456"/>
      <c r="V19" s="455"/>
      <c r="W19" s="450"/>
      <c r="X19" s="450"/>
      <c r="Y19" s="450"/>
      <c r="Z19" s="450"/>
      <c r="AA19" s="450"/>
      <c r="AB19" s="408"/>
      <c r="AC19" s="450"/>
      <c r="AD19" s="450"/>
      <c r="AE19" s="450"/>
      <c r="AF19" s="450"/>
      <c r="AG19" s="450"/>
      <c r="AH19" s="450"/>
      <c r="AN19" s="454"/>
      <c r="AO19" s="450"/>
      <c r="AP19" s="450"/>
      <c r="AQ19" s="463"/>
      <c r="AV19" s="454"/>
      <c r="AW19" s="450"/>
      <c r="AX19" s="450"/>
      <c r="AY19" s="463"/>
      <c r="BA19" s="454"/>
      <c r="BB19" s="450"/>
      <c r="BC19" s="450"/>
      <c r="BD19" s="463"/>
    </row>
    <row r="20" spans="1:77" ht="14.25" customHeight="1">
      <c r="A20" s="210"/>
      <c r="B20" s="478" t="s">
        <v>237</v>
      </c>
      <c r="C20" s="491"/>
      <c r="D20" s="487">
        <v>23.33</v>
      </c>
      <c r="E20" s="487">
        <v>11.4</v>
      </c>
      <c r="F20" s="488"/>
      <c r="G20" s="215"/>
      <c r="H20" s="216"/>
      <c r="I20" s="212"/>
      <c r="J20" s="166"/>
      <c r="T20" s="456"/>
      <c r="U20" s="456"/>
      <c r="V20" s="455"/>
      <c r="W20" s="450"/>
      <c r="X20" s="450"/>
      <c r="Y20" s="450"/>
      <c r="Z20" s="450"/>
      <c r="AA20" s="450"/>
      <c r="AB20" s="408"/>
      <c r="AC20" s="450"/>
      <c r="AD20" s="450"/>
      <c r="AE20" s="450"/>
      <c r="AF20" s="450"/>
      <c r="AG20" s="450"/>
      <c r="AH20" s="450"/>
      <c r="AN20" s="454"/>
      <c r="AO20" s="450"/>
      <c r="AP20" s="450"/>
      <c r="AQ20" s="463"/>
      <c r="AV20" s="454"/>
      <c r="AW20" s="450"/>
      <c r="AX20" s="450"/>
      <c r="AY20" s="463"/>
      <c r="BA20" s="454"/>
      <c r="BB20" s="450"/>
      <c r="BC20" s="450"/>
      <c r="BD20" s="463"/>
    </row>
    <row r="21" spans="1:77" s="173" customFormat="1" ht="12.75">
      <c r="A21" s="218"/>
      <c r="B21" s="231"/>
      <c r="C21" s="231"/>
      <c r="D21" s="231"/>
      <c r="E21" s="231"/>
      <c r="F21" s="231"/>
      <c r="G21" s="231"/>
      <c r="H21" s="231"/>
      <c r="I21" s="256"/>
      <c r="J21" s="166"/>
      <c r="S21" s="464"/>
      <c r="T21" s="456"/>
      <c r="U21" s="456"/>
      <c r="V21" s="455"/>
      <c r="W21" s="450"/>
      <c r="X21" s="450"/>
      <c r="Y21" s="450"/>
      <c r="Z21" s="450"/>
      <c r="AA21" s="450"/>
      <c r="AB21" s="408"/>
      <c r="AC21" s="450"/>
      <c r="AD21" s="450"/>
      <c r="AE21" s="450"/>
      <c r="AF21" s="450"/>
      <c r="AG21" s="450"/>
      <c r="AH21" s="450"/>
      <c r="AI21" s="464"/>
      <c r="AJ21" s="464"/>
      <c r="AK21" s="464"/>
      <c r="AL21" s="464"/>
      <c r="AM21" s="464"/>
      <c r="AN21" s="454"/>
      <c r="AO21" s="450"/>
      <c r="AP21" s="450"/>
      <c r="AQ21" s="463"/>
      <c r="AR21" s="464"/>
      <c r="AS21" s="464"/>
      <c r="AT21" s="464"/>
      <c r="AU21" s="464"/>
      <c r="AV21" s="454"/>
      <c r="AW21" s="450"/>
      <c r="AX21" s="450"/>
      <c r="AY21" s="463"/>
      <c r="AZ21" s="464"/>
      <c r="BA21" s="454"/>
      <c r="BB21" s="450"/>
      <c r="BC21" s="450"/>
      <c r="BD21" s="463"/>
      <c r="BE21" s="464"/>
      <c r="BF21" s="464"/>
      <c r="BG21" s="464"/>
      <c r="BH21" s="464"/>
      <c r="BI21" s="464"/>
      <c r="BJ21" s="464"/>
      <c r="BK21" s="464"/>
      <c r="BL21" s="464"/>
      <c r="BM21" s="464"/>
      <c r="BN21" s="464"/>
      <c r="BO21" s="464"/>
      <c r="BP21" s="464"/>
      <c r="BQ21" s="464"/>
      <c r="BR21" s="464"/>
      <c r="BS21" s="464"/>
      <c r="BT21" s="464"/>
      <c r="BU21" s="464"/>
      <c r="BV21" s="464"/>
      <c r="BW21" s="464"/>
      <c r="BX21" s="464"/>
      <c r="BY21" s="464"/>
    </row>
    <row r="22" spans="1:77" s="173" customFormat="1" ht="12.75">
      <c r="A22" s="218"/>
      <c r="B22" s="660" t="s">
        <v>575</v>
      </c>
      <c r="C22" s="231"/>
      <c r="D22" s="231"/>
      <c r="E22" s="231"/>
      <c r="F22" s="231"/>
      <c r="G22" s="231"/>
      <c r="H22" s="231"/>
      <c r="I22" s="256"/>
      <c r="J22" s="166"/>
      <c r="S22" s="464"/>
      <c r="T22" s="456"/>
      <c r="U22" s="456"/>
      <c r="V22" s="455"/>
      <c r="W22" s="450"/>
      <c r="X22" s="450"/>
      <c r="Y22" s="450"/>
      <c r="Z22" s="450"/>
      <c r="AA22" s="450"/>
      <c r="AB22" s="408"/>
      <c r="AC22" s="450"/>
      <c r="AD22" s="450"/>
      <c r="AE22" s="450"/>
      <c r="AF22" s="450"/>
      <c r="AG22" s="450"/>
      <c r="AH22" s="450"/>
      <c r="AI22" s="464"/>
      <c r="AJ22" s="464"/>
      <c r="AK22" s="464"/>
      <c r="AL22" s="464"/>
      <c r="AM22" s="464"/>
      <c r="AN22" s="454"/>
      <c r="AO22" s="450"/>
      <c r="AP22" s="450"/>
      <c r="AQ22" s="463"/>
      <c r="AR22" s="464"/>
      <c r="AS22" s="464"/>
      <c r="AT22" s="464"/>
      <c r="AU22" s="464"/>
      <c r="AV22" s="454"/>
      <c r="AW22" s="450"/>
      <c r="AX22" s="450"/>
      <c r="AY22" s="463"/>
      <c r="AZ22" s="464"/>
      <c r="BA22" s="454"/>
      <c r="BB22" s="450"/>
      <c r="BC22" s="450"/>
      <c r="BD22" s="463"/>
      <c r="BE22" s="464"/>
      <c r="BF22" s="464"/>
      <c r="BG22" s="464"/>
      <c r="BH22" s="464"/>
      <c r="BI22" s="464"/>
      <c r="BJ22" s="464"/>
      <c r="BK22" s="464"/>
      <c r="BL22" s="464"/>
      <c r="BM22" s="464"/>
      <c r="BN22" s="464"/>
      <c r="BO22" s="464"/>
      <c r="BP22" s="464"/>
      <c r="BQ22" s="464"/>
      <c r="BR22" s="464"/>
      <c r="BS22" s="464"/>
      <c r="BT22" s="464"/>
      <c r="BU22" s="464"/>
      <c r="BV22" s="464"/>
      <c r="BW22" s="464"/>
      <c r="BX22" s="464"/>
      <c r="BY22" s="464"/>
    </row>
    <row r="23" spans="1:77" s="173" customFormat="1" ht="12.75">
      <c r="A23" s="218"/>
      <c r="B23" s="231"/>
      <c r="C23" s="231"/>
      <c r="D23" s="231"/>
      <c r="E23" s="231"/>
      <c r="F23" s="231"/>
      <c r="G23" s="231"/>
      <c r="H23" s="231"/>
      <c r="I23" s="256"/>
      <c r="J23" s="166"/>
      <c r="S23" s="464"/>
      <c r="T23" s="457"/>
      <c r="U23" s="456"/>
      <c r="V23" s="455"/>
      <c r="W23" s="450"/>
      <c r="X23" s="450"/>
      <c r="Y23" s="450"/>
      <c r="Z23" s="450"/>
      <c r="AA23" s="450"/>
      <c r="AB23" s="408"/>
      <c r="AC23" s="450"/>
      <c r="AD23" s="450"/>
      <c r="AE23" s="450"/>
      <c r="AF23" s="450"/>
      <c r="AG23" s="450"/>
      <c r="AH23" s="450"/>
      <c r="AI23" s="464"/>
      <c r="AJ23" s="464"/>
      <c r="AK23" s="464"/>
      <c r="AL23" s="464"/>
      <c r="AM23" s="464"/>
      <c r="AN23" s="454"/>
      <c r="AO23" s="450"/>
      <c r="AP23" s="450"/>
      <c r="AQ23" s="463"/>
      <c r="AR23" s="464"/>
      <c r="AS23" s="464"/>
      <c r="AT23" s="464"/>
      <c r="AU23" s="464"/>
      <c r="AV23" s="454"/>
      <c r="AW23" s="450"/>
      <c r="AX23" s="450"/>
      <c r="AY23" s="463"/>
      <c r="AZ23" s="464"/>
      <c r="BA23" s="454"/>
      <c r="BB23" s="450"/>
      <c r="BC23" s="450"/>
      <c r="BD23" s="463"/>
      <c r="BE23" s="464"/>
      <c r="BF23" s="464"/>
      <c r="BG23" s="464"/>
      <c r="BH23" s="464"/>
      <c r="BI23" s="464"/>
      <c r="BJ23" s="464"/>
      <c r="BK23" s="464"/>
      <c r="BL23" s="464"/>
      <c r="BM23" s="464"/>
      <c r="BN23" s="464"/>
      <c r="BO23" s="464"/>
      <c r="BP23" s="464"/>
      <c r="BQ23" s="464"/>
      <c r="BR23" s="464"/>
      <c r="BS23" s="464"/>
      <c r="BT23" s="464"/>
      <c r="BU23" s="464"/>
      <c r="BV23" s="464"/>
      <c r="BW23" s="464"/>
      <c r="BX23" s="464"/>
      <c r="BY23" s="464"/>
    </row>
    <row r="24" spans="1:77" s="173" customFormat="1" ht="12.75">
      <c r="A24" s="218"/>
      <c r="B24" s="231"/>
      <c r="C24" s="231"/>
      <c r="D24" s="231"/>
      <c r="E24" s="231"/>
      <c r="F24" s="231"/>
      <c r="G24" s="231"/>
      <c r="H24" s="231"/>
      <c r="I24" s="256"/>
      <c r="J24" s="166"/>
      <c r="S24" s="464"/>
      <c r="T24" s="457"/>
      <c r="U24" s="456"/>
      <c r="V24" s="455"/>
      <c r="W24" s="450"/>
      <c r="X24" s="450"/>
      <c r="Y24" s="450"/>
      <c r="Z24" s="450"/>
      <c r="AA24" s="450"/>
      <c r="AB24" s="408"/>
      <c r="AC24" s="450"/>
      <c r="AD24" s="450"/>
      <c r="AE24" s="450"/>
      <c r="AF24" s="450"/>
      <c r="AG24" s="450"/>
      <c r="AH24" s="450"/>
      <c r="AI24" s="464"/>
      <c r="AJ24" s="464"/>
      <c r="AK24" s="464"/>
      <c r="AL24" s="464"/>
      <c r="AM24" s="464"/>
      <c r="AN24" s="454"/>
      <c r="AO24" s="450"/>
      <c r="AP24" s="450"/>
      <c r="AQ24" s="463"/>
      <c r="AR24" s="464"/>
      <c r="AS24" s="464"/>
      <c r="AT24" s="464"/>
      <c r="AU24" s="464"/>
      <c r="AV24" s="454"/>
      <c r="AW24" s="450"/>
      <c r="AX24" s="450"/>
      <c r="AY24" s="463"/>
      <c r="AZ24" s="464"/>
      <c r="BA24" s="454"/>
      <c r="BB24" s="450"/>
      <c r="BC24" s="450"/>
      <c r="BD24" s="463"/>
      <c r="BE24" s="464"/>
      <c r="BF24" s="464"/>
      <c r="BG24" s="464"/>
      <c r="BH24" s="464"/>
      <c r="BI24" s="464"/>
      <c r="BJ24" s="464"/>
      <c r="BK24" s="464"/>
      <c r="BL24" s="464"/>
      <c r="BM24" s="464"/>
      <c r="BN24" s="464"/>
      <c r="BO24" s="464"/>
      <c r="BP24" s="464"/>
      <c r="BQ24" s="464"/>
      <c r="BR24" s="464"/>
      <c r="BS24" s="464"/>
      <c r="BT24" s="464"/>
      <c r="BU24" s="464"/>
      <c r="BV24" s="464"/>
      <c r="BW24" s="464"/>
      <c r="BX24" s="464"/>
      <c r="BY24" s="464"/>
    </row>
    <row r="25" spans="1:77" s="173" customFormat="1" ht="12.75">
      <c r="A25" s="218"/>
      <c r="B25" s="231"/>
      <c r="C25" s="231"/>
      <c r="D25" s="231"/>
      <c r="E25" s="231"/>
      <c r="F25" s="231"/>
      <c r="G25" s="231"/>
      <c r="H25" s="231"/>
      <c r="I25" s="256"/>
      <c r="J25" s="166"/>
      <c r="S25" s="464"/>
      <c r="T25" s="457"/>
      <c r="U25" s="456"/>
      <c r="V25" s="455"/>
      <c r="W25" s="450"/>
      <c r="X25" s="450"/>
      <c r="Y25" s="450"/>
      <c r="Z25" s="450"/>
      <c r="AA25" s="450"/>
      <c r="AB25" s="408"/>
      <c r="AC25" s="450"/>
      <c r="AD25" s="450"/>
      <c r="AE25" s="450"/>
      <c r="AF25" s="450"/>
      <c r="AG25" s="450"/>
      <c r="AH25" s="450"/>
      <c r="AI25" s="464"/>
      <c r="AJ25" s="464"/>
      <c r="AK25" s="464"/>
      <c r="AL25" s="464"/>
      <c r="AM25" s="464"/>
      <c r="AN25" s="454"/>
      <c r="AO25" s="450"/>
      <c r="AP25" s="450"/>
      <c r="AQ25" s="463"/>
      <c r="AR25" s="464"/>
      <c r="AS25" s="464"/>
      <c r="AT25" s="464"/>
      <c r="AU25" s="464"/>
      <c r="AV25" s="454"/>
      <c r="AW25" s="450"/>
      <c r="AX25" s="450"/>
      <c r="AY25" s="463"/>
      <c r="AZ25" s="464"/>
      <c r="BA25" s="454"/>
      <c r="BB25" s="450"/>
      <c r="BC25" s="450"/>
      <c r="BD25" s="463"/>
      <c r="BE25" s="464"/>
      <c r="BF25" s="464"/>
      <c r="BG25" s="464"/>
      <c r="BH25" s="464"/>
      <c r="BI25" s="464"/>
      <c r="BJ25" s="464"/>
      <c r="BK25" s="464"/>
      <c r="BL25" s="464"/>
      <c r="BM25" s="464"/>
      <c r="BN25" s="464"/>
      <c r="BO25" s="464"/>
      <c r="BP25" s="464"/>
      <c r="BQ25" s="464"/>
      <c r="BR25" s="464"/>
      <c r="BS25" s="464"/>
      <c r="BT25" s="464"/>
      <c r="BU25" s="464"/>
      <c r="BV25" s="464"/>
      <c r="BW25" s="464"/>
      <c r="BX25" s="464"/>
      <c r="BY25" s="464"/>
    </row>
    <row r="26" spans="1:77" s="173" customFormat="1" ht="12.75">
      <c r="A26" s="218"/>
      <c r="B26" s="231"/>
      <c r="C26" s="231"/>
      <c r="D26" s="231"/>
      <c r="E26" s="231"/>
      <c r="F26" s="231"/>
      <c r="G26" s="231"/>
      <c r="H26" s="231"/>
      <c r="I26" s="256"/>
      <c r="J26" s="166"/>
      <c r="S26" s="464"/>
      <c r="T26" s="457"/>
      <c r="U26" s="456"/>
      <c r="V26" s="455"/>
      <c r="W26" s="450"/>
      <c r="X26" s="450"/>
      <c r="Y26" s="450"/>
      <c r="Z26" s="450"/>
      <c r="AA26" s="450"/>
      <c r="AB26" s="408"/>
      <c r="AC26" s="450"/>
      <c r="AD26" s="450"/>
      <c r="AE26" s="450"/>
      <c r="AF26" s="450"/>
      <c r="AG26" s="450"/>
      <c r="AH26" s="450"/>
      <c r="AI26" s="464"/>
      <c r="AJ26" s="464"/>
      <c r="AK26" s="464"/>
      <c r="AL26" s="464"/>
      <c r="AM26" s="464"/>
      <c r="AN26" s="454"/>
      <c r="AO26" s="450"/>
      <c r="AP26" s="450"/>
      <c r="AQ26" s="463"/>
      <c r="AR26" s="464"/>
      <c r="AS26" s="464"/>
      <c r="AT26" s="464"/>
      <c r="AU26" s="464"/>
      <c r="AV26" s="454"/>
      <c r="AW26" s="450"/>
      <c r="AX26" s="450"/>
      <c r="AY26" s="463"/>
      <c r="AZ26" s="464"/>
      <c r="BA26" s="454"/>
      <c r="BB26" s="450"/>
      <c r="BC26" s="450"/>
      <c r="BD26" s="463"/>
      <c r="BE26" s="464"/>
      <c r="BF26" s="464"/>
      <c r="BG26" s="464"/>
      <c r="BH26" s="464"/>
      <c r="BI26" s="464"/>
      <c r="BJ26" s="464"/>
      <c r="BK26" s="464"/>
      <c r="BL26" s="464"/>
      <c r="BM26" s="464"/>
      <c r="BN26" s="464"/>
      <c r="BO26" s="464"/>
      <c r="BP26" s="464"/>
      <c r="BQ26" s="464"/>
      <c r="BR26" s="464"/>
      <c r="BS26" s="464"/>
      <c r="BT26" s="464"/>
      <c r="BU26" s="464"/>
      <c r="BV26" s="464"/>
      <c r="BW26" s="464"/>
      <c r="BX26" s="464"/>
      <c r="BY26" s="464"/>
    </row>
    <row r="27" spans="1:77" s="173" customFormat="1" ht="12.75">
      <c r="A27" s="218"/>
      <c r="B27" s="231"/>
      <c r="C27" s="231"/>
      <c r="D27" s="231"/>
      <c r="E27" s="231"/>
      <c r="F27" s="231"/>
      <c r="G27" s="231"/>
      <c r="H27" s="231"/>
      <c r="I27" s="256"/>
      <c r="J27" s="166"/>
      <c r="S27" s="464"/>
      <c r="T27" s="457"/>
      <c r="U27" s="456"/>
      <c r="V27" s="455"/>
      <c r="W27" s="450"/>
      <c r="X27" s="450"/>
      <c r="Y27" s="450"/>
      <c r="Z27" s="450"/>
      <c r="AA27" s="450"/>
      <c r="AB27" s="408"/>
      <c r="AC27" s="450"/>
      <c r="AD27" s="450"/>
      <c r="AE27" s="450"/>
      <c r="AF27" s="450"/>
      <c r="AG27" s="450"/>
      <c r="AH27" s="450"/>
      <c r="AI27" s="464"/>
      <c r="AJ27" s="464"/>
      <c r="AK27" s="464"/>
      <c r="AL27" s="464"/>
      <c r="AM27" s="464"/>
      <c r="AN27" s="454"/>
      <c r="AO27" s="450"/>
      <c r="AP27" s="450"/>
      <c r="AQ27" s="463"/>
      <c r="AR27" s="464"/>
      <c r="AS27" s="464"/>
      <c r="AT27" s="464"/>
      <c r="AU27" s="464"/>
      <c r="AV27" s="454"/>
      <c r="AW27" s="450"/>
      <c r="AX27" s="450"/>
      <c r="AY27" s="463"/>
      <c r="AZ27" s="464"/>
      <c r="BA27" s="454"/>
      <c r="BB27" s="450"/>
      <c r="BC27" s="450"/>
      <c r="BD27" s="463"/>
      <c r="BE27" s="464"/>
      <c r="BF27" s="464"/>
      <c r="BG27" s="464"/>
      <c r="BH27" s="464"/>
      <c r="BI27" s="464"/>
      <c r="BJ27" s="464"/>
      <c r="BK27" s="464"/>
      <c r="BL27" s="464"/>
      <c r="BM27" s="464"/>
      <c r="BN27" s="464"/>
      <c r="BO27" s="464"/>
      <c r="BP27" s="464"/>
      <c r="BQ27" s="464"/>
      <c r="BR27" s="464"/>
      <c r="BS27" s="464"/>
      <c r="BT27" s="464"/>
      <c r="BU27" s="464"/>
      <c r="BV27" s="464"/>
      <c r="BW27" s="464"/>
      <c r="BX27" s="464"/>
      <c r="BY27" s="464"/>
    </row>
    <row r="28" spans="1:77" s="173" customFormat="1" ht="12.75">
      <c r="A28" s="218"/>
      <c r="B28" s="231"/>
      <c r="C28" s="231"/>
      <c r="D28" s="231"/>
      <c r="E28" s="231"/>
      <c r="F28" s="231"/>
      <c r="G28" s="231"/>
      <c r="H28" s="231"/>
      <c r="I28" s="256"/>
      <c r="J28" s="166"/>
      <c r="S28" s="464"/>
      <c r="T28" s="457"/>
      <c r="U28" s="456"/>
      <c r="V28" s="455"/>
      <c r="W28" s="450"/>
      <c r="X28" s="450"/>
      <c r="Y28" s="450"/>
      <c r="Z28" s="450"/>
      <c r="AA28" s="450"/>
      <c r="AB28" s="408"/>
      <c r="AC28" s="450"/>
      <c r="AD28" s="450"/>
      <c r="AE28" s="450"/>
      <c r="AF28" s="450"/>
      <c r="AG28" s="450"/>
      <c r="AH28" s="450"/>
      <c r="AI28" s="464"/>
      <c r="AJ28" s="464"/>
      <c r="AK28" s="464"/>
      <c r="AL28" s="464"/>
      <c r="AM28" s="464"/>
      <c r="AN28" s="454"/>
      <c r="AO28" s="450"/>
      <c r="AP28" s="450"/>
      <c r="AQ28" s="463"/>
      <c r="AR28" s="464"/>
      <c r="AS28" s="464"/>
      <c r="AT28" s="464"/>
      <c r="AU28" s="464"/>
      <c r="AV28" s="454"/>
      <c r="AW28" s="450"/>
      <c r="AX28" s="450"/>
      <c r="AY28" s="463"/>
      <c r="AZ28" s="464"/>
      <c r="BA28" s="454"/>
      <c r="BB28" s="450"/>
      <c r="BC28" s="450"/>
      <c r="BD28" s="463"/>
      <c r="BE28" s="464"/>
      <c r="BF28" s="464"/>
      <c r="BG28" s="464"/>
      <c r="BH28" s="464"/>
      <c r="BI28" s="464"/>
      <c r="BJ28" s="464"/>
      <c r="BK28" s="464"/>
      <c r="BL28" s="464"/>
      <c r="BM28" s="464"/>
      <c r="BN28" s="464"/>
      <c r="BO28" s="464"/>
      <c r="BP28" s="464"/>
      <c r="BQ28" s="464"/>
      <c r="BR28" s="464"/>
      <c r="BS28" s="464"/>
      <c r="BT28" s="464"/>
      <c r="BU28" s="464"/>
      <c r="BV28" s="464"/>
      <c r="BW28" s="464"/>
      <c r="BX28" s="464"/>
      <c r="BY28" s="464"/>
    </row>
    <row r="29" spans="1:77" s="173" customFormat="1" ht="12.75">
      <c r="A29" s="218"/>
      <c r="B29" s="231"/>
      <c r="C29" s="231"/>
      <c r="D29" s="231"/>
      <c r="E29" s="231"/>
      <c r="F29" s="231"/>
      <c r="G29" s="231"/>
      <c r="H29" s="231"/>
      <c r="I29" s="256"/>
      <c r="J29" s="166"/>
      <c r="S29" s="464"/>
      <c r="T29" s="457"/>
      <c r="U29" s="456"/>
      <c r="V29" s="455"/>
      <c r="W29" s="450"/>
      <c r="X29" s="450"/>
      <c r="Y29" s="450"/>
      <c r="Z29" s="450"/>
      <c r="AA29" s="450"/>
      <c r="AB29" s="408"/>
      <c r="AC29" s="450"/>
      <c r="AD29" s="450"/>
      <c r="AE29" s="450"/>
      <c r="AF29" s="450"/>
      <c r="AG29" s="450"/>
      <c r="AH29" s="450"/>
      <c r="AI29" s="464"/>
      <c r="AJ29" s="464"/>
      <c r="AK29" s="464"/>
      <c r="AL29" s="464"/>
      <c r="AM29" s="464"/>
      <c r="AN29" s="454"/>
      <c r="AO29" s="450"/>
      <c r="AP29" s="450"/>
      <c r="AQ29" s="463"/>
      <c r="AR29" s="464"/>
      <c r="AS29" s="464"/>
      <c r="AT29" s="464"/>
      <c r="AU29" s="464"/>
      <c r="AV29" s="454"/>
      <c r="AW29" s="450"/>
      <c r="AX29" s="450"/>
      <c r="AY29" s="463"/>
      <c r="AZ29" s="464"/>
      <c r="BA29" s="454"/>
      <c r="BB29" s="450"/>
      <c r="BC29" s="450"/>
      <c r="BD29" s="463"/>
      <c r="BE29" s="464"/>
      <c r="BF29" s="464"/>
      <c r="BG29" s="464"/>
      <c r="BH29" s="464"/>
      <c r="BI29" s="464"/>
      <c r="BJ29" s="464"/>
      <c r="BK29" s="464"/>
      <c r="BL29" s="464"/>
      <c r="BM29" s="464"/>
      <c r="BN29" s="464"/>
      <c r="BO29" s="464"/>
      <c r="BP29" s="464"/>
      <c r="BQ29" s="464"/>
      <c r="BR29" s="464"/>
      <c r="BS29" s="464"/>
      <c r="BT29" s="464"/>
      <c r="BU29" s="464"/>
      <c r="BV29" s="464"/>
      <c r="BW29" s="464"/>
      <c r="BX29" s="464"/>
      <c r="BY29" s="464"/>
    </row>
    <row r="30" spans="1:77" s="173" customFormat="1" ht="12.75">
      <c r="A30" s="218"/>
      <c r="B30" s="231"/>
      <c r="C30" s="231"/>
      <c r="D30" s="231"/>
      <c r="E30" s="231"/>
      <c r="F30" s="231"/>
      <c r="G30" s="231"/>
      <c r="H30" s="231"/>
      <c r="I30" s="256"/>
      <c r="J30" s="166"/>
      <c r="S30" s="464"/>
      <c r="T30" s="457"/>
      <c r="U30" s="456"/>
      <c r="V30" s="455"/>
      <c r="W30" s="450"/>
      <c r="X30" s="450"/>
      <c r="Y30" s="450"/>
      <c r="Z30" s="450"/>
      <c r="AA30" s="450"/>
      <c r="AB30" s="408"/>
      <c r="AC30" s="450"/>
      <c r="AD30" s="450"/>
      <c r="AE30" s="450"/>
      <c r="AF30" s="450"/>
      <c r="AG30" s="450"/>
      <c r="AH30" s="450"/>
      <c r="AI30" s="464"/>
      <c r="AJ30" s="464"/>
      <c r="AK30" s="464"/>
      <c r="AL30" s="464"/>
      <c r="AM30" s="464"/>
      <c r="AN30" s="454"/>
      <c r="AO30" s="450"/>
      <c r="AP30" s="450"/>
      <c r="AQ30" s="463"/>
      <c r="AR30" s="464"/>
      <c r="AS30" s="464"/>
      <c r="AT30" s="464"/>
      <c r="AU30" s="464"/>
      <c r="AV30" s="454"/>
      <c r="AW30" s="450"/>
      <c r="AX30" s="450"/>
      <c r="AY30" s="463"/>
      <c r="AZ30" s="464"/>
      <c r="BA30" s="454"/>
      <c r="BB30" s="450"/>
      <c r="BC30" s="450"/>
      <c r="BD30" s="463"/>
      <c r="BE30" s="464"/>
      <c r="BF30" s="464"/>
      <c r="BG30" s="464"/>
      <c r="BH30" s="464"/>
      <c r="BI30" s="464"/>
      <c r="BJ30" s="464"/>
      <c r="BK30" s="464"/>
      <c r="BL30" s="464"/>
      <c r="BM30" s="464"/>
      <c r="BN30" s="464"/>
      <c r="BO30" s="464"/>
      <c r="BP30" s="464"/>
      <c r="BQ30" s="464"/>
      <c r="BR30" s="464"/>
      <c r="BS30" s="464"/>
      <c r="BT30" s="464"/>
      <c r="BU30" s="464"/>
      <c r="BV30" s="464"/>
      <c r="BW30" s="464"/>
      <c r="BX30" s="464"/>
      <c r="BY30" s="464"/>
    </row>
    <row r="31" spans="1:77" s="173" customFormat="1" ht="12.75">
      <c r="A31" s="218"/>
      <c r="B31" s="231"/>
      <c r="C31" s="231"/>
      <c r="D31" s="231"/>
      <c r="E31" s="231"/>
      <c r="F31" s="231"/>
      <c r="G31" s="231"/>
      <c r="H31" s="231"/>
      <c r="I31" s="256"/>
      <c r="J31" s="166"/>
      <c r="S31" s="464"/>
      <c r="T31" s="457"/>
      <c r="U31" s="456"/>
      <c r="V31" s="455"/>
      <c r="W31" s="450"/>
      <c r="X31" s="450"/>
      <c r="Y31" s="450"/>
      <c r="Z31" s="450"/>
      <c r="AA31" s="450"/>
      <c r="AB31" s="408"/>
      <c r="AC31" s="450"/>
      <c r="AD31" s="450"/>
      <c r="AE31" s="450"/>
      <c r="AF31" s="450"/>
      <c r="AG31" s="450"/>
      <c r="AH31" s="450"/>
      <c r="AI31" s="464"/>
      <c r="AJ31" s="464"/>
      <c r="AK31" s="464"/>
      <c r="AL31" s="464"/>
      <c r="AM31" s="464"/>
      <c r="AN31" s="454"/>
      <c r="AO31" s="450"/>
      <c r="AP31" s="450"/>
      <c r="AQ31" s="463"/>
      <c r="AR31" s="464"/>
      <c r="AS31" s="464"/>
      <c r="AT31" s="464"/>
      <c r="AU31" s="464"/>
      <c r="AV31" s="454"/>
      <c r="AW31" s="450"/>
      <c r="AX31" s="450"/>
      <c r="AY31" s="463"/>
      <c r="AZ31" s="464"/>
      <c r="BA31" s="454"/>
      <c r="BB31" s="450"/>
      <c r="BC31" s="450"/>
      <c r="BD31" s="463"/>
      <c r="BE31" s="464"/>
      <c r="BF31" s="464"/>
      <c r="BG31" s="464"/>
      <c r="BH31" s="464"/>
      <c r="BI31" s="464"/>
      <c r="BJ31" s="464"/>
      <c r="BK31" s="464"/>
      <c r="BL31" s="464"/>
      <c r="BM31" s="464"/>
      <c r="BN31" s="464"/>
      <c r="BO31" s="464"/>
      <c r="BP31" s="464"/>
      <c r="BQ31" s="464"/>
      <c r="BR31" s="464"/>
      <c r="BS31" s="464"/>
      <c r="BT31" s="464"/>
      <c r="BU31" s="464"/>
      <c r="BV31" s="464"/>
      <c r="BW31" s="464"/>
      <c r="BX31" s="464"/>
      <c r="BY31" s="464"/>
    </row>
    <row r="32" spans="1:77" s="173" customFormat="1" ht="12.75">
      <c r="A32" s="218"/>
      <c r="B32" s="231"/>
      <c r="C32" s="231"/>
      <c r="D32" s="231"/>
      <c r="E32" s="231"/>
      <c r="F32" s="231"/>
      <c r="G32" s="231"/>
      <c r="H32" s="231"/>
      <c r="I32" s="256"/>
      <c r="J32" s="166"/>
      <c r="S32" s="464"/>
      <c r="T32" s="457"/>
      <c r="U32" s="456"/>
      <c r="V32" s="455"/>
      <c r="W32" s="450"/>
      <c r="X32" s="450"/>
      <c r="Y32" s="450"/>
      <c r="Z32" s="450"/>
      <c r="AA32" s="450"/>
      <c r="AB32" s="408"/>
      <c r="AC32" s="450"/>
      <c r="AD32" s="450"/>
      <c r="AE32" s="450"/>
      <c r="AF32" s="450"/>
      <c r="AG32" s="450"/>
      <c r="AH32" s="450"/>
      <c r="AI32" s="464"/>
      <c r="AJ32" s="464"/>
      <c r="AK32" s="464"/>
      <c r="AL32" s="464"/>
      <c r="AM32" s="464"/>
      <c r="AN32" s="454"/>
      <c r="AO32" s="450"/>
      <c r="AP32" s="450"/>
      <c r="AQ32" s="463"/>
      <c r="AR32" s="464"/>
      <c r="AS32" s="464"/>
      <c r="AT32" s="464"/>
      <c r="AU32" s="464"/>
      <c r="AV32" s="454"/>
      <c r="AW32" s="450"/>
      <c r="AX32" s="450"/>
      <c r="AY32" s="463"/>
      <c r="AZ32" s="464"/>
      <c r="BA32" s="454"/>
      <c r="BB32" s="450"/>
      <c r="BC32" s="450"/>
      <c r="BD32" s="463"/>
      <c r="BE32" s="464"/>
      <c r="BF32" s="464"/>
      <c r="BG32" s="464"/>
      <c r="BH32" s="464"/>
      <c r="BI32" s="464"/>
      <c r="BJ32" s="464"/>
      <c r="BK32" s="464"/>
      <c r="BL32" s="464"/>
      <c r="BM32" s="464"/>
      <c r="BN32" s="464"/>
      <c r="BO32" s="464"/>
      <c r="BP32" s="464"/>
      <c r="BQ32" s="464"/>
      <c r="BR32" s="464"/>
      <c r="BS32" s="464"/>
      <c r="BT32" s="464"/>
      <c r="BU32" s="464"/>
      <c r="BV32" s="464"/>
      <c r="BW32" s="464"/>
      <c r="BX32" s="464"/>
      <c r="BY32" s="464"/>
    </row>
    <row r="33" spans="1:77" s="173" customFormat="1" ht="12.75">
      <c r="A33" s="218"/>
      <c r="B33" s="231"/>
      <c r="C33" s="231"/>
      <c r="D33" s="231"/>
      <c r="E33" s="231"/>
      <c r="F33" s="231"/>
      <c r="G33" s="231"/>
      <c r="H33" s="231"/>
      <c r="I33" s="256"/>
      <c r="J33" s="166"/>
      <c r="S33" s="464"/>
      <c r="T33" s="457"/>
      <c r="U33" s="456"/>
      <c r="V33" s="455"/>
      <c r="W33" s="450"/>
      <c r="X33" s="450"/>
      <c r="Y33" s="450"/>
      <c r="Z33" s="450"/>
      <c r="AA33" s="450"/>
      <c r="AB33" s="408"/>
      <c r="AC33" s="450"/>
      <c r="AD33" s="450"/>
      <c r="AE33" s="450"/>
      <c r="AF33" s="450"/>
      <c r="AG33" s="450"/>
      <c r="AH33" s="450"/>
      <c r="AI33" s="464"/>
      <c r="AJ33" s="464"/>
      <c r="AK33" s="464"/>
      <c r="AL33" s="464"/>
      <c r="AM33" s="464"/>
      <c r="AN33" s="454"/>
      <c r="AO33" s="450"/>
      <c r="AP33" s="450"/>
      <c r="AQ33" s="463"/>
      <c r="AR33" s="464"/>
      <c r="AS33" s="464"/>
      <c r="AT33" s="464"/>
      <c r="AU33" s="464"/>
      <c r="AV33" s="454"/>
      <c r="AW33" s="450"/>
      <c r="AX33" s="450"/>
      <c r="AY33" s="463"/>
      <c r="AZ33" s="464"/>
      <c r="BA33" s="454"/>
      <c r="BB33" s="450"/>
      <c r="BC33" s="450"/>
      <c r="BD33" s="463"/>
      <c r="BE33" s="464"/>
      <c r="BF33" s="464"/>
      <c r="BG33" s="464"/>
      <c r="BH33" s="464"/>
      <c r="BI33" s="464"/>
      <c r="BJ33" s="464"/>
      <c r="BK33" s="464"/>
      <c r="BL33" s="464"/>
      <c r="BM33" s="464"/>
      <c r="BN33" s="464"/>
      <c r="BO33" s="464"/>
      <c r="BP33" s="464"/>
      <c r="BQ33" s="464"/>
      <c r="BR33" s="464"/>
      <c r="BS33" s="464"/>
      <c r="BT33" s="464"/>
      <c r="BU33" s="464"/>
      <c r="BV33" s="464"/>
      <c r="BW33" s="464"/>
      <c r="BX33" s="464"/>
      <c r="BY33" s="464"/>
    </row>
    <row r="34" spans="1:77" s="173" customFormat="1" ht="12.75">
      <c r="A34" s="218"/>
      <c r="B34" s="231"/>
      <c r="C34" s="231"/>
      <c r="D34" s="231"/>
      <c r="E34" s="231"/>
      <c r="F34" s="231"/>
      <c r="G34" s="231"/>
      <c r="H34" s="231"/>
      <c r="I34" s="256"/>
      <c r="J34" s="166"/>
      <c r="S34" s="464"/>
      <c r="T34" s="465"/>
      <c r="U34" s="456"/>
      <c r="V34" s="455"/>
      <c r="W34" s="450"/>
      <c r="X34" s="450"/>
      <c r="Y34" s="450"/>
      <c r="Z34" s="450"/>
      <c r="AA34" s="450"/>
      <c r="AB34" s="408"/>
      <c r="AC34" s="450"/>
      <c r="AD34" s="450"/>
      <c r="AE34" s="450"/>
      <c r="AF34" s="450"/>
      <c r="AG34" s="450"/>
      <c r="AH34" s="450"/>
      <c r="AI34" s="464"/>
      <c r="AJ34" s="464"/>
      <c r="AK34" s="464"/>
      <c r="AL34" s="464"/>
      <c r="AM34" s="464"/>
      <c r="AN34" s="454"/>
      <c r="AO34" s="450"/>
      <c r="AP34" s="450"/>
      <c r="AQ34" s="463"/>
      <c r="AR34" s="464"/>
      <c r="AS34" s="464"/>
      <c r="AT34" s="464"/>
      <c r="AU34" s="464"/>
      <c r="AV34" s="454"/>
      <c r="AW34" s="450"/>
      <c r="AX34" s="450"/>
      <c r="AY34" s="463"/>
      <c r="AZ34" s="464"/>
      <c r="BA34" s="454"/>
      <c r="BB34" s="450"/>
      <c r="BC34" s="450"/>
      <c r="BD34" s="463"/>
      <c r="BE34" s="464"/>
      <c r="BF34" s="464"/>
      <c r="BG34" s="464"/>
      <c r="BH34" s="464"/>
      <c r="BI34" s="464"/>
      <c r="BJ34" s="464"/>
      <c r="BK34" s="464"/>
      <c r="BL34" s="464"/>
      <c r="BM34" s="464"/>
      <c r="BN34" s="464"/>
      <c r="BO34" s="464"/>
      <c r="BP34" s="464"/>
      <c r="BQ34" s="464"/>
      <c r="BR34" s="464"/>
      <c r="BS34" s="464"/>
      <c r="BT34" s="464"/>
      <c r="BU34" s="464"/>
      <c r="BV34" s="464"/>
      <c r="BW34" s="464"/>
      <c r="BX34" s="464"/>
      <c r="BY34" s="464"/>
    </row>
    <row r="35" spans="1:77" s="173" customFormat="1" ht="12.75">
      <c r="A35" s="218"/>
      <c r="B35" s="231"/>
      <c r="C35" s="231"/>
      <c r="D35" s="231"/>
      <c r="E35" s="231"/>
      <c r="F35" s="231"/>
      <c r="G35" s="231"/>
      <c r="H35" s="231"/>
      <c r="I35" s="256"/>
      <c r="J35" s="166"/>
      <c r="S35" s="464"/>
      <c r="T35" s="465"/>
      <c r="U35" s="456"/>
      <c r="V35" s="455"/>
      <c r="W35" s="450"/>
      <c r="X35" s="450"/>
      <c r="Y35" s="450"/>
      <c r="Z35" s="450"/>
      <c r="AA35" s="450"/>
      <c r="AB35" s="408"/>
      <c r="AC35" s="450"/>
      <c r="AD35" s="450"/>
      <c r="AE35" s="450"/>
      <c r="AF35" s="450"/>
      <c r="AG35" s="450"/>
      <c r="AH35" s="450"/>
      <c r="AI35" s="464"/>
      <c r="AJ35" s="464"/>
      <c r="AK35" s="464"/>
      <c r="AL35" s="464"/>
      <c r="AM35" s="464"/>
      <c r="AN35" s="454"/>
      <c r="AO35" s="450"/>
      <c r="AP35" s="450"/>
      <c r="AQ35" s="463"/>
      <c r="AR35" s="464"/>
      <c r="AS35" s="464"/>
      <c r="AT35" s="464"/>
      <c r="AU35" s="464"/>
      <c r="AV35" s="454"/>
      <c r="AW35" s="450"/>
      <c r="AX35" s="450"/>
      <c r="AY35" s="463"/>
      <c r="AZ35" s="464"/>
      <c r="BA35" s="454"/>
      <c r="BB35" s="450"/>
      <c r="BC35" s="450"/>
      <c r="BD35" s="463"/>
      <c r="BE35" s="464"/>
      <c r="BF35" s="464"/>
      <c r="BG35" s="464"/>
      <c r="BH35" s="464"/>
      <c r="BI35" s="464"/>
      <c r="BJ35" s="464"/>
      <c r="BK35" s="464"/>
      <c r="BL35" s="464"/>
      <c r="BM35" s="464"/>
      <c r="BN35" s="464"/>
      <c r="BO35" s="464"/>
      <c r="BP35" s="464"/>
      <c r="BQ35" s="464"/>
      <c r="BR35" s="464"/>
      <c r="BS35" s="464"/>
      <c r="BT35" s="464"/>
      <c r="BU35" s="464"/>
      <c r="BV35" s="464"/>
      <c r="BW35" s="464"/>
      <c r="BX35" s="464"/>
      <c r="BY35" s="464"/>
    </row>
    <row r="36" spans="1:77" s="173" customFormat="1" ht="12.75">
      <c r="A36" s="218"/>
      <c r="B36" s="231"/>
      <c r="C36" s="231"/>
      <c r="D36" s="231"/>
      <c r="E36" s="231"/>
      <c r="F36" s="231"/>
      <c r="G36" s="231"/>
      <c r="H36" s="231"/>
      <c r="I36" s="256"/>
      <c r="J36" s="166"/>
      <c r="S36" s="464"/>
      <c r="T36" s="465"/>
      <c r="U36" s="456"/>
      <c r="V36" s="455"/>
      <c r="W36" s="450"/>
      <c r="X36" s="450"/>
      <c r="Y36" s="450"/>
      <c r="Z36" s="450"/>
      <c r="AA36" s="450"/>
      <c r="AB36" s="408"/>
      <c r="AC36" s="450"/>
      <c r="AD36" s="450"/>
      <c r="AE36" s="450"/>
      <c r="AF36" s="450"/>
      <c r="AG36" s="450"/>
      <c r="AH36" s="450"/>
      <c r="AI36" s="464"/>
      <c r="AJ36" s="464"/>
      <c r="AK36" s="464"/>
      <c r="AL36" s="464"/>
      <c r="AM36" s="464"/>
      <c r="AN36" s="454"/>
      <c r="AO36" s="450"/>
      <c r="AP36" s="450"/>
      <c r="AQ36" s="463"/>
      <c r="AR36" s="464"/>
      <c r="AS36" s="464"/>
      <c r="AT36" s="464"/>
      <c r="AU36" s="464"/>
      <c r="AV36" s="454"/>
      <c r="AW36" s="450"/>
      <c r="AX36" s="450"/>
      <c r="AY36" s="463"/>
      <c r="AZ36" s="464"/>
      <c r="BA36" s="454"/>
      <c r="BB36" s="450"/>
      <c r="BC36" s="450"/>
      <c r="BD36" s="463"/>
      <c r="BE36" s="464"/>
      <c r="BF36" s="464"/>
      <c r="BG36" s="464"/>
      <c r="BH36" s="464"/>
      <c r="BI36" s="464"/>
      <c r="BJ36" s="464"/>
      <c r="BK36" s="464"/>
      <c r="BL36" s="464"/>
      <c r="BM36" s="464"/>
      <c r="BN36" s="464"/>
      <c r="BO36" s="464"/>
      <c r="BP36" s="464"/>
      <c r="BQ36" s="464"/>
      <c r="BR36" s="464"/>
      <c r="BS36" s="464"/>
      <c r="BT36" s="464"/>
      <c r="BU36" s="464"/>
      <c r="BV36" s="464"/>
      <c r="BW36" s="464"/>
      <c r="BX36" s="464"/>
      <c r="BY36" s="464"/>
    </row>
    <row r="37" spans="1:77" s="173" customFormat="1" ht="12.75">
      <c r="A37" s="218"/>
      <c r="B37" s="231"/>
      <c r="C37" s="231"/>
      <c r="D37" s="231"/>
      <c r="E37" s="231"/>
      <c r="F37" s="231"/>
      <c r="G37" s="231"/>
      <c r="H37" s="231"/>
      <c r="I37" s="256"/>
      <c r="J37" s="166"/>
      <c r="S37" s="464"/>
      <c r="T37" s="457"/>
      <c r="U37" s="456"/>
      <c r="V37" s="455"/>
      <c r="W37" s="450"/>
      <c r="X37" s="450"/>
      <c r="Y37" s="450"/>
      <c r="Z37" s="450"/>
      <c r="AA37" s="450"/>
      <c r="AB37" s="408"/>
      <c r="AC37" s="450"/>
      <c r="AD37" s="450"/>
      <c r="AE37" s="450"/>
      <c r="AF37" s="450"/>
      <c r="AG37" s="450"/>
      <c r="AH37" s="450"/>
      <c r="AI37" s="464"/>
      <c r="AJ37" s="464"/>
      <c r="AK37" s="464"/>
      <c r="AL37" s="464"/>
      <c r="AM37" s="464"/>
      <c r="AN37" s="454"/>
      <c r="AO37" s="466"/>
      <c r="AP37" s="450"/>
      <c r="AQ37" s="463"/>
      <c r="AR37" s="464"/>
      <c r="AS37" s="464"/>
      <c r="AT37" s="464"/>
      <c r="AU37" s="464"/>
      <c r="AV37" s="454"/>
      <c r="AW37" s="450"/>
      <c r="AX37" s="466"/>
      <c r="AY37" s="463"/>
      <c r="AZ37" s="464"/>
      <c r="BA37" s="454"/>
      <c r="BB37" s="450"/>
      <c r="BC37" s="450"/>
      <c r="BD37" s="463"/>
      <c r="BE37" s="464"/>
      <c r="BF37" s="464"/>
      <c r="BG37" s="464"/>
      <c r="BH37" s="464"/>
      <c r="BI37" s="464"/>
      <c r="BJ37" s="464"/>
      <c r="BK37" s="464"/>
      <c r="BL37" s="464"/>
      <c r="BM37" s="464"/>
      <c r="BN37" s="464"/>
      <c r="BO37" s="464"/>
      <c r="BP37" s="464"/>
      <c r="BQ37" s="464"/>
      <c r="BR37" s="464"/>
      <c r="BS37" s="464"/>
      <c r="BT37" s="464"/>
      <c r="BU37" s="464"/>
      <c r="BV37" s="464"/>
      <c r="BW37" s="464"/>
      <c r="BX37" s="464"/>
      <c r="BY37" s="464"/>
    </row>
    <row r="38" spans="1:77" s="173" customFormat="1" ht="12.75">
      <c r="A38" s="218"/>
      <c r="B38" s="231"/>
      <c r="C38" s="231"/>
      <c r="D38" s="231"/>
      <c r="E38" s="231"/>
      <c r="F38" s="231"/>
      <c r="G38" s="231"/>
      <c r="H38" s="231"/>
      <c r="I38" s="256"/>
      <c r="J38" s="166"/>
      <c r="S38" s="464"/>
      <c r="T38" s="457"/>
      <c r="U38" s="456"/>
      <c r="V38" s="455"/>
      <c r="W38" s="450"/>
      <c r="X38" s="450"/>
      <c r="Y38" s="450"/>
      <c r="Z38" s="450"/>
      <c r="AA38" s="450"/>
      <c r="AB38" s="408"/>
      <c r="AC38" s="450"/>
      <c r="AD38" s="450"/>
      <c r="AE38" s="450"/>
      <c r="AF38" s="450"/>
      <c r="AG38" s="450"/>
      <c r="AH38" s="450"/>
      <c r="AI38" s="464"/>
      <c r="AJ38" s="464"/>
      <c r="AK38" s="464"/>
      <c r="AL38" s="464"/>
      <c r="AM38" s="464"/>
      <c r="AN38" s="454"/>
      <c r="AO38" s="466"/>
      <c r="AP38" s="450"/>
      <c r="AQ38" s="463"/>
      <c r="AR38" s="464"/>
      <c r="AS38" s="464"/>
      <c r="AT38" s="464"/>
      <c r="AU38" s="464"/>
      <c r="AV38" s="454"/>
      <c r="AW38" s="450"/>
      <c r="AX38" s="466"/>
      <c r="AY38" s="463"/>
      <c r="AZ38" s="464"/>
      <c r="BA38" s="454"/>
      <c r="BB38" s="450"/>
      <c r="BC38" s="450"/>
      <c r="BD38" s="463"/>
      <c r="BE38" s="464"/>
      <c r="BF38" s="464"/>
      <c r="BG38" s="464"/>
      <c r="BH38" s="464"/>
      <c r="BI38" s="464"/>
      <c r="BJ38" s="464"/>
      <c r="BK38" s="464"/>
      <c r="BL38" s="464"/>
      <c r="BM38" s="464"/>
      <c r="BN38" s="464"/>
      <c r="BO38" s="464"/>
      <c r="BP38" s="464"/>
      <c r="BQ38" s="464"/>
      <c r="BR38" s="464"/>
      <c r="BS38" s="464"/>
      <c r="BT38" s="464"/>
      <c r="BU38" s="464"/>
      <c r="BV38" s="464"/>
      <c r="BW38" s="464"/>
      <c r="BX38" s="464"/>
      <c r="BY38" s="464"/>
    </row>
    <row r="39" spans="1:77" s="173" customFormat="1" ht="12.75">
      <c r="A39" s="218"/>
      <c r="B39" s="231"/>
      <c r="C39" s="231"/>
      <c r="D39" s="231"/>
      <c r="E39" s="231"/>
      <c r="F39" s="231"/>
      <c r="G39" s="231"/>
      <c r="H39" s="231"/>
      <c r="I39" s="256"/>
      <c r="J39" s="166"/>
      <c r="S39" s="464"/>
      <c r="T39" s="457"/>
      <c r="U39" s="456"/>
      <c r="V39" s="455"/>
      <c r="W39" s="450"/>
      <c r="X39" s="450"/>
      <c r="Y39" s="450"/>
      <c r="Z39" s="450"/>
      <c r="AA39" s="450"/>
      <c r="AB39" s="408"/>
      <c r="AC39" s="450"/>
      <c r="AD39" s="450"/>
      <c r="AE39" s="450"/>
      <c r="AF39" s="450"/>
      <c r="AG39" s="450"/>
      <c r="AH39" s="450"/>
      <c r="AI39" s="464"/>
      <c r="AJ39" s="464"/>
      <c r="AK39" s="464"/>
      <c r="AL39" s="464"/>
      <c r="AM39" s="464"/>
      <c r="AN39" s="454"/>
      <c r="AO39" s="450"/>
      <c r="AP39" s="450"/>
      <c r="AQ39" s="463"/>
      <c r="AR39" s="464"/>
      <c r="AS39" s="464"/>
      <c r="AT39" s="464"/>
      <c r="AU39" s="464"/>
      <c r="AV39" s="454"/>
      <c r="AW39" s="450"/>
      <c r="AX39" s="466"/>
      <c r="AY39" s="463"/>
      <c r="AZ39" s="464"/>
      <c r="BA39" s="454"/>
      <c r="BB39" s="450"/>
      <c r="BC39" s="450"/>
      <c r="BD39" s="463"/>
      <c r="BE39" s="464"/>
      <c r="BF39" s="464"/>
      <c r="BG39" s="464"/>
      <c r="BH39" s="464"/>
      <c r="BI39" s="464"/>
      <c r="BJ39" s="464"/>
      <c r="BK39" s="464"/>
      <c r="BL39" s="464"/>
      <c r="BM39" s="464"/>
      <c r="BN39" s="464"/>
      <c r="BO39" s="464"/>
      <c r="BP39" s="464"/>
      <c r="BQ39" s="464"/>
      <c r="BR39" s="464"/>
      <c r="BS39" s="464"/>
      <c r="BT39" s="464"/>
      <c r="BU39" s="464"/>
      <c r="BV39" s="464"/>
      <c r="BW39" s="464"/>
      <c r="BX39" s="464"/>
      <c r="BY39" s="464"/>
    </row>
    <row r="40" spans="1:77" s="173" customFormat="1" ht="12.75">
      <c r="A40" s="218"/>
      <c r="B40" s="231"/>
      <c r="C40" s="231"/>
      <c r="D40" s="231"/>
      <c r="E40" s="231"/>
      <c r="F40" s="231"/>
      <c r="G40" s="231"/>
      <c r="H40" s="231"/>
      <c r="I40" s="256"/>
      <c r="J40" s="166"/>
      <c r="S40" s="464"/>
      <c r="T40" s="457"/>
      <c r="U40" s="456"/>
      <c r="V40" s="455"/>
      <c r="W40" s="450"/>
      <c r="X40" s="450"/>
      <c r="Y40" s="450"/>
      <c r="Z40" s="450"/>
      <c r="AA40" s="450"/>
      <c r="AB40" s="408"/>
      <c r="AC40" s="450"/>
      <c r="AD40" s="450"/>
      <c r="AE40" s="450"/>
      <c r="AF40" s="450"/>
      <c r="AG40" s="450"/>
      <c r="AH40" s="450"/>
      <c r="AI40" s="464"/>
      <c r="AJ40" s="464"/>
      <c r="AK40" s="464"/>
      <c r="AL40" s="464"/>
      <c r="AM40" s="464"/>
      <c r="AN40" s="454"/>
      <c r="AO40" s="450"/>
      <c r="AP40" s="450"/>
      <c r="AQ40" s="463"/>
      <c r="AR40" s="464"/>
      <c r="AS40" s="464"/>
      <c r="AT40" s="464"/>
      <c r="AU40" s="464"/>
      <c r="AV40" s="454"/>
      <c r="AW40" s="450"/>
      <c r="AX40" s="466"/>
      <c r="AY40" s="463"/>
      <c r="AZ40" s="464"/>
      <c r="BA40" s="454"/>
      <c r="BB40" s="450"/>
      <c r="BC40" s="450"/>
      <c r="BD40" s="463"/>
      <c r="BE40" s="464"/>
      <c r="BF40" s="464"/>
      <c r="BG40" s="464"/>
      <c r="BH40" s="464"/>
      <c r="BI40" s="464"/>
      <c r="BJ40" s="464"/>
      <c r="BK40" s="464"/>
      <c r="BL40" s="464"/>
      <c r="BM40" s="464"/>
      <c r="BN40" s="464"/>
      <c r="BO40" s="464"/>
      <c r="BP40" s="464"/>
      <c r="BQ40" s="464"/>
      <c r="BR40" s="464"/>
      <c r="BS40" s="464"/>
      <c r="BT40" s="464"/>
      <c r="BU40" s="464"/>
      <c r="BV40" s="464"/>
      <c r="BW40" s="464"/>
      <c r="BX40" s="464"/>
      <c r="BY40" s="464"/>
    </row>
    <row r="41" spans="1:77" s="173" customFormat="1" ht="12.75">
      <c r="A41" s="218"/>
      <c r="B41" s="231"/>
      <c r="C41" s="231"/>
      <c r="D41" s="231"/>
      <c r="E41" s="231"/>
      <c r="F41" s="231"/>
      <c r="G41" s="231"/>
      <c r="H41" s="231"/>
      <c r="I41" s="256"/>
      <c r="J41" s="166"/>
      <c r="S41" s="464"/>
      <c r="T41" s="456"/>
      <c r="U41" s="456"/>
      <c r="V41" s="455"/>
      <c r="W41" s="450"/>
      <c r="X41" s="450"/>
      <c r="Y41" s="450"/>
      <c r="Z41" s="450"/>
      <c r="AA41" s="450"/>
      <c r="AB41" s="408"/>
      <c r="AC41" s="450"/>
      <c r="AD41" s="450"/>
      <c r="AE41" s="450"/>
      <c r="AF41" s="450"/>
      <c r="AG41" s="450"/>
      <c r="AH41" s="450"/>
      <c r="AI41" s="464"/>
      <c r="AJ41" s="464"/>
      <c r="AK41" s="464"/>
      <c r="AL41" s="464"/>
      <c r="AM41" s="464"/>
      <c r="AN41" s="454"/>
      <c r="AO41" s="450"/>
      <c r="AP41" s="450"/>
      <c r="AQ41" s="463"/>
      <c r="AR41" s="464"/>
      <c r="AS41" s="464"/>
      <c r="AT41" s="464"/>
      <c r="AU41" s="464"/>
      <c r="AV41" s="454"/>
      <c r="AW41" s="450"/>
      <c r="AX41" s="466"/>
      <c r="AY41" s="463"/>
      <c r="AZ41" s="464"/>
      <c r="BA41" s="454"/>
      <c r="BB41" s="450"/>
      <c r="BC41" s="450"/>
      <c r="BD41" s="463"/>
      <c r="BE41" s="464"/>
      <c r="BF41" s="464"/>
      <c r="BG41" s="464"/>
      <c r="BH41" s="464"/>
      <c r="BI41" s="464"/>
      <c r="BJ41" s="464"/>
      <c r="BK41" s="464"/>
      <c r="BL41" s="464"/>
      <c r="BM41" s="464"/>
      <c r="BN41" s="464"/>
      <c r="BO41" s="464"/>
      <c r="BP41" s="464"/>
      <c r="BQ41" s="464"/>
      <c r="BR41" s="464"/>
      <c r="BS41" s="464"/>
      <c r="BT41" s="464"/>
      <c r="BU41" s="464"/>
      <c r="BV41" s="464"/>
      <c r="BW41" s="464"/>
      <c r="BX41" s="464"/>
      <c r="BY41" s="464"/>
    </row>
    <row r="42" spans="1:77" s="173" customFormat="1" ht="12.75">
      <c r="A42" s="218"/>
      <c r="B42" s="231"/>
      <c r="C42" s="231"/>
      <c r="D42" s="231"/>
      <c r="E42" s="231"/>
      <c r="F42" s="231"/>
      <c r="G42" s="231"/>
      <c r="H42" s="231"/>
      <c r="I42" s="256"/>
      <c r="J42" s="166"/>
      <c r="S42" s="464"/>
      <c r="T42" s="456"/>
      <c r="U42" s="456"/>
      <c r="V42" s="455"/>
      <c r="W42" s="450"/>
      <c r="X42" s="450"/>
      <c r="Y42" s="450"/>
      <c r="Z42" s="450"/>
      <c r="AA42" s="450"/>
      <c r="AB42" s="408"/>
      <c r="AC42" s="450"/>
      <c r="AD42" s="450"/>
      <c r="AE42" s="450"/>
      <c r="AF42" s="450"/>
      <c r="AG42" s="450"/>
      <c r="AH42" s="450"/>
      <c r="AI42" s="464"/>
      <c r="AJ42" s="464"/>
      <c r="AK42" s="464"/>
      <c r="AL42" s="464"/>
      <c r="AM42" s="464"/>
      <c r="AN42" s="454"/>
      <c r="AO42" s="450"/>
      <c r="AP42" s="450"/>
      <c r="AQ42" s="463"/>
      <c r="AR42" s="464"/>
      <c r="AS42" s="464"/>
      <c r="AT42" s="464"/>
      <c r="AU42" s="464"/>
      <c r="AV42" s="454"/>
      <c r="AW42" s="450"/>
      <c r="AX42" s="450"/>
      <c r="AY42" s="463"/>
      <c r="AZ42" s="464"/>
      <c r="BA42" s="454"/>
      <c r="BB42" s="450"/>
      <c r="BC42" s="450"/>
      <c r="BD42" s="463"/>
      <c r="BE42" s="464"/>
      <c r="BF42" s="464"/>
      <c r="BG42" s="464"/>
      <c r="BH42" s="464"/>
      <c r="BI42" s="464"/>
      <c r="BJ42" s="464"/>
      <c r="BK42" s="464"/>
      <c r="BL42" s="464"/>
      <c r="BM42" s="464"/>
      <c r="BN42" s="464"/>
      <c r="BO42" s="464"/>
      <c r="BP42" s="464"/>
      <c r="BQ42" s="464"/>
      <c r="BR42" s="464"/>
      <c r="BS42" s="464"/>
      <c r="BT42" s="464"/>
      <c r="BU42" s="464"/>
      <c r="BV42" s="464"/>
      <c r="BW42" s="464"/>
      <c r="BX42" s="464"/>
      <c r="BY42" s="464"/>
    </row>
    <row r="43" spans="1:77" s="173" customFormat="1" ht="12.75">
      <c r="A43" s="218"/>
      <c r="B43" s="231"/>
      <c r="C43" s="231"/>
      <c r="D43" s="231"/>
      <c r="E43" s="231"/>
      <c r="F43" s="231"/>
      <c r="G43" s="231"/>
      <c r="H43" s="231"/>
      <c r="I43" s="256"/>
      <c r="J43" s="166"/>
      <c r="S43" s="464"/>
      <c r="T43" s="456"/>
      <c r="U43" s="456"/>
      <c r="V43" s="455"/>
      <c r="W43" s="450"/>
      <c r="X43" s="450"/>
      <c r="Y43" s="450"/>
      <c r="Z43" s="450"/>
      <c r="AA43" s="450"/>
      <c r="AB43" s="408"/>
      <c r="AC43" s="450"/>
      <c r="AD43" s="450"/>
      <c r="AE43" s="450"/>
      <c r="AF43" s="450"/>
      <c r="AG43" s="450"/>
      <c r="AH43" s="450"/>
      <c r="AI43" s="464"/>
      <c r="AJ43" s="464"/>
      <c r="AK43" s="464"/>
      <c r="AL43" s="464"/>
      <c r="AM43" s="464"/>
      <c r="AN43" s="454"/>
      <c r="AO43" s="450"/>
      <c r="AP43" s="450"/>
      <c r="AQ43" s="463"/>
      <c r="AR43" s="464"/>
      <c r="AS43" s="464"/>
      <c r="AT43" s="464"/>
      <c r="AU43" s="464"/>
      <c r="AV43" s="454"/>
      <c r="AW43" s="450"/>
      <c r="AX43" s="450"/>
      <c r="AY43" s="463"/>
      <c r="AZ43" s="464"/>
      <c r="BA43" s="454"/>
      <c r="BB43" s="450"/>
      <c r="BC43" s="450"/>
      <c r="BD43" s="463"/>
      <c r="BE43" s="464"/>
      <c r="BF43" s="464"/>
      <c r="BG43" s="464"/>
      <c r="BH43" s="464"/>
      <c r="BI43" s="464"/>
      <c r="BJ43" s="464"/>
      <c r="BK43" s="464"/>
      <c r="BL43" s="464"/>
      <c r="BM43" s="464"/>
      <c r="BN43" s="464"/>
      <c r="BO43" s="464"/>
      <c r="BP43" s="464"/>
      <c r="BQ43" s="464"/>
      <c r="BR43" s="464"/>
      <c r="BS43" s="464"/>
      <c r="BT43" s="464"/>
      <c r="BU43" s="464"/>
      <c r="BV43" s="464"/>
      <c r="BW43" s="464"/>
      <c r="BX43" s="464"/>
      <c r="BY43" s="464"/>
    </row>
    <row r="44" spans="1:77" s="173" customFormat="1" ht="12.75">
      <c r="A44" s="218"/>
      <c r="B44" s="231"/>
      <c r="C44" s="231"/>
      <c r="D44" s="231"/>
      <c r="E44" s="231"/>
      <c r="F44" s="231"/>
      <c r="G44" s="231"/>
      <c r="H44" s="231"/>
      <c r="I44" s="256"/>
      <c r="J44" s="166"/>
      <c r="S44" s="464"/>
      <c r="T44" s="456"/>
      <c r="U44" s="456"/>
      <c r="V44" s="455"/>
      <c r="W44" s="450"/>
      <c r="X44" s="450"/>
      <c r="Y44" s="450"/>
      <c r="Z44" s="450"/>
      <c r="AA44" s="450"/>
      <c r="AB44" s="408"/>
      <c r="AC44" s="450"/>
      <c r="AD44" s="450"/>
      <c r="AE44" s="450"/>
      <c r="AF44" s="450"/>
      <c r="AG44" s="450"/>
      <c r="AH44" s="450"/>
      <c r="AI44" s="464"/>
      <c r="AJ44" s="464"/>
      <c r="AK44" s="464"/>
      <c r="AL44" s="464"/>
      <c r="AM44" s="464"/>
      <c r="AN44" s="454"/>
      <c r="AO44" s="450"/>
      <c r="AP44" s="450"/>
      <c r="AQ44" s="463"/>
      <c r="AR44" s="464"/>
      <c r="AS44" s="464"/>
      <c r="AT44" s="464"/>
      <c r="AU44" s="464"/>
      <c r="AV44" s="454"/>
      <c r="AW44" s="450"/>
      <c r="AX44" s="450"/>
      <c r="AY44" s="463"/>
      <c r="AZ44" s="464"/>
      <c r="BA44" s="454"/>
      <c r="BB44" s="450"/>
      <c r="BC44" s="450"/>
      <c r="BD44" s="463"/>
      <c r="BE44" s="464"/>
      <c r="BF44" s="464"/>
      <c r="BG44" s="464"/>
      <c r="BH44" s="464"/>
      <c r="BI44" s="464"/>
      <c r="BJ44" s="464"/>
      <c r="BK44" s="464"/>
      <c r="BL44" s="464"/>
      <c r="BM44" s="464"/>
      <c r="BN44" s="464"/>
      <c r="BO44" s="464"/>
      <c r="BP44" s="464"/>
      <c r="BQ44" s="464"/>
      <c r="BR44" s="464"/>
      <c r="BS44" s="464"/>
      <c r="BT44" s="464"/>
      <c r="BU44" s="464"/>
      <c r="BV44" s="464"/>
      <c r="BW44" s="464"/>
      <c r="BX44" s="464"/>
      <c r="BY44" s="464"/>
    </row>
    <row r="45" spans="1:77" s="173" customFormat="1" ht="12.75">
      <c r="A45" s="218"/>
      <c r="B45" s="231"/>
      <c r="C45" s="231"/>
      <c r="D45" s="231"/>
      <c r="E45" s="231"/>
      <c r="F45" s="231"/>
      <c r="G45" s="231"/>
      <c r="H45" s="231"/>
      <c r="I45" s="256"/>
      <c r="J45" s="166"/>
      <c r="S45" s="464"/>
      <c r="T45" s="456"/>
      <c r="U45" s="456"/>
      <c r="V45" s="455"/>
      <c r="W45" s="450"/>
      <c r="X45" s="450"/>
      <c r="Y45" s="450"/>
      <c r="Z45" s="450"/>
      <c r="AA45" s="450"/>
      <c r="AB45" s="408"/>
      <c r="AC45" s="450"/>
      <c r="AD45" s="450"/>
      <c r="AE45" s="450"/>
      <c r="AF45" s="450"/>
      <c r="AG45" s="450"/>
      <c r="AH45" s="450"/>
      <c r="AI45" s="464"/>
      <c r="AJ45" s="464"/>
      <c r="AK45" s="464"/>
      <c r="AL45" s="464"/>
      <c r="AM45" s="464"/>
      <c r="AN45" s="454"/>
      <c r="AO45" s="450"/>
      <c r="AP45" s="450"/>
      <c r="AQ45" s="463"/>
      <c r="AR45" s="464"/>
      <c r="AS45" s="464"/>
      <c r="AT45" s="464"/>
      <c r="AU45" s="464"/>
      <c r="AV45" s="454"/>
      <c r="AW45" s="450"/>
      <c r="AX45" s="450"/>
      <c r="AY45" s="463"/>
      <c r="AZ45" s="464"/>
      <c r="BA45" s="454"/>
      <c r="BB45" s="450"/>
      <c r="BC45" s="450"/>
      <c r="BD45" s="463"/>
      <c r="BE45" s="464"/>
      <c r="BF45" s="464"/>
      <c r="BG45" s="464"/>
      <c r="BH45" s="464"/>
      <c r="BI45" s="464"/>
      <c r="BJ45" s="464"/>
      <c r="BK45" s="464"/>
      <c r="BL45" s="464"/>
      <c r="BM45" s="464"/>
      <c r="BN45" s="464"/>
      <c r="BO45" s="464"/>
      <c r="BP45" s="464"/>
      <c r="BQ45" s="464"/>
      <c r="BR45" s="464"/>
      <c r="BS45" s="464"/>
      <c r="BT45" s="464"/>
      <c r="BU45" s="464"/>
      <c r="BV45" s="464"/>
      <c r="BW45" s="464"/>
      <c r="BX45" s="464"/>
      <c r="BY45" s="464"/>
    </row>
    <row r="46" spans="1:77" s="173" customFormat="1" ht="12.75">
      <c r="A46" s="218"/>
      <c r="B46" s="231"/>
      <c r="C46" s="231"/>
      <c r="D46" s="231"/>
      <c r="E46" s="231"/>
      <c r="F46" s="231"/>
      <c r="G46" s="231"/>
      <c r="H46" s="231"/>
      <c r="I46" s="256"/>
      <c r="J46" s="166"/>
      <c r="S46" s="464"/>
      <c r="T46" s="456"/>
      <c r="U46" s="456"/>
      <c r="V46" s="455"/>
      <c r="W46" s="450"/>
      <c r="X46" s="450"/>
      <c r="Y46" s="450"/>
      <c r="Z46" s="450"/>
      <c r="AA46" s="450"/>
      <c r="AB46" s="408"/>
      <c r="AC46" s="450"/>
      <c r="AD46" s="450"/>
      <c r="AE46" s="450"/>
      <c r="AF46" s="450"/>
      <c r="AG46" s="450"/>
      <c r="AH46" s="450"/>
      <c r="AI46" s="464"/>
      <c r="AJ46" s="464"/>
      <c r="AK46" s="464"/>
      <c r="AL46" s="464"/>
      <c r="AM46" s="464"/>
      <c r="AN46" s="454"/>
      <c r="AO46" s="450"/>
      <c r="AP46" s="450"/>
      <c r="AQ46" s="464"/>
      <c r="AR46" s="464"/>
      <c r="AS46" s="464"/>
      <c r="AT46" s="464"/>
      <c r="AU46" s="464"/>
      <c r="AV46" s="454"/>
      <c r="AW46" s="450"/>
      <c r="AX46" s="450"/>
      <c r="AY46" s="463"/>
      <c r="AZ46" s="464"/>
      <c r="BA46" s="454"/>
      <c r="BB46" s="450"/>
      <c r="BC46" s="450"/>
      <c r="BD46" s="463"/>
      <c r="BE46" s="464"/>
      <c r="BF46" s="464"/>
      <c r="BG46" s="464"/>
      <c r="BH46" s="464"/>
      <c r="BI46" s="464"/>
      <c r="BJ46" s="464"/>
      <c r="BK46" s="464"/>
      <c r="BL46" s="464"/>
      <c r="BM46" s="464"/>
      <c r="BN46" s="464"/>
      <c r="BO46" s="464"/>
      <c r="BP46" s="464"/>
      <c r="BQ46" s="464"/>
      <c r="BR46" s="464"/>
      <c r="BS46" s="464"/>
      <c r="BT46" s="464"/>
      <c r="BU46" s="464"/>
      <c r="BV46" s="464"/>
      <c r="BW46" s="464"/>
      <c r="BX46" s="464"/>
      <c r="BY46" s="464"/>
    </row>
    <row r="47" spans="1:77" s="173" customFormat="1" ht="12.75">
      <c r="A47" s="218"/>
      <c r="B47" s="231"/>
      <c r="C47" s="231"/>
      <c r="D47" s="231"/>
      <c r="E47" s="231"/>
      <c r="F47" s="231"/>
      <c r="G47" s="231"/>
      <c r="H47" s="231"/>
      <c r="I47" s="256"/>
      <c r="J47" s="166"/>
      <c r="S47" s="464"/>
      <c r="T47" s="456"/>
      <c r="U47" s="456"/>
      <c r="V47" s="455"/>
      <c r="W47" s="450"/>
      <c r="X47" s="450"/>
      <c r="Y47" s="450"/>
      <c r="Z47" s="450"/>
      <c r="AA47" s="450"/>
      <c r="AB47" s="408"/>
      <c r="AC47" s="450"/>
      <c r="AD47" s="450"/>
      <c r="AE47" s="450"/>
      <c r="AF47" s="450"/>
      <c r="AG47" s="450"/>
      <c r="AH47" s="450"/>
      <c r="AI47" s="464"/>
      <c r="AJ47" s="464"/>
      <c r="AK47" s="464"/>
      <c r="AL47" s="464"/>
      <c r="AM47" s="464"/>
      <c r="AN47" s="454"/>
      <c r="AO47" s="450"/>
      <c r="AP47" s="450"/>
      <c r="AQ47" s="463"/>
      <c r="AR47" s="464"/>
      <c r="AS47" s="464"/>
      <c r="AT47" s="464"/>
      <c r="AU47" s="464"/>
      <c r="AV47" s="454"/>
      <c r="AW47" s="450"/>
      <c r="AX47" s="450"/>
      <c r="AY47" s="463"/>
      <c r="AZ47" s="464"/>
      <c r="BA47" s="454"/>
      <c r="BB47" s="450"/>
      <c r="BC47" s="450"/>
      <c r="BD47" s="463"/>
      <c r="BE47" s="464"/>
      <c r="BF47" s="464"/>
      <c r="BG47" s="464"/>
      <c r="BH47" s="464"/>
      <c r="BI47" s="464"/>
      <c r="BJ47" s="464"/>
      <c r="BK47" s="464"/>
      <c r="BL47" s="464"/>
      <c r="BM47" s="464"/>
      <c r="BN47" s="464"/>
      <c r="BO47" s="464"/>
      <c r="BP47" s="464"/>
      <c r="BQ47" s="464"/>
      <c r="BR47" s="464"/>
      <c r="BS47" s="464"/>
      <c r="BT47" s="464"/>
      <c r="BU47" s="464"/>
      <c r="BV47" s="464"/>
      <c r="BW47" s="464"/>
      <c r="BX47" s="464"/>
      <c r="BY47" s="464"/>
    </row>
    <row r="48" spans="1:77" s="173" customFormat="1" ht="12.75">
      <c r="A48" s="218"/>
      <c r="B48" s="231"/>
      <c r="C48" s="231"/>
      <c r="D48" s="231"/>
      <c r="E48" s="231"/>
      <c r="F48" s="231"/>
      <c r="G48" s="231"/>
      <c r="H48" s="231"/>
      <c r="I48" s="256"/>
      <c r="J48" s="166"/>
      <c r="S48" s="464"/>
      <c r="T48" s="456"/>
      <c r="U48" s="456"/>
      <c r="V48" s="455"/>
      <c r="W48" s="450"/>
      <c r="X48" s="450"/>
      <c r="Y48" s="450"/>
      <c r="Z48" s="450"/>
      <c r="AA48" s="450"/>
      <c r="AB48" s="408"/>
      <c r="AC48" s="450"/>
      <c r="AD48" s="450"/>
      <c r="AE48" s="450"/>
      <c r="AF48" s="450"/>
      <c r="AG48" s="450"/>
      <c r="AH48" s="450"/>
      <c r="AI48" s="464"/>
      <c r="AJ48" s="464"/>
      <c r="AK48" s="464"/>
      <c r="AL48" s="464"/>
      <c r="AM48" s="464"/>
      <c r="AN48" s="454"/>
      <c r="AO48" s="450"/>
      <c r="AP48" s="450"/>
      <c r="AQ48" s="463"/>
      <c r="AR48" s="464"/>
      <c r="AS48" s="464"/>
      <c r="AT48" s="464"/>
      <c r="AU48" s="464"/>
      <c r="AV48" s="454"/>
      <c r="AW48" s="450"/>
      <c r="AX48" s="450"/>
      <c r="AY48" s="463"/>
      <c r="AZ48" s="464"/>
      <c r="BA48" s="454"/>
      <c r="BB48" s="450"/>
      <c r="BC48" s="450"/>
      <c r="BD48" s="463"/>
      <c r="BE48" s="464"/>
      <c r="BF48" s="464"/>
      <c r="BG48" s="464"/>
      <c r="BH48" s="464"/>
      <c r="BI48" s="464"/>
      <c r="BJ48" s="464"/>
      <c r="BK48" s="464"/>
      <c r="BL48" s="464"/>
      <c r="BM48" s="464"/>
      <c r="BN48" s="464"/>
      <c r="BO48" s="464"/>
      <c r="BP48" s="464"/>
      <c r="BQ48" s="464"/>
      <c r="BR48" s="464"/>
      <c r="BS48" s="464"/>
      <c r="BT48" s="464"/>
      <c r="BU48" s="464"/>
      <c r="BV48" s="464"/>
      <c r="BW48" s="464"/>
      <c r="BX48" s="464"/>
      <c r="BY48" s="464"/>
    </row>
    <row r="49" spans="1:77" s="173" customFormat="1" ht="12.75">
      <c r="A49" s="218"/>
      <c r="B49" s="231"/>
      <c r="C49" s="231"/>
      <c r="D49" s="231"/>
      <c r="E49" s="231"/>
      <c r="F49" s="231"/>
      <c r="G49" s="231"/>
      <c r="H49" s="231"/>
      <c r="I49" s="256"/>
      <c r="J49" s="166"/>
      <c r="S49" s="464"/>
      <c r="T49" s="456"/>
      <c r="U49" s="456"/>
      <c r="V49" s="455"/>
      <c r="W49" s="450"/>
      <c r="X49" s="450"/>
      <c r="Y49" s="450"/>
      <c r="Z49" s="450"/>
      <c r="AA49" s="450"/>
      <c r="AB49" s="408"/>
      <c r="AC49" s="450"/>
      <c r="AD49" s="450"/>
      <c r="AE49" s="450"/>
      <c r="AF49" s="450"/>
      <c r="AG49" s="450"/>
      <c r="AH49" s="450"/>
      <c r="AI49" s="464"/>
      <c r="AJ49" s="464"/>
      <c r="AK49" s="464"/>
      <c r="AL49" s="464"/>
      <c r="AM49" s="464"/>
      <c r="AN49" s="454"/>
      <c r="AO49" s="450"/>
      <c r="AP49" s="450"/>
      <c r="AQ49" s="463"/>
      <c r="AR49" s="464"/>
      <c r="AS49" s="464"/>
      <c r="AT49" s="464"/>
      <c r="AU49" s="464"/>
      <c r="AV49" s="454"/>
      <c r="AW49" s="450"/>
      <c r="AX49" s="450"/>
      <c r="AY49" s="463"/>
      <c r="AZ49" s="464"/>
      <c r="BA49" s="454"/>
      <c r="BB49" s="450"/>
      <c r="BC49" s="450"/>
      <c r="BD49" s="463"/>
      <c r="BE49" s="464"/>
      <c r="BF49" s="464"/>
      <c r="BG49" s="464"/>
      <c r="BH49" s="464"/>
      <c r="BI49" s="464"/>
      <c r="BJ49" s="464"/>
      <c r="BK49" s="464"/>
      <c r="BL49" s="464"/>
      <c r="BM49" s="464"/>
      <c r="BN49" s="464"/>
      <c r="BO49" s="464"/>
      <c r="BP49" s="464"/>
      <c r="BQ49" s="464"/>
      <c r="BR49" s="464"/>
      <c r="BS49" s="464"/>
      <c r="BT49" s="464"/>
      <c r="BU49" s="464"/>
      <c r="BV49" s="464"/>
      <c r="BW49" s="464"/>
      <c r="BX49" s="464"/>
      <c r="BY49" s="464"/>
    </row>
    <row r="50" spans="1:77" s="173" customFormat="1" ht="12.75">
      <c r="A50" s="218"/>
      <c r="B50" s="231"/>
      <c r="C50" s="231"/>
      <c r="D50" s="231"/>
      <c r="E50" s="231"/>
      <c r="F50" s="231"/>
      <c r="G50" s="231"/>
      <c r="H50" s="231"/>
      <c r="I50" s="256"/>
      <c r="J50" s="166"/>
      <c r="S50" s="464"/>
      <c r="T50" s="456"/>
      <c r="U50" s="456"/>
      <c r="V50" s="455"/>
      <c r="W50" s="450"/>
      <c r="X50" s="450"/>
      <c r="Y50" s="450"/>
      <c r="Z50" s="450"/>
      <c r="AA50" s="450"/>
      <c r="AB50" s="408"/>
      <c r="AC50" s="450"/>
      <c r="AD50" s="450"/>
      <c r="AE50" s="450"/>
      <c r="AF50" s="450"/>
      <c r="AG50" s="450"/>
      <c r="AH50" s="450"/>
      <c r="AI50" s="464"/>
      <c r="AJ50" s="464"/>
      <c r="AK50" s="464"/>
      <c r="AL50" s="464"/>
      <c r="AM50" s="464"/>
      <c r="AN50" s="454"/>
      <c r="AO50" s="450"/>
      <c r="AP50" s="450"/>
      <c r="AQ50" s="463"/>
      <c r="AR50" s="464"/>
      <c r="AS50" s="464"/>
      <c r="AT50" s="464"/>
      <c r="AU50" s="464"/>
      <c r="AV50" s="454"/>
      <c r="AW50" s="450"/>
      <c r="AX50" s="450"/>
      <c r="AY50" s="463"/>
      <c r="AZ50" s="464"/>
      <c r="BA50" s="454"/>
      <c r="BB50" s="450"/>
      <c r="BC50" s="450"/>
      <c r="BD50" s="463"/>
      <c r="BE50" s="464"/>
      <c r="BF50" s="464"/>
      <c r="BG50" s="464"/>
      <c r="BH50" s="464"/>
      <c r="BI50" s="464"/>
      <c r="BJ50" s="464"/>
      <c r="BK50" s="464"/>
      <c r="BL50" s="464"/>
      <c r="BM50" s="464"/>
      <c r="BN50" s="464"/>
      <c r="BO50" s="464"/>
      <c r="BP50" s="464"/>
      <c r="BQ50" s="464"/>
      <c r="BR50" s="464"/>
      <c r="BS50" s="464"/>
      <c r="BT50" s="464"/>
      <c r="BU50" s="464"/>
      <c r="BV50" s="464"/>
      <c r="BW50" s="464"/>
      <c r="BX50" s="464"/>
      <c r="BY50" s="464"/>
    </row>
    <row r="51" spans="1:77" s="173" customFormat="1" ht="13.5">
      <c r="A51" s="218"/>
      <c r="B51" s="231"/>
      <c r="C51" s="231"/>
      <c r="D51" s="231"/>
      <c r="E51" s="231"/>
      <c r="F51" s="231"/>
      <c r="G51" s="231"/>
      <c r="H51" s="231"/>
      <c r="I51" s="256"/>
      <c r="J51" s="166"/>
      <c r="S51" s="464"/>
      <c r="T51" s="456"/>
      <c r="U51" s="456"/>
      <c r="V51" s="455"/>
      <c r="W51" s="450"/>
      <c r="X51" s="450"/>
      <c r="Y51" s="450"/>
      <c r="Z51" s="450"/>
      <c r="AA51" s="450"/>
      <c r="AB51" s="408"/>
      <c r="AC51" s="450"/>
      <c r="AD51" s="450"/>
      <c r="AE51" s="450"/>
      <c r="AF51" s="450"/>
      <c r="AG51" s="450"/>
      <c r="AH51" s="450"/>
      <c r="AI51" s="464"/>
      <c r="AJ51" s="464"/>
      <c r="AK51" s="464"/>
      <c r="AL51" s="464"/>
      <c r="AM51" s="464"/>
      <c r="AN51" s="454"/>
      <c r="AO51" s="450"/>
      <c r="AP51" s="450"/>
      <c r="AQ51" s="463"/>
      <c r="AR51" s="464"/>
      <c r="AS51" s="464"/>
      <c r="AT51" s="464"/>
      <c r="AU51" s="464"/>
      <c r="AV51" s="454"/>
      <c r="AW51" s="467"/>
      <c r="AX51" s="450"/>
      <c r="AY51" s="463"/>
      <c r="AZ51" s="464"/>
      <c r="BA51" s="454"/>
      <c r="BB51" s="450"/>
      <c r="BC51" s="450"/>
      <c r="BD51" s="463"/>
      <c r="BE51" s="464"/>
      <c r="BF51" s="464"/>
      <c r="BG51" s="464"/>
      <c r="BH51" s="464"/>
      <c r="BI51" s="464"/>
      <c r="BJ51" s="464"/>
      <c r="BK51" s="464"/>
      <c r="BL51" s="464"/>
      <c r="BM51" s="464"/>
      <c r="BN51" s="464"/>
      <c r="BO51" s="464"/>
      <c r="BP51" s="464"/>
      <c r="BQ51" s="464"/>
      <c r="BR51" s="464"/>
      <c r="BS51" s="464"/>
      <c r="BT51" s="464"/>
      <c r="BU51" s="464"/>
      <c r="BV51" s="464"/>
      <c r="BW51" s="464"/>
      <c r="BX51" s="464"/>
      <c r="BY51" s="464"/>
    </row>
    <row r="52" spans="1:77" s="173" customFormat="1" ht="12.75">
      <c r="A52" s="218"/>
      <c r="B52" s="231"/>
      <c r="C52" s="231"/>
      <c r="D52" s="231"/>
      <c r="E52" s="231"/>
      <c r="F52" s="231"/>
      <c r="G52" s="231"/>
      <c r="H52" s="231"/>
      <c r="I52" s="256"/>
      <c r="J52" s="166"/>
      <c r="S52" s="464"/>
      <c r="T52" s="456"/>
      <c r="U52" s="456"/>
      <c r="V52" s="455"/>
      <c r="W52" s="450"/>
      <c r="X52" s="450"/>
      <c r="Y52" s="450"/>
      <c r="Z52" s="450"/>
      <c r="AA52" s="450"/>
      <c r="AB52" s="408"/>
      <c r="AC52" s="450"/>
      <c r="AD52" s="450"/>
      <c r="AE52" s="450"/>
      <c r="AF52" s="450"/>
      <c r="AG52" s="450"/>
      <c r="AH52" s="450"/>
      <c r="AI52" s="464"/>
      <c r="AJ52" s="464"/>
      <c r="AK52" s="464"/>
      <c r="AL52" s="464"/>
      <c r="AM52" s="464"/>
      <c r="AN52" s="454"/>
      <c r="AO52" s="450"/>
      <c r="AP52" s="450"/>
      <c r="AQ52" s="463"/>
      <c r="AR52" s="464"/>
      <c r="AS52" s="464"/>
      <c r="AT52" s="464"/>
      <c r="AU52" s="464"/>
      <c r="AV52" s="454"/>
      <c r="AW52" s="450"/>
      <c r="AX52" s="450"/>
      <c r="AY52" s="463"/>
      <c r="AZ52" s="464"/>
      <c r="BA52" s="454"/>
      <c r="BB52" s="450"/>
      <c r="BC52" s="450"/>
      <c r="BD52" s="463"/>
      <c r="BE52" s="464"/>
      <c r="BF52" s="464"/>
      <c r="BG52" s="464"/>
      <c r="BH52" s="464"/>
      <c r="BI52" s="464"/>
      <c r="BJ52" s="464"/>
      <c r="BK52" s="464"/>
      <c r="BL52" s="464"/>
      <c r="BM52" s="464"/>
      <c r="BN52" s="464"/>
      <c r="BO52" s="464"/>
      <c r="BP52" s="464"/>
      <c r="BQ52" s="464"/>
      <c r="BR52" s="464"/>
      <c r="BS52" s="464"/>
      <c r="BT52" s="464"/>
      <c r="BU52" s="464"/>
      <c r="BV52" s="464"/>
      <c r="BW52" s="464"/>
      <c r="BX52" s="464"/>
      <c r="BY52" s="464"/>
    </row>
    <row r="53" spans="1:77" s="173" customFormat="1" ht="12.75">
      <c r="A53" s="218"/>
      <c r="B53" s="231"/>
      <c r="C53" s="231"/>
      <c r="D53" s="231"/>
      <c r="E53" s="231"/>
      <c r="F53" s="231"/>
      <c r="G53" s="231"/>
      <c r="H53" s="231"/>
      <c r="I53" s="256"/>
      <c r="J53" s="166"/>
      <c r="S53" s="464"/>
      <c r="T53" s="462"/>
      <c r="U53" s="456"/>
      <c r="V53" s="455"/>
      <c r="W53" s="450"/>
      <c r="X53" s="450"/>
      <c r="Y53" s="450"/>
      <c r="Z53" s="450"/>
      <c r="AA53" s="450"/>
      <c r="AB53" s="408"/>
      <c r="AC53" s="450"/>
      <c r="AD53" s="450"/>
      <c r="AE53" s="450"/>
      <c r="AF53" s="450"/>
      <c r="AG53" s="450"/>
      <c r="AH53" s="450"/>
      <c r="AI53" s="464"/>
      <c r="AJ53" s="464"/>
      <c r="AK53" s="464"/>
      <c r="AL53" s="464"/>
      <c r="AM53" s="464"/>
      <c r="AN53" s="454"/>
      <c r="AO53" s="450"/>
      <c r="AP53" s="450"/>
      <c r="AQ53" s="463"/>
      <c r="AR53" s="464"/>
      <c r="AS53" s="464"/>
      <c r="AT53" s="464"/>
      <c r="AU53" s="464"/>
      <c r="AV53" s="454"/>
      <c r="AW53" s="450"/>
      <c r="AX53" s="450"/>
      <c r="AY53" s="463"/>
      <c r="AZ53" s="464"/>
      <c r="BA53" s="454"/>
      <c r="BB53" s="450"/>
      <c r="BC53" s="450"/>
      <c r="BD53" s="463"/>
      <c r="BE53" s="464"/>
      <c r="BF53" s="464"/>
      <c r="BG53" s="464"/>
      <c r="BH53" s="464"/>
      <c r="BI53" s="464"/>
      <c r="BJ53" s="464"/>
      <c r="BK53" s="464"/>
      <c r="BL53" s="464"/>
      <c r="BM53" s="464"/>
      <c r="BN53" s="464"/>
      <c r="BO53" s="464"/>
      <c r="BP53" s="464"/>
      <c r="BQ53" s="464"/>
      <c r="BR53" s="464"/>
      <c r="BS53" s="464"/>
      <c r="BT53" s="464"/>
      <c r="BU53" s="464"/>
      <c r="BV53" s="464"/>
      <c r="BW53" s="464"/>
      <c r="BX53" s="464"/>
      <c r="BY53" s="464"/>
    </row>
    <row r="54" spans="1:77" s="173" customFormat="1" ht="12.75">
      <c r="A54" s="218"/>
      <c r="B54" s="231"/>
      <c r="C54" s="231"/>
      <c r="D54" s="231"/>
      <c r="E54" s="231"/>
      <c r="F54" s="231"/>
      <c r="G54" s="231"/>
      <c r="H54" s="231"/>
      <c r="I54" s="256"/>
      <c r="J54" s="166"/>
      <c r="S54" s="464"/>
      <c r="T54" s="456"/>
      <c r="U54" s="456"/>
      <c r="V54" s="455"/>
      <c r="W54" s="450"/>
      <c r="X54" s="450"/>
      <c r="Y54" s="450"/>
      <c r="Z54" s="450"/>
      <c r="AA54" s="450"/>
      <c r="AB54" s="408"/>
      <c r="AC54" s="450"/>
      <c r="AD54" s="450"/>
      <c r="AE54" s="450"/>
      <c r="AF54" s="450"/>
      <c r="AG54" s="450"/>
      <c r="AH54" s="450"/>
      <c r="AI54" s="464"/>
      <c r="AJ54" s="464"/>
      <c r="AK54" s="464"/>
      <c r="AL54" s="464"/>
      <c r="AM54" s="464"/>
      <c r="AN54" s="454"/>
      <c r="AO54" s="450"/>
      <c r="AP54" s="450"/>
      <c r="AQ54" s="463"/>
      <c r="AR54" s="464"/>
      <c r="AS54" s="464"/>
      <c r="AT54" s="464"/>
      <c r="AU54" s="464"/>
      <c r="AV54" s="454"/>
      <c r="AW54" s="450"/>
      <c r="AX54" s="450"/>
      <c r="AY54" s="463"/>
      <c r="AZ54" s="464"/>
      <c r="BA54" s="454"/>
      <c r="BB54" s="450"/>
      <c r="BC54" s="450"/>
      <c r="BD54" s="463"/>
      <c r="BE54" s="464"/>
      <c r="BF54" s="464"/>
      <c r="BG54" s="464"/>
      <c r="BH54" s="464"/>
      <c r="BI54" s="464"/>
      <c r="BJ54" s="464"/>
      <c r="BK54" s="464"/>
      <c r="BL54" s="464"/>
      <c r="BM54" s="464"/>
      <c r="BN54" s="464"/>
      <c r="BO54" s="464"/>
      <c r="BP54" s="464"/>
      <c r="BQ54" s="464"/>
      <c r="BR54" s="464"/>
      <c r="BS54" s="464"/>
      <c r="BT54" s="464"/>
      <c r="BU54" s="464"/>
      <c r="BV54" s="464"/>
      <c r="BW54" s="464"/>
      <c r="BX54" s="464"/>
      <c r="BY54" s="464"/>
    </row>
    <row r="55" spans="1:77" s="173" customFormat="1" ht="12.75">
      <c r="A55" s="218"/>
      <c r="B55" s="231"/>
      <c r="C55" s="231"/>
      <c r="D55" s="231"/>
      <c r="E55" s="231"/>
      <c r="F55" s="231"/>
      <c r="G55" s="231"/>
      <c r="H55" s="231"/>
      <c r="I55" s="256"/>
      <c r="J55" s="166"/>
      <c r="S55" s="464"/>
      <c r="T55" s="456"/>
      <c r="U55" s="456"/>
      <c r="V55" s="455"/>
      <c r="W55" s="450"/>
      <c r="X55" s="450"/>
      <c r="Y55" s="450"/>
      <c r="Z55" s="450"/>
      <c r="AA55" s="450"/>
      <c r="AB55" s="408"/>
      <c r="AC55" s="450"/>
      <c r="AD55" s="450"/>
      <c r="AE55" s="450"/>
      <c r="AF55" s="450"/>
      <c r="AG55" s="450"/>
      <c r="AH55" s="450"/>
      <c r="AI55" s="464"/>
      <c r="AJ55" s="464"/>
      <c r="AK55" s="464"/>
      <c r="AL55" s="464"/>
      <c r="AM55" s="464"/>
      <c r="AN55" s="454"/>
      <c r="AO55" s="450"/>
      <c r="AP55" s="450"/>
      <c r="AQ55" s="463"/>
      <c r="AR55" s="464"/>
      <c r="AS55" s="464"/>
      <c r="AT55" s="464"/>
      <c r="AU55" s="464"/>
      <c r="AV55" s="454"/>
      <c r="AW55" s="464"/>
      <c r="AX55" s="464"/>
      <c r="AY55" s="464"/>
      <c r="AZ55" s="464"/>
      <c r="BA55" s="454"/>
      <c r="BB55" s="450"/>
      <c r="BC55" s="450"/>
      <c r="BD55" s="463"/>
      <c r="BE55" s="464"/>
      <c r="BF55" s="464"/>
      <c r="BG55" s="464"/>
      <c r="BH55" s="464"/>
      <c r="BI55" s="464"/>
      <c r="BJ55" s="464"/>
      <c r="BK55" s="464"/>
      <c r="BL55" s="464"/>
      <c r="BM55" s="464"/>
      <c r="BN55" s="464"/>
      <c r="BO55" s="464"/>
      <c r="BP55" s="464"/>
      <c r="BQ55" s="464"/>
      <c r="BR55" s="464"/>
      <c r="BS55" s="464"/>
      <c r="BT55" s="464"/>
      <c r="BU55" s="464"/>
      <c r="BV55" s="464"/>
      <c r="BW55" s="464"/>
      <c r="BX55" s="464"/>
      <c r="BY55" s="464"/>
    </row>
    <row r="56" spans="1:77" s="173" customFormat="1" ht="12.75">
      <c r="A56" s="218"/>
      <c r="B56" s="231"/>
      <c r="C56" s="231"/>
      <c r="D56" s="231"/>
      <c r="E56" s="231"/>
      <c r="F56" s="231"/>
      <c r="G56" s="231"/>
      <c r="H56" s="231"/>
      <c r="I56" s="256"/>
      <c r="J56" s="166"/>
      <c r="S56" s="464"/>
      <c r="T56" s="456"/>
      <c r="U56" s="456"/>
      <c r="V56" s="455"/>
      <c r="W56" s="450"/>
      <c r="X56" s="450"/>
      <c r="Y56" s="450"/>
      <c r="Z56" s="450"/>
      <c r="AA56" s="450"/>
      <c r="AB56" s="408"/>
      <c r="AC56" s="450"/>
      <c r="AD56" s="450"/>
      <c r="AE56" s="450"/>
      <c r="AF56" s="450"/>
      <c r="AG56" s="450"/>
      <c r="AH56" s="450"/>
      <c r="AI56" s="464"/>
      <c r="AJ56" s="464"/>
      <c r="AK56" s="464"/>
      <c r="AL56" s="464"/>
      <c r="AM56" s="464"/>
      <c r="AN56" s="464"/>
      <c r="AO56" s="450"/>
      <c r="AP56" s="450"/>
      <c r="AQ56" s="463"/>
      <c r="AR56" s="464"/>
      <c r="AS56" s="464"/>
      <c r="AT56" s="464"/>
      <c r="AU56" s="464"/>
      <c r="AV56" s="464"/>
      <c r="AW56" s="464"/>
      <c r="AX56" s="464"/>
      <c r="AY56" s="464"/>
      <c r="AZ56" s="464"/>
      <c r="BA56" s="464"/>
      <c r="BB56" s="464"/>
      <c r="BC56" s="464"/>
      <c r="BD56" s="464"/>
      <c r="BE56" s="464"/>
      <c r="BF56" s="464"/>
      <c r="BG56" s="464"/>
      <c r="BH56" s="464"/>
      <c r="BI56" s="464"/>
      <c r="BJ56" s="464"/>
      <c r="BK56" s="464"/>
      <c r="BL56" s="464"/>
      <c r="BM56" s="464"/>
      <c r="BN56" s="464"/>
      <c r="BO56" s="464"/>
      <c r="BP56" s="464"/>
      <c r="BQ56" s="464"/>
      <c r="BR56" s="464"/>
      <c r="BS56" s="464"/>
      <c r="BT56" s="464"/>
      <c r="BU56" s="464"/>
      <c r="BV56" s="464"/>
      <c r="BW56" s="464"/>
      <c r="BX56" s="464"/>
      <c r="BY56" s="464"/>
    </row>
    <row r="57" spans="1:77" s="173" customFormat="1" ht="12.75">
      <c r="A57" s="218"/>
      <c r="B57" s="231"/>
      <c r="C57" s="231"/>
      <c r="D57" s="231"/>
      <c r="E57" s="231"/>
      <c r="F57" s="231"/>
      <c r="G57" s="231"/>
      <c r="H57" s="231"/>
      <c r="I57" s="256"/>
      <c r="J57" s="166"/>
      <c r="S57" s="464"/>
      <c r="T57" s="456"/>
      <c r="U57" s="456"/>
      <c r="V57" s="455"/>
      <c r="W57" s="450"/>
      <c r="X57" s="450"/>
      <c r="Y57" s="450"/>
      <c r="Z57" s="450"/>
      <c r="AA57" s="450"/>
      <c r="AB57" s="408"/>
      <c r="AC57" s="450"/>
      <c r="AD57" s="450"/>
      <c r="AE57" s="450"/>
      <c r="AF57" s="450"/>
      <c r="AG57" s="450"/>
      <c r="AH57" s="450"/>
      <c r="AI57" s="464"/>
      <c r="AJ57" s="464"/>
      <c r="AK57" s="464"/>
      <c r="AL57" s="464"/>
      <c r="AM57" s="464"/>
      <c r="AN57" s="464"/>
      <c r="AO57" s="450"/>
      <c r="AP57" s="450"/>
      <c r="AQ57" s="463"/>
      <c r="AR57" s="464"/>
      <c r="AS57" s="464"/>
      <c r="AT57" s="464"/>
      <c r="AU57" s="464"/>
      <c r="AV57" s="464"/>
      <c r="AW57" s="464"/>
      <c r="AX57" s="464"/>
      <c r="AY57" s="464"/>
      <c r="AZ57" s="464"/>
      <c r="BA57" s="464"/>
      <c r="BB57" s="464"/>
      <c r="BC57" s="464"/>
      <c r="BD57" s="464"/>
      <c r="BE57" s="464"/>
      <c r="BF57" s="464"/>
      <c r="BG57" s="464"/>
      <c r="BH57" s="464"/>
      <c r="BI57" s="464"/>
      <c r="BJ57" s="464"/>
      <c r="BK57" s="464"/>
      <c r="BL57" s="464"/>
      <c r="BM57" s="464"/>
      <c r="BN57" s="464"/>
      <c r="BO57" s="464"/>
      <c r="BP57" s="464"/>
      <c r="BQ57" s="464"/>
      <c r="BR57" s="464"/>
      <c r="BS57" s="464"/>
      <c r="BT57" s="464"/>
      <c r="BU57" s="464"/>
      <c r="BV57" s="464"/>
      <c r="BW57" s="464"/>
      <c r="BX57" s="464"/>
      <c r="BY57" s="464"/>
    </row>
    <row r="58" spans="1:77" s="173" customFormat="1" ht="12.75">
      <c r="A58" s="218"/>
      <c r="B58" s="231"/>
      <c r="C58" s="231"/>
      <c r="D58" s="231"/>
      <c r="E58" s="231"/>
      <c r="F58" s="231"/>
      <c r="G58" s="231"/>
      <c r="H58" s="231"/>
      <c r="I58" s="256"/>
      <c r="J58" s="166"/>
      <c r="S58" s="464"/>
      <c r="T58" s="456"/>
      <c r="U58" s="456"/>
      <c r="V58" s="455"/>
      <c r="W58" s="450"/>
      <c r="X58" s="450"/>
      <c r="Y58" s="450"/>
      <c r="Z58" s="450"/>
      <c r="AA58" s="450"/>
      <c r="AB58" s="408"/>
      <c r="AC58" s="450"/>
      <c r="AD58" s="450"/>
      <c r="AE58" s="450"/>
      <c r="AF58" s="450"/>
      <c r="AG58" s="450"/>
      <c r="AH58" s="450"/>
      <c r="AI58" s="464"/>
      <c r="AJ58" s="464"/>
      <c r="AK58" s="464"/>
      <c r="AL58" s="464"/>
      <c r="AM58" s="464"/>
      <c r="AN58" s="464"/>
      <c r="AO58" s="450"/>
      <c r="AP58" s="450"/>
      <c r="AQ58" s="463"/>
      <c r="AR58" s="464"/>
      <c r="AS58" s="464"/>
      <c r="AT58" s="464"/>
      <c r="AU58" s="464"/>
      <c r="AV58" s="464"/>
      <c r="AW58" s="464"/>
      <c r="AX58" s="464"/>
      <c r="AY58" s="464"/>
      <c r="AZ58" s="464"/>
      <c r="BA58" s="464"/>
      <c r="BB58" s="464"/>
      <c r="BC58" s="464"/>
      <c r="BD58" s="464"/>
      <c r="BE58" s="464"/>
      <c r="BF58" s="464"/>
      <c r="BG58" s="464"/>
      <c r="BH58" s="464"/>
      <c r="BI58" s="464"/>
      <c r="BJ58" s="464"/>
      <c r="BK58" s="464"/>
      <c r="BL58" s="464"/>
      <c r="BM58" s="464"/>
      <c r="BN58" s="464"/>
      <c r="BO58" s="464"/>
      <c r="BP58" s="464"/>
      <c r="BQ58" s="464"/>
      <c r="BR58" s="464"/>
      <c r="BS58" s="464"/>
      <c r="BT58" s="464"/>
      <c r="BU58" s="464"/>
      <c r="BV58" s="464"/>
      <c r="BW58" s="464"/>
      <c r="BX58" s="464"/>
      <c r="BY58" s="464"/>
    </row>
    <row r="59" spans="1:77" s="173" customFormat="1" ht="12.75">
      <c r="A59" s="218"/>
      <c r="B59" s="231"/>
      <c r="C59" s="231"/>
      <c r="D59" s="231"/>
      <c r="E59" s="231"/>
      <c r="F59" s="231"/>
      <c r="G59" s="231"/>
      <c r="H59" s="231"/>
      <c r="I59" s="256"/>
      <c r="J59" s="166"/>
      <c r="S59" s="464"/>
      <c r="T59" s="456"/>
      <c r="U59" s="456"/>
      <c r="V59" s="455"/>
      <c r="W59" s="450"/>
      <c r="X59" s="450"/>
      <c r="Y59" s="450"/>
      <c r="Z59" s="450"/>
      <c r="AA59" s="450"/>
      <c r="AB59" s="408"/>
      <c r="AC59" s="450"/>
      <c r="AD59" s="450"/>
      <c r="AE59" s="450"/>
      <c r="AF59" s="450"/>
      <c r="AG59" s="450"/>
      <c r="AH59" s="450"/>
      <c r="AI59" s="464"/>
      <c r="AJ59" s="464"/>
      <c r="AK59" s="464"/>
      <c r="AL59" s="464"/>
      <c r="AM59" s="464"/>
      <c r="AN59" s="464"/>
      <c r="AO59" s="424"/>
      <c r="AP59" s="424"/>
      <c r="AQ59" s="424"/>
      <c r="AR59" s="464"/>
      <c r="AS59" s="464"/>
      <c r="AT59" s="464"/>
      <c r="AU59" s="464"/>
      <c r="AV59" s="464"/>
      <c r="AW59" s="464"/>
      <c r="AX59" s="464"/>
      <c r="AY59" s="464"/>
      <c r="AZ59" s="464"/>
      <c r="BA59" s="464"/>
      <c r="BB59" s="464"/>
      <c r="BC59" s="464"/>
      <c r="BD59" s="464"/>
      <c r="BE59" s="464"/>
      <c r="BF59" s="464"/>
      <c r="BG59" s="464"/>
      <c r="BH59" s="464"/>
      <c r="BI59" s="464"/>
      <c r="BJ59" s="464"/>
      <c r="BK59" s="464"/>
      <c r="BL59" s="464"/>
      <c r="BM59" s="464"/>
      <c r="BN59" s="464"/>
      <c r="BO59" s="464"/>
      <c r="BP59" s="464"/>
      <c r="BQ59" s="464"/>
      <c r="BR59" s="464"/>
      <c r="BS59" s="464"/>
      <c r="BT59" s="464"/>
      <c r="BU59" s="464"/>
      <c r="BV59" s="464"/>
      <c r="BW59" s="464"/>
      <c r="BX59" s="464"/>
      <c r="BY59" s="464"/>
    </row>
    <row r="60" spans="1:77" s="173" customFormat="1" ht="12.75">
      <c r="A60" s="218"/>
      <c r="B60" s="231"/>
      <c r="C60" s="231"/>
      <c r="D60" s="231"/>
      <c r="E60" s="231"/>
      <c r="F60" s="231"/>
      <c r="G60" s="231"/>
      <c r="H60" s="231"/>
      <c r="I60" s="256"/>
      <c r="J60" s="166"/>
      <c r="S60" s="464"/>
      <c r="T60" s="456"/>
      <c r="U60" s="456"/>
      <c r="V60" s="455"/>
      <c r="W60" s="450"/>
      <c r="X60" s="450"/>
      <c r="Y60" s="450"/>
      <c r="Z60" s="450"/>
      <c r="AA60" s="450"/>
      <c r="AB60" s="408"/>
      <c r="AC60" s="450"/>
      <c r="AD60" s="450"/>
      <c r="AE60" s="450"/>
      <c r="AF60" s="450"/>
      <c r="AG60" s="450"/>
      <c r="AH60" s="450"/>
      <c r="AI60" s="464"/>
      <c r="AJ60" s="464"/>
      <c r="AK60" s="464"/>
      <c r="AL60" s="464"/>
      <c r="AM60" s="464"/>
      <c r="AN60" s="464"/>
      <c r="AO60" s="450"/>
      <c r="AP60" s="450"/>
      <c r="AQ60" s="463"/>
      <c r="AR60" s="464"/>
      <c r="AS60" s="464"/>
      <c r="AT60" s="464"/>
      <c r="AU60" s="464"/>
      <c r="AV60" s="464"/>
      <c r="AW60" s="464"/>
      <c r="AX60" s="464"/>
      <c r="AY60" s="464"/>
      <c r="AZ60" s="464"/>
      <c r="BA60" s="464"/>
      <c r="BB60" s="464"/>
      <c r="BC60" s="464"/>
      <c r="BD60" s="464"/>
      <c r="BE60" s="464"/>
      <c r="BF60" s="464"/>
      <c r="BG60" s="464"/>
      <c r="BH60" s="464"/>
      <c r="BI60" s="464"/>
      <c r="BJ60" s="464"/>
      <c r="BK60" s="464"/>
      <c r="BL60" s="464"/>
      <c r="BM60" s="464"/>
      <c r="BN60" s="464"/>
      <c r="BO60" s="464"/>
      <c r="BP60" s="464"/>
      <c r="BQ60" s="464"/>
      <c r="BR60" s="464"/>
      <c r="BS60" s="464"/>
      <c r="BT60" s="464"/>
      <c r="BU60" s="464"/>
      <c r="BV60" s="464"/>
      <c r="BW60" s="464"/>
      <c r="BX60" s="464"/>
      <c r="BY60" s="464"/>
    </row>
    <row r="61" spans="1:77" s="173" customFormat="1" ht="12.75">
      <c r="A61" s="218"/>
      <c r="B61" s="231"/>
      <c r="C61" s="231"/>
      <c r="D61" s="231"/>
      <c r="E61" s="231"/>
      <c r="F61" s="231"/>
      <c r="G61" s="231"/>
      <c r="H61" s="231"/>
      <c r="I61" s="256"/>
      <c r="J61" s="166"/>
      <c r="S61" s="464"/>
      <c r="T61" s="456"/>
      <c r="U61" s="456"/>
      <c r="V61" s="455"/>
      <c r="W61" s="450"/>
      <c r="X61" s="450"/>
      <c r="Y61" s="450"/>
      <c r="Z61" s="450"/>
      <c r="AA61" s="450"/>
      <c r="AB61" s="408"/>
      <c r="AC61" s="450"/>
      <c r="AD61" s="450"/>
      <c r="AE61" s="450"/>
      <c r="AF61" s="450"/>
      <c r="AG61" s="450"/>
      <c r="AH61" s="450"/>
      <c r="AI61" s="464"/>
      <c r="AJ61" s="464"/>
      <c r="AK61" s="464"/>
      <c r="AL61" s="464"/>
      <c r="AM61" s="464"/>
      <c r="AN61" s="464"/>
      <c r="AO61" s="450"/>
      <c r="AP61" s="450"/>
      <c r="AQ61" s="463"/>
      <c r="AR61" s="464"/>
      <c r="AS61" s="464"/>
      <c r="AT61" s="464"/>
      <c r="AU61" s="464"/>
      <c r="AV61" s="464"/>
      <c r="AW61" s="464"/>
      <c r="AX61" s="464"/>
      <c r="AY61" s="464"/>
      <c r="AZ61" s="464"/>
      <c r="BA61" s="464"/>
      <c r="BB61" s="464"/>
      <c r="BC61" s="464"/>
      <c r="BD61" s="464"/>
      <c r="BE61" s="464"/>
      <c r="BF61" s="464"/>
      <c r="BG61" s="464"/>
      <c r="BH61" s="464"/>
      <c r="BI61" s="464"/>
      <c r="BJ61" s="464"/>
      <c r="BK61" s="464"/>
      <c r="BL61" s="464"/>
      <c r="BM61" s="464"/>
      <c r="BN61" s="464"/>
      <c r="BO61" s="464"/>
      <c r="BP61" s="464"/>
      <c r="BQ61" s="464"/>
      <c r="BR61" s="464"/>
      <c r="BS61" s="464"/>
      <c r="BT61" s="464"/>
      <c r="BU61" s="464"/>
      <c r="BV61" s="464"/>
      <c r="BW61" s="464"/>
      <c r="BX61" s="464"/>
      <c r="BY61" s="464"/>
    </row>
    <row r="62" spans="1:77" s="173" customFormat="1" ht="12.75">
      <c r="A62" s="218"/>
      <c r="B62" s="231"/>
      <c r="C62" s="231"/>
      <c r="D62" s="231"/>
      <c r="E62" s="231"/>
      <c r="F62" s="231"/>
      <c r="G62" s="231"/>
      <c r="H62" s="231"/>
      <c r="I62" s="256"/>
      <c r="J62" s="166"/>
      <c r="S62" s="464"/>
      <c r="T62" s="456"/>
      <c r="U62" s="456"/>
      <c r="V62" s="455"/>
      <c r="W62" s="450"/>
      <c r="X62" s="450"/>
      <c r="Y62" s="450"/>
      <c r="Z62" s="450"/>
      <c r="AA62" s="450"/>
      <c r="AB62" s="408"/>
      <c r="AC62" s="450"/>
      <c r="AD62" s="450"/>
      <c r="AE62" s="450"/>
      <c r="AF62" s="450"/>
      <c r="AG62" s="450"/>
      <c r="AH62" s="450"/>
      <c r="AI62" s="464"/>
      <c r="AJ62" s="464"/>
      <c r="AK62" s="464"/>
      <c r="AL62" s="464"/>
      <c r="AM62" s="464"/>
      <c r="AN62" s="464"/>
      <c r="AO62" s="450"/>
      <c r="AP62" s="450"/>
      <c r="AQ62" s="463"/>
      <c r="AR62" s="464"/>
      <c r="AS62" s="464"/>
      <c r="AT62" s="464"/>
      <c r="AU62" s="464"/>
      <c r="AV62" s="464"/>
      <c r="AW62" s="464"/>
      <c r="AX62" s="464"/>
      <c r="AY62" s="464"/>
      <c r="AZ62" s="464"/>
      <c r="BA62" s="464"/>
      <c r="BB62" s="464"/>
      <c r="BC62" s="464"/>
      <c r="BD62" s="464"/>
      <c r="BE62" s="464"/>
      <c r="BF62" s="464"/>
      <c r="BG62" s="464"/>
      <c r="BH62" s="464"/>
      <c r="BI62" s="464"/>
      <c r="BJ62" s="464"/>
      <c r="BK62" s="464"/>
      <c r="BL62" s="464"/>
      <c r="BM62" s="464"/>
      <c r="BN62" s="464"/>
      <c r="BO62" s="464"/>
      <c r="BP62" s="464"/>
      <c r="BQ62" s="464"/>
      <c r="BR62" s="464"/>
      <c r="BS62" s="464"/>
      <c r="BT62" s="464"/>
      <c r="BU62" s="464"/>
      <c r="BV62" s="464"/>
      <c r="BW62" s="464"/>
      <c r="BX62" s="464"/>
      <c r="BY62" s="464"/>
    </row>
    <row r="63" spans="1:77" s="173" customFormat="1" ht="12.75">
      <c r="A63" s="218"/>
      <c r="B63" s="231"/>
      <c r="C63" s="231"/>
      <c r="D63" s="231"/>
      <c r="E63" s="231"/>
      <c r="F63" s="231"/>
      <c r="G63" s="231"/>
      <c r="H63" s="231"/>
      <c r="I63" s="256"/>
      <c r="J63" s="166"/>
      <c r="S63" s="464"/>
      <c r="T63" s="456"/>
      <c r="U63" s="456"/>
      <c r="V63" s="455"/>
      <c r="W63" s="450"/>
      <c r="X63" s="450"/>
      <c r="Y63" s="450"/>
      <c r="Z63" s="450"/>
      <c r="AA63" s="450"/>
      <c r="AB63" s="408"/>
      <c r="AC63" s="450"/>
      <c r="AD63" s="450"/>
      <c r="AE63" s="450"/>
      <c r="AF63" s="450"/>
      <c r="AG63" s="450"/>
      <c r="AH63" s="450"/>
      <c r="AI63" s="464"/>
      <c r="AJ63" s="464"/>
      <c r="AK63" s="464"/>
      <c r="AL63" s="464"/>
      <c r="AM63" s="464"/>
      <c r="AN63" s="464"/>
      <c r="AO63" s="450"/>
      <c r="AP63" s="450"/>
      <c r="AQ63" s="463"/>
      <c r="AR63" s="464"/>
      <c r="AS63" s="464"/>
      <c r="AT63" s="464"/>
      <c r="AU63" s="464"/>
      <c r="AV63" s="464"/>
      <c r="AW63" s="464"/>
      <c r="AX63" s="464"/>
      <c r="AY63" s="464"/>
      <c r="AZ63" s="464"/>
      <c r="BA63" s="464"/>
      <c r="BB63" s="464"/>
      <c r="BC63" s="464"/>
      <c r="BD63" s="464"/>
      <c r="BE63" s="464"/>
      <c r="BF63" s="464"/>
      <c r="BG63" s="464"/>
      <c r="BH63" s="464"/>
      <c r="BI63" s="464"/>
      <c r="BJ63" s="464"/>
      <c r="BK63" s="464"/>
      <c r="BL63" s="464"/>
      <c r="BM63" s="464"/>
      <c r="BN63" s="464"/>
      <c r="BO63" s="464"/>
      <c r="BP63" s="464"/>
      <c r="BQ63" s="464"/>
      <c r="BR63" s="464"/>
      <c r="BS63" s="464"/>
      <c r="BT63" s="464"/>
      <c r="BU63" s="464"/>
      <c r="BV63" s="464"/>
      <c r="BW63" s="464"/>
      <c r="BX63" s="464"/>
      <c r="BY63" s="464"/>
    </row>
    <row r="64" spans="1:77" s="173" customFormat="1" ht="12.75">
      <c r="A64" s="218"/>
      <c r="B64" s="231"/>
      <c r="C64" s="231"/>
      <c r="D64" s="231"/>
      <c r="E64" s="231"/>
      <c r="F64" s="231"/>
      <c r="G64" s="231"/>
      <c r="H64" s="231"/>
      <c r="I64" s="256"/>
      <c r="J64" s="166"/>
      <c r="S64" s="464"/>
      <c r="T64" s="456"/>
      <c r="U64" s="456"/>
      <c r="V64" s="455"/>
      <c r="W64" s="450"/>
      <c r="X64" s="450"/>
      <c r="Y64" s="450"/>
      <c r="Z64" s="450"/>
      <c r="AA64" s="450"/>
      <c r="AB64" s="408"/>
      <c r="AC64" s="450"/>
      <c r="AD64" s="450"/>
      <c r="AE64" s="450"/>
      <c r="AF64" s="450"/>
      <c r="AG64" s="450"/>
      <c r="AH64" s="450"/>
      <c r="AI64" s="464"/>
      <c r="AJ64" s="464"/>
      <c r="AK64" s="464"/>
      <c r="AL64" s="464"/>
      <c r="AM64" s="464"/>
      <c r="AN64" s="464"/>
      <c r="AO64" s="450"/>
      <c r="AP64" s="450"/>
      <c r="AQ64" s="463"/>
      <c r="AR64" s="464"/>
      <c r="AS64" s="464"/>
      <c r="AT64" s="464"/>
      <c r="AU64" s="464"/>
      <c r="AV64" s="464"/>
      <c r="AW64" s="464"/>
      <c r="AX64" s="464"/>
      <c r="AY64" s="464"/>
      <c r="AZ64" s="464"/>
      <c r="BA64" s="464"/>
      <c r="BB64" s="464"/>
      <c r="BC64" s="464"/>
      <c r="BD64" s="464"/>
      <c r="BE64" s="464"/>
      <c r="BF64" s="464"/>
      <c r="BG64" s="464"/>
      <c r="BH64" s="464"/>
      <c r="BI64" s="464"/>
      <c r="BJ64" s="464"/>
      <c r="BK64" s="464"/>
      <c r="BL64" s="464"/>
      <c r="BM64" s="464"/>
      <c r="BN64" s="464"/>
      <c r="BO64" s="464"/>
      <c r="BP64" s="464"/>
      <c r="BQ64" s="464"/>
      <c r="BR64" s="464"/>
      <c r="BS64" s="464"/>
      <c r="BT64" s="464"/>
      <c r="BU64" s="464"/>
      <c r="BV64" s="464"/>
      <c r="BW64" s="464"/>
      <c r="BX64" s="464"/>
      <c r="BY64" s="464"/>
    </row>
    <row r="65" spans="1:77" s="173" customFormat="1" ht="12.75">
      <c r="A65" s="218"/>
      <c r="B65" s="231"/>
      <c r="C65" s="231"/>
      <c r="D65" s="231"/>
      <c r="E65" s="231"/>
      <c r="F65" s="231"/>
      <c r="G65" s="231"/>
      <c r="H65" s="231"/>
      <c r="I65" s="256"/>
      <c r="J65" s="166"/>
      <c r="S65" s="464"/>
      <c r="T65" s="456"/>
      <c r="U65" s="456"/>
      <c r="V65" s="455"/>
      <c r="W65" s="450"/>
      <c r="X65" s="450"/>
      <c r="Y65" s="450"/>
      <c r="Z65" s="450"/>
      <c r="AA65" s="450"/>
      <c r="AB65" s="408"/>
      <c r="AC65" s="450"/>
      <c r="AD65" s="450"/>
      <c r="AE65" s="450"/>
      <c r="AF65" s="450"/>
      <c r="AG65" s="450"/>
      <c r="AH65" s="450"/>
      <c r="AI65" s="464"/>
      <c r="AJ65" s="464"/>
      <c r="AK65" s="464"/>
      <c r="AL65" s="464"/>
      <c r="AM65" s="464"/>
      <c r="AN65" s="464"/>
      <c r="AO65" s="450"/>
      <c r="AP65" s="450"/>
      <c r="AQ65" s="463"/>
      <c r="AR65" s="464"/>
      <c r="AS65" s="464"/>
      <c r="AT65" s="464"/>
      <c r="AU65" s="464"/>
      <c r="AV65" s="464"/>
      <c r="AW65" s="464"/>
      <c r="AX65" s="464"/>
      <c r="AY65" s="464"/>
      <c r="AZ65" s="464"/>
      <c r="BA65" s="464"/>
      <c r="BB65" s="464"/>
      <c r="BC65" s="464"/>
      <c r="BD65" s="464"/>
      <c r="BE65" s="464"/>
      <c r="BF65" s="464"/>
      <c r="BG65" s="464"/>
      <c r="BH65" s="464"/>
      <c r="BI65" s="464"/>
      <c r="BJ65" s="464"/>
      <c r="BK65" s="464"/>
      <c r="BL65" s="464"/>
      <c r="BM65" s="464"/>
      <c r="BN65" s="464"/>
      <c r="BO65" s="464"/>
      <c r="BP65" s="464"/>
      <c r="BQ65" s="464"/>
      <c r="BR65" s="464"/>
      <c r="BS65" s="464"/>
      <c r="BT65" s="464"/>
      <c r="BU65" s="464"/>
      <c r="BV65" s="464"/>
      <c r="BW65" s="464"/>
      <c r="BX65" s="464"/>
      <c r="BY65" s="464"/>
    </row>
    <row r="66" spans="1:77" s="173" customFormat="1" ht="12.75">
      <c r="A66" s="218"/>
      <c r="B66" s="231"/>
      <c r="C66" s="231"/>
      <c r="D66" s="231"/>
      <c r="E66" s="231"/>
      <c r="F66" s="231"/>
      <c r="G66" s="231"/>
      <c r="H66" s="231"/>
      <c r="I66" s="256"/>
      <c r="J66" s="166"/>
      <c r="S66" s="464"/>
      <c r="T66" s="456"/>
      <c r="U66" s="456"/>
      <c r="V66" s="455"/>
      <c r="W66" s="450"/>
      <c r="X66" s="450"/>
      <c r="Y66" s="450"/>
      <c r="Z66" s="450"/>
      <c r="AA66" s="450"/>
      <c r="AB66" s="408"/>
      <c r="AC66" s="450"/>
      <c r="AD66" s="450"/>
      <c r="AE66" s="450"/>
      <c r="AF66" s="450"/>
      <c r="AG66" s="450"/>
      <c r="AH66" s="450"/>
      <c r="AI66" s="464"/>
      <c r="AJ66" s="464"/>
      <c r="AK66" s="464"/>
      <c r="AL66" s="464"/>
      <c r="AM66" s="464"/>
      <c r="AN66" s="464"/>
      <c r="AO66" s="450"/>
      <c r="AP66" s="450"/>
      <c r="AQ66" s="463"/>
      <c r="AR66" s="464"/>
      <c r="AS66" s="464"/>
      <c r="AT66" s="464"/>
      <c r="AU66" s="464"/>
      <c r="AV66" s="464"/>
      <c r="AW66" s="464"/>
      <c r="AX66" s="464"/>
      <c r="AY66" s="464"/>
      <c r="AZ66" s="464"/>
      <c r="BA66" s="464"/>
      <c r="BB66" s="464"/>
      <c r="BC66" s="464"/>
      <c r="BD66" s="464"/>
      <c r="BE66" s="464"/>
      <c r="BF66" s="464"/>
      <c r="BG66" s="464"/>
      <c r="BH66" s="464"/>
      <c r="BI66" s="464"/>
      <c r="BJ66" s="464"/>
      <c r="BK66" s="464"/>
      <c r="BL66" s="464"/>
      <c r="BM66" s="464"/>
      <c r="BN66" s="464"/>
      <c r="BO66" s="464"/>
      <c r="BP66" s="464"/>
      <c r="BQ66" s="464"/>
      <c r="BR66" s="464"/>
      <c r="BS66" s="464"/>
      <c r="BT66" s="464"/>
      <c r="BU66" s="464"/>
      <c r="BV66" s="464"/>
      <c r="BW66" s="464"/>
      <c r="BX66" s="464"/>
      <c r="BY66" s="464"/>
    </row>
    <row r="67" spans="1:77" s="173" customFormat="1" ht="12.75">
      <c r="A67" s="218"/>
      <c r="B67" s="231"/>
      <c r="C67" s="231"/>
      <c r="D67" s="231"/>
      <c r="E67" s="231"/>
      <c r="F67" s="231"/>
      <c r="G67" s="231"/>
      <c r="H67" s="231"/>
      <c r="I67" s="256"/>
      <c r="J67" s="166"/>
      <c r="S67" s="464"/>
      <c r="T67" s="456"/>
      <c r="U67" s="456"/>
      <c r="V67" s="455"/>
      <c r="W67" s="450"/>
      <c r="X67" s="450"/>
      <c r="Y67" s="450"/>
      <c r="Z67" s="450"/>
      <c r="AA67" s="450"/>
      <c r="AB67" s="408"/>
      <c r="AC67" s="450"/>
      <c r="AD67" s="450"/>
      <c r="AE67" s="450"/>
      <c r="AF67" s="450"/>
      <c r="AG67" s="450"/>
      <c r="AH67" s="450"/>
      <c r="AI67" s="464"/>
      <c r="AJ67" s="464"/>
      <c r="AK67" s="464"/>
      <c r="AL67" s="464"/>
      <c r="AM67" s="464"/>
      <c r="AN67" s="464"/>
      <c r="AO67" s="450"/>
      <c r="AP67" s="450"/>
      <c r="AQ67" s="463"/>
      <c r="AR67" s="464"/>
      <c r="AS67" s="464"/>
      <c r="AT67" s="464"/>
      <c r="AU67" s="464"/>
      <c r="AV67" s="464"/>
      <c r="AW67" s="464"/>
      <c r="AX67" s="464"/>
      <c r="AY67" s="464"/>
      <c r="AZ67" s="464"/>
      <c r="BA67" s="464"/>
      <c r="BB67" s="464"/>
      <c r="BC67" s="464"/>
      <c r="BD67" s="464"/>
      <c r="BE67" s="464"/>
      <c r="BF67" s="464"/>
      <c r="BG67" s="464"/>
      <c r="BH67" s="464"/>
      <c r="BI67" s="464"/>
      <c r="BJ67" s="464"/>
      <c r="BK67" s="464"/>
      <c r="BL67" s="464"/>
      <c r="BM67" s="464"/>
      <c r="BN67" s="464"/>
      <c r="BO67" s="464"/>
      <c r="BP67" s="464"/>
      <c r="BQ67" s="464"/>
      <c r="BR67" s="464"/>
      <c r="BS67" s="464"/>
      <c r="BT67" s="464"/>
      <c r="BU67" s="464"/>
      <c r="BV67" s="464"/>
      <c r="BW67" s="464"/>
      <c r="BX67" s="464"/>
      <c r="BY67" s="464"/>
    </row>
    <row r="68" spans="1:77" s="173" customFormat="1" ht="12.75">
      <c r="A68" s="218"/>
      <c r="B68" s="231"/>
      <c r="C68" s="231"/>
      <c r="D68" s="231"/>
      <c r="E68" s="231"/>
      <c r="F68" s="231"/>
      <c r="G68" s="231"/>
      <c r="H68" s="231"/>
      <c r="I68" s="256"/>
      <c r="J68" s="166"/>
      <c r="S68" s="464"/>
      <c r="T68" s="456"/>
      <c r="U68" s="456"/>
      <c r="V68" s="455"/>
      <c r="W68" s="450"/>
      <c r="X68" s="450"/>
      <c r="Y68" s="450"/>
      <c r="Z68" s="450"/>
      <c r="AA68" s="450"/>
      <c r="AB68" s="408"/>
      <c r="AC68" s="450"/>
      <c r="AD68" s="450"/>
      <c r="AE68" s="450"/>
      <c r="AF68" s="450"/>
      <c r="AG68" s="450"/>
      <c r="AH68" s="450"/>
      <c r="AI68" s="464"/>
      <c r="AJ68" s="464"/>
      <c r="AK68" s="464"/>
      <c r="AL68" s="464"/>
      <c r="AM68" s="464"/>
      <c r="AN68" s="464"/>
      <c r="AO68" s="450"/>
      <c r="AP68" s="450"/>
      <c r="AQ68" s="463"/>
      <c r="AR68" s="464"/>
      <c r="AS68" s="464"/>
      <c r="AT68" s="464"/>
      <c r="AU68" s="464"/>
      <c r="AV68" s="464"/>
      <c r="AW68" s="464"/>
      <c r="AX68" s="464"/>
      <c r="AY68" s="464"/>
      <c r="AZ68" s="464"/>
      <c r="BA68" s="464"/>
      <c r="BB68" s="464"/>
      <c r="BC68" s="464"/>
      <c r="BD68" s="464"/>
      <c r="BE68" s="464"/>
      <c r="BF68" s="464"/>
      <c r="BG68" s="464"/>
      <c r="BH68" s="464"/>
      <c r="BI68" s="464"/>
      <c r="BJ68" s="464"/>
      <c r="BK68" s="464"/>
      <c r="BL68" s="464"/>
      <c r="BM68" s="464"/>
      <c r="BN68" s="464"/>
      <c r="BO68" s="464"/>
      <c r="BP68" s="464"/>
      <c r="BQ68" s="464"/>
      <c r="BR68" s="464"/>
      <c r="BS68" s="464"/>
      <c r="BT68" s="464"/>
      <c r="BU68" s="464"/>
      <c r="BV68" s="464"/>
      <c r="BW68" s="464"/>
      <c r="BX68" s="464"/>
      <c r="BY68" s="464"/>
    </row>
    <row r="69" spans="1:77" s="173" customFormat="1" ht="12.75">
      <c r="A69" s="218"/>
      <c r="B69" s="231"/>
      <c r="C69" s="231"/>
      <c r="D69" s="231"/>
      <c r="E69" s="231"/>
      <c r="F69" s="231"/>
      <c r="G69" s="231"/>
      <c r="H69" s="231"/>
      <c r="I69" s="256"/>
      <c r="J69" s="166"/>
      <c r="S69" s="464"/>
      <c r="T69" s="456"/>
      <c r="U69" s="456"/>
      <c r="V69" s="455"/>
      <c r="W69" s="450"/>
      <c r="X69" s="450"/>
      <c r="Y69" s="450"/>
      <c r="Z69" s="450"/>
      <c r="AA69" s="450"/>
      <c r="AB69" s="408"/>
      <c r="AC69" s="450"/>
      <c r="AD69" s="450"/>
      <c r="AE69" s="450"/>
      <c r="AF69" s="450"/>
      <c r="AG69" s="450"/>
      <c r="AH69" s="450"/>
      <c r="AI69" s="464"/>
      <c r="AJ69" s="464"/>
      <c r="AK69" s="464"/>
      <c r="AL69" s="464"/>
      <c r="AM69" s="464"/>
      <c r="AN69" s="464"/>
      <c r="AO69" s="450"/>
      <c r="AP69" s="450"/>
      <c r="AQ69" s="463"/>
      <c r="AR69" s="464"/>
      <c r="AS69" s="464"/>
      <c r="AT69" s="464"/>
      <c r="AU69" s="464"/>
      <c r="AV69" s="464"/>
      <c r="AW69" s="464"/>
      <c r="AX69" s="464"/>
      <c r="AY69" s="464"/>
      <c r="AZ69" s="464"/>
      <c r="BA69" s="464"/>
      <c r="BB69" s="464"/>
      <c r="BC69" s="464"/>
      <c r="BD69" s="464"/>
      <c r="BE69" s="464"/>
      <c r="BF69" s="464"/>
      <c r="BG69" s="464"/>
      <c r="BH69" s="464"/>
      <c r="BI69" s="464"/>
      <c r="BJ69" s="464"/>
      <c r="BK69" s="464"/>
      <c r="BL69" s="464"/>
      <c r="BM69" s="464"/>
      <c r="BN69" s="464"/>
      <c r="BO69" s="464"/>
      <c r="BP69" s="464"/>
      <c r="BQ69" s="464"/>
      <c r="BR69" s="464"/>
      <c r="BS69" s="464"/>
      <c r="BT69" s="464"/>
      <c r="BU69" s="464"/>
      <c r="BV69" s="464"/>
      <c r="BW69" s="464"/>
      <c r="BX69" s="464"/>
      <c r="BY69" s="464"/>
    </row>
    <row r="70" spans="1:77" s="173" customFormat="1" ht="12.75">
      <c r="A70" s="218"/>
      <c r="B70" s="231"/>
      <c r="C70" s="231"/>
      <c r="D70" s="231"/>
      <c r="E70" s="231"/>
      <c r="F70" s="231"/>
      <c r="G70" s="231"/>
      <c r="H70" s="231"/>
      <c r="I70" s="256"/>
      <c r="J70" s="166"/>
      <c r="S70" s="464"/>
      <c r="T70" s="456"/>
      <c r="U70" s="456"/>
      <c r="V70" s="455"/>
      <c r="W70" s="450"/>
      <c r="X70" s="450"/>
      <c r="Y70" s="450"/>
      <c r="Z70" s="450"/>
      <c r="AA70" s="450"/>
      <c r="AB70" s="408"/>
      <c r="AC70" s="450"/>
      <c r="AD70" s="450"/>
      <c r="AE70" s="450"/>
      <c r="AF70" s="450"/>
      <c r="AG70" s="450"/>
      <c r="AH70" s="450"/>
      <c r="AI70" s="464"/>
      <c r="AJ70" s="464"/>
      <c r="AK70" s="464"/>
      <c r="AL70" s="464"/>
      <c r="AM70" s="464"/>
      <c r="AN70" s="464"/>
      <c r="AO70" s="450"/>
      <c r="AP70" s="450"/>
      <c r="AQ70" s="463"/>
      <c r="AR70" s="464"/>
      <c r="AS70" s="464"/>
      <c r="AT70" s="464"/>
      <c r="AU70" s="464"/>
      <c r="AV70" s="464"/>
      <c r="AW70" s="464"/>
      <c r="AX70" s="464"/>
      <c r="AY70" s="464"/>
      <c r="AZ70" s="464"/>
      <c r="BA70" s="464"/>
      <c r="BB70" s="464"/>
      <c r="BC70" s="464"/>
      <c r="BD70" s="464"/>
      <c r="BE70" s="464"/>
      <c r="BF70" s="464"/>
      <c r="BG70" s="464"/>
      <c r="BH70" s="464"/>
      <c r="BI70" s="464"/>
      <c r="BJ70" s="464"/>
      <c r="BK70" s="464"/>
      <c r="BL70" s="464"/>
      <c r="BM70" s="464"/>
      <c r="BN70" s="464"/>
      <c r="BO70" s="464"/>
      <c r="BP70" s="464"/>
      <c r="BQ70" s="464"/>
      <c r="BR70" s="464"/>
      <c r="BS70" s="464"/>
      <c r="BT70" s="464"/>
      <c r="BU70" s="464"/>
      <c r="BV70" s="464"/>
      <c r="BW70" s="464"/>
      <c r="BX70" s="464"/>
      <c r="BY70" s="464"/>
    </row>
    <row r="71" spans="1:77" s="173" customFormat="1" ht="12.75">
      <c r="A71" s="218"/>
      <c r="B71" s="231"/>
      <c r="C71" s="231"/>
      <c r="D71" s="231"/>
      <c r="E71" s="231"/>
      <c r="F71" s="231"/>
      <c r="G71" s="231"/>
      <c r="H71" s="231"/>
      <c r="I71" s="256"/>
      <c r="J71" s="166"/>
      <c r="S71" s="464"/>
      <c r="T71" s="456"/>
      <c r="U71" s="456"/>
      <c r="V71" s="455"/>
      <c r="W71" s="450"/>
      <c r="X71" s="450"/>
      <c r="Y71" s="450"/>
      <c r="Z71" s="450"/>
      <c r="AA71" s="450"/>
      <c r="AB71" s="408"/>
      <c r="AC71" s="450"/>
      <c r="AD71" s="450"/>
      <c r="AE71" s="450"/>
      <c r="AF71" s="450"/>
      <c r="AG71" s="450"/>
      <c r="AH71" s="450"/>
      <c r="AI71" s="464"/>
      <c r="AJ71" s="464"/>
      <c r="AK71" s="464"/>
      <c r="AL71" s="464"/>
      <c r="AM71" s="464"/>
      <c r="AN71" s="464"/>
      <c r="AO71" s="450"/>
      <c r="AP71" s="450"/>
      <c r="AQ71" s="463"/>
      <c r="AR71" s="464"/>
      <c r="AS71" s="464"/>
      <c r="AT71" s="464"/>
      <c r="AU71" s="464"/>
      <c r="AV71" s="464"/>
      <c r="AW71" s="464"/>
      <c r="AX71" s="464"/>
      <c r="AY71" s="464"/>
      <c r="AZ71" s="464"/>
      <c r="BA71" s="464"/>
      <c r="BB71" s="464"/>
      <c r="BC71" s="464"/>
      <c r="BD71" s="464"/>
      <c r="BE71" s="464"/>
      <c r="BF71" s="464"/>
      <c r="BG71" s="464"/>
      <c r="BH71" s="464"/>
      <c r="BI71" s="464"/>
      <c r="BJ71" s="464"/>
      <c r="BK71" s="464"/>
      <c r="BL71" s="464"/>
      <c r="BM71" s="464"/>
      <c r="BN71" s="464"/>
      <c r="BO71" s="464"/>
      <c r="BP71" s="464"/>
      <c r="BQ71" s="464"/>
      <c r="BR71" s="464"/>
      <c r="BS71" s="464"/>
      <c r="BT71" s="464"/>
      <c r="BU71" s="464"/>
      <c r="BV71" s="464"/>
      <c r="BW71" s="464"/>
      <c r="BX71" s="464"/>
      <c r="BY71" s="464"/>
    </row>
    <row r="72" spans="1:77" s="173" customFormat="1" ht="12.75">
      <c r="A72" s="218"/>
      <c r="B72" s="231"/>
      <c r="C72" s="231"/>
      <c r="D72" s="231"/>
      <c r="E72" s="231"/>
      <c r="F72" s="231"/>
      <c r="G72" s="231"/>
      <c r="H72" s="231"/>
      <c r="I72" s="256"/>
      <c r="J72" s="166"/>
      <c r="S72" s="464"/>
      <c r="T72" s="456"/>
      <c r="U72" s="456"/>
      <c r="V72" s="455"/>
      <c r="W72" s="450"/>
      <c r="X72" s="450"/>
      <c r="Y72" s="450"/>
      <c r="Z72" s="450"/>
      <c r="AA72" s="450"/>
      <c r="AB72" s="408"/>
      <c r="AC72" s="450"/>
      <c r="AD72" s="450"/>
      <c r="AE72" s="450"/>
      <c r="AF72" s="450"/>
      <c r="AG72" s="450"/>
      <c r="AH72" s="450"/>
      <c r="AI72" s="464"/>
      <c r="AJ72" s="464"/>
      <c r="AK72" s="464"/>
      <c r="AL72" s="464"/>
      <c r="AM72" s="464"/>
      <c r="AN72" s="464"/>
      <c r="AO72" s="450"/>
      <c r="AP72" s="450"/>
      <c r="AQ72" s="463"/>
      <c r="AR72" s="464"/>
      <c r="AS72" s="464"/>
      <c r="AT72" s="464"/>
      <c r="AU72" s="464"/>
      <c r="AV72" s="464"/>
      <c r="AW72" s="464"/>
      <c r="AX72" s="464"/>
      <c r="AY72" s="464"/>
      <c r="AZ72" s="464"/>
      <c r="BA72" s="464"/>
      <c r="BB72" s="464"/>
      <c r="BC72" s="464"/>
      <c r="BD72" s="464"/>
      <c r="BE72" s="464"/>
      <c r="BF72" s="464"/>
      <c r="BG72" s="464"/>
      <c r="BH72" s="464"/>
      <c r="BI72" s="464"/>
      <c r="BJ72" s="464"/>
      <c r="BK72" s="464"/>
      <c r="BL72" s="464"/>
      <c r="BM72" s="464"/>
      <c r="BN72" s="464"/>
      <c r="BO72" s="464"/>
      <c r="BP72" s="464"/>
      <c r="BQ72" s="464"/>
      <c r="BR72" s="464"/>
      <c r="BS72" s="464"/>
      <c r="BT72" s="464"/>
      <c r="BU72" s="464"/>
      <c r="BV72" s="464"/>
      <c r="BW72" s="464"/>
      <c r="BX72" s="464"/>
      <c r="BY72" s="464"/>
    </row>
    <row r="73" spans="1:77" s="173" customFormat="1" ht="12.75">
      <c r="A73" s="218"/>
      <c r="B73" s="231"/>
      <c r="C73" s="231"/>
      <c r="D73" s="231"/>
      <c r="E73" s="231"/>
      <c r="F73" s="231"/>
      <c r="G73" s="231"/>
      <c r="H73" s="231"/>
      <c r="I73" s="256"/>
      <c r="J73" s="166"/>
      <c r="S73" s="464"/>
      <c r="T73" s="456"/>
      <c r="U73" s="456"/>
      <c r="V73" s="455"/>
      <c r="W73" s="450"/>
      <c r="X73" s="450"/>
      <c r="Y73" s="450"/>
      <c r="Z73" s="450"/>
      <c r="AA73" s="450"/>
      <c r="AB73" s="408"/>
      <c r="AC73" s="450"/>
      <c r="AD73" s="450"/>
      <c r="AE73" s="450"/>
      <c r="AF73" s="450"/>
      <c r="AG73" s="450"/>
      <c r="AH73" s="450"/>
      <c r="AI73" s="464"/>
      <c r="AJ73" s="464"/>
      <c r="AK73" s="464"/>
      <c r="AL73" s="464"/>
      <c r="AM73" s="464"/>
      <c r="AN73" s="464"/>
      <c r="AO73" s="450"/>
      <c r="AP73" s="450"/>
      <c r="AQ73" s="463"/>
      <c r="AR73" s="464"/>
      <c r="AS73" s="464"/>
      <c r="AT73" s="464"/>
      <c r="AU73" s="464"/>
      <c r="AV73" s="464"/>
      <c r="AW73" s="464"/>
      <c r="AX73" s="464"/>
      <c r="AY73" s="464"/>
      <c r="AZ73" s="464"/>
      <c r="BA73" s="464"/>
      <c r="BB73" s="464"/>
      <c r="BC73" s="464"/>
      <c r="BD73" s="464"/>
      <c r="BE73" s="464"/>
      <c r="BF73" s="464"/>
      <c r="BG73" s="464"/>
      <c r="BH73" s="464"/>
      <c r="BI73" s="464"/>
      <c r="BJ73" s="464"/>
      <c r="BK73" s="464"/>
      <c r="BL73" s="464"/>
      <c r="BM73" s="464"/>
      <c r="BN73" s="464"/>
      <c r="BO73" s="464"/>
      <c r="BP73" s="464"/>
      <c r="BQ73" s="464"/>
      <c r="BR73" s="464"/>
      <c r="BS73" s="464"/>
      <c r="BT73" s="464"/>
      <c r="BU73" s="464"/>
      <c r="BV73" s="464"/>
      <c r="BW73" s="464"/>
      <c r="BX73" s="464"/>
      <c r="BY73" s="464"/>
    </row>
    <row r="74" spans="1:77" s="173" customFormat="1" ht="12.75">
      <c r="A74" s="218"/>
      <c r="B74" s="231"/>
      <c r="C74" s="231"/>
      <c r="D74" s="231"/>
      <c r="E74" s="231"/>
      <c r="F74" s="231"/>
      <c r="G74" s="231"/>
      <c r="H74" s="231"/>
      <c r="I74" s="256"/>
      <c r="J74" s="166"/>
      <c r="S74" s="464"/>
      <c r="T74" s="456"/>
      <c r="U74" s="456"/>
      <c r="V74" s="455"/>
      <c r="W74" s="450"/>
      <c r="X74" s="450"/>
      <c r="Y74" s="450"/>
      <c r="Z74" s="450"/>
      <c r="AA74" s="450"/>
      <c r="AB74" s="408"/>
      <c r="AC74" s="450"/>
      <c r="AD74" s="450"/>
      <c r="AE74" s="450"/>
      <c r="AF74" s="450"/>
      <c r="AG74" s="450"/>
      <c r="AH74" s="450"/>
      <c r="AI74" s="464"/>
      <c r="AJ74" s="464"/>
      <c r="AK74" s="464"/>
      <c r="AL74" s="464"/>
      <c r="AM74" s="464"/>
      <c r="AN74" s="464"/>
      <c r="AO74" s="450"/>
      <c r="AP74" s="450"/>
      <c r="AQ74" s="463"/>
      <c r="AR74" s="464"/>
      <c r="AS74" s="464"/>
      <c r="AT74" s="464"/>
      <c r="AU74" s="464"/>
      <c r="AV74" s="464"/>
      <c r="AW74" s="464"/>
      <c r="AX74" s="464"/>
      <c r="AY74" s="464"/>
      <c r="AZ74" s="464"/>
      <c r="BA74" s="464"/>
      <c r="BB74" s="464"/>
      <c r="BC74" s="464"/>
      <c r="BD74" s="464"/>
      <c r="BE74" s="464"/>
      <c r="BF74" s="464"/>
      <c r="BG74" s="464"/>
      <c r="BH74" s="464"/>
      <c r="BI74" s="464"/>
      <c r="BJ74" s="464"/>
      <c r="BK74" s="464"/>
      <c r="BL74" s="464"/>
      <c r="BM74" s="464"/>
      <c r="BN74" s="464"/>
      <c r="BO74" s="464"/>
      <c r="BP74" s="464"/>
      <c r="BQ74" s="464"/>
      <c r="BR74" s="464"/>
      <c r="BS74" s="464"/>
      <c r="BT74" s="464"/>
      <c r="BU74" s="464"/>
      <c r="BV74" s="464"/>
      <c r="BW74" s="464"/>
      <c r="BX74" s="464"/>
      <c r="BY74" s="464"/>
    </row>
    <row r="75" spans="1:77" s="173" customFormat="1" ht="12.75">
      <c r="A75" s="218"/>
      <c r="B75" s="231"/>
      <c r="C75" s="231"/>
      <c r="D75" s="231"/>
      <c r="E75" s="231"/>
      <c r="F75" s="231"/>
      <c r="G75" s="231"/>
      <c r="H75" s="231"/>
      <c r="I75" s="256"/>
      <c r="J75" s="166"/>
      <c r="S75" s="464"/>
      <c r="T75" s="456"/>
      <c r="U75" s="456"/>
      <c r="V75" s="455"/>
      <c r="W75" s="450"/>
      <c r="X75" s="450"/>
      <c r="Y75" s="450"/>
      <c r="Z75" s="450"/>
      <c r="AA75" s="450"/>
      <c r="AB75" s="408"/>
      <c r="AC75" s="450"/>
      <c r="AD75" s="450"/>
      <c r="AE75" s="450"/>
      <c r="AF75" s="450"/>
      <c r="AG75" s="450"/>
      <c r="AH75" s="450"/>
      <c r="AI75" s="464"/>
      <c r="AJ75" s="464"/>
      <c r="AK75" s="464"/>
      <c r="AL75" s="464"/>
      <c r="AM75" s="464"/>
      <c r="AN75" s="464"/>
      <c r="AO75" s="450"/>
      <c r="AP75" s="450"/>
      <c r="AQ75" s="463"/>
      <c r="AR75" s="464"/>
      <c r="AS75" s="464"/>
      <c r="AT75" s="464"/>
      <c r="AU75" s="464"/>
      <c r="AV75" s="464"/>
      <c r="AW75" s="464"/>
      <c r="AX75" s="464"/>
      <c r="AY75" s="464"/>
      <c r="AZ75" s="464"/>
      <c r="BA75" s="464"/>
      <c r="BB75" s="464"/>
      <c r="BC75" s="464"/>
      <c r="BD75" s="464"/>
      <c r="BE75" s="464"/>
      <c r="BF75" s="464"/>
      <c r="BG75" s="464"/>
      <c r="BH75" s="464"/>
      <c r="BI75" s="464"/>
      <c r="BJ75" s="464"/>
      <c r="BK75" s="464"/>
      <c r="BL75" s="464"/>
      <c r="BM75" s="464"/>
      <c r="BN75" s="464"/>
      <c r="BO75" s="464"/>
      <c r="BP75" s="464"/>
      <c r="BQ75" s="464"/>
      <c r="BR75" s="464"/>
      <c r="BS75" s="464"/>
      <c r="BT75" s="464"/>
      <c r="BU75" s="464"/>
      <c r="BV75" s="464"/>
      <c r="BW75" s="464"/>
      <c r="BX75" s="464"/>
      <c r="BY75" s="464"/>
    </row>
    <row r="76" spans="1:77" s="173" customFormat="1" ht="40.5" customHeight="1">
      <c r="A76" s="218"/>
      <c r="B76" s="231"/>
      <c r="C76" s="231"/>
      <c r="D76" s="231"/>
      <c r="E76" s="231"/>
      <c r="F76" s="231"/>
      <c r="G76" s="231"/>
      <c r="H76" s="231"/>
      <c r="I76" s="256"/>
      <c r="J76" s="166"/>
      <c r="S76" s="464"/>
      <c r="T76" s="456"/>
      <c r="U76" s="456"/>
      <c r="V76" s="455"/>
      <c r="W76" s="450"/>
      <c r="X76" s="450"/>
      <c r="Y76" s="450"/>
      <c r="Z76" s="450"/>
      <c r="AA76" s="450"/>
      <c r="AB76" s="408"/>
      <c r="AC76" s="450"/>
      <c r="AD76" s="450"/>
      <c r="AE76" s="450"/>
      <c r="AF76" s="450"/>
      <c r="AG76" s="450"/>
      <c r="AH76" s="450"/>
      <c r="AI76" s="464"/>
      <c r="AJ76" s="464"/>
      <c r="AK76" s="464"/>
      <c r="AL76" s="464"/>
      <c r="AM76" s="464"/>
      <c r="AN76" s="464"/>
      <c r="AO76" s="450"/>
      <c r="AP76" s="450"/>
      <c r="AQ76" s="463"/>
      <c r="AR76" s="464"/>
      <c r="AS76" s="464"/>
      <c r="AT76" s="464"/>
      <c r="AU76" s="464"/>
      <c r="AV76" s="464"/>
      <c r="AW76" s="464"/>
      <c r="AX76" s="464"/>
      <c r="AY76" s="464"/>
      <c r="AZ76" s="464"/>
      <c r="BA76" s="464"/>
      <c r="BB76" s="464"/>
      <c r="BC76" s="464"/>
      <c r="BD76" s="464"/>
      <c r="BE76" s="464"/>
      <c r="BF76" s="464"/>
      <c r="BG76" s="464"/>
      <c r="BH76" s="464"/>
      <c r="BI76" s="464"/>
      <c r="BJ76" s="464"/>
      <c r="BK76" s="464"/>
      <c r="BL76" s="464"/>
      <c r="BM76" s="464"/>
      <c r="BN76" s="464"/>
      <c r="BO76" s="464"/>
      <c r="BP76" s="464"/>
      <c r="BQ76" s="464"/>
      <c r="BR76" s="464"/>
      <c r="BS76" s="464"/>
      <c r="BT76" s="464"/>
      <c r="BU76" s="464"/>
      <c r="BV76" s="464"/>
      <c r="BW76" s="464"/>
      <c r="BX76" s="464"/>
      <c r="BY76" s="464"/>
    </row>
    <row r="77" spans="1:77" s="173" customFormat="1" ht="12.75">
      <c r="A77" s="218"/>
      <c r="B77" s="231"/>
      <c r="C77" s="231"/>
      <c r="D77" s="231"/>
      <c r="E77" s="231"/>
      <c r="F77" s="231"/>
      <c r="G77" s="231"/>
      <c r="H77" s="231"/>
      <c r="I77" s="256"/>
      <c r="J77" s="166"/>
      <c r="S77" s="464"/>
      <c r="T77" s="456"/>
      <c r="U77" s="456"/>
      <c r="V77" s="455"/>
      <c r="W77" s="450"/>
      <c r="X77" s="450"/>
      <c r="Y77" s="450"/>
      <c r="Z77" s="450"/>
      <c r="AA77" s="450"/>
      <c r="AB77" s="408"/>
      <c r="AC77" s="450"/>
      <c r="AD77" s="450"/>
      <c r="AE77" s="450"/>
      <c r="AF77" s="450"/>
      <c r="AG77" s="450"/>
      <c r="AH77" s="450"/>
      <c r="AI77" s="464"/>
      <c r="AJ77" s="464"/>
      <c r="AK77" s="464"/>
      <c r="AL77" s="464"/>
      <c r="AM77" s="464"/>
      <c r="AN77" s="464"/>
      <c r="AO77" s="450"/>
      <c r="AP77" s="450"/>
      <c r="AQ77" s="463"/>
      <c r="AR77" s="464"/>
      <c r="AS77" s="464"/>
      <c r="AT77" s="464"/>
      <c r="AU77" s="464"/>
      <c r="AV77" s="464"/>
      <c r="AW77" s="464"/>
      <c r="AX77" s="464"/>
      <c r="AY77" s="464"/>
      <c r="AZ77" s="464"/>
      <c r="BA77" s="464"/>
      <c r="BB77" s="464"/>
      <c r="BC77" s="464"/>
      <c r="BD77" s="464"/>
      <c r="BE77" s="464"/>
      <c r="BF77" s="464"/>
      <c r="BG77" s="464"/>
      <c r="BH77" s="464"/>
      <c r="BI77" s="464"/>
      <c r="BJ77" s="464"/>
      <c r="BK77" s="464"/>
      <c r="BL77" s="464"/>
      <c r="BM77" s="464"/>
      <c r="BN77" s="464"/>
      <c r="BO77" s="464"/>
      <c r="BP77" s="464"/>
      <c r="BQ77" s="464"/>
      <c r="BR77" s="464"/>
      <c r="BS77" s="464"/>
      <c r="BT77" s="464"/>
      <c r="BU77" s="464"/>
      <c r="BV77" s="464"/>
      <c r="BW77" s="464"/>
      <c r="BX77" s="464"/>
      <c r="BY77" s="464"/>
    </row>
    <row r="78" spans="1:77" s="173" customFormat="1" ht="12.75">
      <c r="A78" s="218"/>
      <c r="B78" s="231"/>
      <c r="C78" s="231"/>
      <c r="D78" s="231"/>
      <c r="E78" s="231"/>
      <c r="F78" s="231"/>
      <c r="G78" s="231"/>
      <c r="H78" s="231"/>
      <c r="I78" s="256"/>
      <c r="J78" s="166"/>
      <c r="S78" s="464"/>
      <c r="T78" s="456"/>
      <c r="U78" s="456"/>
      <c r="V78" s="455"/>
      <c r="W78" s="450"/>
      <c r="X78" s="450"/>
      <c r="Y78" s="450"/>
      <c r="Z78" s="450"/>
      <c r="AA78" s="450"/>
      <c r="AB78" s="408"/>
      <c r="AC78" s="450"/>
      <c r="AD78" s="450"/>
      <c r="AE78" s="450"/>
      <c r="AF78" s="450"/>
      <c r="AG78" s="450"/>
      <c r="AH78" s="450"/>
      <c r="AI78" s="464"/>
      <c r="AJ78" s="464"/>
      <c r="AK78" s="464"/>
      <c r="AL78" s="464"/>
      <c r="AM78" s="464"/>
      <c r="AN78" s="464"/>
      <c r="AO78" s="450"/>
      <c r="AP78" s="450"/>
      <c r="AQ78" s="463"/>
      <c r="AR78" s="464"/>
      <c r="AS78" s="464"/>
      <c r="AT78" s="464"/>
      <c r="AU78" s="464"/>
      <c r="AV78" s="464"/>
      <c r="AW78" s="464"/>
      <c r="AX78" s="464"/>
      <c r="AY78" s="464"/>
      <c r="AZ78" s="464"/>
      <c r="BA78" s="464"/>
      <c r="BB78" s="464"/>
      <c r="BC78" s="464"/>
      <c r="BD78" s="464"/>
      <c r="BE78" s="464"/>
      <c r="BF78" s="464"/>
      <c r="BG78" s="464"/>
      <c r="BH78" s="464"/>
      <c r="BI78" s="464"/>
      <c r="BJ78" s="464"/>
      <c r="BK78" s="464"/>
      <c r="BL78" s="464"/>
      <c r="BM78" s="464"/>
      <c r="BN78" s="464"/>
      <c r="BO78" s="464"/>
      <c r="BP78" s="464"/>
      <c r="BQ78" s="464"/>
      <c r="BR78" s="464"/>
      <c r="BS78" s="464"/>
      <c r="BT78" s="464"/>
      <c r="BU78" s="464"/>
      <c r="BV78" s="464"/>
      <c r="BW78" s="464"/>
      <c r="BX78" s="464"/>
      <c r="BY78" s="464"/>
    </row>
    <row r="79" spans="1:77" s="173" customFormat="1" ht="12.75">
      <c r="A79" s="218"/>
      <c r="B79" s="231"/>
      <c r="C79" s="231"/>
      <c r="D79" s="231"/>
      <c r="E79" s="231"/>
      <c r="F79" s="231"/>
      <c r="G79" s="231"/>
      <c r="H79" s="231"/>
      <c r="I79" s="256"/>
      <c r="J79" s="166"/>
      <c r="S79" s="464"/>
      <c r="T79" s="456"/>
      <c r="U79" s="456"/>
      <c r="V79" s="455"/>
      <c r="W79" s="450"/>
      <c r="X79" s="450"/>
      <c r="Y79" s="450"/>
      <c r="Z79" s="450"/>
      <c r="AA79" s="450"/>
      <c r="AB79" s="408"/>
      <c r="AC79" s="450"/>
      <c r="AD79" s="450"/>
      <c r="AE79" s="450"/>
      <c r="AF79" s="450"/>
      <c r="AG79" s="450"/>
      <c r="AH79" s="450"/>
      <c r="AI79" s="464"/>
      <c r="AJ79" s="464"/>
      <c r="AK79" s="464"/>
      <c r="AL79" s="464"/>
      <c r="AM79" s="464"/>
      <c r="AN79" s="464"/>
      <c r="AO79" s="450"/>
      <c r="AP79" s="450"/>
      <c r="AQ79" s="463"/>
      <c r="AR79" s="464"/>
      <c r="AS79" s="464"/>
      <c r="AT79" s="464"/>
      <c r="AU79" s="464"/>
      <c r="AV79" s="464"/>
      <c r="AW79" s="464"/>
      <c r="AX79" s="464"/>
      <c r="AY79" s="464"/>
      <c r="AZ79" s="464"/>
      <c r="BA79" s="464"/>
      <c r="BB79" s="464"/>
      <c r="BC79" s="464"/>
      <c r="BD79" s="464"/>
      <c r="BE79" s="464"/>
      <c r="BF79" s="464"/>
      <c r="BG79" s="464"/>
      <c r="BH79" s="464"/>
      <c r="BI79" s="464"/>
      <c r="BJ79" s="464"/>
      <c r="BK79" s="464"/>
      <c r="BL79" s="464"/>
      <c r="BM79" s="464"/>
      <c r="BN79" s="464"/>
      <c r="BO79" s="464"/>
      <c r="BP79" s="464"/>
      <c r="BQ79" s="464"/>
      <c r="BR79" s="464"/>
      <c r="BS79" s="464"/>
      <c r="BT79" s="464"/>
      <c r="BU79" s="464"/>
      <c r="BV79" s="464"/>
      <c r="BW79" s="464"/>
      <c r="BX79" s="464"/>
      <c r="BY79" s="464"/>
    </row>
    <row r="80" spans="1:77" s="173" customFormat="1" ht="12.75">
      <c r="A80" s="218"/>
      <c r="B80" s="231"/>
      <c r="C80" s="231"/>
      <c r="D80" s="231"/>
      <c r="E80" s="231"/>
      <c r="F80" s="231"/>
      <c r="G80" s="231"/>
      <c r="H80" s="231"/>
      <c r="I80" s="256"/>
      <c r="J80" s="166"/>
      <c r="S80" s="464"/>
      <c r="T80" s="456"/>
      <c r="U80" s="456"/>
      <c r="V80" s="455"/>
      <c r="W80" s="450"/>
      <c r="X80" s="450"/>
      <c r="Y80" s="450"/>
      <c r="Z80" s="450"/>
      <c r="AA80" s="450"/>
      <c r="AB80" s="408"/>
      <c r="AC80" s="450"/>
      <c r="AD80" s="450"/>
      <c r="AE80" s="450"/>
      <c r="AF80" s="450"/>
      <c r="AG80" s="450"/>
      <c r="AH80" s="450"/>
      <c r="AI80" s="464"/>
      <c r="AJ80" s="464"/>
      <c r="AK80" s="464"/>
      <c r="AL80" s="464"/>
      <c r="AM80" s="464"/>
      <c r="AN80" s="464"/>
      <c r="AO80" s="450"/>
      <c r="AP80" s="450"/>
      <c r="AQ80" s="468"/>
      <c r="AR80" s="464"/>
      <c r="AS80" s="464"/>
      <c r="AT80" s="464"/>
      <c r="AU80" s="464"/>
      <c r="AV80" s="464"/>
      <c r="AW80" s="464"/>
      <c r="AX80" s="464"/>
      <c r="AY80" s="464"/>
      <c r="AZ80" s="464"/>
      <c r="BA80" s="464"/>
      <c r="BB80" s="464"/>
      <c r="BC80" s="464"/>
      <c r="BD80" s="464"/>
      <c r="BE80" s="464"/>
      <c r="BF80" s="464"/>
      <c r="BG80" s="464"/>
      <c r="BH80" s="464"/>
      <c r="BI80" s="464"/>
      <c r="BJ80" s="464"/>
      <c r="BK80" s="464"/>
      <c r="BL80" s="464"/>
      <c r="BM80" s="464"/>
      <c r="BN80" s="464"/>
      <c r="BO80" s="464"/>
      <c r="BP80" s="464"/>
      <c r="BQ80" s="464"/>
      <c r="BR80" s="464"/>
      <c r="BS80" s="464"/>
      <c r="BT80" s="464"/>
      <c r="BU80" s="464"/>
      <c r="BV80" s="464"/>
      <c r="BW80" s="464"/>
      <c r="BX80" s="464"/>
      <c r="BY80" s="464"/>
    </row>
    <row r="81" spans="1:77" s="173" customFormat="1" ht="12.75">
      <c r="A81" s="218"/>
      <c r="B81" s="231"/>
      <c r="C81" s="231"/>
      <c r="D81" s="231"/>
      <c r="E81" s="231"/>
      <c r="F81" s="231"/>
      <c r="G81" s="231"/>
      <c r="H81" s="231"/>
      <c r="I81" s="256"/>
      <c r="J81" s="166"/>
      <c r="S81" s="464"/>
      <c r="T81" s="456"/>
      <c r="U81" s="456"/>
      <c r="V81" s="455"/>
      <c r="W81" s="450"/>
      <c r="X81" s="450"/>
      <c r="Y81" s="450"/>
      <c r="Z81" s="450"/>
      <c r="AA81" s="450"/>
      <c r="AB81" s="408"/>
      <c r="AC81" s="450"/>
      <c r="AD81" s="450"/>
      <c r="AE81" s="450"/>
      <c r="AF81" s="450"/>
      <c r="AG81" s="450"/>
      <c r="AH81" s="450"/>
      <c r="AI81" s="464"/>
      <c r="AJ81" s="464"/>
      <c r="AK81" s="464"/>
      <c r="AL81" s="464"/>
      <c r="AM81" s="464"/>
      <c r="AN81" s="464"/>
      <c r="AO81" s="450"/>
      <c r="AP81" s="450"/>
      <c r="AQ81" s="463"/>
      <c r="AR81" s="464"/>
      <c r="AS81" s="464"/>
      <c r="AT81" s="464"/>
      <c r="AU81" s="464"/>
      <c r="AV81" s="464"/>
      <c r="AW81" s="464"/>
      <c r="AX81" s="464"/>
      <c r="AY81" s="464"/>
      <c r="AZ81" s="464"/>
      <c r="BA81" s="464"/>
      <c r="BB81" s="464"/>
      <c r="BC81" s="464"/>
      <c r="BD81" s="464"/>
      <c r="BE81" s="464"/>
      <c r="BF81" s="464"/>
      <c r="BG81" s="464"/>
      <c r="BH81" s="464"/>
      <c r="BI81" s="464"/>
      <c r="BJ81" s="464"/>
      <c r="BK81" s="464"/>
      <c r="BL81" s="464"/>
      <c r="BM81" s="464"/>
      <c r="BN81" s="464"/>
      <c r="BO81" s="464"/>
      <c r="BP81" s="464"/>
      <c r="BQ81" s="464"/>
      <c r="BR81" s="464"/>
      <c r="BS81" s="464"/>
      <c r="BT81" s="464"/>
      <c r="BU81" s="464"/>
      <c r="BV81" s="464"/>
      <c r="BW81" s="464"/>
      <c r="BX81" s="464"/>
      <c r="BY81" s="464"/>
    </row>
    <row r="82" spans="1:77" s="173" customFormat="1" ht="12.75">
      <c r="A82" s="218"/>
      <c r="B82" s="231"/>
      <c r="C82" s="231"/>
      <c r="D82" s="231"/>
      <c r="E82" s="231"/>
      <c r="F82" s="231"/>
      <c r="G82" s="231"/>
      <c r="H82" s="231"/>
      <c r="I82" s="256"/>
      <c r="J82" s="166"/>
      <c r="S82" s="464"/>
      <c r="T82" s="456"/>
      <c r="U82" s="456"/>
      <c r="V82" s="455"/>
      <c r="W82" s="450"/>
      <c r="X82" s="450"/>
      <c r="Y82" s="450"/>
      <c r="Z82" s="450"/>
      <c r="AA82" s="450"/>
      <c r="AB82" s="408"/>
      <c r="AC82" s="450"/>
      <c r="AD82" s="450"/>
      <c r="AE82" s="450"/>
      <c r="AF82" s="450"/>
      <c r="AG82" s="450"/>
      <c r="AH82" s="450"/>
      <c r="AI82" s="464"/>
      <c r="AJ82" s="464"/>
      <c r="AK82" s="464"/>
      <c r="AL82" s="464"/>
      <c r="AM82" s="464"/>
      <c r="AN82" s="464"/>
      <c r="AO82" s="450"/>
      <c r="AP82" s="450"/>
      <c r="AQ82" s="463"/>
      <c r="AR82" s="464"/>
      <c r="AS82" s="464"/>
      <c r="AT82" s="464"/>
      <c r="AU82" s="464"/>
      <c r="AV82" s="464"/>
      <c r="AW82" s="464"/>
      <c r="AX82" s="464"/>
      <c r="AY82" s="464"/>
      <c r="AZ82" s="464"/>
      <c r="BA82" s="464"/>
      <c r="BB82" s="464"/>
      <c r="BC82" s="464"/>
      <c r="BD82" s="464"/>
      <c r="BE82" s="464"/>
      <c r="BF82" s="464"/>
      <c r="BG82" s="464"/>
      <c r="BH82" s="464"/>
      <c r="BI82" s="464"/>
      <c r="BJ82" s="464"/>
      <c r="BK82" s="464"/>
      <c r="BL82" s="464"/>
      <c r="BM82" s="464"/>
      <c r="BN82" s="464"/>
      <c r="BO82" s="464"/>
      <c r="BP82" s="464"/>
      <c r="BQ82" s="464"/>
      <c r="BR82" s="464"/>
      <c r="BS82" s="464"/>
      <c r="BT82" s="464"/>
      <c r="BU82" s="464"/>
      <c r="BV82" s="464"/>
      <c r="BW82" s="464"/>
      <c r="BX82" s="464"/>
      <c r="BY82" s="464"/>
    </row>
    <row r="83" spans="1:77" s="173" customFormat="1" ht="12.75">
      <c r="A83" s="218"/>
      <c r="B83" s="231"/>
      <c r="C83" s="231"/>
      <c r="D83" s="231"/>
      <c r="E83" s="231"/>
      <c r="F83" s="231"/>
      <c r="G83" s="231"/>
      <c r="H83" s="231"/>
      <c r="I83" s="256"/>
      <c r="J83" s="166"/>
      <c r="S83" s="464"/>
      <c r="T83" s="456"/>
      <c r="U83" s="456"/>
      <c r="V83" s="455"/>
      <c r="W83" s="450"/>
      <c r="X83" s="450"/>
      <c r="Y83" s="450"/>
      <c r="Z83" s="450"/>
      <c r="AA83" s="450"/>
      <c r="AB83" s="408"/>
      <c r="AC83" s="450"/>
      <c r="AD83" s="450"/>
      <c r="AE83" s="450"/>
      <c r="AF83" s="450"/>
      <c r="AG83" s="450"/>
      <c r="AH83" s="450"/>
      <c r="AI83" s="464"/>
      <c r="AJ83" s="464"/>
      <c r="AK83" s="464"/>
      <c r="AL83" s="464"/>
      <c r="AM83" s="464"/>
      <c r="AN83" s="464"/>
      <c r="AO83" s="450"/>
      <c r="AP83" s="450"/>
      <c r="AQ83" s="463"/>
      <c r="AR83" s="464"/>
      <c r="AS83" s="464"/>
      <c r="AT83" s="464"/>
      <c r="AU83" s="464"/>
      <c r="AV83" s="464"/>
      <c r="AW83" s="464"/>
      <c r="AX83" s="464"/>
      <c r="AY83" s="464"/>
      <c r="AZ83" s="464"/>
      <c r="BA83" s="464"/>
      <c r="BB83" s="464"/>
      <c r="BC83" s="464"/>
      <c r="BD83" s="464"/>
      <c r="BE83" s="464"/>
      <c r="BF83" s="464"/>
      <c r="BG83" s="464"/>
      <c r="BH83" s="464"/>
      <c r="BI83" s="464"/>
      <c r="BJ83" s="464"/>
      <c r="BK83" s="464"/>
      <c r="BL83" s="464"/>
      <c r="BM83" s="464"/>
      <c r="BN83" s="464"/>
      <c r="BO83" s="464"/>
      <c r="BP83" s="464"/>
      <c r="BQ83" s="464"/>
      <c r="BR83" s="464"/>
      <c r="BS83" s="464"/>
      <c r="BT83" s="464"/>
      <c r="BU83" s="464"/>
      <c r="BV83" s="464"/>
      <c r="BW83" s="464"/>
      <c r="BX83" s="464"/>
      <c r="BY83" s="464"/>
    </row>
    <row r="84" spans="1:77" s="173" customFormat="1" ht="12.75">
      <c r="A84" s="218"/>
      <c r="B84" s="231"/>
      <c r="C84" s="231"/>
      <c r="D84" s="231"/>
      <c r="E84" s="231"/>
      <c r="F84" s="231"/>
      <c r="G84" s="231"/>
      <c r="H84" s="231"/>
      <c r="I84" s="256"/>
      <c r="J84" s="166"/>
      <c r="S84" s="464"/>
      <c r="T84" s="456"/>
      <c r="U84" s="456"/>
      <c r="V84" s="455"/>
      <c r="W84" s="450"/>
      <c r="X84" s="450"/>
      <c r="Y84" s="450"/>
      <c r="Z84" s="450"/>
      <c r="AA84" s="450"/>
      <c r="AB84" s="408"/>
      <c r="AC84" s="450"/>
      <c r="AD84" s="450"/>
      <c r="AE84" s="450"/>
      <c r="AF84" s="450"/>
      <c r="AG84" s="450"/>
      <c r="AH84" s="450"/>
      <c r="AI84" s="464"/>
      <c r="AJ84" s="464"/>
      <c r="AK84" s="464"/>
      <c r="AL84" s="464"/>
      <c r="AM84" s="464"/>
      <c r="AN84" s="464"/>
      <c r="AO84" s="450"/>
      <c r="AP84" s="450"/>
      <c r="AQ84" s="463"/>
      <c r="AR84" s="464"/>
      <c r="AS84" s="464"/>
      <c r="AT84" s="464"/>
      <c r="AU84" s="464"/>
      <c r="AV84" s="464"/>
      <c r="AW84" s="464"/>
      <c r="AX84" s="464"/>
      <c r="AY84" s="464"/>
      <c r="AZ84" s="464"/>
      <c r="BA84" s="464"/>
      <c r="BB84" s="464"/>
      <c r="BC84" s="464"/>
      <c r="BD84" s="464"/>
      <c r="BE84" s="464"/>
      <c r="BF84" s="464"/>
      <c r="BG84" s="464"/>
      <c r="BH84" s="464"/>
      <c r="BI84" s="464"/>
      <c r="BJ84" s="464"/>
      <c r="BK84" s="464"/>
      <c r="BL84" s="464"/>
      <c r="BM84" s="464"/>
      <c r="BN84" s="464"/>
      <c r="BO84" s="464"/>
      <c r="BP84" s="464"/>
      <c r="BQ84" s="464"/>
      <c r="BR84" s="464"/>
      <c r="BS84" s="464"/>
      <c r="BT84" s="464"/>
      <c r="BU84" s="464"/>
      <c r="BV84" s="464"/>
      <c r="BW84" s="464"/>
      <c r="BX84" s="464"/>
      <c r="BY84" s="464"/>
    </row>
    <row r="85" spans="1:77" s="173" customFormat="1" ht="12.75">
      <c r="A85" s="218"/>
      <c r="B85" s="231"/>
      <c r="C85" s="231"/>
      <c r="D85" s="231"/>
      <c r="E85" s="231"/>
      <c r="F85" s="231"/>
      <c r="G85" s="231"/>
      <c r="H85" s="231"/>
      <c r="I85" s="256"/>
      <c r="J85" s="166"/>
      <c r="S85" s="464"/>
      <c r="T85" s="456"/>
      <c r="U85" s="456"/>
      <c r="V85" s="455"/>
      <c r="W85" s="450"/>
      <c r="X85" s="450"/>
      <c r="Y85" s="450"/>
      <c r="Z85" s="450"/>
      <c r="AA85" s="450"/>
      <c r="AB85" s="408"/>
      <c r="AC85" s="450"/>
      <c r="AD85" s="450"/>
      <c r="AE85" s="450"/>
      <c r="AF85" s="450"/>
      <c r="AG85" s="450"/>
      <c r="AH85" s="450"/>
      <c r="AI85" s="464"/>
      <c r="AJ85" s="464"/>
      <c r="AK85" s="464"/>
      <c r="AL85" s="464"/>
      <c r="AM85" s="464"/>
      <c r="AN85" s="464"/>
      <c r="AO85" s="450"/>
      <c r="AP85" s="450"/>
      <c r="AQ85" s="463"/>
      <c r="AR85" s="464"/>
      <c r="AS85" s="464"/>
      <c r="AT85" s="464"/>
      <c r="AU85" s="464"/>
      <c r="AV85" s="464"/>
      <c r="AW85" s="464"/>
      <c r="AX85" s="464"/>
      <c r="AY85" s="464"/>
      <c r="AZ85" s="464"/>
      <c r="BA85" s="464"/>
      <c r="BB85" s="464"/>
      <c r="BC85" s="464"/>
      <c r="BD85" s="464"/>
      <c r="BE85" s="464"/>
      <c r="BF85" s="464"/>
      <c r="BG85" s="464"/>
      <c r="BH85" s="464"/>
      <c r="BI85" s="464"/>
      <c r="BJ85" s="464"/>
      <c r="BK85" s="464"/>
      <c r="BL85" s="464"/>
      <c r="BM85" s="464"/>
      <c r="BN85" s="464"/>
      <c r="BO85" s="464"/>
      <c r="BP85" s="464"/>
      <c r="BQ85" s="464"/>
      <c r="BR85" s="464"/>
      <c r="BS85" s="464"/>
      <c r="BT85" s="464"/>
      <c r="BU85" s="464"/>
      <c r="BV85" s="464"/>
      <c r="BW85" s="464"/>
      <c r="BX85" s="464"/>
      <c r="BY85" s="464"/>
    </row>
    <row r="86" spans="1:77" s="173" customFormat="1" ht="12.75">
      <c r="A86" s="218"/>
      <c r="B86" s="231"/>
      <c r="C86" s="231"/>
      <c r="D86" s="231"/>
      <c r="E86" s="231"/>
      <c r="F86" s="231"/>
      <c r="G86" s="231"/>
      <c r="H86" s="231"/>
      <c r="I86" s="256"/>
      <c r="J86" s="166"/>
      <c r="S86" s="464"/>
      <c r="T86" s="456"/>
      <c r="U86" s="456"/>
      <c r="V86" s="455"/>
      <c r="W86" s="450"/>
      <c r="X86" s="450"/>
      <c r="Y86" s="450"/>
      <c r="Z86" s="450"/>
      <c r="AA86" s="450"/>
      <c r="AB86" s="408"/>
      <c r="AC86" s="450"/>
      <c r="AD86" s="450"/>
      <c r="AE86" s="450"/>
      <c r="AF86" s="450"/>
      <c r="AG86" s="450"/>
      <c r="AH86" s="450"/>
      <c r="AI86" s="464"/>
      <c r="AJ86" s="464"/>
      <c r="AK86" s="464"/>
      <c r="AL86" s="464"/>
      <c r="AM86" s="464"/>
      <c r="AN86" s="464"/>
      <c r="AO86" s="450"/>
      <c r="AP86" s="450"/>
      <c r="AQ86" s="463"/>
      <c r="AR86" s="464"/>
      <c r="AS86" s="464"/>
      <c r="AT86" s="464"/>
      <c r="AU86" s="464"/>
      <c r="AV86" s="464"/>
      <c r="AW86" s="464"/>
      <c r="AX86" s="464"/>
      <c r="AY86" s="464"/>
      <c r="AZ86" s="464"/>
      <c r="BA86" s="464"/>
      <c r="BB86" s="464"/>
      <c r="BC86" s="464"/>
      <c r="BD86" s="464"/>
      <c r="BE86" s="464"/>
      <c r="BF86" s="464"/>
      <c r="BG86" s="464"/>
      <c r="BH86" s="464"/>
      <c r="BI86" s="464"/>
      <c r="BJ86" s="464"/>
      <c r="BK86" s="464"/>
      <c r="BL86" s="464"/>
      <c r="BM86" s="464"/>
      <c r="BN86" s="464"/>
      <c r="BO86" s="464"/>
      <c r="BP86" s="464"/>
      <c r="BQ86" s="464"/>
      <c r="BR86" s="464"/>
      <c r="BS86" s="464"/>
      <c r="BT86" s="464"/>
      <c r="BU86" s="464"/>
      <c r="BV86" s="464"/>
      <c r="BW86" s="464"/>
      <c r="BX86" s="464"/>
      <c r="BY86" s="464"/>
    </row>
    <row r="87" spans="1:77" s="173" customFormat="1" ht="12.75">
      <c r="A87" s="218"/>
      <c r="B87" s="231"/>
      <c r="C87" s="231"/>
      <c r="D87" s="231"/>
      <c r="E87" s="231"/>
      <c r="F87" s="231"/>
      <c r="G87" s="231"/>
      <c r="H87" s="231"/>
      <c r="I87" s="256"/>
      <c r="J87" s="166"/>
      <c r="S87" s="464"/>
      <c r="T87" s="456"/>
      <c r="U87" s="456"/>
      <c r="V87" s="455"/>
      <c r="W87" s="450"/>
      <c r="X87" s="450"/>
      <c r="Y87" s="450"/>
      <c r="Z87" s="450"/>
      <c r="AA87" s="450"/>
      <c r="AB87" s="408"/>
      <c r="AC87" s="450"/>
      <c r="AD87" s="450"/>
      <c r="AE87" s="450"/>
      <c r="AF87" s="450"/>
      <c r="AG87" s="450"/>
      <c r="AH87" s="450"/>
      <c r="AI87" s="464"/>
      <c r="AJ87" s="464"/>
      <c r="AK87" s="464"/>
      <c r="AL87" s="464"/>
      <c r="AM87" s="464"/>
      <c r="AN87" s="464"/>
      <c r="AO87" s="450"/>
      <c r="AP87" s="450"/>
      <c r="AQ87" s="463"/>
      <c r="AR87" s="464"/>
      <c r="AS87" s="464"/>
      <c r="AT87" s="464"/>
      <c r="AU87" s="464"/>
      <c r="AV87" s="464"/>
      <c r="AW87" s="464"/>
      <c r="AX87" s="464"/>
      <c r="AY87" s="464"/>
      <c r="AZ87" s="464"/>
      <c r="BA87" s="464"/>
      <c r="BB87" s="464"/>
      <c r="BC87" s="464"/>
      <c r="BD87" s="464"/>
      <c r="BE87" s="464"/>
      <c r="BF87" s="464"/>
      <c r="BG87" s="464"/>
      <c r="BH87" s="464"/>
      <c r="BI87" s="464"/>
      <c r="BJ87" s="464"/>
      <c r="BK87" s="464"/>
      <c r="BL87" s="464"/>
      <c r="BM87" s="464"/>
      <c r="BN87" s="464"/>
      <c r="BO87" s="464"/>
      <c r="BP87" s="464"/>
      <c r="BQ87" s="464"/>
      <c r="BR87" s="464"/>
      <c r="BS87" s="464"/>
      <c r="BT87" s="464"/>
      <c r="BU87" s="464"/>
      <c r="BV87" s="464"/>
      <c r="BW87" s="464"/>
      <c r="BX87" s="464"/>
      <c r="BY87" s="464"/>
    </row>
    <row r="88" spans="1:77" s="173" customFormat="1" ht="12.75">
      <c r="A88" s="218"/>
      <c r="B88" s="231"/>
      <c r="C88" s="231"/>
      <c r="D88" s="231"/>
      <c r="E88" s="231"/>
      <c r="F88" s="231"/>
      <c r="G88" s="231"/>
      <c r="H88" s="231"/>
      <c r="I88" s="256"/>
      <c r="J88" s="166"/>
      <c r="S88" s="464"/>
      <c r="T88" s="456"/>
      <c r="U88" s="456"/>
      <c r="V88" s="455"/>
      <c r="W88" s="450"/>
      <c r="X88" s="450"/>
      <c r="Y88" s="450"/>
      <c r="Z88" s="450"/>
      <c r="AA88" s="450"/>
      <c r="AB88" s="408"/>
      <c r="AC88" s="450"/>
      <c r="AD88" s="450"/>
      <c r="AE88" s="450"/>
      <c r="AF88" s="450"/>
      <c r="AG88" s="450"/>
      <c r="AH88" s="450"/>
      <c r="AI88" s="464"/>
      <c r="AJ88" s="464"/>
      <c r="AK88" s="464"/>
      <c r="AL88" s="464"/>
      <c r="AM88" s="464"/>
      <c r="AN88" s="464"/>
      <c r="AO88" s="450"/>
      <c r="AP88" s="450"/>
      <c r="AQ88" s="463"/>
      <c r="AR88" s="464"/>
      <c r="AS88" s="464"/>
      <c r="AT88" s="464"/>
      <c r="AU88" s="464"/>
      <c r="AV88" s="464"/>
      <c r="AW88" s="464"/>
      <c r="AX88" s="464"/>
      <c r="AY88" s="464"/>
      <c r="AZ88" s="464"/>
      <c r="BA88" s="464"/>
      <c r="BB88" s="464"/>
      <c r="BC88" s="464"/>
      <c r="BD88" s="464"/>
      <c r="BE88" s="464"/>
      <c r="BF88" s="464"/>
      <c r="BG88" s="464"/>
      <c r="BH88" s="464"/>
      <c r="BI88" s="464"/>
      <c r="BJ88" s="464"/>
      <c r="BK88" s="464"/>
      <c r="BL88" s="464"/>
      <c r="BM88" s="464"/>
      <c r="BN88" s="464"/>
      <c r="BO88" s="464"/>
      <c r="BP88" s="464"/>
      <c r="BQ88" s="464"/>
      <c r="BR88" s="464"/>
      <c r="BS88" s="464"/>
      <c r="BT88" s="464"/>
      <c r="BU88" s="464"/>
      <c r="BV88" s="464"/>
      <c r="BW88" s="464"/>
      <c r="BX88" s="464"/>
      <c r="BY88" s="464"/>
    </row>
    <row r="89" spans="1:77" s="173" customFormat="1" ht="12.75">
      <c r="A89" s="218"/>
      <c r="B89" s="231"/>
      <c r="C89" s="231"/>
      <c r="D89" s="231"/>
      <c r="E89" s="231"/>
      <c r="F89" s="231"/>
      <c r="G89" s="231"/>
      <c r="H89" s="231"/>
      <c r="I89" s="256"/>
      <c r="J89" s="166"/>
      <c r="S89" s="464"/>
      <c r="T89" s="456"/>
      <c r="U89" s="456"/>
      <c r="V89" s="455"/>
      <c r="W89" s="450"/>
      <c r="X89" s="450"/>
      <c r="Y89" s="450"/>
      <c r="Z89" s="450"/>
      <c r="AA89" s="450"/>
      <c r="AB89" s="408"/>
      <c r="AC89" s="450"/>
      <c r="AD89" s="450"/>
      <c r="AE89" s="450"/>
      <c r="AF89" s="450"/>
      <c r="AG89" s="450"/>
      <c r="AH89" s="450"/>
      <c r="AI89" s="464"/>
      <c r="AJ89" s="464"/>
      <c r="AK89" s="464"/>
      <c r="AL89" s="464"/>
      <c r="AM89" s="464"/>
      <c r="AN89" s="464"/>
      <c r="AO89" s="450"/>
      <c r="AP89" s="450"/>
      <c r="AQ89" s="463"/>
      <c r="AR89" s="464"/>
      <c r="AS89" s="464"/>
      <c r="AT89" s="464"/>
      <c r="AU89" s="464"/>
      <c r="AV89" s="464"/>
      <c r="AW89" s="464"/>
      <c r="AX89" s="464"/>
      <c r="AY89" s="464"/>
      <c r="AZ89" s="464"/>
      <c r="BA89" s="464"/>
      <c r="BB89" s="464"/>
      <c r="BC89" s="464"/>
      <c r="BD89" s="464"/>
      <c r="BE89" s="464"/>
      <c r="BF89" s="464"/>
      <c r="BG89" s="464"/>
      <c r="BH89" s="464"/>
      <c r="BI89" s="464"/>
      <c r="BJ89" s="464"/>
      <c r="BK89" s="464"/>
      <c r="BL89" s="464"/>
      <c r="BM89" s="464"/>
      <c r="BN89" s="464"/>
      <c r="BO89" s="464"/>
      <c r="BP89" s="464"/>
      <c r="BQ89" s="464"/>
      <c r="BR89" s="464"/>
      <c r="BS89" s="464"/>
      <c r="BT89" s="464"/>
      <c r="BU89" s="464"/>
      <c r="BV89" s="464"/>
      <c r="BW89" s="464"/>
      <c r="BX89" s="464"/>
      <c r="BY89" s="464"/>
    </row>
    <row r="90" spans="1:77" s="173" customFormat="1" ht="12.75">
      <c r="A90" s="218"/>
      <c r="B90" s="231"/>
      <c r="C90" s="231"/>
      <c r="D90" s="231"/>
      <c r="E90" s="231"/>
      <c r="F90" s="231"/>
      <c r="G90" s="231"/>
      <c r="H90" s="231"/>
      <c r="I90" s="256"/>
      <c r="J90" s="166"/>
      <c r="S90" s="464"/>
      <c r="T90" s="456"/>
      <c r="U90" s="456"/>
      <c r="V90" s="455"/>
      <c r="W90" s="450"/>
      <c r="X90" s="450"/>
      <c r="Y90" s="450"/>
      <c r="Z90" s="450"/>
      <c r="AA90" s="450"/>
      <c r="AB90" s="408"/>
      <c r="AC90" s="450"/>
      <c r="AD90" s="450"/>
      <c r="AE90" s="450"/>
      <c r="AF90" s="450"/>
      <c r="AG90" s="450"/>
      <c r="AH90" s="450"/>
      <c r="AI90" s="464"/>
      <c r="AJ90" s="464"/>
      <c r="AK90" s="464"/>
      <c r="AL90" s="464"/>
      <c r="AM90" s="464"/>
      <c r="AN90" s="464"/>
      <c r="AO90" s="450"/>
      <c r="AP90" s="450"/>
      <c r="AQ90" s="463"/>
      <c r="AR90" s="464"/>
      <c r="AS90" s="464"/>
      <c r="AT90" s="464"/>
      <c r="AU90" s="464"/>
      <c r="AV90" s="464"/>
      <c r="AW90" s="464"/>
      <c r="AX90" s="464"/>
      <c r="AY90" s="464"/>
      <c r="AZ90" s="464"/>
      <c r="BA90" s="464"/>
      <c r="BB90" s="464"/>
      <c r="BC90" s="464"/>
      <c r="BD90" s="464"/>
      <c r="BE90" s="464"/>
      <c r="BF90" s="464"/>
      <c r="BG90" s="464"/>
      <c r="BH90" s="464"/>
      <c r="BI90" s="464"/>
      <c r="BJ90" s="464"/>
      <c r="BK90" s="464"/>
      <c r="BL90" s="464"/>
      <c r="BM90" s="464"/>
      <c r="BN90" s="464"/>
      <c r="BO90" s="464"/>
      <c r="BP90" s="464"/>
      <c r="BQ90" s="464"/>
      <c r="BR90" s="464"/>
      <c r="BS90" s="464"/>
      <c r="BT90" s="464"/>
      <c r="BU90" s="464"/>
      <c r="BV90" s="464"/>
      <c r="BW90" s="464"/>
      <c r="BX90" s="464"/>
      <c r="BY90" s="464"/>
    </row>
    <row r="91" spans="1:77" s="173" customFormat="1" ht="12.75">
      <c r="A91" s="218"/>
      <c r="B91" s="231"/>
      <c r="C91" s="231"/>
      <c r="D91" s="231"/>
      <c r="E91" s="231"/>
      <c r="F91" s="231"/>
      <c r="G91" s="231"/>
      <c r="H91" s="231"/>
      <c r="I91" s="256"/>
      <c r="J91" s="166"/>
      <c r="S91" s="464"/>
      <c r="T91" s="456"/>
      <c r="U91" s="456"/>
      <c r="V91" s="455"/>
      <c r="W91" s="450"/>
      <c r="X91" s="450"/>
      <c r="Y91" s="450"/>
      <c r="Z91" s="450"/>
      <c r="AA91" s="450"/>
      <c r="AB91" s="408"/>
      <c r="AC91" s="450"/>
      <c r="AD91" s="450"/>
      <c r="AE91" s="450"/>
      <c r="AF91" s="450"/>
      <c r="AG91" s="450"/>
      <c r="AH91" s="450"/>
      <c r="AI91" s="464"/>
      <c r="AJ91" s="464"/>
      <c r="AK91" s="464"/>
      <c r="AL91" s="464"/>
      <c r="AM91" s="464"/>
      <c r="AN91" s="464"/>
      <c r="AO91" s="450"/>
      <c r="AP91" s="450"/>
      <c r="AQ91" s="463"/>
      <c r="AR91" s="464"/>
      <c r="AS91" s="464"/>
      <c r="AT91" s="464"/>
      <c r="AU91" s="464"/>
      <c r="AV91" s="464"/>
      <c r="AW91" s="464"/>
      <c r="AX91" s="464"/>
      <c r="AY91" s="464"/>
      <c r="AZ91" s="464"/>
      <c r="BA91" s="464"/>
      <c r="BB91" s="464"/>
      <c r="BC91" s="464"/>
      <c r="BD91" s="464"/>
      <c r="BE91" s="464"/>
      <c r="BF91" s="464"/>
      <c r="BG91" s="464"/>
      <c r="BH91" s="464"/>
      <c r="BI91" s="464"/>
      <c r="BJ91" s="464"/>
      <c r="BK91" s="464"/>
      <c r="BL91" s="464"/>
      <c r="BM91" s="464"/>
      <c r="BN91" s="464"/>
      <c r="BO91" s="464"/>
      <c r="BP91" s="464"/>
      <c r="BQ91" s="464"/>
      <c r="BR91" s="464"/>
      <c r="BS91" s="464"/>
      <c r="BT91" s="464"/>
      <c r="BU91" s="464"/>
      <c r="BV91" s="464"/>
      <c r="BW91" s="464"/>
      <c r="BX91" s="464"/>
      <c r="BY91" s="464"/>
    </row>
    <row r="92" spans="1:77" s="173" customFormat="1" ht="12.75">
      <c r="A92" s="218"/>
      <c r="B92" s="231"/>
      <c r="C92" s="231"/>
      <c r="D92" s="231"/>
      <c r="E92" s="231"/>
      <c r="F92" s="231"/>
      <c r="G92" s="231"/>
      <c r="H92" s="231"/>
      <c r="I92" s="256"/>
      <c r="J92" s="166"/>
      <c r="S92" s="464"/>
      <c r="T92" s="456"/>
      <c r="U92" s="456"/>
      <c r="V92" s="455"/>
      <c r="W92" s="450"/>
      <c r="X92" s="450"/>
      <c r="Y92" s="450"/>
      <c r="Z92" s="450"/>
      <c r="AA92" s="450"/>
      <c r="AB92" s="408"/>
      <c r="AC92" s="450"/>
      <c r="AD92" s="450"/>
      <c r="AE92" s="450"/>
      <c r="AF92" s="450"/>
      <c r="AG92" s="450"/>
      <c r="AH92" s="450"/>
      <c r="AI92" s="464"/>
      <c r="AJ92" s="464"/>
      <c r="AK92" s="464"/>
      <c r="AL92" s="464"/>
      <c r="AM92" s="464"/>
      <c r="AN92" s="464"/>
      <c r="AO92" s="450"/>
      <c r="AP92" s="450"/>
      <c r="AQ92" s="463"/>
      <c r="AR92" s="464"/>
      <c r="AS92" s="464"/>
      <c r="AT92" s="464"/>
      <c r="AU92" s="464"/>
      <c r="AV92" s="464"/>
      <c r="AW92" s="464"/>
      <c r="AX92" s="464"/>
      <c r="AY92" s="464"/>
      <c r="AZ92" s="464"/>
      <c r="BA92" s="464"/>
      <c r="BB92" s="464"/>
      <c r="BC92" s="464"/>
      <c r="BD92" s="464"/>
      <c r="BE92" s="464"/>
      <c r="BF92" s="464"/>
      <c r="BG92" s="464"/>
      <c r="BH92" s="464"/>
      <c r="BI92" s="464"/>
      <c r="BJ92" s="464"/>
      <c r="BK92" s="464"/>
      <c r="BL92" s="464"/>
      <c r="BM92" s="464"/>
      <c r="BN92" s="464"/>
      <c r="BO92" s="464"/>
      <c r="BP92" s="464"/>
      <c r="BQ92" s="464"/>
      <c r="BR92" s="464"/>
      <c r="BS92" s="464"/>
      <c r="BT92" s="464"/>
      <c r="BU92" s="464"/>
      <c r="BV92" s="464"/>
      <c r="BW92" s="464"/>
      <c r="BX92" s="464"/>
      <c r="BY92" s="464"/>
    </row>
    <row r="93" spans="1:77" s="173" customFormat="1" ht="12.75">
      <c r="A93" s="218"/>
      <c r="B93" s="231"/>
      <c r="C93" s="231"/>
      <c r="D93" s="231"/>
      <c r="E93" s="231"/>
      <c r="F93" s="231"/>
      <c r="G93" s="231"/>
      <c r="H93" s="231"/>
      <c r="I93" s="256"/>
      <c r="J93" s="166"/>
      <c r="S93" s="464"/>
      <c r="T93" s="456"/>
      <c r="U93" s="456"/>
      <c r="V93" s="455"/>
      <c r="W93" s="450"/>
      <c r="X93" s="450"/>
      <c r="Y93" s="450"/>
      <c r="Z93" s="450"/>
      <c r="AA93" s="450"/>
      <c r="AB93" s="408"/>
      <c r="AC93" s="450"/>
      <c r="AD93" s="450"/>
      <c r="AE93" s="450"/>
      <c r="AF93" s="450"/>
      <c r="AG93" s="450"/>
      <c r="AH93" s="450"/>
      <c r="AI93" s="464"/>
      <c r="AJ93" s="464"/>
      <c r="AK93" s="464"/>
      <c r="AL93" s="464"/>
      <c r="AM93" s="464"/>
      <c r="AN93" s="464"/>
      <c r="AO93" s="466"/>
      <c r="AP93" s="450"/>
      <c r="AQ93" s="463"/>
      <c r="AR93" s="464"/>
      <c r="AS93" s="464"/>
      <c r="AT93" s="464"/>
      <c r="AU93" s="464"/>
      <c r="AV93" s="464"/>
      <c r="AW93" s="464"/>
      <c r="AX93" s="464"/>
      <c r="AY93" s="464"/>
      <c r="AZ93" s="464"/>
      <c r="BA93" s="464"/>
      <c r="BB93" s="464"/>
      <c r="BC93" s="464"/>
      <c r="BD93" s="464"/>
      <c r="BE93" s="464"/>
      <c r="BF93" s="464"/>
      <c r="BG93" s="464"/>
      <c r="BH93" s="464"/>
      <c r="BI93" s="464"/>
      <c r="BJ93" s="464"/>
      <c r="BK93" s="464"/>
      <c r="BL93" s="464"/>
      <c r="BM93" s="464"/>
      <c r="BN93" s="464"/>
      <c r="BO93" s="464"/>
      <c r="BP93" s="464"/>
      <c r="BQ93" s="464"/>
      <c r="BR93" s="464"/>
      <c r="BS93" s="464"/>
      <c r="BT93" s="464"/>
      <c r="BU93" s="464"/>
      <c r="BV93" s="464"/>
      <c r="BW93" s="464"/>
      <c r="BX93" s="464"/>
      <c r="BY93" s="464"/>
    </row>
    <row r="94" spans="1:77" s="182" customFormat="1" ht="12" customHeight="1">
      <c r="A94" s="218"/>
      <c r="B94" s="231"/>
      <c r="C94" s="231"/>
      <c r="D94" s="231"/>
      <c r="E94" s="231"/>
      <c r="F94" s="231"/>
      <c r="G94" s="231"/>
      <c r="H94" s="231"/>
      <c r="I94" s="236"/>
      <c r="J94" s="181"/>
      <c r="T94" s="456"/>
      <c r="U94" s="456"/>
      <c r="V94" s="455"/>
      <c r="W94" s="450"/>
      <c r="X94" s="450"/>
      <c r="Y94" s="450"/>
      <c r="Z94" s="450"/>
      <c r="AA94" s="450"/>
      <c r="AB94" s="408"/>
      <c r="AC94" s="450"/>
      <c r="AD94" s="450"/>
      <c r="AE94" s="450"/>
      <c r="AF94" s="450"/>
      <c r="AG94" s="450"/>
      <c r="AH94" s="450"/>
      <c r="AO94" s="466"/>
      <c r="AP94" s="450"/>
      <c r="AQ94" s="463"/>
    </row>
    <row r="95" spans="1:77" s="180" customFormat="1" ht="14.1" customHeight="1">
      <c r="A95" s="218"/>
      <c r="B95" s="231"/>
      <c r="C95" s="231"/>
      <c r="D95" s="231"/>
      <c r="E95" s="231"/>
      <c r="F95" s="231"/>
      <c r="G95" s="231"/>
      <c r="H95" s="231"/>
      <c r="I95" s="234"/>
      <c r="J95" s="185"/>
      <c r="T95" s="456"/>
      <c r="U95" s="456"/>
      <c r="V95" s="455"/>
      <c r="W95" s="450"/>
      <c r="X95" s="450"/>
      <c r="Y95" s="450"/>
      <c r="Z95" s="450"/>
      <c r="AA95" s="450"/>
      <c r="AB95" s="408"/>
      <c r="AC95" s="450"/>
      <c r="AD95" s="450"/>
      <c r="AE95" s="450"/>
      <c r="AF95" s="450"/>
      <c r="AG95" s="450"/>
      <c r="AH95" s="450"/>
      <c r="AO95" s="466"/>
      <c r="AP95" s="450"/>
      <c r="AQ95" s="463"/>
    </row>
    <row r="96" spans="1:77" s="146" customFormat="1" ht="12" customHeight="1">
      <c r="A96" s="218"/>
      <c r="B96" s="231"/>
      <c r="C96" s="231"/>
      <c r="D96" s="231"/>
      <c r="E96" s="231"/>
      <c r="F96" s="231"/>
      <c r="G96" s="231"/>
      <c r="H96" s="231"/>
      <c r="I96" s="256"/>
      <c r="J96" s="166"/>
      <c r="T96" s="456"/>
      <c r="U96" s="456"/>
      <c r="V96" s="455"/>
      <c r="W96" s="450"/>
      <c r="X96" s="450"/>
      <c r="Y96" s="450"/>
      <c r="Z96" s="450"/>
      <c r="AA96" s="450"/>
      <c r="AB96" s="408"/>
      <c r="AC96" s="450"/>
      <c r="AD96" s="450"/>
      <c r="AE96" s="450"/>
      <c r="AF96" s="450"/>
      <c r="AG96" s="450"/>
      <c r="AH96" s="450"/>
      <c r="AO96" s="450"/>
      <c r="AP96" s="450"/>
      <c r="AQ96" s="463"/>
    </row>
    <row r="97" spans="1:43" s="146" customFormat="1" ht="12" customHeight="1">
      <c r="A97" s="218"/>
      <c r="B97" s="231"/>
      <c r="C97" s="231"/>
      <c r="D97" s="231"/>
      <c r="E97" s="231"/>
      <c r="F97" s="231"/>
      <c r="G97" s="231"/>
      <c r="H97" s="231"/>
      <c r="I97" s="256"/>
      <c r="J97" s="166"/>
      <c r="T97" s="456"/>
      <c r="U97" s="456"/>
      <c r="V97" s="455"/>
      <c r="W97" s="450"/>
      <c r="X97" s="450"/>
      <c r="Y97" s="450"/>
      <c r="Z97" s="450"/>
      <c r="AA97" s="450"/>
      <c r="AB97" s="408"/>
      <c r="AC97" s="450"/>
      <c r="AD97" s="450"/>
      <c r="AE97" s="450"/>
      <c r="AF97" s="450"/>
      <c r="AG97" s="450"/>
      <c r="AH97" s="450"/>
      <c r="AO97" s="450"/>
      <c r="AP97" s="450"/>
      <c r="AQ97" s="463"/>
    </row>
    <row r="98" spans="1:43" s="146" customFormat="1" ht="12" customHeight="1">
      <c r="A98" s="218"/>
      <c r="B98" s="231"/>
      <c r="C98" s="231"/>
      <c r="D98" s="231"/>
      <c r="E98" s="231"/>
      <c r="F98" s="231"/>
      <c r="G98" s="231"/>
      <c r="H98" s="231"/>
      <c r="I98" s="256"/>
      <c r="J98" s="166"/>
      <c r="T98" s="456"/>
      <c r="U98" s="456"/>
      <c r="V98" s="455"/>
      <c r="W98" s="450"/>
      <c r="X98" s="450"/>
      <c r="Y98" s="450"/>
      <c r="Z98" s="450"/>
      <c r="AA98" s="450"/>
      <c r="AB98" s="408"/>
      <c r="AC98" s="450"/>
      <c r="AD98" s="450"/>
      <c r="AE98" s="450"/>
      <c r="AF98" s="450"/>
      <c r="AG98" s="450"/>
      <c r="AH98" s="450"/>
      <c r="AO98" s="450"/>
      <c r="AP98" s="450"/>
      <c r="AQ98" s="463"/>
    </row>
    <row r="99" spans="1:43" s="190" customFormat="1" ht="12" customHeight="1">
      <c r="A99" s="218"/>
      <c r="B99" s="231"/>
      <c r="C99" s="231"/>
      <c r="D99" s="231"/>
      <c r="E99" s="231"/>
      <c r="F99" s="231"/>
      <c r="G99" s="231"/>
      <c r="H99" s="231"/>
      <c r="I99" s="257"/>
      <c r="T99" s="456"/>
      <c r="U99" s="456"/>
      <c r="V99" s="455"/>
      <c r="W99" s="450"/>
      <c r="X99" s="450"/>
      <c r="Y99" s="450"/>
      <c r="Z99" s="450"/>
      <c r="AA99" s="450"/>
      <c r="AB99" s="408"/>
      <c r="AC99" s="450"/>
      <c r="AD99" s="450"/>
      <c r="AE99" s="450"/>
      <c r="AF99" s="450"/>
      <c r="AG99" s="450"/>
      <c r="AH99" s="450"/>
      <c r="AO99" s="450"/>
      <c r="AP99" s="450"/>
      <c r="AQ99" s="463"/>
    </row>
    <row r="100" spans="1:43" s="146" customFormat="1" ht="12" customHeight="1">
      <c r="A100" s="218"/>
      <c r="B100" s="231"/>
      <c r="C100" s="231"/>
      <c r="D100" s="231"/>
      <c r="E100" s="231"/>
      <c r="F100" s="231"/>
      <c r="G100" s="231"/>
      <c r="H100" s="231"/>
      <c r="I100" s="256"/>
      <c r="J100" s="166"/>
      <c r="T100" s="456"/>
      <c r="U100" s="456"/>
      <c r="V100" s="455"/>
      <c r="W100" s="450"/>
      <c r="X100" s="450"/>
      <c r="Y100" s="450"/>
      <c r="Z100" s="450"/>
      <c r="AA100" s="450"/>
      <c r="AB100" s="408"/>
      <c r="AC100" s="450"/>
      <c r="AD100" s="450"/>
      <c r="AE100" s="450"/>
      <c r="AF100" s="450"/>
      <c r="AG100" s="450"/>
      <c r="AH100" s="450"/>
      <c r="AO100" s="450"/>
      <c r="AP100" s="450"/>
      <c r="AQ100" s="463"/>
    </row>
    <row r="101" spans="1:43" s="146" customFormat="1" ht="12" customHeight="1">
      <c r="A101" s="218"/>
      <c r="B101" s="231"/>
      <c r="C101" s="231"/>
      <c r="D101" s="231"/>
      <c r="E101" s="231"/>
      <c r="F101" s="231"/>
      <c r="G101" s="231"/>
      <c r="H101" s="231"/>
      <c r="I101" s="259"/>
      <c r="J101" s="150"/>
      <c r="T101" s="456"/>
      <c r="U101" s="456"/>
      <c r="V101" s="455"/>
      <c r="W101" s="450"/>
      <c r="X101" s="450"/>
      <c r="Y101" s="450"/>
      <c r="Z101" s="450"/>
      <c r="AA101" s="450"/>
      <c r="AB101" s="408"/>
      <c r="AC101" s="450"/>
      <c r="AD101" s="450"/>
      <c r="AE101" s="450"/>
      <c r="AF101" s="450"/>
      <c r="AG101" s="450"/>
      <c r="AH101" s="450"/>
      <c r="AO101" s="450"/>
      <c r="AP101" s="450"/>
      <c r="AQ101" s="463"/>
    </row>
    <row r="102" spans="1:43" s="146" customFormat="1" ht="12" customHeight="1">
      <c r="A102" s="218"/>
      <c r="B102" s="231"/>
      <c r="C102" s="231"/>
      <c r="D102" s="231"/>
      <c r="E102" s="231"/>
      <c r="F102" s="231"/>
      <c r="G102" s="231"/>
      <c r="H102" s="231"/>
      <c r="I102" s="208"/>
      <c r="T102" s="456"/>
      <c r="U102" s="456"/>
      <c r="V102" s="455"/>
      <c r="W102" s="450"/>
      <c r="X102" s="450"/>
      <c r="Y102" s="450"/>
      <c r="Z102" s="450"/>
      <c r="AA102" s="450"/>
      <c r="AB102" s="408"/>
      <c r="AC102" s="450"/>
      <c r="AD102" s="450"/>
      <c r="AE102" s="450"/>
      <c r="AF102" s="450"/>
      <c r="AG102" s="450"/>
      <c r="AH102" s="450"/>
      <c r="AO102" s="450"/>
      <c r="AP102" s="450"/>
      <c r="AQ102" s="463"/>
    </row>
    <row r="103" spans="1:43" s="146" customFormat="1" ht="12" customHeight="1">
      <c r="A103" s="218"/>
      <c r="B103" s="231"/>
      <c r="C103" s="231"/>
      <c r="D103" s="231"/>
      <c r="E103" s="231"/>
      <c r="F103" s="231"/>
      <c r="G103" s="231"/>
      <c r="H103" s="231"/>
      <c r="I103" s="208"/>
      <c r="T103" s="456"/>
      <c r="U103" s="456"/>
      <c r="V103" s="455"/>
      <c r="W103" s="450"/>
      <c r="X103" s="450"/>
      <c r="Y103" s="450"/>
      <c r="Z103" s="450"/>
      <c r="AA103" s="450"/>
      <c r="AB103" s="408"/>
      <c r="AC103" s="450"/>
      <c r="AD103" s="450"/>
      <c r="AE103" s="450"/>
      <c r="AF103" s="450"/>
      <c r="AG103" s="450"/>
      <c r="AH103" s="450"/>
      <c r="AO103" s="450"/>
      <c r="AP103" s="450"/>
      <c r="AQ103" s="463"/>
    </row>
    <row r="104" spans="1:43" s="146" customFormat="1" ht="12" customHeight="1">
      <c r="A104" s="218"/>
      <c r="B104" s="231"/>
      <c r="C104" s="231"/>
      <c r="D104" s="231"/>
      <c r="E104" s="231"/>
      <c r="F104" s="231"/>
      <c r="G104" s="231"/>
      <c r="H104" s="231"/>
      <c r="I104" s="208"/>
      <c r="T104" s="456"/>
      <c r="U104" s="456"/>
      <c r="V104" s="455"/>
      <c r="W104" s="450"/>
      <c r="X104" s="450"/>
      <c r="Y104" s="450"/>
      <c r="Z104" s="450"/>
      <c r="AA104" s="450"/>
      <c r="AB104" s="408"/>
      <c r="AC104" s="450"/>
      <c r="AD104" s="450"/>
      <c r="AE104" s="450"/>
      <c r="AF104" s="450"/>
      <c r="AG104" s="450"/>
      <c r="AH104" s="450"/>
      <c r="AO104" s="450"/>
      <c r="AP104" s="450"/>
      <c r="AQ104" s="463"/>
    </row>
    <row r="105" spans="1:43" s="146" customFormat="1" ht="12" customHeight="1">
      <c r="A105" s="218"/>
      <c r="B105" s="231"/>
      <c r="C105" s="231"/>
      <c r="D105" s="231"/>
      <c r="E105" s="231"/>
      <c r="F105" s="231"/>
      <c r="G105" s="231"/>
      <c r="H105" s="231"/>
      <c r="I105" s="208"/>
      <c r="T105" s="456"/>
      <c r="U105" s="420"/>
      <c r="V105" s="455"/>
      <c r="W105" s="450"/>
      <c r="X105" s="450"/>
      <c r="Y105" s="450"/>
      <c r="Z105" s="450"/>
      <c r="AA105" s="450"/>
      <c r="AB105" s="408"/>
      <c r="AC105" s="450"/>
      <c r="AD105" s="450"/>
      <c r="AE105" s="450"/>
      <c r="AF105" s="450"/>
      <c r="AG105" s="450"/>
      <c r="AH105" s="450"/>
      <c r="AO105" s="450"/>
      <c r="AP105" s="450"/>
      <c r="AQ105" s="463"/>
    </row>
    <row r="106" spans="1:43" s="146" customFormat="1" ht="12" customHeight="1">
      <c r="A106" s="218"/>
      <c r="B106" s="231"/>
      <c r="C106" s="231"/>
      <c r="D106" s="231"/>
      <c r="E106" s="231"/>
      <c r="F106" s="231"/>
      <c r="G106" s="231"/>
      <c r="H106" s="231"/>
      <c r="I106" s="208"/>
      <c r="T106" s="456"/>
      <c r="U106" s="420"/>
      <c r="V106" s="455"/>
      <c r="W106" s="450"/>
      <c r="X106" s="450"/>
      <c r="Y106" s="450"/>
      <c r="Z106" s="450"/>
      <c r="AA106" s="450"/>
      <c r="AB106" s="408"/>
      <c r="AC106" s="450"/>
      <c r="AD106" s="450"/>
      <c r="AE106" s="450"/>
      <c r="AF106" s="450"/>
      <c r="AG106" s="450"/>
      <c r="AH106" s="450"/>
      <c r="AO106" s="450"/>
      <c r="AP106" s="450"/>
      <c r="AQ106" s="463"/>
    </row>
    <row r="107" spans="1:43" s="146" customFormat="1" ht="12" customHeight="1">
      <c r="A107" s="218"/>
      <c r="B107" s="231"/>
      <c r="C107" s="231"/>
      <c r="D107" s="231"/>
      <c r="E107" s="231"/>
      <c r="F107" s="231"/>
      <c r="G107" s="231"/>
      <c r="H107" s="231"/>
      <c r="I107" s="208"/>
      <c r="T107" s="456"/>
      <c r="U107" s="420"/>
      <c r="V107" s="455"/>
      <c r="W107" s="450"/>
      <c r="X107" s="450"/>
      <c r="Y107" s="450"/>
      <c r="Z107" s="450"/>
      <c r="AA107" s="450"/>
      <c r="AB107" s="408"/>
      <c r="AC107" s="450"/>
      <c r="AD107" s="450"/>
      <c r="AE107" s="450"/>
      <c r="AF107" s="450"/>
      <c r="AG107" s="450"/>
      <c r="AH107" s="450"/>
      <c r="AO107" s="450"/>
      <c r="AP107" s="450"/>
      <c r="AQ107" s="463"/>
    </row>
    <row r="108" spans="1:43" s="190" customFormat="1" ht="12" customHeight="1">
      <c r="A108" s="218"/>
      <c r="B108" s="231"/>
      <c r="C108" s="231"/>
      <c r="D108" s="231"/>
      <c r="E108" s="231"/>
      <c r="F108" s="231"/>
      <c r="G108" s="231"/>
      <c r="H108" s="231"/>
      <c r="I108" s="257"/>
      <c r="T108" s="456"/>
      <c r="U108" s="420"/>
      <c r="V108" s="455"/>
      <c r="W108" s="450"/>
      <c r="X108" s="450"/>
      <c r="Y108" s="450"/>
      <c r="Z108" s="450"/>
      <c r="AA108" s="450"/>
      <c r="AB108" s="408"/>
      <c r="AC108" s="450"/>
      <c r="AD108" s="450"/>
      <c r="AE108" s="450"/>
      <c r="AF108" s="450"/>
      <c r="AG108" s="450"/>
      <c r="AH108" s="450"/>
      <c r="AO108" s="469"/>
      <c r="AP108" s="450"/>
      <c r="AQ108" s="463"/>
    </row>
    <row r="109" spans="1:43" s="146" customFormat="1" ht="12" customHeight="1">
      <c r="A109" s="218"/>
      <c r="B109" s="231"/>
      <c r="C109" s="231"/>
      <c r="D109" s="231"/>
      <c r="E109" s="231"/>
      <c r="F109" s="231"/>
      <c r="G109" s="231"/>
      <c r="H109" s="231"/>
      <c r="I109" s="208"/>
      <c r="T109" s="456"/>
      <c r="U109" s="420"/>
      <c r="V109" s="455"/>
      <c r="W109" s="450"/>
      <c r="X109" s="450"/>
      <c r="Y109" s="450"/>
      <c r="Z109" s="450"/>
      <c r="AA109" s="450"/>
      <c r="AB109" s="408"/>
      <c r="AC109" s="450"/>
      <c r="AD109" s="450"/>
      <c r="AE109" s="450"/>
      <c r="AF109" s="450"/>
      <c r="AG109" s="450"/>
      <c r="AH109" s="450"/>
      <c r="AO109" s="450"/>
      <c r="AP109" s="450"/>
      <c r="AQ109" s="463"/>
    </row>
    <row r="110" spans="1:43" s="190" customFormat="1" ht="12" customHeight="1">
      <c r="A110" s="218"/>
      <c r="B110" s="231"/>
      <c r="C110" s="231"/>
      <c r="D110" s="231"/>
      <c r="E110" s="231"/>
      <c r="F110" s="231"/>
      <c r="G110" s="231"/>
      <c r="H110" s="231"/>
      <c r="I110" s="255"/>
      <c r="J110" s="187"/>
      <c r="T110" s="146"/>
      <c r="U110" s="420"/>
      <c r="V110" s="455"/>
      <c r="W110" s="450"/>
      <c r="X110" s="450"/>
      <c r="Y110" s="450"/>
      <c r="Z110" s="450"/>
      <c r="AA110" s="450"/>
      <c r="AB110" s="408"/>
      <c r="AC110" s="450"/>
      <c r="AD110" s="450"/>
      <c r="AE110" s="450"/>
      <c r="AF110" s="450"/>
      <c r="AG110" s="450"/>
      <c r="AH110" s="450"/>
      <c r="AO110" s="450"/>
      <c r="AP110" s="450"/>
      <c r="AQ110" s="463"/>
    </row>
    <row r="111" spans="1:43" s="146" customFormat="1" ht="12" customHeight="1">
      <c r="A111" s="218"/>
      <c r="B111" s="231"/>
      <c r="C111" s="231"/>
      <c r="D111" s="231"/>
      <c r="E111" s="231"/>
      <c r="F111" s="231"/>
      <c r="G111" s="231"/>
      <c r="H111" s="231"/>
      <c r="I111" s="260"/>
      <c r="J111" s="192"/>
      <c r="U111" s="420"/>
      <c r="V111" s="455"/>
      <c r="W111" s="450"/>
      <c r="X111" s="450"/>
      <c r="Y111" s="450"/>
      <c r="Z111" s="450"/>
      <c r="AA111" s="450"/>
      <c r="AB111" s="408"/>
      <c r="AC111" s="450"/>
      <c r="AD111" s="450"/>
      <c r="AE111" s="450"/>
      <c r="AF111" s="450"/>
      <c r="AG111" s="450"/>
      <c r="AH111" s="450"/>
      <c r="AO111" s="450"/>
      <c r="AP111" s="450"/>
      <c r="AQ111" s="463"/>
    </row>
    <row r="112" spans="1:43" ht="12" customHeight="1">
      <c r="A112" s="218"/>
      <c r="B112" s="231"/>
      <c r="C112" s="231"/>
      <c r="D112" s="231"/>
      <c r="E112" s="231"/>
      <c r="F112" s="231"/>
      <c r="G112" s="231"/>
      <c r="H112" s="231"/>
      <c r="U112" s="420"/>
      <c r="V112" s="455"/>
      <c r="W112" s="450"/>
      <c r="X112" s="450"/>
      <c r="Y112" s="450"/>
      <c r="Z112" s="450"/>
      <c r="AA112" s="450"/>
      <c r="AB112" s="408"/>
      <c r="AC112" s="450"/>
      <c r="AD112" s="450"/>
      <c r="AE112" s="450"/>
      <c r="AF112" s="450"/>
      <c r="AG112" s="450"/>
      <c r="AH112" s="450"/>
    </row>
    <row r="113" spans="1:77" ht="12" customHeight="1">
      <c r="A113" s="218"/>
      <c r="B113" s="231"/>
      <c r="C113" s="231"/>
      <c r="D113" s="231"/>
      <c r="E113" s="231"/>
      <c r="F113" s="231"/>
      <c r="G113" s="231"/>
      <c r="H113" s="231"/>
      <c r="U113" s="420"/>
      <c r="V113" s="455"/>
      <c r="W113" s="450"/>
      <c r="X113" s="450"/>
      <c r="Y113" s="450"/>
      <c r="Z113" s="450"/>
      <c r="AA113" s="450"/>
      <c r="AB113" s="408"/>
      <c r="AC113" s="450"/>
      <c r="AD113" s="450"/>
      <c r="AE113" s="450"/>
      <c r="AF113" s="450"/>
      <c r="AG113" s="450"/>
      <c r="AH113" s="450"/>
    </row>
    <row r="114" spans="1:77" ht="12" customHeight="1">
      <c r="A114" s="218"/>
      <c r="B114" s="231"/>
      <c r="C114" s="231"/>
      <c r="D114" s="231"/>
      <c r="E114" s="231"/>
      <c r="F114" s="231"/>
      <c r="G114" s="231"/>
      <c r="H114" s="231"/>
      <c r="U114" s="420"/>
      <c r="V114" s="455"/>
      <c r="W114" s="450"/>
      <c r="X114" s="450"/>
      <c r="Y114" s="450"/>
      <c r="Z114" s="450"/>
      <c r="AA114" s="450"/>
      <c r="AB114" s="408"/>
      <c r="AC114" s="450"/>
      <c r="AD114" s="450"/>
      <c r="AE114" s="450"/>
      <c r="AF114" s="450"/>
      <c r="AG114" s="450"/>
      <c r="AH114" s="450"/>
    </row>
    <row r="115" spans="1:77" ht="12" customHeight="1">
      <c r="A115" s="218"/>
      <c r="B115" s="231"/>
      <c r="C115" s="231"/>
      <c r="D115" s="231"/>
      <c r="E115" s="231"/>
      <c r="F115" s="231"/>
      <c r="G115" s="231"/>
      <c r="H115" s="231"/>
      <c r="U115" s="420"/>
      <c r="V115" s="455"/>
      <c r="W115" s="450"/>
      <c r="X115" s="450"/>
      <c r="Y115" s="450"/>
      <c r="Z115" s="450"/>
      <c r="AA115" s="450"/>
      <c r="AB115" s="408"/>
      <c r="AC115" s="450"/>
      <c r="AD115" s="450"/>
      <c r="AE115" s="450"/>
      <c r="AF115" s="450"/>
      <c r="AG115" s="450"/>
      <c r="AH115" s="450"/>
    </row>
    <row r="116" spans="1:77" ht="12" customHeight="1">
      <c r="A116" s="210"/>
      <c r="B116" s="210"/>
      <c r="C116" s="210"/>
      <c r="D116" s="210"/>
      <c r="E116" s="210"/>
      <c r="F116" s="210"/>
      <c r="G116" s="210"/>
      <c r="H116" s="210"/>
      <c r="W116" s="450"/>
      <c r="X116" s="450"/>
      <c r="Y116" s="450"/>
      <c r="Z116" s="450"/>
      <c r="AA116" s="450"/>
      <c r="AB116" s="408"/>
      <c r="AC116" s="450"/>
      <c r="AD116" s="450"/>
      <c r="AE116" s="450"/>
      <c r="AF116" s="450"/>
      <c r="AG116" s="450"/>
      <c r="AH116" s="450"/>
    </row>
    <row r="117" spans="1:77" customFormat="1" ht="8.85" customHeight="1">
      <c r="A117" s="145"/>
      <c r="B117" s="145"/>
      <c r="C117" s="145"/>
      <c r="D117" s="145"/>
      <c r="E117" s="145"/>
      <c r="F117" s="145"/>
      <c r="G117" s="145"/>
      <c r="H117" s="145"/>
      <c r="I117" s="210"/>
      <c r="J117" s="145"/>
      <c r="K117" s="145"/>
      <c r="L117" s="145"/>
      <c r="M117" s="145"/>
      <c r="N117" s="145"/>
      <c r="O117" s="145"/>
      <c r="P117" s="145"/>
      <c r="Q117" s="145"/>
      <c r="R117" s="145"/>
      <c r="S117" s="146"/>
      <c r="T117" s="457"/>
      <c r="U117" s="456"/>
      <c r="V117" s="455"/>
      <c r="W117" s="470"/>
      <c r="X117" s="470"/>
      <c r="Y117" s="470"/>
      <c r="Z117" s="470"/>
      <c r="AA117" s="470"/>
      <c r="AB117" s="470"/>
      <c r="AC117" s="470"/>
      <c r="AD117" s="470"/>
      <c r="AE117" s="470"/>
      <c r="AF117" s="470"/>
      <c r="AG117" s="470"/>
      <c r="AH117" s="470"/>
      <c r="AI117" s="455"/>
      <c r="AJ117" s="146"/>
      <c r="AK117" s="146"/>
      <c r="AL117" s="146"/>
      <c r="AM117" s="146"/>
      <c r="AN117" s="146"/>
      <c r="AO117" s="146"/>
      <c r="AP117" s="146"/>
      <c r="AQ117" s="146"/>
      <c r="AR117" s="146"/>
      <c r="AS117" s="146"/>
      <c r="AT117" s="146"/>
      <c r="AU117" s="146"/>
      <c r="AV117" s="146"/>
      <c r="AW117" s="146"/>
      <c r="AX117" s="146"/>
      <c r="AY117" s="146"/>
      <c r="AZ117" s="146"/>
      <c r="BA117" s="146"/>
      <c r="BB117" s="146"/>
      <c r="BC117" s="146"/>
      <c r="BD117" s="146"/>
      <c r="BE117" s="455"/>
      <c r="BF117" s="455"/>
      <c r="BG117" s="455"/>
      <c r="BH117" s="455"/>
      <c r="BI117" s="455"/>
      <c r="BJ117" s="455"/>
      <c r="BK117" s="455"/>
      <c r="BL117" s="455"/>
      <c r="BM117" s="455"/>
      <c r="BN117" s="455"/>
      <c r="BO117" s="455"/>
      <c r="BP117" s="455"/>
      <c r="BQ117" s="455"/>
      <c r="BR117" s="455"/>
      <c r="BS117" s="455"/>
      <c r="BT117" s="455"/>
      <c r="BU117" s="455"/>
      <c r="BV117" s="455"/>
      <c r="BW117" s="455"/>
      <c r="BX117" s="455"/>
      <c r="BY117" s="455"/>
    </row>
    <row r="118" spans="1:77" customFormat="1" ht="8.85" customHeight="1">
      <c r="A118" s="145"/>
      <c r="B118" s="145"/>
      <c r="C118" s="145"/>
      <c r="D118" s="145"/>
      <c r="E118" s="145"/>
      <c r="F118" s="145"/>
      <c r="G118" s="145"/>
      <c r="H118" s="145"/>
      <c r="I118" s="210"/>
      <c r="J118" s="145"/>
      <c r="K118" s="145"/>
      <c r="L118" s="145"/>
      <c r="M118" s="145"/>
      <c r="N118" s="145"/>
      <c r="O118" s="145"/>
      <c r="P118" s="145"/>
      <c r="Q118" s="145"/>
      <c r="R118" s="145"/>
      <c r="S118" s="146"/>
      <c r="T118" s="457"/>
      <c r="U118" s="456"/>
      <c r="V118" s="455"/>
      <c r="W118" s="470"/>
      <c r="X118" s="470"/>
      <c r="Y118" s="470"/>
      <c r="Z118" s="470"/>
      <c r="AA118" s="470"/>
      <c r="AB118" s="470"/>
      <c r="AC118" s="470"/>
      <c r="AD118" s="470"/>
      <c r="AE118" s="470"/>
      <c r="AF118" s="470"/>
      <c r="AG118" s="470"/>
      <c r="AH118" s="470"/>
      <c r="AI118" s="455"/>
      <c r="AJ118" s="146"/>
      <c r="AK118" s="146"/>
      <c r="AL118" s="146"/>
      <c r="AM118" s="146"/>
      <c r="AN118" s="146"/>
      <c r="AO118" s="146"/>
      <c r="AP118" s="146"/>
      <c r="AQ118" s="146"/>
      <c r="AR118" s="146"/>
      <c r="AS118" s="146"/>
      <c r="AT118" s="146"/>
      <c r="AU118" s="146"/>
      <c r="AV118" s="146"/>
      <c r="AW118" s="146"/>
      <c r="AX118" s="146"/>
      <c r="AY118" s="146"/>
      <c r="AZ118" s="146"/>
      <c r="BA118" s="146"/>
      <c r="BB118" s="146"/>
      <c r="BC118" s="146"/>
      <c r="BD118" s="146"/>
      <c r="BE118" s="455"/>
      <c r="BF118" s="455"/>
      <c r="BG118" s="455"/>
      <c r="BH118" s="455"/>
      <c r="BI118" s="455"/>
      <c r="BJ118" s="455"/>
      <c r="BK118" s="455"/>
      <c r="BL118" s="455"/>
      <c r="BM118" s="455"/>
      <c r="BN118" s="455"/>
      <c r="BO118" s="455"/>
      <c r="BP118" s="455"/>
      <c r="BQ118" s="455"/>
      <c r="BR118" s="455"/>
      <c r="BS118" s="455"/>
      <c r="BT118" s="455"/>
      <c r="BU118" s="455"/>
      <c r="BV118" s="455"/>
      <c r="BW118" s="455"/>
      <c r="BX118" s="455"/>
      <c r="BY118" s="455"/>
    </row>
    <row r="119" spans="1:77" customFormat="1" ht="8.85" customHeight="1">
      <c r="A119" s="145"/>
      <c r="B119" s="145"/>
      <c r="C119" s="145"/>
      <c r="D119" s="145"/>
      <c r="E119" s="145"/>
      <c r="F119" s="145"/>
      <c r="G119" s="145"/>
      <c r="H119" s="145"/>
      <c r="I119" s="210"/>
      <c r="J119" s="145"/>
      <c r="K119" s="145"/>
      <c r="L119" s="145"/>
      <c r="M119" s="145"/>
      <c r="N119" s="145"/>
      <c r="O119" s="145"/>
      <c r="P119" s="145"/>
      <c r="Q119" s="145"/>
      <c r="R119" s="145"/>
      <c r="S119" s="146"/>
      <c r="T119" s="457"/>
      <c r="U119" s="456"/>
      <c r="V119" s="455"/>
      <c r="W119" s="470"/>
      <c r="X119" s="470"/>
      <c r="Y119" s="470"/>
      <c r="Z119" s="470"/>
      <c r="AA119" s="470"/>
      <c r="AB119" s="470"/>
      <c r="AC119" s="470"/>
      <c r="AD119" s="470"/>
      <c r="AE119" s="470"/>
      <c r="AF119" s="470"/>
      <c r="AG119" s="470"/>
      <c r="AH119" s="470"/>
      <c r="AI119" s="455"/>
      <c r="AJ119" s="146"/>
      <c r="AK119" s="146"/>
      <c r="AL119" s="146"/>
      <c r="AM119" s="146"/>
      <c r="AN119" s="146"/>
      <c r="AO119" s="146"/>
      <c r="AP119" s="146"/>
      <c r="AQ119" s="146"/>
      <c r="AR119" s="146"/>
      <c r="AS119" s="146"/>
      <c r="AT119" s="146"/>
      <c r="AU119" s="146"/>
      <c r="AV119" s="146"/>
      <c r="AW119" s="146"/>
      <c r="AX119" s="146"/>
      <c r="AY119" s="146"/>
      <c r="AZ119" s="146"/>
      <c r="BA119" s="146"/>
      <c r="BB119" s="146"/>
      <c r="BC119" s="146"/>
      <c r="BD119" s="146"/>
      <c r="BE119" s="455"/>
      <c r="BF119" s="455"/>
      <c r="BG119" s="455"/>
      <c r="BH119" s="455"/>
      <c r="BI119" s="455"/>
      <c r="BJ119" s="455"/>
      <c r="BK119" s="455"/>
      <c r="BL119" s="455"/>
      <c r="BM119" s="455"/>
      <c r="BN119" s="455"/>
      <c r="BO119" s="455"/>
      <c r="BP119" s="455"/>
      <c r="BQ119" s="455"/>
      <c r="BR119" s="455"/>
      <c r="BS119" s="455"/>
      <c r="BT119" s="455"/>
      <c r="BU119" s="455"/>
      <c r="BV119" s="455"/>
      <c r="BW119" s="455"/>
      <c r="BX119" s="455"/>
      <c r="BY119" s="455"/>
    </row>
    <row r="120" spans="1:77" customFormat="1" ht="8.85" customHeight="1">
      <c r="A120" s="145"/>
      <c r="B120" s="145"/>
      <c r="C120" s="145"/>
      <c r="D120" s="145"/>
      <c r="E120" s="145"/>
      <c r="F120" s="145"/>
      <c r="G120" s="145"/>
      <c r="H120" s="145"/>
      <c r="I120" s="210"/>
      <c r="J120" s="145"/>
      <c r="K120" s="145"/>
      <c r="L120" s="145"/>
      <c r="M120" s="145"/>
      <c r="N120" s="145"/>
      <c r="O120" s="145"/>
      <c r="P120" s="145"/>
      <c r="Q120" s="145"/>
      <c r="R120" s="145"/>
      <c r="S120" s="146"/>
      <c r="T120" s="457"/>
      <c r="U120" s="456"/>
      <c r="V120" s="455"/>
      <c r="W120" s="470"/>
      <c r="X120" s="470"/>
      <c r="Y120" s="470"/>
      <c r="Z120" s="470"/>
      <c r="AA120" s="470"/>
      <c r="AB120" s="470"/>
      <c r="AC120" s="470"/>
      <c r="AD120" s="470"/>
      <c r="AE120" s="470"/>
      <c r="AF120" s="470"/>
      <c r="AG120" s="470"/>
      <c r="AH120" s="470"/>
      <c r="AI120" s="455"/>
      <c r="AJ120" s="146"/>
      <c r="AK120" s="146"/>
      <c r="AL120" s="146"/>
      <c r="AM120" s="146"/>
      <c r="AN120" s="146"/>
      <c r="AO120" s="146"/>
      <c r="AP120" s="146"/>
      <c r="AQ120" s="146"/>
      <c r="AR120" s="146"/>
      <c r="AS120" s="146"/>
      <c r="AT120" s="146"/>
      <c r="AU120" s="146"/>
      <c r="AV120" s="146"/>
      <c r="AW120" s="146"/>
      <c r="AX120" s="146"/>
      <c r="AY120" s="146"/>
      <c r="AZ120" s="146"/>
      <c r="BA120" s="146"/>
      <c r="BB120" s="146"/>
      <c r="BC120" s="146"/>
      <c r="BD120" s="146"/>
      <c r="BE120" s="455"/>
      <c r="BF120" s="455"/>
      <c r="BG120" s="455"/>
      <c r="BH120" s="455"/>
      <c r="BI120" s="455"/>
      <c r="BJ120" s="455"/>
      <c r="BK120" s="455"/>
      <c r="BL120" s="455"/>
      <c r="BM120" s="455"/>
      <c r="BN120" s="455"/>
      <c r="BO120" s="455"/>
      <c r="BP120" s="455"/>
      <c r="BQ120" s="455"/>
      <c r="BR120" s="455"/>
      <c r="BS120" s="455"/>
      <c r="BT120" s="455"/>
      <c r="BU120" s="455"/>
      <c r="BV120" s="455"/>
      <c r="BW120" s="455"/>
      <c r="BX120" s="455"/>
      <c r="BY120" s="455"/>
    </row>
    <row r="121" spans="1:77" customFormat="1" ht="8.85" customHeight="1">
      <c r="A121" s="145"/>
      <c r="B121" s="145"/>
      <c r="C121" s="145"/>
      <c r="D121" s="145"/>
      <c r="E121" s="145"/>
      <c r="F121" s="145"/>
      <c r="G121" s="145"/>
      <c r="H121" s="145"/>
      <c r="I121" s="210"/>
      <c r="J121" s="145"/>
      <c r="K121" s="145"/>
      <c r="L121" s="145"/>
      <c r="M121" s="145"/>
      <c r="N121" s="145"/>
      <c r="O121" s="145"/>
      <c r="P121" s="145"/>
      <c r="Q121" s="145"/>
      <c r="R121" s="145"/>
      <c r="S121" s="146"/>
      <c r="T121" s="457"/>
      <c r="U121" s="456"/>
      <c r="V121" s="455"/>
      <c r="W121" s="470"/>
      <c r="X121" s="470"/>
      <c r="Y121" s="470"/>
      <c r="Z121" s="470"/>
      <c r="AA121" s="470"/>
      <c r="AB121" s="470"/>
      <c r="AC121" s="470"/>
      <c r="AD121" s="470"/>
      <c r="AE121" s="470"/>
      <c r="AF121" s="470"/>
      <c r="AG121" s="470"/>
      <c r="AH121" s="470"/>
      <c r="AI121" s="455"/>
      <c r="AJ121" s="146"/>
      <c r="AK121" s="146"/>
      <c r="AL121" s="146"/>
      <c r="AM121" s="146"/>
      <c r="AN121" s="146"/>
      <c r="AO121" s="146"/>
      <c r="AP121" s="146"/>
      <c r="AQ121" s="146"/>
      <c r="AR121" s="146"/>
      <c r="AS121" s="146"/>
      <c r="AT121" s="146"/>
      <c r="AU121" s="146"/>
      <c r="AV121" s="146"/>
      <c r="AW121" s="146"/>
      <c r="AX121" s="146"/>
      <c r="AY121" s="146"/>
      <c r="AZ121" s="146"/>
      <c r="BA121" s="146"/>
      <c r="BB121" s="146"/>
      <c r="BC121" s="146"/>
      <c r="BD121" s="146"/>
      <c r="BE121" s="455"/>
      <c r="BF121" s="455"/>
      <c r="BG121" s="455"/>
      <c r="BH121" s="455"/>
      <c r="BI121" s="455"/>
      <c r="BJ121" s="455"/>
      <c r="BK121" s="455"/>
      <c r="BL121" s="455"/>
      <c r="BM121" s="455"/>
      <c r="BN121" s="455"/>
      <c r="BO121" s="455"/>
      <c r="BP121" s="455"/>
      <c r="BQ121" s="455"/>
      <c r="BR121" s="455"/>
      <c r="BS121" s="455"/>
      <c r="BT121" s="455"/>
      <c r="BU121" s="455"/>
      <c r="BV121" s="455"/>
      <c r="BW121" s="455"/>
      <c r="BX121" s="455"/>
      <c r="BY121" s="455"/>
    </row>
    <row r="122" spans="1:77" customFormat="1" ht="12.75">
      <c r="A122" s="145"/>
      <c r="B122" s="145"/>
      <c r="C122" s="145"/>
      <c r="D122" s="145"/>
      <c r="E122" s="145"/>
      <c r="F122" s="145"/>
      <c r="G122" s="145"/>
      <c r="H122" s="145"/>
      <c r="I122" s="210"/>
      <c r="J122" s="145"/>
      <c r="K122" s="145"/>
      <c r="L122" s="145"/>
      <c r="M122" s="145"/>
      <c r="N122" s="145"/>
      <c r="O122" s="145"/>
      <c r="P122" s="145"/>
      <c r="Q122" s="145"/>
      <c r="R122" s="145"/>
      <c r="S122" s="146"/>
      <c r="T122" s="457"/>
      <c r="U122" s="456"/>
      <c r="V122" s="455"/>
      <c r="W122" s="470"/>
      <c r="X122" s="470"/>
      <c r="Y122" s="470"/>
      <c r="Z122" s="470"/>
      <c r="AA122" s="470"/>
      <c r="AB122" s="470"/>
      <c r="AC122" s="470"/>
      <c r="AD122" s="470"/>
      <c r="AE122" s="470"/>
      <c r="AF122" s="470"/>
      <c r="AG122" s="470"/>
      <c r="AH122" s="470"/>
      <c r="AI122" s="455"/>
      <c r="AJ122" s="146"/>
      <c r="AK122" s="146"/>
      <c r="AL122" s="146"/>
      <c r="AM122" s="146"/>
      <c r="AN122" s="146"/>
      <c r="AO122" s="146"/>
      <c r="AP122" s="146"/>
      <c r="AQ122" s="146"/>
      <c r="AR122" s="146"/>
      <c r="AS122" s="146"/>
      <c r="AT122" s="146"/>
      <c r="AU122" s="146"/>
      <c r="AV122" s="146"/>
      <c r="AW122" s="146"/>
      <c r="AX122" s="146"/>
      <c r="AY122" s="146"/>
      <c r="AZ122" s="146"/>
      <c r="BA122" s="146"/>
      <c r="BB122" s="146"/>
      <c r="BC122" s="146"/>
      <c r="BD122" s="146"/>
      <c r="BE122" s="455"/>
      <c r="BF122" s="455"/>
      <c r="BG122" s="455"/>
      <c r="BH122" s="455"/>
      <c r="BI122" s="455"/>
      <c r="BJ122" s="455"/>
      <c r="BK122" s="455"/>
      <c r="BL122" s="455"/>
      <c r="BM122" s="455"/>
      <c r="BN122" s="455"/>
      <c r="BO122" s="455"/>
      <c r="BP122" s="455"/>
      <c r="BQ122" s="455"/>
      <c r="BR122" s="455"/>
      <c r="BS122" s="455"/>
      <c r="BT122" s="455"/>
      <c r="BU122" s="455"/>
      <c r="BV122" s="455"/>
      <c r="BW122" s="455"/>
      <c r="BX122" s="455"/>
      <c r="BY122" s="455"/>
    </row>
    <row r="123" spans="1:77" customFormat="1" ht="12.75">
      <c r="A123" s="145"/>
      <c r="B123" s="145"/>
      <c r="C123" s="145"/>
      <c r="D123" s="145"/>
      <c r="E123" s="145"/>
      <c r="F123" s="145"/>
      <c r="G123" s="145"/>
      <c r="H123" s="145"/>
      <c r="I123" s="210"/>
      <c r="J123" s="145"/>
      <c r="K123" s="145"/>
      <c r="L123" s="145"/>
      <c r="M123" s="145"/>
      <c r="N123" s="145"/>
      <c r="O123" s="145"/>
      <c r="P123" s="145"/>
      <c r="Q123" s="145"/>
      <c r="R123" s="145"/>
      <c r="S123" s="146"/>
      <c r="T123" s="457"/>
      <c r="U123" s="456"/>
      <c r="V123" s="455"/>
      <c r="W123" s="470"/>
      <c r="X123" s="470"/>
      <c r="Y123" s="470"/>
      <c r="Z123" s="470"/>
      <c r="AA123" s="470"/>
      <c r="AB123" s="470"/>
      <c r="AC123" s="470"/>
      <c r="AD123" s="470"/>
      <c r="AE123" s="470"/>
      <c r="AF123" s="470"/>
      <c r="AG123" s="470"/>
      <c r="AH123" s="470"/>
      <c r="AI123" s="455"/>
      <c r="AJ123" s="146"/>
      <c r="AK123" s="146"/>
      <c r="AL123" s="146"/>
      <c r="AM123" s="146"/>
      <c r="AN123" s="146"/>
      <c r="AO123" s="146"/>
      <c r="AP123" s="146"/>
      <c r="AQ123" s="146"/>
      <c r="AR123" s="146"/>
      <c r="AS123" s="146"/>
      <c r="AT123" s="146"/>
      <c r="AU123" s="146"/>
      <c r="AV123" s="146"/>
      <c r="AW123" s="146"/>
      <c r="AX123" s="146"/>
      <c r="AY123" s="146"/>
      <c r="AZ123" s="146"/>
      <c r="BA123" s="146"/>
      <c r="BB123" s="146"/>
      <c r="BC123" s="146"/>
      <c r="BD123" s="146"/>
      <c r="BE123" s="455"/>
      <c r="BF123" s="455"/>
      <c r="BG123" s="455"/>
      <c r="BH123" s="455"/>
      <c r="BI123" s="455"/>
      <c r="BJ123" s="455"/>
      <c r="BK123" s="455"/>
      <c r="BL123" s="455"/>
      <c r="BM123" s="455"/>
      <c r="BN123" s="455"/>
      <c r="BO123" s="455"/>
      <c r="BP123" s="455"/>
      <c r="BQ123" s="455"/>
      <c r="BR123" s="455"/>
      <c r="BS123" s="455"/>
      <c r="BT123" s="455"/>
      <c r="BU123" s="455"/>
      <c r="BV123" s="455"/>
      <c r="BW123" s="455"/>
      <c r="BX123" s="455"/>
      <c r="BY123" s="455"/>
    </row>
    <row r="124" spans="1:77" customFormat="1" ht="12.75">
      <c r="A124" s="145"/>
      <c r="B124" s="145"/>
      <c r="C124" s="145"/>
      <c r="D124" s="145"/>
      <c r="E124" s="145"/>
      <c r="F124" s="145"/>
      <c r="G124" s="145"/>
      <c r="H124" s="145"/>
      <c r="I124" s="210"/>
      <c r="J124" s="145"/>
      <c r="K124" s="145"/>
      <c r="L124" s="145"/>
      <c r="M124" s="145"/>
      <c r="N124" s="145"/>
      <c r="O124" s="145"/>
      <c r="P124" s="145"/>
      <c r="Q124" s="145"/>
      <c r="R124" s="145"/>
      <c r="S124" s="146"/>
      <c r="T124" s="457"/>
      <c r="U124" s="456"/>
      <c r="V124" s="455"/>
      <c r="W124" s="470"/>
      <c r="X124" s="470"/>
      <c r="Y124" s="470"/>
      <c r="Z124" s="470"/>
      <c r="AA124" s="470"/>
      <c r="AB124" s="470"/>
      <c r="AC124" s="470"/>
      <c r="AD124" s="470"/>
      <c r="AE124" s="470"/>
      <c r="AF124" s="470"/>
      <c r="AG124" s="470"/>
      <c r="AH124" s="470"/>
      <c r="AI124" s="455"/>
      <c r="AJ124" s="146"/>
      <c r="AK124" s="146"/>
      <c r="AL124" s="146"/>
      <c r="AM124" s="146"/>
      <c r="AN124" s="146"/>
      <c r="AO124" s="146"/>
      <c r="AP124" s="146"/>
      <c r="AQ124" s="146"/>
      <c r="AR124" s="146"/>
      <c r="AS124" s="146"/>
      <c r="AT124" s="146"/>
      <c r="AU124" s="146"/>
      <c r="AV124" s="146"/>
      <c r="AW124" s="146"/>
      <c r="AX124" s="146"/>
      <c r="AY124" s="146"/>
      <c r="AZ124" s="146"/>
      <c r="BA124" s="146"/>
      <c r="BB124" s="146"/>
      <c r="BC124" s="146"/>
      <c r="BD124" s="146"/>
      <c r="BE124" s="455"/>
      <c r="BF124" s="455"/>
      <c r="BG124" s="455"/>
      <c r="BH124" s="455"/>
      <c r="BI124" s="455"/>
      <c r="BJ124" s="455"/>
      <c r="BK124" s="455"/>
      <c r="BL124" s="455"/>
      <c r="BM124" s="455"/>
      <c r="BN124" s="455"/>
      <c r="BO124" s="455"/>
      <c r="BP124" s="455"/>
      <c r="BQ124" s="455"/>
      <c r="BR124" s="455"/>
      <c r="BS124" s="455"/>
      <c r="BT124" s="455"/>
      <c r="BU124" s="455"/>
      <c r="BV124" s="455"/>
      <c r="BW124" s="455"/>
      <c r="BX124" s="455"/>
      <c r="BY124" s="455"/>
    </row>
    <row r="125" spans="1:77" customFormat="1" ht="12.75">
      <c r="A125" s="145"/>
      <c r="B125" s="145"/>
      <c r="C125" s="145"/>
      <c r="D125" s="145"/>
      <c r="E125" s="145"/>
      <c r="F125" s="145"/>
      <c r="G125" s="145"/>
      <c r="H125" s="145"/>
      <c r="I125" s="210"/>
      <c r="J125" s="145"/>
      <c r="K125" s="145"/>
      <c r="L125" s="145"/>
      <c r="M125" s="145"/>
      <c r="N125" s="145"/>
      <c r="O125" s="145"/>
      <c r="P125" s="145"/>
      <c r="Q125" s="145"/>
      <c r="R125" s="145"/>
      <c r="S125" s="146"/>
      <c r="T125" s="457"/>
      <c r="U125" s="456"/>
      <c r="V125" s="455"/>
      <c r="W125" s="470"/>
      <c r="X125" s="470"/>
      <c r="Y125" s="470"/>
      <c r="Z125" s="470"/>
      <c r="AA125" s="470"/>
      <c r="AB125" s="470"/>
      <c r="AC125" s="470"/>
      <c r="AD125" s="470"/>
      <c r="AE125" s="470"/>
      <c r="AF125" s="470"/>
      <c r="AG125" s="470"/>
      <c r="AH125" s="470"/>
      <c r="AI125" s="455"/>
      <c r="AJ125" s="146"/>
      <c r="AK125" s="146"/>
      <c r="AL125" s="146"/>
      <c r="AM125" s="146"/>
      <c r="AN125" s="146"/>
      <c r="AO125" s="146"/>
      <c r="AP125" s="146"/>
      <c r="AQ125" s="146"/>
      <c r="AR125" s="146"/>
      <c r="AS125" s="146"/>
      <c r="AT125" s="146"/>
      <c r="AU125" s="146"/>
      <c r="AV125" s="146"/>
      <c r="AW125" s="146"/>
      <c r="AX125" s="146"/>
      <c r="AY125" s="146"/>
      <c r="AZ125" s="146"/>
      <c r="BA125" s="146"/>
      <c r="BB125" s="146"/>
      <c r="BC125" s="146"/>
      <c r="BD125" s="146"/>
      <c r="BE125" s="455"/>
      <c r="BF125" s="455"/>
      <c r="BG125" s="455"/>
      <c r="BH125" s="455"/>
      <c r="BI125" s="455"/>
      <c r="BJ125" s="455"/>
      <c r="BK125" s="455"/>
      <c r="BL125" s="455"/>
      <c r="BM125" s="455"/>
      <c r="BN125" s="455"/>
      <c r="BO125" s="455"/>
      <c r="BP125" s="455"/>
      <c r="BQ125" s="455"/>
      <c r="BR125" s="455"/>
      <c r="BS125" s="455"/>
      <c r="BT125" s="455"/>
      <c r="BU125" s="455"/>
      <c r="BV125" s="455"/>
      <c r="BW125" s="455"/>
      <c r="BX125" s="455"/>
      <c r="BY125" s="455"/>
    </row>
    <row r="126" spans="1:77" customFormat="1" ht="12.75">
      <c r="A126" s="145"/>
      <c r="B126" s="145"/>
      <c r="C126" s="145"/>
      <c r="D126" s="145"/>
      <c r="E126" s="145"/>
      <c r="F126" s="145"/>
      <c r="G126" s="145"/>
      <c r="H126" s="145"/>
      <c r="I126" s="210"/>
      <c r="J126" s="145"/>
      <c r="K126" s="145"/>
      <c r="L126" s="145"/>
      <c r="M126" s="145"/>
      <c r="N126" s="145"/>
      <c r="O126" s="145"/>
      <c r="P126" s="145"/>
      <c r="Q126" s="145"/>
      <c r="R126" s="145"/>
      <c r="S126" s="146"/>
      <c r="T126" s="457"/>
      <c r="U126" s="456"/>
      <c r="V126" s="455"/>
      <c r="W126" s="470"/>
      <c r="X126" s="470"/>
      <c r="Y126" s="470"/>
      <c r="Z126" s="470"/>
      <c r="AA126" s="470"/>
      <c r="AB126" s="470"/>
      <c r="AC126" s="470"/>
      <c r="AD126" s="470"/>
      <c r="AE126" s="470"/>
      <c r="AF126" s="470"/>
      <c r="AG126" s="470"/>
      <c r="AH126" s="470"/>
      <c r="AI126" s="455"/>
      <c r="AJ126" s="146"/>
      <c r="AK126" s="146"/>
      <c r="AL126" s="146"/>
      <c r="AM126" s="146"/>
      <c r="AN126" s="146"/>
      <c r="AO126" s="146"/>
      <c r="AP126" s="146"/>
      <c r="AQ126" s="146"/>
      <c r="AR126" s="146"/>
      <c r="AS126" s="146"/>
      <c r="AT126" s="146"/>
      <c r="AU126" s="146"/>
      <c r="AV126" s="146"/>
      <c r="AW126" s="146"/>
      <c r="AX126" s="146"/>
      <c r="AY126" s="146"/>
      <c r="AZ126" s="146"/>
      <c r="BA126" s="146"/>
      <c r="BB126" s="146"/>
      <c r="BC126" s="146"/>
      <c r="BD126" s="146"/>
      <c r="BE126" s="455"/>
      <c r="BF126" s="455"/>
      <c r="BG126" s="455"/>
      <c r="BH126" s="455"/>
      <c r="BI126" s="455"/>
      <c r="BJ126" s="455"/>
      <c r="BK126" s="455"/>
      <c r="BL126" s="455"/>
      <c r="BM126" s="455"/>
      <c r="BN126" s="455"/>
      <c r="BO126" s="455"/>
      <c r="BP126" s="455"/>
      <c r="BQ126" s="455"/>
      <c r="BR126" s="455"/>
      <c r="BS126" s="455"/>
      <c r="BT126" s="455"/>
      <c r="BU126" s="455"/>
      <c r="BV126" s="455"/>
      <c r="BW126" s="455"/>
      <c r="BX126" s="455"/>
      <c r="BY126" s="455"/>
    </row>
    <row r="127" spans="1:77" customFormat="1" ht="12.75">
      <c r="A127" s="145"/>
      <c r="B127" s="145"/>
      <c r="C127" s="145"/>
      <c r="D127" s="145"/>
      <c r="E127" s="145"/>
      <c r="F127" s="145"/>
      <c r="G127" s="145"/>
      <c r="H127" s="145"/>
      <c r="I127" s="210"/>
      <c r="J127" s="145"/>
      <c r="K127" s="145"/>
      <c r="L127" s="145"/>
      <c r="M127" s="145"/>
      <c r="N127" s="145"/>
      <c r="O127" s="145"/>
      <c r="P127" s="145"/>
      <c r="Q127" s="145"/>
      <c r="R127" s="145"/>
      <c r="S127" s="146"/>
      <c r="T127" s="457"/>
      <c r="U127" s="456"/>
      <c r="V127" s="455"/>
      <c r="W127" s="470"/>
      <c r="X127" s="470"/>
      <c r="Y127" s="470"/>
      <c r="Z127" s="470"/>
      <c r="AA127" s="470"/>
      <c r="AB127" s="470"/>
      <c r="AC127" s="470"/>
      <c r="AD127" s="470"/>
      <c r="AE127" s="470"/>
      <c r="AF127" s="470"/>
      <c r="AG127" s="470"/>
      <c r="AH127" s="470"/>
      <c r="AI127" s="455"/>
      <c r="AJ127" s="146"/>
      <c r="AK127" s="146"/>
      <c r="AL127" s="146"/>
      <c r="AM127" s="146"/>
      <c r="AN127" s="146"/>
      <c r="AO127" s="146"/>
      <c r="AP127" s="146"/>
      <c r="AQ127" s="146"/>
      <c r="AR127" s="146"/>
      <c r="AS127" s="146"/>
      <c r="AT127" s="146"/>
      <c r="AU127" s="146"/>
      <c r="AV127" s="146"/>
      <c r="AW127" s="146"/>
      <c r="AX127" s="146"/>
      <c r="AY127" s="146"/>
      <c r="AZ127" s="146"/>
      <c r="BA127" s="146"/>
      <c r="BB127" s="146"/>
      <c r="BC127" s="146"/>
      <c r="BD127" s="146"/>
      <c r="BE127" s="455"/>
      <c r="BF127" s="455"/>
      <c r="BG127" s="455"/>
      <c r="BH127" s="455"/>
      <c r="BI127" s="455"/>
      <c r="BJ127" s="455"/>
      <c r="BK127" s="455"/>
      <c r="BL127" s="455"/>
      <c r="BM127" s="455"/>
      <c r="BN127" s="455"/>
      <c r="BO127" s="455"/>
      <c r="BP127" s="455"/>
      <c r="BQ127" s="455"/>
      <c r="BR127" s="455"/>
      <c r="BS127" s="455"/>
      <c r="BT127" s="455"/>
      <c r="BU127" s="455"/>
      <c r="BV127" s="455"/>
      <c r="BW127" s="455"/>
      <c r="BX127" s="455"/>
      <c r="BY127" s="455"/>
    </row>
    <row r="128" spans="1:77" customFormat="1" ht="12.75">
      <c r="A128" s="145"/>
      <c r="B128" s="145"/>
      <c r="C128" s="145"/>
      <c r="D128" s="145"/>
      <c r="E128" s="145"/>
      <c r="F128" s="145"/>
      <c r="G128" s="145"/>
      <c r="H128" s="145"/>
      <c r="I128" s="210"/>
      <c r="J128" s="145"/>
      <c r="K128" s="145"/>
      <c r="L128" s="145"/>
      <c r="M128" s="145"/>
      <c r="N128" s="145"/>
      <c r="O128" s="145"/>
      <c r="P128" s="145"/>
      <c r="Q128" s="145"/>
      <c r="R128" s="145"/>
      <c r="S128" s="146"/>
      <c r="T128" s="457"/>
      <c r="U128" s="456"/>
      <c r="V128" s="455"/>
      <c r="W128" s="470"/>
      <c r="X128" s="470"/>
      <c r="Y128" s="470"/>
      <c r="Z128" s="470"/>
      <c r="AA128" s="470"/>
      <c r="AB128" s="470"/>
      <c r="AC128" s="470"/>
      <c r="AD128" s="470"/>
      <c r="AE128" s="470"/>
      <c r="AF128" s="470"/>
      <c r="AG128" s="470"/>
      <c r="AH128" s="470"/>
      <c r="AI128" s="455"/>
      <c r="AJ128" s="146"/>
      <c r="AK128" s="146"/>
      <c r="AL128" s="146"/>
      <c r="AM128" s="146"/>
      <c r="AN128" s="146"/>
      <c r="AO128" s="146"/>
      <c r="AP128" s="146"/>
      <c r="AQ128" s="146"/>
      <c r="AR128" s="146"/>
      <c r="AS128" s="146"/>
      <c r="AT128" s="146"/>
      <c r="AU128" s="146"/>
      <c r="AV128" s="146"/>
      <c r="AW128" s="146"/>
      <c r="AX128" s="146"/>
      <c r="AY128" s="146"/>
      <c r="AZ128" s="146"/>
      <c r="BA128" s="146"/>
      <c r="BB128" s="146"/>
      <c r="BC128" s="146"/>
      <c r="BD128" s="146"/>
      <c r="BE128" s="455"/>
      <c r="BF128" s="455"/>
      <c r="BG128" s="455"/>
      <c r="BH128" s="455"/>
      <c r="BI128" s="455"/>
      <c r="BJ128" s="455"/>
      <c r="BK128" s="455"/>
      <c r="BL128" s="455"/>
      <c r="BM128" s="455"/>
      <c r="BN128" s="455"/>
      <c r="BO128" s="455"/>
      <c r="BP128" s="455"/>
      <c r="BQ128" s="455"/>
      <c r="BR128" s="455"/>
      <c r="BS128" s="455"/>
      <c r="BT128" s="455"/>
      <c r="BU128" s="455"/>
      <c r="BV128" s="455"/>
      <c r="BW128" s="455"/>
      <c r="BX128" s="455"/>
      <c r="BY128" s="455"/>
    </row>
    <row r="129" spans="1:77" customFormat="1" ht="12.75">
      <c r="A129" s="145"/>
      <c r="B129" s="145"/>
      <c r="C129" s="145"/>
      <c r="D129" s="145"/>
      <c r="E129" s="145"/>
      <c r="F129" s="145"/>
      <c r="G129" s="145"/>
      <c r="H129" s="145"/>
      <c r="I129" s="210"/>
      <c r="J129" s="145"/>
      <c r="K129" s="145"/>
      <c r="L129" s="145"/>
      <c r="M129" s="145"/>
      <c r="N129" s="145"/>
      <c r="O129" s="145"/>
      <c r="P129" s="145"/>
      <c r="Q129" s="145"/>
      <c r="R129" s="145"/>
      <c r="S129" s="146"/>
      <c r="T129" s="457"/>
      <c r="U129" s="456"/>
      <c r="V129" s="455"/>
      <c r="W129" s="470"/>
      <c r="X129" s="470"/>
      <c r="Y129" s="470"/>
      <c r="Z129" s="470"/>
      <c r="AA129" s="470"/>
      <c r="AB129" s="470"/>
      <c r="AC129" s="470"/>
      <c r="AD129" s="470"/>
      <c r="AE129" s="470"/>
      <c r="AF129" s="470"/>
      <c r="AG129" s="470"/>
      <c r="AH129" s="470"/>
      <c r="AI129" s="455"/>
      <c r="AJ129" s="146"/>
      <c r="AK129" s="146"/>
      <c r="AL129" s="146"/>
      <c r="AM129" s="146"/>
      <c r="AN129" s="146"/>
      <c r="AO129" s="146"/>
      <c r="AP129" s="146"/>
      <c r="AQ129" s="146"/>
      <c r="AR129" s="146"/>
      <c r="AS129" s="146"/>
      <c r="AT129" s="146"/>
      <c r="AU129" s="146"/>
      <c r="AV129" s="146"/>
      <c r="AW129" s="146"/>
      <c r="AX129" s="146"/>
      <c r="AY129" s="146"/>
      <c r="AZ129" s="146"/>
      <c r="BA129" s="146"/>
      <c r="BB129" s="146"/>
      <c r="BC129" s="146"/>
      <c r="BD129" s="146"/>
      <c r="BE129" s="455"/>
      <c r="BF129" s="455"/>
      <c r="BG129" s="455"/>
      <c r="BH129" s="455"/>
      <c r="BI129" s="455"/>
      <c r="BJ129" s="455"/>
      <c r="BK129" s="455"/>
      <c r="BL129" s="455"/>
      <c r="BM129" s="455"/>
      <c r="BN129" s="455"/>
      <c r="BO129" s="455"/>
      <c r="BP129" s="455"/>
      <c r="BQ129" s="455"/>
      <c r="BR129" s="455"/>
      <c r="BS129" s="455"/>
      <c r="BT129" s="455"/>
      <c r="BU129" s="455"/>
      <c r="BV129" s="455"/>
      <c r="BW129" s="455"/>
      <c r="BX129" s="455"/>
      <c r="BY129" s="455"/>
    </row>
    <row r="130" spans="1:77" customFormat="1" ht="12.75">
      <c r="A130" s="145"/>
      <c r="B130" s="145"/>
      <c r="C130" s="145"/>
      <c r="D130" s="145"/>
      <c r="E130" s="145"/>
      <c r="F130" s="145"/>
      <c r="G130" s="145"/>
      <c r="H130" s="145"/>
      <c r="I130" s="210"/>
      <c r="J130" s="145"/>
      <c r="K130" s="145"/>
      <c r="L130" s="145"/>
      <c r="M130" s="145"/>
      <c r="N130" s="145"/>
      <c r="O130" s="145"/>
      <c r="P130" s="145"/>
      <c r="Q130" s="145"/>
      <c r="R130" s="145"/>
      <c r="S130" s="146"/>
      <c r="T130" s="457"/>
      <c r="U130" s="456"/>
      <c r="V130" s="455"/>
      <c r="W130" s="470"/>
      <c r="X130" s="470"/>
      <c r="Y130" s="470"/>
      <c r="Z130" s="470"/>
      <c r="AA130" s="470"/>
      <c r="AB130" s="470"/>
      <c r="AC130" s="470"/>
      <c r="AD130" s="470"/>
      <c r="AE130" s="470"/>
      <c r="AF130" s="470"/>
      <c r="AG130" s="470"/>
      <c r="AH130" s="470"/>
      <c r="AI130" s="455"/>
      <c r="AJ130" s="146"/>
      <c r="AK130" s="146"/>
      <c r="AL130" s="146"/>
      <c r="AM130" s="146"/>
      <c r="AN130" s="146"/>
      <c r="AO130" s="146"/>
      <c r="AP130" s="146"/>
      <c r="AQ130" s="146"/>
      <c r="AR130" s="146"/>
      <c r="AS130" s="146"/>
      <c r="AT130" s="146"/>
      <c r="AU130" s="146"/>
      <c r="AV130" s="146"/>
      <c r="AW130" s="146"/>
      <c r="AX130" s="146"/>
      <c r="AY130" s="146"/>
      <c r="AZ130" s="146"/>
      <c r="BA130" s="146"/>
      <c r="BB130" s="146"/>
      <c r="BC130" s="146"/>
      <c r="BD130" s="146"/>
      <c r="BE130" s="455"/>
      <c r="BF130" s="455"/>
      <c r="BG130" s="455"/>
      <c r="BH130" s="455"/>
      <c r="BI130" s="455"/>
      <c r="BJ130" s="455"/>
      <c r="BK130" s="455"/>
      <c r="BL130" s="455"/>
      <c r="BM130" s="455"/>
      <c r="BN130" s="455"/>
      <c r="BO130" s="455"/>
      <c r="BP130" s="455"/>
      <c r="BQ130" s="455"/>
      <c r="BR130" s="455"/>
      <c r="BS130" s="455"/>
      <c r="BT130" s="455"/>
      <c r="BU130" s="455"/>
      <c r="BV130" s="455"/>
      <c r="BW130" s="455"/>
      <c r="BX130" s="455"/>
      <c r="BY130" s="455"/>
    </row>
    <row r="131" spans="1:77" customFormat="1" ht="12.75">
      <c r="A131" s="145"/>
      <c r="B131" s="145"/>
      <c r="C131" s="145"/>
      <c r="D131" s="145"/>
      <c r="E131" s="145"/>
      <c r="F131" s="145"/>
      <c r="G131" s="145"/>
      <c r="H131" s="145"/>
      <c r="I131" s="210"/>
      <c r="J131" s="145"/>
      <c r="K131" s="145"/>
      <c r="L131" s="145"/>
      <c r="M131" s="145"/>
      <c r="N131" s="145"/>
      <c r="O131" s="145"/>
      <c r="P131" s="145"/>
      <c r="Q131" s="145"/>
      <c r="R131" s="145"/>
      <c r="S131" s="146"/>
      <c r="T131" s="457"/>
      <c r="U131" s="456"/>
      <c r="V131" s="455"/>
      <c r="W131" s="470"/>
      <c r="X131" s="470"/>
      <c r="Y131" s="470"/>
      <c r="Z131" s="470"/>
      <c r="AA131" s="470"/>
      <c r="AB131" s="470"/>
      <c r="AC131" s="470"/>
      <c r="AD131" s="470"/>
      <c r="AE131" s="470"/>
      <c r="AF131" s="470"/>
      <c r="AG131" s="470"/>
      <c r="AH131" s="470"/>
      <c r="AI131" s="455"/>
      <c r="AJ131" s="146"/>
      <c r="AK131" s="146"/>
      <c r="AL131" s="146"/>
      <c r="AM131" s="146"/>
      <c r="AN131" s="146"/>
      <c r="AO131" s="146"/>
      <c r="AP131" s="146"/>
      <c r="AQ131" s="146"/>
      <c r="AR131" s="146"/>
      <c r="AS131" s="146"/>
      <c r="AT131" s="146"/>
      <c r="AU131" s="146"/>
      <c r="AV131" s="146"/>
      <c r="AW131" s="146"/>
      <c r="AX131" s="146"/>
      <c r="AY131" s="146"/>
      <c r="AZ131" s="146"/>
      <c r="BA131" s="146"/>
      <c r="BB131" s="146"/>
      <c r="BC131" s="146"/>
      <c r="BD131" s="146"/>
      <c r="BE131" s="455"/>
      <c r="BF131" s="455"/>
      <c r="BG131" s="455"/>
      <c r="BH131" s="455"/>
      <c r="BI131" s="455"/>
      <c r="BJ131" s="455"/>
      <c r="BK131" s="455"/>
      <c r="BL131" s="455"/>
      <c r="BM131" s="455"/>
      <c r="BN131" s="455"/>
      <c r="BO131" s="455"/>
      <c r="BP131" s="455"/>
      <c r="BQ131" s="455"/>
      <c r="BR131" s="455"/>
      <c r="BS131" s="455"/>
      <c r="BT131" s="455"/>
      <c r="BU131" s="455"/>
      <c r="BV131" s="455"/>
      <c r="BW131" s="455"/>
      <c r="BX131" s="455"/>
      <c r="BY131" s="455"/>
    </row>
    <row r="132" spans="1:77" customFormat="1" ht="12.75">
      <c r="A132" s="145"/>
      <c r="B132" s="145"/>
      <c r="C132" s="145"/>
      <c r="D132" s="145"/>
      <c r="E132" s="145"/>
      <c r="F132" s="145"/>
      <c r="G132" s="145"/>
      <c r="H132" s="145"/>
      <c r="I132" s="210"/>
      <c r="J132" s="145"/>
      <c r="K132" s="145"/>
      <c r="L132" s="145"/>
      <c r="M132" s="145"/>
      <c r="N132" s="145"/>
      <c r="O132" s="145"/>
      <c r="P132" s="145"/>
      <c r="Q132" s="145"/>
      <c r="R132" s="145"/>
      <c r="S132" s="146"/>
      <c r="T132" s="457"/>
      <c r="U132" s="456"/>
      <c r="V132" s="455"/>
      <c r="W132" s="470"/>
      <c r="X132" s="470"/>
      <c r="Y132" s="470"/>
      <c r="Z132" s="470"/>
      <c r="AA132" s="470"/>
      <c r="AB132" s="470"/>
      <c r="AC132" s="470"/>
      <c r="AD132" s="470"/>
      <c r="AE132" s="470"/>
      <c r="AF132" s="470"/>
      <c r="AG132" s="470"/>
      <c r="AH132" s="470"/>
      <c r="AI132" s="455"/>
      <c r="AJ132" s="146"/>
      <c r="AK132" s="146"/>
      <c r="AL132" s="146"/>
      <c r="AM132" s="146"/>
      <c r="AN132" s="146"/>
      <c r="AO132" s="146"/>
      <c r="AP132" s="146"/>
      <c r="AQ132" s="146"/>
      <c r="AR132" s="146"/>
      <c r="AS132" s="146"/>
      <c r="AT132" s="146"/>
      <c r="AU132" s="146"/>
      <c r="AV132" s="146"/>
      <c r="AW132" s="146"/>
      <c r="AX132" s="146"/>
      <c r="AY132" s="146"/>
      <c r="AZ132" s="146"/>
      <c r="BA132" s="146"/>
      <c r="BB132" s="146"/>
      <c r="BC132" s="146"/>
      <c r="BD132" s="146"/>
      <c r="BE132" s="455"/>
      <c r="BF132" s="455"/>
      <c r="BG132" s="455"/>
      <c r="BH132" s="455"/>
      <c r="BI132" s="455"/>
      <c r="BJ132" s="455"/>
      <c r="BK132" s="455"/>
      <c r="BL132" s="455"/>
      <c r="BM132" s="455"/>
      <c r="BN132" s="455"/>
      <c r="BO132" s="455"/>
      <c r="BP132" s="455"/>
      <c r="BQ132" s="455"/>
      <c r="BR132" s="455"/>
      <c r="BS132" s="455"/>
      <c r="BT132" s="455"/>
      <c r="BU132" s="455"/>
      <c r="BV132" s="455"/>
      <c r="BW132" s="455"/>
      <c r="BX132" s="455"/>
      <c r="BY132" s="455"/>
    </row>
    <row r="133" spans="1:77" customFormat="1" ht="12.75">
      <c r="A133" s="145"/>
      <c r="B133" s="145"/>
      <c r="C133" s="145"/>
      <c r="D133" s="145"/>
      <c r="E133" s="145"/>
      <c r="F133" s="145"/>
      <c r="G133" s="145"/>
      <c r="H133" s="145"/>
      <c r="I133" s="210"/>
      <c r="J133" s="145"/>
      <c r="K133" s="145"/>
      <c r="L133" s="145"/>
      <c r="M133" s="145"/>
      <c r="N133" s="145"/>
      <c r="O133" s="145"/>
      <c r="P133" s="145"/>
      <c r="Q133" s="145"/>
      <c r="R133" s="145"/>
      <c r="S133" s="146"/>
      <c r="T133" s="457"/>
      <c r="U133" s="456"/>
      <c r="V133" s="455"/>
      <c r="W133" s="470"/>
      <c r="X133" s="470"/>
      <c r="Y133" s="470"/>
      <c r="Z133" s="470"/>
      <c r="AA133" s="470"/>
      <c r="AB133" s="470"/>
      <c r="AC133" s="470"/>
      <c r="AD133" s="470"/>
      <c r="AE133" s="470"/>
      <c r="AF133" s="470"/>
      <c r="AG133" s="470"/>
      <c r="AH133" s="470"/>
      <c r="AI133" s="455"/>
      <c r="AJ133" s="146"/>
      <c r="AK133" s="146"/>
      <c r="AL133" s="146"/>
      <c r="AM133" s="146"/>
      <c r="AN133" s="146"/>
      <c r="AO133" s="146"/>
      <c r="AP133" s="146"/>
      <c r="AQ133" s="146"/>
      <c r="AR133" s="146"/>
      <c r="AS133" s="146"/>
      <c r="AT133" s="146"/>
      <c r="AU133" s="146"/>
      <c r="AV133" s="146"/>
      <c r="AW133" s="146"/>
      <c r="AX133" s="146"/>
      <c r="AY133" s="146"/>
      <c r="AZ133" s="146"/>
      <c r="BA133" s="146"/>
      <c r="BB133" s="146"/>
      <c r="BC133" s="146"/>
      <c r="BD133" s="146"/>
      <c r="BE133" s="455"/>
      <c r="BF133" s="455"/>
      <c r="BG133" s="455"/>
      <c r="BH133" s="455"/>
      <c r="BI133" s="455"/>
      <c r="BJ133" s="455"/>
      <c r="BK133" s="455"/>
      <c r="BL133" s="455"/>
      <c r="BM133" s="455"/>
      <c r="BN133" s="455"/>
      <c r="BO133" s="455"/>
      <c r="BP133" s="455"/>
      <c r="BQ133" s="455"/>
      <c r="BR133" s="455"/>
      <c r="BS133" s="455"/>
      <c r="BT133" s="455"/>
      <c r="BU133" s="455"/>
      <c r="BV133" s="455"/>
      <c r="BW133" s="455"/>
      <c r="BX133" s="455"/>
      <c r="BY133" s="455"/>
    </row>
    <row r="134" spans="1:77" customFormat="1" ht="12.75">
      <c r="A134" s="145"/>
      <c r="B134" s="145"/>
      <c r="C134" s="145"/>
      <c r="D134" s="145"/>
      <c r="E134" s="145"/>
      <c r="F134" s="145"/>
      <c r="G134" s="145"/>
      <c r="H134" s="145"/>
      <c r="I134" s="210"/>
      <c r="J134" s="145"/>
      <c r="K134" s="145"/>
      <c r="L134" s="145"/>
      <c r="M134" s="145"/>
      <c r="N134" s="145"/>
      <c r="O134" s="145"/>
      <c r="P134" s="145"/>
      <c r="Q134" s="145"/>
      <c r="R134" s="145"/>
      <c r="S134" s="146"/>
      <c r="T134" s="457"/>
      <c r="U134" s="456"/>
      <c r="V134" s="455"/>
      <c r="W134" s="470"/>
      <c r="X134" s="470"/>
      <c r="Y134" s="470"/>
      <c r="Z134" s="470"/>
      <c r="AA134" s="470"/>
      <c r="AB134" s="470"/>
      <c r="AC134" s="470"/>
      <c r="AD134" s="470"/>
      <c r="AE134" s="470"/>
      <c r="AF134" s="470"/>
      <c r="AG134" s="470"/>
      <c r="AH134" s="470"/>
      <c r="AI134" s="455"/>
      <c r="AJ134" s="146"/>
      <c r="AK134" s="146"/>
      <c r="AL134" s="146"/>
      <c r="AM134" s="146"/>
      <c r="AN134" s="146"/>
      <c r="AO134" s="146"/>
      <c r="AP134" s="146"/>
      <c r="AQ134" s="146"/>
      <c r="AR134" s="146"/>
      <c r="AS134" s="146"/>
      <c r="AT134" s="146"/>
      <c r="AU134" s="146"/>
      <c r="AV134" s="146"/>
      <c r="AW134" s="146"/>
      <c r="AX134" s="146"/>
      <c r="AY134" s="146"/>
      <c r="AZ134" s="146"/>
      <c r="BA134" s="146"/>
      <c r="BB134" s="146"/>
      <c r="BC134" s="146"/>
      <c r="BD134" s="146"/>
      <c r="BE134" s="455"/>
      <c r="BF134" s="455"/>
      <c r="BG134" s="455"/>
      <c r="BH134" s="455"/>
      <c r="BI134" s="455"/>
      <c r="BJ134" s="455"/>
      <c r="BK134" s="455"/>
      <c r="BL134" s="455"/>
      <c r="BM134" s="455"/>
      <c r="BN134" s="455"/>
      <c r="BO134" s="455"/>
      <c r="BP134" s="455"/>
      <c r="BQ134" s="455"/>
      <c r="BR134" s="455"/>
      <c r="BS134" s="455"/>
      <c r="BT134" s="455"/>
      <c r="BU134" s="455"/>
      <c r="BV134" s="455"/>
      <c r="BW134" s="455"/>
      <c r="BX134" s="455"/>
      <c r="BY134" s="455"/>
    </row>
    <row r="135" spans="1:77" customFormat="1" ht="12.75">
      <c r="A135" s="145"/>
      <c r="B135" s="145"/>
      <c r="C135" s="145"/>
      <c r="D135" s="145"/>
      <c r="E135" s="145"/>
      <c r="F135" s="145"/>
      <c r="G135" s="145"/>
      <c r="H135" s="145"/>
      <c r="I135" s="210"/>
      <c r="J135" s="145"/>
      <c r="K135" s="145"/>
      <c r="L135" s="145"/>
      <c r="M135" s="145"/>
      <c r="N135" s="145"/>
      <c r="O135" s="145"/>
      <c r="P135" s="145"/>
      <c r="Q135" s="145"/>
      <c r="R135" s="145"/>
      <c r="S135" s="146"/>
      <c r="T135" s="457"/>
      <c r="U135" s="456"/>
      <c r="V135" s="455"/>
      <c r="W135" s="470"/>
      <c r="X135" s="470"/>
      <c r="Y135" s="470"/>
      <c r="Z135" s="470"/>
      <c r="AA135" s="470"/>
      <c r="AB135" s="470"/>
      <c r="AC135" s="470"/>
      <c r="AD135" s="470"/>
      <c r="AE135" s="470"/>
      <c r="AF135" s="470"/>
      <c r="AG135" s="470"/>
      <c r="AH135" s="470"/>
      <c r="AI135" s="455"/>
      <c r="AJ135" s="146"/>
      <c r="AK135" s="146"/>
      <c r="AL135" s="146"/>
      <c r="AM135" s="146"/>
      <c r="AN135" s="146"/>
      <c r="AO135" s="146"/>
      <c r="AP135" s="146"/>
      <c r="AQ135" s="146"/>
      <c r="AR135" s="146"/>
      <c r="AS135" s="146"/>
      <c r="AT135" s="146"/>
      <c r="AU135" s="146"/>
      <c r="AV135" s="146"/>
      <c r="AW135" s="146"/>
      <c r="AX135" s="146"/>
      <c r="AY135" s="146"/>
      <c r="AZ135" s="146"/>
      <c r="BA135" s="146"/>
      <c r="BB135" s="146"/>
      <c r="BC135" s="146"/>
      <c r="BD135" s="146"/>
      <c r="BE135" s="455"/>
      <c r="BF135" s="455"/>
      <c r="BG135" s="455"/>
      <c r="BH135" s="455"/>
      <c r="BI135" s="455"/>
      <c r="BJ135" s="455"/>
      <c r="BK135" s="455"/>
      <c r="BL135" s="455"/>
      <c r="BM135" s="455"/>
      <c r="BN135" s="455"/>
      <c r="BO135" s="455"/>
      <c r="BP135" s="455"/>
      <c r="BQ135" s="455"/>
      <c r="BR135" s="455"/>
      <c r="BS135" s="455"/>
      <c r="BT135" s="455"/>
      <c r="BU135" s="455"/>
      <c r="BV135" s="455"/>
      <c r="BW135" s="455"/>
      <c r="BX135" s="455"/>
      <c r="BY135" s="455"/>
    </row>
    <row r="136" spans="1:77" customFormat="1" ht="12.75">
      <c r="A136" s="145"/>
      <c r="B136" s="145"/>
      <c r="C136" s="145"/>
      <c r="D136" s="145"/>
      <c r="E136" s="145"/>
      <c r="F136" s="145"/>
      <c r="G136" s="145"/>
      <c r="H136" s="145"/>
      <c r="I136" s="210"/>
      <c r="J136" s="145"/>
      <c r="K136" s="145"/>
      <c r="L136" s="145"/>
      <c r="M136" s="145"/>
      <c r="N136" s="145"/>
      <c r="O136" s="145"/>
      <c r="P136" s="145"/>
      <c r="Q136" s="145"/>
      <c r="R136" s="145"/>
      <c r="S136" s="146"/>
      <c r="T136" s="457"/>
      <c r="U136" s="456"/>
      <c r="V136" s="455"/>
      <c r="W136" s="470"/>
      <c r="X136" s="470"/>
      <c r="Y136" s="470"/>
      <c r="Z136" s="470"/>
      <c r="AA136" s="470"/>
      <c r="AB136" s="470"/>
      <c r="AC136" s="470"/>
      <c r="AD136" s="470"/>
      <c r="AE136" s="470"/>
      <c r="AF136" s="470"/>
      <c r="AG136" s="470"/>
      <c r="AH136" s="470"/>
      <c r="AI136" s="455"/>
      <c r="AJ136" s="146"/>
      <c r="AK136" s="146"/>
      <c r="AL136" s="146"/>
      <c r="AM136" s="146"/>
      <c r="AN136" s="146"/>
      <c r="AO136" s="146"/>
      <c r="AP136" s="146"/>
      <c r="AQ136" s="146"/>
      <c r="AR136" s="146"/>
      <c r="AS136" s="146"/>
      <c r="AT136" s="146"/>
      <c r="AU136" s="146"/>
      <c r="AV136" s="146"/>
      <c r="AW136" s="146"/>
      <c r="AX136" s="146"/>
      <c r="AY136" s="146"/>
      <c r="AZ136" s="146"/>
      <c r="BA136" s="146"/>
      <c r="BB136" s="146"/>
      <c r="BC136" s="146"/>
      <c r="BD136" s="146"/>
      <c r="BE136" s="455"/>
      <c r="BF136" s="455"/>
      <c r="BG136" s="455"/>
      <c r="BH136" s="455"/>
      <c r="BI136" s="455"/>
      <c r="BJ136" s="455"/>
      <c r="BK136" s="455"/>
      <c r="BL136" s="455"/>
      <c r="BM136" s="455"/>
      <c r="BN136" s="455"/>
      <c r="BO136" s="455"/>
      <c r="BP136" s="455"/>
      <c r="BQ136" s="455"/>
      <c r="BR136" s="455"/>
      <c r="BS136" s="455"/>
      <c r="BT136" s="455"/>
      <c r="BU136" s="455"/>
      <c r="BV136" s="455"/>
      <c r="BW136" s="455"/>
      <c r="BX136" s="455"/>
      <c r="BY136" s="455"/>
    </row>
    <row r="137" spans="1:77" customFormat="1" ht="12.75">
      <c r="A137" s="145"/>
      <c r="B137" s="145"/>
      <c r="C137" s="145"/>
      <c r="D137" s="145"/>
      <c r="E137" s="145"/>
      <c r="F137" s="145"/>
      <c r="G137" s="145"/>
      <c r="H137" s="145"/>
      <c r="I137" s="210"/>
      <c r="J137" s="145"/>
      <c r="K137" s="145"/>
      <c r="L137" s="145"/>
      <c r="M137" s="145"/>
      <c r="N137" s="145"/>
      <c r="O137" s="145"/>
      <c r="P137" s="145"/>
      <c r="Q137" s="145"/>
      <c r="R137" s="145"/>
      <c r="S137" s="146"/>
      <c r="T137" s="457"/>
      <c r="U137" s="456"/>
      <c r="V137" s="455"/>
      <c r="W137" s="470"/>
      <c r="X137" s="470"/>
      <c r="Y137" s="470"/>
      <c r="Z137" s="470"/>
      <c r="AA137" s="470"/>
      <c r="AB137" s="470"/>
      <c r="AC137" s="470"/>
      <c r="AD137" s="470"/>
      <c r="AE137" s="470"/>
      <c r="AF137" s="470"/>
      <c r="AG137" s="470"/>
      <c r="AH137" s="470"/>
      <c r="AI137" s="455"/>
      <c r="AJ137" s="146"/>
      <c r="AK137" s="146"/>
      <c r="AL137" s="146"/>
      <c r="AM137" s="146"/>
      <c r="AN137" s="146"/>
      <c r="AO137" s="146"/>
      <c r="AP137" s="146"/>
      <c r="AQ137" s="146"/>
      <c r="AR137" s="146"/>
      <c r="AS137" s="146"/>
      <c r="AT137" s="146"/>
      <c r="AU137" s="146"/>
      <c r="AV137" s="146"/>
      <c r="AW137" s="146"/>
      <c r="AX137" s="146"/>
      <c r="AY137" s="146"/>
      <c r="AZ137" s="146"/>
      <c r="BA137" s="146"/>
      <c r="BB137" s="146"/>
      <c r="BC137" s="146"/>
      <c r="BD137" s="146"/>
      <c r="BE137" s="455"/>
      <c r="BF137" s="455"/>
      <c r="BG137" s="455"/>
      <c r="BH137" s="455"/>
      <c r="BI137" s="455"/>
      <c r="BJ137" s="455"/>
      <c r="BK137" s="455"/>
      <c r="BL137" s="455"/>
      <c r="BM137" s="455"/>
      <c r="BN137" s="455"/>
      <c r="BO137" s="455"/>
      <c r="BP137" s="455"/>
      <c r="BQ137" s="455"/>
      <c r="BR137" s="455"/>
      <c r="BS137" s="455"/>
      <c r="BT137" s="455"/>
      <c r="BU137" s="455"/>
      <c r="BV137" s="455"/>
      <c r="BW137" s="455"/>
      <c r="BX137" s="455"/>
      <c r="BY137" s="455"/>
    </row>
    <row r="138" spans="1:77" customFormat="1" ht="12.75">
      <c r="A138" s="145"/>
      <c r="B138" s="145"/>
      <c r="C138" s="145"/>
      <c r="D138" s="145"/>
      <c r="E138" s="145"/>
      <c r="F138" s="145"/>
      <c r="G138" s="145"/>
      <c r="H138" s="145"/>
      <c r="I138" s="210"/>
      <c r="J138" s="145"/>
      <c r="K138" s="145"/>
      <c r="L138" s="145"/>
      <c r="M138" s="145"/>
      <c r="N138" s="145"/>
      <c r="O138" s="145"/>
      <c r="P138" s="145"/>
      <c r="Q138" s="145"/>
      <c r="R138" s="145"/>
      <c r="S138" s="146"/>
      <c r="T138" s="457"/>
      <c r="U138" s="456"/>
      <c r="V138" s="455"/>
      <c r="W138" s="470"/>
      <c r="X138" s="470"/>
      <c r="Y138" s="470"/>
      <c r="Z138" s="470"/>
      <c r="AA138" s="470"/>
      <c r="AB138" s="470"/>
      <c r="AC138" s="470"/>
      <c r="AD138" s="470"/>
      <c r="AE138" s="470"/>
      <c r="AF138" s="470"/>
      <c r="AG138" s="470"/>
      <c r="AH138" s="470"/>
      <c r="AI138" s="455"/>
      <c r="AJ138" s="146"/>
      <c r="AK138" s="146"/>
      <c r="AL138" s="146"/>
      <c r="AM138" s="146"/>
      <c r="AN138" s="146"/>
      <c r="AO138" s="146"/>
      <c r="AP138" s="146"/>
      <c r="AQ138" s="146"/>
      <c r="AR138" s="146"/>
      <c r="AS138" s="146"/>
      <c r="AT138" s="146"/>
      <c r="AU138" s="146"/>
      <c r="AV138" s="146"/>
      <c r="AW138" s="146"/>
      <c r="AX138" s="146"/>
      <c r="AY138" s="146"/>
      <c r="AZ138" s="146"/>
      <c r="BA138" s="146"/>
      <c r="BB138" s="146"/>
      <c r="BC138" s="146"/>
      <c r="BD138" s="146"/>
      <c r="BE138" s="455"/>
      <c r="BF138" s="455"/>
      <c r="BG138" s="455"/>
      <c r="BH138" s="455"/>
      <c r="BI138" s="455"/>
      <c r="BJ138" s="455"/>
      <c r="BK138" s="455"/>
      <c r="BL138" s="455"/>
      <c r="BM138" s="455"/>
      <c r="BN138" s="455"/>
      <c r="BO138" s="455"/>
      <c r="BP138" s="455"/>
      <c r="BQ138" s="455"/>
      <c r="BR138" s="455"/>
      <c r="BS138" s="455"/>
      <c r="BT138" s="455"/>
      <c r="BU138" s="455"/>
      <c r="BV138" s="455"/>
      <c r="BW138" s="455"/>
      <c r="BX138" s="455"/>
      <c r="BY138" s="455"/>
    </row>
    <row r="139" spans="1:77" customFormat="1" ht="12.75">
      <c r="A139" s="145"/>
      <c r="B139" s="145"/>
      <c r="C139" s="145"/>
      <c r="D139" s="145"/>
      <c r="E139" s="145"/>
      <c r="F139" s="145"/>
      <c r="G139" s="145"/>
      <c r="H139" s="145"/>
      <c r="I139" s="210"/>
      <c r="J139" s="145"/>
      <c r="K139" s="145"/>
      <c r="L139" s="145"/>
      <c r="M139" s="145"/>
      <c r="N139" s="145"/>
      <c r="O139" s="145"/>
      <c r="P139" s="145"/>
      <c r="Q139" s="145"/>
      <c r="R139" s="145"/>
      <c r="S139" s="146"/>
      <c r="T139" s="457"/>
      <c r="U139" s="456"/>
      <c r="V139" s="455"/>
      <c r="W139" s="470"/>
      <c r="X139" s="470"/>
      <c r="Y139" s="470"/>
      <c r="Z139" s="470"/>
      <c r="AA139" s="470"/>
      <c r="AB139" s="470"/>
      <c r="AC139" s="470"/>
      <c r="AD139" s="470"/>
      <c r="AE139" s="470"/>
      <c r="AF139" s="470"/>
      <c r="AG139" s="470"/>
      <c r="AH139" s="470"/>
      <c r="AI139" s="455"/>
      <c r="AJ139" s="146"/>
      <c r="AK139" s="146"/>
      <c r="AL139" s="146"/>
      <c r="AM139" s="146"/>
      <c r="AN139" s="146"/>
      <c r="AO139" s="146"/>
      <c r="AP139" s="146"/>
      <c r="AQ139" s="146"/>
      <c r="AR139" s="146"/>
      <c r="AS139" s="146"/>
      <c r="AT139" s="146"/>
      <c r="AU139" s="146"/>
      <c r="AV139" s="146"/>
      <c r="AW139" s="146"/>
      <c r="AX139" s="146"/>
      <c r="AY139" s="146"/>
      <c r="AZ139" s="146"/>
      <c r="BA139" s="146"/>
      <c r="BB139" s="146"/>
      <c r="BC139" s="146"/>
      <c r="BD139" s="146"/>
      <c r="BE139" s="455"/>
      <c r="BF139" s="455"/>
      <c r="BG139" s="455"/>
      <c r="BH139" s="455"/>
      <c r="BI139" s="455"/>
      <c r="BJ139" s="455"/>
      <c r="BK139" s="455"/>
      <c r="BL139" s="455"/>
      <c r="BM139" s="455"/>
      <c r="BN139" s="455"/>
      <c r="BO139" s="455"/>
      <c r="BP139" s="455"/>
      <c r="BQ139" s="455"/>
      <c r="BR139" s="455"/>
      <c r="BS139" s="455"/>
      <c r="BT139" s="455"/>
      <c r="BU139" s="455"/>
      <c r="BV139" s="455"/>
      <c r="BW139" s="455"/>
      <c r="BX139" s="455"/>
      <c r="BY139" s="455"/>
    </row>
    <row r="140" spans="1:77" customFormat="1" ht="12.75">
      <c r="A140" s="145"/>
      <c r="B140" s="145"/>
      <c r="C140" s="145"/>
      <c r="D140" s="145"/>
      <c r="E140" s="145"/>
      <c r="F140" s="145"/>
      <c r="G140" s="145"/>
      <c r="H140" s="145"/>
      <c r="I140" s="210"/>
      <c r="J140" s="145"/>
      <c r="K140" s="145"/>
      <c r="L140" s="145"/>
      <c r="M140" s="145"/>
      <c r="N140" s="145"/>
      <c r="O140" s="145"/>
      <c r="P140" s="145"/>
      <c r="Q140" s="145"/>
      <c r="R140" s="145"/>
      <c r="S140" s="146"/>
      <c r="T140" s="457"/>
      <c r="U140" s="456"/>
      <c r="V140" s="455"/>
      <c r="W140" s="470"/>
      <c r="X140" s="470"/>
      <c r="Y140" s="470"/>
      <c r="Z140" s="470"/>
      <c r="AA140" s="470"/>
      <c r="AB140" s="470"/>
      <c r="AC140" s="470"/>
      <c r="AD140" s="470"/>
      <c r="AE140" s="470"/>
      <c r="AF140" s="470"/>
      <c r="AG140" s="470"/>
      <c r="AH140" s="470"/>
      <c r="AI140" s="455"/>
      <c r="AJ140" s="146"/>
      <c r="AK140" s="146"/>
      <c r="AL140" s="146"/>
      <c r="AM140" s="146"/>
      <c r="AN140" s="146"/>
      <c r="AO140" s="146"/>
      <c r="AP140" s="146"/>
      <c r="AQ140" s="146"/>
      <c r="AR140" s="146"/>
      <c r="AS140" s="146"/>
      <c r="AT140" s="146"/>
      <c r="AU140" s="146"/>
      <c r="AV140" s="146"/>
      <c r="AW140" s="146"/>
      <c r="AX140" s="146"/>
      <c r="AY140" s="146"/>
      <c r="AZ140" s="146"/>
      <c r="BA140" s="146"/>
      <c r="BB140" s="146"/>
      <c r="BC140" s="146"/>
      <c r="BD140" s="146"/>
      <c r="BE140" s="455"/>
      <c r="BF140" s="455"/>
      <c r="BG140" s="455"/>
      <c r="BH140" s="455"/>
      <c r="BI140" s="455"/>
      <c r="BJ140" s="455"/>
      <c r="BK140" s="455"/>
      <c r="BL140" s="455"/>
      <c r="BM140" s="455"/>
      <c r="BN140" s="455"/>
      <c r="BO140" s="455"/>
      <c r="BP140" s="455"/>
      <c r="BQ140" s="455"/>
      <c r="BR140" s="455"/>
      <c r="BS140" s="455"/>
      <c r="BT140" s="455"/>
      <c r="BU140" s="455"/>
      <c r="BV140" s="455"/>
      <c r="BW140" s="455"/>
      <c r="BX140" s="455"/>
      <c r="BY140" s="455"/>
    </row>
    <row r="141" spans="1:77" customFormat="1" ht="12.75">
      <c r="A141" s="145"/>
      <c r="B141" s="145"/>
      <c r="C141" s="145"/>
      <c r="D141" s="145"/>
      <c r="E141" s="145"/>
      <c r="F141" s="145"/>
      <c r="G141" s="145"/>
      <c r="H141" s="145"/>
      <c r="I141" s="210"/>
      <c r="J141" s="145"/>
      <c r="K141" s="145"/>
      <c r="L141" s="145"/>
      <c r="M141" s="145"/>
      <c r="N141" s="145"/>
      <c r="O141" s="145"/>
      <c r="P141" s="145"/>
      <c r="Q141" s="145"/>
      <c r="R141" s="145"/>
      <c r="S141" s="146"/>
      <c r="T141" s="457"/>
      <c r="U141" s="456"/>
      <c r="V141" s="455"/>
      <c r="W141" s="470"/>
      <c r="X141" s="470"/>
      <c r="Y141" s="470"/>
      <c r="Z141" s="470"/>
      <c r="AA141" s="470"/>
      <c r="AB141" s="470"/>
      <c r="AC141" s="470"/>
      <c r="AD141" s="470"/>
      <c r="AE141" s="470"/>
      <c r="AF141" s="470"/>
      <c r="AG141" s="470"/>
      <c r="AH141" s="470"/>
      <c r="AI141" s="455"/>
      <c r="AJ141" s="146"/>
      <c r="AK141" s="146"/>
      <c r="AL141" s="146"/>
      <c r="AM141" s="146"/>
      <c r="AN141" s="146"/>
      <c r="AO141" s="146"/>
      <c r="AP141" s="146"/>
      <c r="AQ141" s="146"/>
      <c r="AR141" s="146"/>
      <c r="AS141" s="146"/>
      <c r="AT141" s="146"/>
      <c r="AU141" s="146"/>
      <c r="AV141" s="146"/>
      <c r="AW141" s="146"/>
      <c r="AX141" s="146"/>
      <c r="AY141" s="146"/>
      <c r="AZ141" s="146"/>
      <c r="BA141" s="146"/>
      <c r="BB141" s="146"/>
      <c r="BC141" s="146"/>
      <c r="BD141" s="146"/>
      <c r="BE141" s="455"/>
      <c r="BF141" s="455"/>
      <c r="BG141" s="455"/>
      <c r="BH141" s="455"/>
      <c r="BI141" s="455"/>
      <c r="BJ141" s="455"/>
      <c r="BK141" s="455"/>
      <c r="BL141" s="455"/>
      <c r="BM141" s="455"/>
      <c r="BN141" s="455"/>
      <c r="BO141" s="455"/>
      <c r="BP141" s="455"/>
      <c r="BQ141" s="455"/>
      <c r="BR141" s="455"/>
      <c r="BS141" s="455"/>
      <c r="BT141" s="455"/>
      <c r="BU141" s="455"/>
      <c r="BV141" s="455"/>
      <c r="BW141" s="455"/>
      <c r="BX141" s="455"/>
      <c r="BY141" s="455"/>
    </row>
    <row r="142" spans="1:77" customFormat="1" ht="12.75">
      <c r="A142" s="145"/>
      <c r="B142" s="145"/>
      <c r="C142" s="145"/>
      <c r="D142" s="145"/>
      <c r="E142" s="145"/>
      <c r="F142" s="145"/>
      <c r="G142" s="145"/>
      <c r="H142" s="145"/>
      <c r="I142" s="210"/>
      <c r="J142" s="145"/>
      <c r="K142" s="145"/>
      <c r="L142" s="145"/>
      <c r="M142" s="145"/>
      <c r="N142" s="145"/>
      <c r="O142" s="145"/>
      <c r="P142" s="145"/>
      <c r="Q142" s="145"/>
      <c r="R142" s="145"/>
      <c r="S142" s="146"/>
      <c r="T142" s="457"/>
      <c r="U142" s="456"/>
      <c r="V142" s="455"/>
      <c r="W142" s="470"/>
      <c r="X142" s="470"/>
      <c r="Y142" s="470"/>
      <c r="Z142" s="470"/>
      <c r="AA142" s="470"/>
      <c r="AB142" s="470"/>
      <c r="AC142" s="470"/>
      <c r="AD142" s="470"/>
      <c r="AE142" s="470"/>
      <c r="AF142" s="470"/>
      <c r="AG142" s="470"/>
      <c r="AH142" s="470"/>
      <c r="AI142" s="455"/>
      <c r="AJ142" s="146"/>
      <c r="AK142" s="146"/>
      <c r="AL142" s="146"/>
      <c r="AM142" s="146"/>
      <c r="AN142" s="146"/>
      <c r="AO142" s="146"/>
      <c r="AP142" s="146"/>
      <c r="AQ142" s="146"/>
      <c r="AR142" s="146"/>
      <c r="AS142" s="146"/>
      <c r="AT142" s="146"/>
      <c r="AU142" s="146"/>
      <c r="AV142" s="146"/>
      <c r="AW142" s="146"/>
      <c r="AX142" s="146"/>
      <c r="AY142" s="146"/>
      <c r="AZ142" s="146"/>
      <c r="BA142" s="146"/>
      <c r="BB142" s="146"/>
      <c r="BC142" s="146"/>
      <c r="BD142" s="146"/>
      <c r="BE142" s="455"/>
      <c r="BF142" s="455"/>
      <c r="BG142" s="455"/>
      <c r="BH142" s="455"/>
      <c r="BI142" s="455"/>
      <c r="BJ142" s="455"/>
      <c r="BK142" s="455"/>
      <c r="BL142" s="455"/>
      <c r="BM142" s="455"/>
      <c r="BN142" s="455"/>
      <c r="BO142" s="455"/>
      <c r="BP142" s="455"/>
      <c r="BQ142" s="455"/>
      <c r="BR142" s="455"/>
      <c r="BS142" s="455"/>
      <c r="BT142" s="455"/>
      <c r="BU142" s="455"/>
      <c r="BV142" s="455"/>
      <c r="BW142" s="455"/>
      <c r="BX142" s="455"/>
      <c r="BY142" s="455"/>
    </row>
    <row r="143" spans="1:77" customFormat="1" ht="12.75">
      <c r="A143" s="145"/>
      <c r="B143" s="145"/>
      <c r="C143" s="145"/>
      <c r="D143" s="145"/>
      <c r="E143" s="145"/>
      <c r="F143" s="145"/>
      <c r="G143" s="145"/>
      <c r="H143" s="145"/>
      <c r="I143" s="210"/>
      <c r="J143" s="145"/>
      <c r="K143" s="145"/>
      <c r="L143" s="145"/>
      <c r="M143" s="145"/>
      <c r="N143" s="145"/>
      <c r="O143" s="145"/>
      <c r="P143" s="145"/>
      <c r="Q143" s="145"/>
      <c r="R143" s="145"/>
      <c r="S143" s="146"/>
      <c r="T143" s="457"/>
      <c r="U143" s="456"/>
      <c r="V143" s="455"/>
      <c r="W143" s="470"/>
      <c r="X143" s="470"/>
      <c r="Y143" s="470"/>
      <c r="Z143" s="470"/>
      <c r="AA143" s="470"/>
      <c r="AB143" s="470"/>
      <c r="AC143" s="470"/>
      <c r="AD143" s="470"/>
      <c r="AE143" s="470"/>
      <c r="AF143" s="470"/>
      <c r="AG143" s="470"/>
      <c r="AH143" s="470"/>
      <c r="AI143" s="455"/>
      <c r="AJ143" s="146"/>
      <c r="AK143" s="146"/>
      <c r="AL143" s="146"/>
      <c r="AM143" s="146"/>
      <c r="AN143" s="146"/>
      <c r="AO143" s="146"/>
      <c r="AP143" s="146"/>
      <c r="AQ143" s="146"/>
      <c r="AR143" s="146"/>
      <c r="AS143" s="146"/>
      <c r="AT143" s="146"/>
      <c r="AU143" s="146"/>
      <c r="AV143" s="146"/>
      <c r="AW143" s="146"/>
      <c r="AX143" s="146"/>
      <c r="AY143" s="146"/>
      <c r="AZ143" s="146"/>
      <c r="BA143" s="146"/>
      <c r="BB143" s="146"/>
      <c r="BC143" s="146"/>
      <c r="BD143" s="146"/>
      <c r="BE143" s="455"/>
      <c r="BF143" s="455"/>
      <c r="BG143" s="455"/>
      <c r="BH143" s="455"/>
      <c r="BI143" s="455"/>
      <c r="BJ143" s="455"/>
      <c r="BK143" s="455"/>
      <c r="BL143" s="455"/>
      <c r="BM143" s="455"/>
      <c r="BN143" s="455"/>
      <c r="BO143" s="455"/>
      <c r="BP143" s="455"/>
      <c r="BQ143" s="455"/>
      <c r="BR143" s="455"/>
      <c r="BS143" s="455"/>
      <c r="BT143" s="455"/>
      <c r="BU143" s="455"/>
      <c r="BV143" s="455"/>
      <c r="BW143" s="455"/>
      <c r="BX143" s="455"/>
      <c r="BY143" s="455"/>
    </row>
    <row r="144" spans="1:77" customFormat="1" ht="12.75">
      <c r="A144" s="145"/>
      <c r="B144" s="145"/>
      <c r="C144" s="145"/>
      <c r="D144" s="145"/>
      <c r="E144" s="145"/>
      <c r="F144" s="145"/>
      <c r="G144" s="145"/>
      <c r="H144" s="145"/>
      <c r="I144" s="210"/>
      <c r="J144" s="145"/>
      <c r="K144" s="145"/>
      <c r="L144" s="145"/>
      <c r="M144" s="145"/>
      <c r="N144" s="145"/>
      <c r="O144" s="145"/>
      <c r="P144" s="145"/>
      <c r="Q144" s="145"/>
      <c r="R144" s="145"/>
      <c r="S144" s="146"/>
      <c r="T144" s="457"/>
      <c r="U144" s="456"/>
      <c r="V144" s="455"/>
      <c r="W144" s="470"/>
      <c r="X144" s="470"/>
      <c r="Y144" s="470"/>
      <c r="Z144" s="470"/>
      <c r="AA144" s="470"/>
      <c r="AB144" s="470"/>
      <c r="AC144" s="470"/>
      <c r="AD144" s="470"/>
      <c r="AE144" s="470"/>
      <c r="AF144" s="470"/>
      <c r="AG144" s="470"/>
      <c r="AH144" s="470"/>
      <c r="AI144" s="455"/>
      <c r="AJ144" s="146"/>
      <c r="AK144" s="146"/>
      <c r="AL144" s="146"/>
      <c r="AM144" s="146"/>
      <c r="AN144" s="146"/>
      <c r="AO144" s="146"/>
      <c r="AP144" s="146"/>
      <c r="AQ144" s="146"/>
      <c r="AR144" s="146"/>
      <c r="AS144" s="146"/>
      <c r="AT144" s="146"/>
      <c r="AU144" s="146"/>
      <c r="AV144" s="146"/>
      <c r="AW144" s="146"/>
      <c r="AX144" s="146"/>
      <c r="AY144" s="146"/>
      <c r="AZ144" s="146"/>
      <c r="BA144" s="146"/>
      <c r="BB144" s="146"/>
      <c r="BC144" s="146"/>
      <c r="BD144" s="146"/>
      <c r="BE144" s="455"/>
      <c r="BF144" s="455"/>
      <c r="BG144" s="455"/>
      <c r="BH144" s="455"/>
      <c r="BI144" s="455"/>
      <c r="BJ144" s="455"/>
      <c r="BK144" s="455"/>
      <c r="BL144" s="455"/>
      <c r="BM144" s="455"/>
      <c r="BN144" s="455"/>
      <c r="BO144" s="455"/>
      <c r="BP144" s="455"/>
      <c r="BQ144" s="455"/>
      <c r="BR144" s="455"/>
      <c r="BS144" s="455"/>
      <c r="BT144" s="455"/>
      <c r="BU144" s="455"/>
      <c r="BV144" s="455"/>
      <c r="BW144" s="455"/>
      <c r="BX144" s="455"/>
      <c r="BY144" s="455"/>
    </row>
    <row r="145" spans="1:77" customFormat="1" ht="12.75">
      <c r="A145" s="145"/>
      <c r="B145" s="145"/>
      <c r="C145" s="145"/>
      <c r="D145" s="145"/>
      <c r="E145" s="145"/>
      <c r="F145" s="145"/>
      <c r="G145" s="145"/>
      <c r="H145" s="145"/>
      <c r="I145" s="210"/>
      <c r="J145" s="145"/>
      <c r="K145" s="145"/>
      <c r="L145" s="145"/>
      <c r="M145" s="145"/>
      <c r="N145" s="145"/>
      <c r="O145" s="145"/>
      <c r="P145" s="145"/>
      <c r="Q145" s="145"/>
      <c r="R145" s="145"/>
      <c r="S145" s="146"/>
      <c r="T145" s="457"/>
      <c r="U145" s="456"/>
      <c r="V145" s="455"/>
      <c r="W145" s="470"/>
      <c r="X145" s="470"/>
      <c r="Y145" s="470"/>
      <c r="Z145" s="470"/>
      <c r="AA145" s="470"/>
      <c r="AB145" s="470"/>
      <c r="AC145" s="470"/>
      <c r="AD145" s="470"/>
      <c r="AE145" s="470"/>
      <c r="AF145" s="470"/>
      <c r="AG145" s="470"/>
      <c r="AH145" s="470"/>
      <c r="AI145" s="455"/>
      <c r="AJ145" s="146"/>
      <c r="AK145" s="146"/>
      <c r="AL145" s="146"/>
      <c r="AM145" s="146"/>
      <c r="AN145" s="146"/>
      <c r="AO145" s="146"/>
      <c r="AP145" s="146"/>
      <c r="AQ145" s="146"/>
      <c r="AR145" s="146"/>
      <c r="AS145" s="146"/>
      <c r="AT145" s="146"/>
      <c r="AU145" s="146"/>
      <c r="AV145" s="146"/>
      <c r="AW145" s="146"/>
      <c r="AX145" s="146"/>
      <c r="AY145" s="146"/>
      <c r="AZ145" s="146"/>
      <c r="BA145" s="146"/>
      <c r="BB145" s="146"/>
      <c r="BC145" s="146"/>
      <c r="BD145" s="146"/>
      <c r="BE145" s="455"/>
      <c r="BF145" s="455"/>
      <c r="BG145" s="455"/>
      <c r="BH145" s="455"/>
      <c r="BI145" s="455"/>
      <c r="BJ145" s="455"/>
      <c r="BK145" s="455"/>
      <c r="BL145" s="455"/>
      <c r="BM145" s="455"/>
      <c r="BN145" s="455"/>
      <c r="BO145" s="455"/>
      <c r="BP145" s="455"/>
      <c r="BQ145" s="455"/>
      <c r="BR145" s="455"/>
      <c r="BS145" s="455"/>
      <c r="BT145" s="455"/>
      <c r="BU145" s="455"/>
      <c r="BV145" s="455"/>
      <c r="BW145" s="455"/>
      <c r="BX145" s="455"/>
      <c r="BY145" s="455"/>
    </row>
    <row r="146" spans="1:77" customFormat="1" ht="12.75">
      <c r="A146" s="145"/>
      <c r="B146" s="145"/>
      <c r="C146" s="145"/>
      <c r="D146" s="145"/>
      <c r="E146" s="145"/>
      <c r="F146" s="145"/>
      <c r="G146" s="145"/>
      <c r="H146" s="145"/>
      <c r="I146" s="210"/>
      <c r="J146" s="145"/>
      <c r="K146" s="145"/>
      <c r="L146" s="145"/>
      <c r="M146" s="145"/>
      <c r="N146" s="145"/>
      <c r="O146" s="145"/>
      <c r="P146" s="145"/>
      <c r="Q146" s="145"/>
      <c r="R146" s="145"/>
      <c r="S146" s="146"/>
      <c r="T146" s="457"/>
      <c r="U146" s="456"/>
      <c r="V146" s="455"/>
      <c r="W146" s="470"/>
      <c r="X146" s="470"/>
      <c r="Y146" s="470"/>
      <c r="Z146" s="470"/>
      <c r="AA146" s="470"/>
      <c r="AB146" s="470"/>
      <c r="AC146" s="470"/>
      <c r="AD146" s="470"/>
      <c r="AE146" s="470"/>
      <c r="AF146" s="470"/>
      <c r="AG146" s="470"/>
      <c r="AH146" s="470"/>
      <c r="AI146" s="455"/>
      <c r="AJ146" s="146"/>
      <c r="AK146" s="146"/>
      <c r="AL146" s="146"/>
      <c r="AM146" s="146"/>
      <c r="AN146" s="146"/>
      <c r="AO146" s="146"/>
      <c r="AP146" s="146"/>
      <c r="AQ146" s="146"/>
      <c r="AR146" s="146"/>
      <c r="AS146" s="146"/>
      <c r="AT146" s="146"/>
      <c r="AU146" s="146"/>
      <c r="AV146" s="146"/>
      <c r="AW146" s="146"/>
      <c r="AX146" s="146"/>
      <c r="AY146" s="146"/>
      <c r="AZ146" s="146"/>
      <c r="BA146" s="146"/>
      <c r="BB146" s="146"/>
      <c r="BC146" s="146"/>
      <c r="BD146" s="146"/>
      <c r="BE146" s="455"/>
      <c r="BF146" s="455"/>
      <c r="BG146" s="455"/>
      <c r="BH146" s="455"/>
      <c r="BI146" s="455"/>
      <c r="BJ146" s="455"/>
      <c r="BK146" s="455"/>
      <c r="BL146" s="455"/>
      <c r="BM146" s="455"/>
      <c r="BN146" s="455"/>
      <c r="BO146" s="455"/>
      <c r="BP146" s="455"/>
      <c r="BQ146" s="455"/>
      <c r="BR146" s="455"/>
      <c r="BS146" s="455"/>
      <c r="BT146" s="455"/>
      <c r="BU146" s="455"/>
      <c r="BV146" s="455"/>
      <c r="BW146" s="455"/>
      <c r="BX146" s="455"/>
      <c r="BY146" s="455"/>
    </row>
    <row r="147" spans="1:77" customFormat="1" ht="12.75">
      <c r="A147" s="145"/>
      <c r="B147" s="145"/>
      <c r="C147" s="145"/>
      <c r="D147" s="145"/>
      <c r="E147" s="145"/>
      <c r="F147" s="145"/>
      <c r="G147" s="145"/>
      <c r="H147" s="145"/>
      <c r="I147" s="210"/>
      <c r="J147" s="145"/>
      <c r="K147" s="145"/>
      <c r="L147" s="145"/>
      <c r="M147" s="145"/>
      <c r="N147" s="145"/>
      <c r="O147" s="145"/>
      <c r="P147" s="145"/>
      <c r="Q147" s="145"/>
      <c r="R147" s="145"/>
      <c r="S147" s="146"/>
      <c r="T147" s="457"/>
      <c r="U147" s="456"/>
      <c r="V147" s="455"/>
      <c r="W147" s="470"/>
      <c r="X147" s="470"/>
      <c r="Y147" s="470"/>
      <c r="Z147" s="470"/>
      <c r="AA147" s="470"/>
      <c r="AB147" s="470"/>
      <c r="AC147" s="470"/>
      <c r="AD147" s="470"/>
      <c r="AE147" s="470"/>
      <c r="AF147" s="470"/>
      <c r="AG147" s="470"/>
      <c r="AH147" s="470"/>
      <c r="AI147" s="455"/>
      <c r="AJ147" s="146"/>
      <c r="AK147" s="146"/>
      <c r="AL147" s="146"/>
      <c r="AM147" s="146"/>
      <c r="AN147" s="146"/>
      <c r="AO147" s="146"/>
      <c r="AP147" s="146"/>
      <c r="AQ147" s="146"/>
      <c r="AR147" s="146"/>
      <c r="AS147" s="146"/>
      <c r="AT147" s="146"/>
      <c r="AU147" s="146"/>
      <c r="AV147" s="146"/>
      <c r="AW147" s="146"/>
      <c r="AX147" s="146"/>
      <c r="AY147" s="146"/>
      <c r="AZ147" s="146"/>
      <c r="BA147" s="146"/>
      <c r="BB147" s="146"/>
      <c r="BC147" s="146"/>
      <c r="BD147" s="146"/>
      <c r="BE147" s="455"/>
      <c r="BF147" s="455"/>
      <c r="BG147" s="455"/>
      <c r="BH147" s="455"/>
      <c r="BI147" s="455"/>
      <c r="BJ147" s="455"/>
      <c r="BK147" s="455"/>
      <c r="BL147" s="455"/>
      <c r="BM147" s="455"/>
      <c r="BN147" s="455"/>
      <c r="BO147" s="455"/>
      <c r="BP147" s="455"/>
      <c r="BQ147" s="455"/>
      <c r="BR147" s="455"/>
      <c r="BS147" s="455"/>
      <c r="BT147" s="455"/>
      <c r="BU147" s="455"/>
      <c r="BV147" s="455"/>
      <c r="BW147" s="455"/>
      <c r="BX147" s="455"/>
      <c r="BY147" s="455"/>
    </row>
    <row r="148" spans="1:77" customFormat="1" ht="12.75">
      <c r="A148" s="145"/>
      <c r="B148" s="145"/>
      <c r="C148" s="145"/>
      <c r="D148" s="145"/>
      <c r="E148" s="145"/>
      <c r="F148" s="145"/>
      <c r="G148" s="145"/>
      <c r="H148" s="145"/>
      <c r="I148" s="210"/>
      <c r="J148" s="145"/>
      <c r="K148" s="145"/>
      <c r="L148" s="145"/>
      <c r="M148" s="145"/>
      <c r="N148" s="145"/>
      <c r="O148" s="145"/>
      <c r="P148" s="145"/>
      <c r="Q148" s="145"/>
      <c r="R148" s="145"/>
      <c r="S148" s="146"/>
      <c r="T148" s="457"/>
      <c r="U148" s="456"/>
      <c r="V148" s="455"/>
      <c r="W148" s="470"/>
      <c r="X148" s="470"/>
      <c r="Y148" s="470"/>
      <c r="Z148" s="470"/>
      <c r="AA148" s="470"/>
      <c r="AB148" s="470"/>
      <c r="AC148" s="470"/>
      <c r="AD148" s="470"/>
      <c r="AE148" s="470"/>
      <c r="AF148" s="470"/>
      <c r="AG148" s="470"/>
      <c r="AH148" s="470"/>
      <c r="AI148" s="455"/>
      <c r="AJ148" s="146"/>
      <c r="AK148" s="146"/>
      <c r="AL148" s="146"/>
      <c r="AM148" s="146"/>
      <c r="AN148" s="146"/>
      <c r="AO148" s="146"/>
      <c r="AP148" s="146"/>
      <c r="AQ148" s="146"/>
      <c r="AR148" s="146"/>
      <c r="AS148" s="146"/>
      <c r="AT148" s="146"/>
      <c r="AU148" s="146"/>
      <c r="AV148" s="146"/>
      <c r="AW148" s="146"/>
      <c r="AX148" s="146"/>
      <c r="AY148" s="146"/>
      <c r="AZ148" s="146"/>
      <c r="BA148" s="146"/>
      <c r="BB148" s="146"/>
      <c r="BC148" s="146"/>
      <c r="BD148" s="146"/>
      <c r="BE148" s="455"/>
      <c r="BF148" s="455"/>
      <c r="BG148" s="455"/>
      <c r="BH148" s="455"/>
      <c r="BI148" s="455"/>
      <c r="BJ148" s="455"/>
      <c r="BK148" s="455"/>
      <c r="BL148" s="455"/>
      <c r="BM148" s="455"/>
      <c r="BN148" s="455"/>
      <c r="BO148" s="455"/>
      <c r="BP148" s="455"/>
      <c r="BQ148" s="455"/>
      <c r="BR148" s="455"/>
      <c r="BS148" s="455"/>
      <c r="BT148" s="455"/>
      <c r="BU148" s="455"/>
      <c r="BV148" s="455"/>
      <c r="BW148" s="455"/>
      <c r="BX148" s="455"/>
      <c r="BY148" s="455"/>
    </row>
    <row r="149" spans="1:77" customFormat="1" ht="12.75">
      <c r="A149" s="145"/>
      <c r="B149" s="145"/>
      <c r="C149" s="145"/>
      <c r="D149" s="145"/>
      <c r="E149" s="145"/>
      <c r="F149" s="145"/>
      <c r="G149" s="145"/>
      <c r="H149" s="145"/>
      <c r="I149" s="210"/>
      <c r="J149" s="145"/>
      <c r="K149" s="145"/>
      <c r="L149" s="145"/>
      <c r="M149" s="145"/>
      <c r="N149" s="145"/>
      <c r="O149" s="145"/>
      <c r="P149" s="145"/>
      <c r="Q149" s="145"/>
      <c r="R149" s="145"/>
      <c r="S149" s="146"/>
      <c r="T149" s="457"/>
      <c r="U149" s="456"/>
      <c r="V149" s="455"/>
      <c r="W149" s="470"/>
      <c r="X149" s="470"/>
      <c r="Y149" s="470"/>
      <c r="Z149" s="470"/>
      <c r="AA149" s="470"/>
      <c r="AB149" s="470"/>
      <c r="AC149" s="470"/>
      <c r="AD149" s="470"/>
      <c r="AE149" s="470"/>
      <c r="AF149" s="470"/>
      <c r="AG149" s="470"/>
      <c r="AH149" s="470"/>
      <c r="AI149" s="455"/>
      <c r="AJ149" s="146"/>
      <c r="AK149" s="146"/>
      <c r="AL149" s="146"/>
      <c r="AM149" s="146"/>
      <c r="AN149" s="146"/>
      <c r="AO149" s="146"/>
      <c r="AP149" s="146"/>
      <c r="AQ149" s="146"/>
      <c r="AR149" s="146"/>
      <c r="AS149" s="146"/>
      <c r="AT149" s="146"/>
      <c r="AU149" s="146"/>
      <c r="AV149" s="146"/>
      <c r="AW149" s="146"/>
      <c r="AX149" s="146"/>
      <c r="AY149" s="146"/>
      <c r="AZ149" s="146"/>
      <c r="BA149" s="146"/>
      <c r="BB149" s="146"/>
      <c r="BC149" s="146"/>
      <c r="BD149" s="146"/>
      <c r="BE149" s="455"/>
      <c r="BF149" s="455"/>
      <c r="BG149" s="455"/>
      <c r="BH149" s="455"/>
      <c r="BI149" s="455"/>
      <c r="BJ149" s="455"/>
      <c r="BK149" s="455"/>
      <c r="BL149" s="455"/>
      <c r="BM149" s="455"/>
      <c r="BN149" s="455"/>
      <c r="BO149" s="455"/>
      <c r="BP149" s="455"/>
      <c r="BQ149" s="455"/>
      <c r="BR149" s="455"/>
      <c r="BS149" s="455"/>
      <c r="BT149" s="455"/>
      <c r="BU149" s="455"/>
      <c r="BV149" s="455"/>
      <c r="BW149" s="455"/>
      <c r="BX149" s="455"/>
      <c r="BY149" s="455"/>
    </row>
    <row r="150" spans="1:77" customFormat="1" ht="12.75">
      <c r="A150" s="145"/>
      <c r="B150" s="145"/>
      <c r="C150" s="145"/>
      <c r="D150" s="145"/>
      <c r="E150" s="145"/>
      <c r="F150" s="145"/>
      <c r="G150" s="145"/>
      <c r="H150" s="145"/>
      <c r="I150" s="210"/>
      <c r="J150" s="145"/>
      <c r="K150" s="145"/>
      <c r="L150" s="145"/>
      <c r="M150" s="145"/>
      <c r="N150" s="145"/>
      <c r="O150" s="145"/>
      <c r="P150" s="145"/>
      <c r="Q150" s="145"/>
      <c r="R150" s="145"/>
      <c r="S150" s="146"/>
      <c r="T150" s="457"/>
      <c r="U150" s="456"/>
      <c r="V150" s="455"/>
      <c r="W150" s="470"/>
      <c r="X150" s="470"/>
      <c r="Y150" s="470"/>
      <c r="Z150" s="470"/>
      <c r="AA150" s="470"/>
      <c r="AB150" s="470"/>
      <c r="AC150" s="470"/>
      <c r="AD150" s="470"/>
      <c r="AE150" s="470"/>
      <c r="AF150" s="470"/>
      <c r="AG150" s="470"/>
      <c r="AH150" s="470"/>
      <c r="AI150" s="455"/>
      <c r="AJ150" s="146"/>
      <c r="AK150" s="146"/>
      <c r="AL150" s="146"/>
      <c r="AM150" s="146"/>
      <c r="AN150" s="146"/>
      <c r="AO150" s="146"/>
      <c r="AP150" s="146"/>
      <c r="AQ150" s="146"/>
      <c r="AR150" s="146"/>
      <c r="AS150" s="146"/>
      <c r="AT150" s="146"/>
      <c r="AU150" s="146"/>
      <c r="AV150" s="146"/>
      <c r="AW150" s="146"/>
      <c r="AX150" s="146"/>
      <c r="AY150" s="146"/>
      <c r="AZ150" s="146"/>
      <c r="BA150" s="146"/>
      <c r="BB150" s="146"/>
      <c r="BC150" s="146"/>
      <c r="BD150" s="146"/>
      <c r="BE150" s="455"/>
      <c r="BF150" s="455"/>
      <c r="BG150" s="455"/>
      <c r="BH150" s="455"/>
      <c r="BI150" s="455"/>
      <c r="BJ150" s="455"/>
      <c r="BK150" s="455"/>
      <c r="BL150" s="455"/>
      <c r="BM150" s="455"/>
      <c r="BN150" s="455"/>
      <c r="BO150" s="455"/>
      <c r="BP150" s="455"/>
      <c r="BQ150" s="455"/>
      <c r="BR150" s="455"/>
      <c r="BS150" s="455"/>
      <c r="BT150" s="455"/>
      <c r="BU150" s="455"/>
      <c r="BV150" s="455"/>
      <c r="BW150" s="455"/>
      <c r="BX150" s="455"/>
      <c r="BY150" s="455"/>
    </row>
    <row r="151" spans="1:77" customFormat="1" ht="12.75">
      <c r="A151" s="145"/>
      <c r="B151" s="145"/>
      <c r="C151" s="145"/>
      <c r="D151" s="145"/>
      <c r="E151" s="145"/>
      <c r="F151" s="145"/>
      <c r="G151" s="145"/>
      <c r="H151" s="145"/>
      <c r="I151" s="210"/>
      <c r="J151" s="145"/>
      <c r="K151" s="145"/>
      <c r="L151" s="145"/>
      <c r="M151" s="145"/>
      <c r="N151" s="145"/>
      <c r="O151" s="145"/>
      <c r="P151" s="145"/>
      <c r="Q151" s="145"/>
      <c r="R151" s="145"/>
      <c r="S151" s="146"/>
      <c r="T151" s="457"/>
      <c r="U151" s="456"/>
      <c r="V151" s="455"/>
      <c r="W151" s="470"/>
      <c r="X151" s="470"/>
      <c r="Y151" s="470"/>
      <c r="Z151" s="470"/>
      <c r="AA151" s="470"/>
      <c r="AB151" s="470"/>
      <c r="AC151" s="470"/>
      <c r="AD151" s="470"/>
      <c r="AE151" s="470"/>
      <c r="AF151" s="470"/>
      <c r="AG151" s="470"/>
      <c r="AH151" s="470"/>
      <c r="AI151" s="455"/>
      <c r="AJ151" s="146"/>
      <c r="AK151" s="146"/>
      <c r="AL151" s="146"/>
      <c r="AM151" s="146"/>
      <c r="AN151" s="146"/>
      <c r="AO151" s="146"/>
      <c r="AP151" s="146"/>
      <c r="AQ151" s="146"/>
      <c r="AR151" s="146"/>
      <c r="AS151" s="146"/>
      <c r="AT151" s="146"/>
      <c r="AU151" s="146"/>
      <c r="AV151" s="146"/>
      <c r="AW151" s="146"/>
      <c r="AX151" s="146"/>
      <c r="AY151" s="146"/>
      <c r="AZ151" s="146"/>
      <c r="BA151" s="146"/>
      <c r="BB151" s="146"/>
      <c r="BC151" s="146"/>
      <c r="BD151" s="146"/>
      <c r="BE151" s="455"/>
      <c r="BF151" s="455"/>
      <c r="BG151" s="455"/>
      <c r="BH151" s="455"/>
      <c r="BI151" s="455"/>
      <c r="BJ151" s="455"/>
      <c r="BK151" s="455"/>
      <c r="BL151" s="455"/>
      <c r="BM151" s="455"/>
      <c r="BN151" s="455"/>
      <c r="BO151" s="455"/>
      <c r="BP151" s="455"/>
      <c r="BQ151" s="455"/>
      <c r="BR151" s="455"/>
      <c r="BS151" s="455"/>
      <c r="BT151" s="455"/>
      <c r="BU151" s="455"/>
      <c r="BV151" s="455"/>
      <c r="BW151" s="455"/>
      <c r="BX151" s="455"/>
      <c r="BY151" s="455"/>
    </row>
    <row r="152" spans="1:77" customFormat="1" ht="12.75">
      <c r="A152" s="145"/>
      <c r="B152" s="145"/>
      <c r="C152" s="145"/>
      <c r="D152" s="145"/>
      <c r="E152" s="145"/>
      <c r="F152" s="145"/>
      <c r="G152" s="145"/>
      <c r="H152" s="145"/>
      <c r="I152" s="210"/>
      <c r="J152" s="145"/>
      <c r="K152" s="145"/>
      <c r="L152" s="145"/>
      <c r="M152" s="145"/>
      <c r="N152" s="145"/>
      <c r="O152" s="145"/>
      <c r="P152" s="145"/>
      <c r="Q152" s="145"/>
      <c r="R152" s="145"/>
      <c r="S152" s="146"/>
      <c r="T152" s="457"/>
      <c r="U152" s="456"/>
      <c r="V152" s="455"/>
      <c r="W152" s="470"/>
      <c r="X152" s="470"/>
      <c r="Y152" s="470"/>
      <c r="Z152" s="470"/>
      <c r="AA152" s="470"/>
      <c r="AB152" s="470"/>
      <c r="AC152" s="470"/>
      <c r="AD152" s="470"/>
      <c r="AE152" s="470"/>
      <c r="AF152" s="470"/>
      <c r="AG152" s="470"/>
      <c r="AH152" s="470"/>
      <c r="AI152" s="455"/>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455"/>
      <c r="BF152" s="455"/>
      <c r="BG152" s="455"/>
      <c r="BH152" s="455"/>
      <c r="BI152" s="455"/>
      <c r="BJ152" s="455"/>
      <c r="BK152" s="455"/>
      <c r="BL152" s="455"/>
      <c r="BM152" s="455"/>
      <c r="BN152" s="455"/>
      <c r="BO152" s="455"/>
      <c r="BP152" s="455"/>
      <c r="BQ152" s="455"/>
      <c r="BR152" s="455"/>
      <c r="BS152" s="455"/>
      <c r="BT152" s="455"/>
      <c r="BU152" s="455"/>
      <c r="BV152" s="455"/>
      <c r="BW152" s="455"/>
      <c r="BX152" s="455"/>
      <c r="BY152" s="455"/>
    </row>
    <row r="153" spans="1:77" customFormat="1" ht="12.75">
      <c r="A153" s="145"/>
      <c r="B153" s="145"/>
      <c r="C153" s="145"/>
      <c r="D153" s="145"/>
      <c r="E153" s="145"/>
      <c r="F153" s="145"/>
      <c r="G153" s="145"/>
      <c r="H153" s="145"/>
      <c r="I153" s="210"/>
      <c r="J153" s="145"/>
      <c r="K153" s="145"/>
      <c r="L153" s="145"/>
      <c r="M153" s="145"/>
      <c r="N153" s="145"/>
      <c r="O153" s="145"/>
      <c r="P153" s="145"/>
      <c r="Q153" s="145"/>
      <c r="R153" s="145"/>
      <c r="S153" s="146"/>
      <c r="T153" s="457"/>
      <c r="U153" s="456"/>
      <c r="V153" s="455"/>
      <c r="W153" s="470"/>
      <c r="X153" s="470"/>
      <c r="Y153" s="470"/>
      <c r="Z153" s="470"/>
      <c r="AA153" s="470"/>
      <c r="AB153" s="470"/>
      <c r="AC153" s="470"/>
      <c r="AD153" s="470"/>
      <c r="AE153" s="470"/>
      <c r="AF153" s="470"/>
      <c r="AG153" s="470"/>
      <c r="AH153" s="470"/>
      <c r="AI153" s="455"/>
      <c r="AJ153" s="146"/>
      <c r="AK153" s="146"/>
      <c r="AL153" s="146"/>
      <c r="AM153" s="146"/>
      <c r="AN153" s="146"/>
      <c r="AO153" s="146"/>
      <c r="AP153" s="146"/>
      <c r="AQ153" s="146"/>
      <c r="AR153" s="146"/>
      <c r="AS153" s="146"/>
      <c r="AT153" s="146"/>
      <c r="AU153" s="146"/>
      <c r="AV153" s="146"/>
      <c r="AW153" s="146"/>
      <c r="AX153" s="146"/>
      <c r="AY153" s="146"/>
      <c r="AZ153" s="146"/>
      <c r="BA153" s="146"/>
      <c r="BB153" s="146"/>
      <c r="BC153" s="146"/>
      <c r="BD153" s="146"/>
      <c r="BE153" s="455"/>
      <c r="BF153" s="455"/>
      <c r="BG153" s="455"/>
      <c r="BH153" s="455"/>
      <c r="BI153" s="455"/>
      <c r="BJ153" s="455"/>
      <c r="BK153" s="455"/>
      <c r="BL153" s="455"/>
      <c r="BM153" s="455"/>
      <c r="BN153" s="455"/>
      <c r="BO153" s="455"/>
      <c r="BP153" s="455"/>
      <c r="BQ153" s="455"/>
      <c r="BR153" s="455"/>
      <c r="BS153" s="455"/>
      <c r="BT153" s="455"/>
      <c r="BU153" s="455"/>
      <c r="BV153" s="455"/>
      <c r="BW153" s="455"/>
      <c r="BX153" s="455"/>
      <c r="BY153" s="455"/>
    </row>
    <row r="154" spans="1:77" customFormat="1" ht="12.75">
      <c r="A154" s="145"/>
      <c r="B154" s="145"/>
      <c r="C154" s="145"/>
      <c r="D154" s="145"/>
      <c r="E154" s="145"/>
      <c r="F154" s="145"/>
      <c r="G154" s="145"/>
      <c r="H154" s="145"/>
      <c r="I154" s="210"/>
      <c r="J154" s="145"/>
      <c r="K154" s="145"/>
      <c r="L154" s="145"/>
      <c r="M154" s="145"/>
      <c r="N154" s="145"/>
      <c r="O154" s="145"/>
      <c r="P154" s="145"/>
      <c r="Q154" s="145"/>
      <c r="R154" s="145"/>
      <c r="S154" s="146"/>
      <c r="T154" s="457"/>
      <c r="U154" s="456"/>
      <c r="V154" s="455"/>
      <c r="W154" s="470"/>
      <c r="X154" s="470"/>
      <c r="Y154" s="470"/>
      <c r="Z154" s="470"/>
      <c r="AA154" s="470"/>
      <c r="AB154" s="470"/>
      <c r="AC154" s="470"/>
      <c r="AD154" s="470"/>
      <c r="AE154" s="470"/>
      <c r="AF154" s="470"/>
      <c r="AG154" s="470"/>
      <c r="AH154" s="470"/>
      <c r="AI154" s="455"/>
      <c r="AJ154" s="146"/>
      <c r="AK154" s="146"/>
      <c r="AL154" s="146"/>
      <c r="AM154" s="146"/>
      <c r="AN154" s="146"/>
      <c r="AO154" s="146"/>
      <c r="AP154" s="146"/>
      <c r="AQ154" s="146"/>
      <c r="AR154" s="146"/>
      <c r="AS154" s="146"/>
      <c r="AT154" s="146"/>
      <c r="AU154" s="146"/>
      <c r="AV154" s="146"/>
      <c r="AW154" s="146"/>
      <c r="AX154" s="146"/>
      <c r="AY154" s="146"/>
      <c r="AZ154" s="146"/>
      <c r="BA154" s="146"/>
      <c r="BB154" s="146"/>
      <c r="BC154" s="146"/>
      <c r="BD154" s="146"/>
      <c r="BE154" s="455"/>
      <c r="BF154" s="455"/>
      <c r="BG154" s="455"/>
      <c r="BH154" s="455"/>
      <c r="BI154" s="455"/>
      <c r="BJ154" s="455"/>
      <c r="BK154" s="455"/>
      <c r="BL154" s="455"/>
      <c r="BM154" s="455"/>
      <c r="BN154" s="455"/>
      <c r="BO154" s="455"/>
      <c r="BP154" s="455"/>
      <c r="BQ154" s="455"/>
      <c r="BR154" s="455"/>
      <c r="BS154" s="455"/>
      <c r="BT154" s="455"/>
      <c r="BU154" s="455"/>
      <c r="BV154" s="455"/>
      <c r="BW154" s="455"/>
      <c r="BX154" s="455"/>
      <c r="BY154" s="455"/>
    </row>
    <row r="155" spans="1:77" customFormat="1" ht="12.75">
      <c r="A155" s="145"/>
      <c r="B155" s="145"/>
      <c r="C155" s="145"/>
      <c r="D155" s="145"/>
      <c r="E155" s="145"/>
      <c r="F155" s="145"/>
      <c r="G155" s="145"/>
      <c r="H155" s="145"/>
      <c r="I155" s="210"/>
      <c r="J155" s="145"/>
      <c r="K155" s="145"/>
      <c r="L155" s="145"/>
      <c r="M155" s="145"/>
      <c r="N155" s="145"/>
      <c r="O155" s="145"/>
      <c r="P155" s="145"/>
      <c r="Q155" s="145"/>
      <c r="R155" s="145"/>
      <c r="S155" s="146"/>
      <c r="T155" s="457"/>
      <c r="U155" s="456"/>
      <c r="V155" s="455"/>
      <c r="W155" s="470"/>
      <c r="X155" s="470"/>
      <c r="Y155" s="470"/>
      <c r="Z155" s="470"/>
      <c r="AA155" s="470"/>
      <c r="AB155" s="470"/>
      <c r="AC155" s="470"/>
      <c r="AD155" s="470"/>
      <c r="AE155" s="470"/>
      <c r="AF155" s="470"/>
      <c r="AG155" s="470"/>
      <c r="AH155" s="470"/>
      <c r="AI155" s="455"/>
      <c r="AJ155" s="146"/>
      <c r="AK155" s="146"/>
      <c r="AL155" s="146"/>
      <c r="AM155" s="146"/>
      <c r="AN155" s="146"/>
      <c r="AO155" s="146"/>
      <c r="AP155" s="146"/>
      <c r="AQ155" s="146"/>
      <c r="AR155" s="146"/>
      <c r="AS155" s="146"/>
      <c r="AT155" s="146"/>
      <c r="AU155" s="146"/>
      <c r="AV155" s="146"/>
      <c r="AW155" s="146"/>
      <c r="AX155" s="146"/>
      <c r="AY155" s="146"/>
      <c r="AZ155" s="146"/>
      <c r="BA155" s="146"/>
      <c r="BB155" s="146"/>
      <c r="BC155" s="146"/>
      <c r="BD155" s="146"/>
      <c r="BE155" s="455"/>
      <c r="BF155" s="455"/>
      <c r="BG155" s="455"/>
      <c r="BH155" s="455"/>
      <c r="BI155" s="455"/>
      <c r="BJ155" s="455"/>
      <c r="BK155" s="455"/>
      <c r="BL155" s="455"/>
      <c r="BM155" s="455"/>
      <c r="BN155" s="455"/>
      <c r="BO155" s="455"/>
      <c r="BP155" s="455"/>
      <c r="BQ155" s="455"/>
      <c r="BR155" s="455"/>
      <c r="BS155" s="455"/>
      <c r="BT155" s="455"/>
      <c r="BU155" s="455"/>
      <c r="BV155" s="455"/>
      <c r="BW155" s="455"/>
      <c r="BX155" s="455"/>
      <c r="BY155" s="455"/>
    </row>
    <row r="156" spans="1:77" customFormat="1" ht="12.75">
      <c r="A156" s="145"/>
      <c r="B156" s="145"/>
      <c r="C156" s="145"/>
      <c r="D156" s="145"/>
      <c r="E156" s="145"/>
      <c r="F156" s="145"/>
      <c r="G156" s="145"/>
      <c r="H156" s="145"/>
      <c r="I156" s="210"/>
      <c r="J156" s="145"/>
      <c r="K156" s="145"/>
      <c r="L156" s="145"/>
      <c r="M156" s="145"/>
      <c r="N156" s="145"/>
      <c r="O156" s="145"/>
      <c r="P156" s="145"/>
      <c r="Q156" s="145"/>
      <c r="R156" s="145"/>
      <c r="S156" s="146"/>
      <c r="T156" s="457"/>
      <c r="U156" s="456"/>
      <c r="V156" s="455"/>
      <c r="W156" s="470"/>
      <c r="X156" s="470"/>
      <c r="Y156" s="470"/>
      <c r="Z156" s="470"/>
      <c r="AA156" s="470"/>
      <c r="AB156" s="470"/>
      <c r="AC156" s="470"/>
      <c r="AD156" s="470"/>
      <c r="AE156" s="470"/>
      <c r="AF156" s="470"/>
      <c r="AG156" s="470"/>
      <c r="AH156" s="470"/>
      <c r="AI156" s="455"/>
      <c r="AJ156" s="146"/>
      <c r="AK156" s="146"/>
      <c r="AL156" s="146"/>
      <c r="AM156" s="146"/>
      <c r="AN156" s="146"/>
      <c r="AO156" s="146"/>
      <c r="AP156" s="146"/>
      <c r="AQ156" s="146"/>
      <c r="AR156" s="146"/>
      <c r="AS156" s="146"/>
      <c r="AT156" s="146"/>
      <c r="AU156" s="146"/>
      <c r="AV156" s="146"/>
      <c r="AW156" s="146"/>
      <c r="AX156" s="146"/>
      <c r="AY156" s="146"/>
      <c r="AZ156" s="146"/>
      <c r="BA156" s="146"/>
      <c r="BB156" s="146"/>
      <c r="BC156" s="146"/>
      <c r="BD156" s="146"/>
      <c r="BE156" s="455"/>
      <c r="BF156" s="455"/>
      <c r="BG156" s="455"/>
      <c r="BH156" s="455"/>
      <c r="BI156" s="455"/>
      <c r="BJ156" s="455"/>
      <c r="BK156" s="455"/>
      <c r="BL156" s="455"/>
      <c r="BM156" s="455"/>
      <c r="BN156" s="455"/>
      <c r="BO156" s="455"/>
      <c r="BP156" s="455"/>
      <c r="BQ156" s="455"/>
      <c r="BR156" s="455"/>
      <c r="BS156" s="455"/>
      <c r="BT156" s="455"/>
      <c r="BU156" s="455"/>
      <c r="BV156" s="455"/>
      <c r="BW156" s="455"/>
      <c r="BX156" s="455"/>
      <c r="BY156" s="455"/>
    </row>
    <row r="157" spans="1:77" customFormat="1" ht="12.75">
      <c r="A157" s="145"/>
      <c r="B157" s="145"/>
      <c r="C157" s="145"/>
      <c r="D157" s="145"/>
      <c r="E157" s="145"/>
      <c r="F157" s="145"/>
      <c r="G157" s="145"/>
      <c r="H157" s="145"/>
      <c r="I157" s="210"/>
      <c r="J157" s="145"/>
      <c r="K157" s="145"/>
      <c r="L157" s="145"/>
      <c r="M157" s="145"/>
      <c r="N157" s="145"/>
      <c r="O157" s="145"/>
      <c r="P157" s="145"/>
      <c r="Q157" s="145"/>
      <c r="R157" s="145"/>
      <c r="S157" s="146"/>
      <c r="T157" s="457"/>
      <c r="U157" s="456"/>
      <c r="V157" s="455"/>
      <c r="W157" s="470"/>
      <c r="X157" s="470"/>
      <c r="Y157" s="470"/>
      <c r="Z157" s="470"/>
      <c r="AA157" s="470"/>
      <c r="AB157" s="470"/>
      <c r="AC157" s="470"/>
      <c r="AD157" s="470"/>
      <c r="AE157" s="470"/>
      <c r="AF157" s="470"/>
      <c r="AG157" s="470"/>
      <c r="AH157" s="470"/>
      <c r="AI157" s="455"/>
      <c r="AJ157" s="146"/>
      <c r="AK157" s="146"/>
      <c r="AL157" s="146"/>
      <c r="AM157" s="146"/>
      <c r="AN157" s="146"/>
      <c r="AO157" s="146"/>
      <c r="AP157" s="146"/>
      <c r="AQ157" s="146"/>
      <c r="AR157" s="146"/>
      <c r="AS157" s="146"/>
      <c r="AT157" s="146"/>
      <c r="AU157" s="146"/>
      <c r="AV157" s="146"/>
      <c r="AW157" s="146"/>
      <c r="AX157" s="146"/>
      <c r="AY157" s="146"/>
      <c r="AZ157" s="146"/>
      <c r="BA157" s="146"/>
      <c r="BB157" s="146"/>
      <c r="BC157" s="146"/>
      <c r="BD157" s="146"/>
      <c r="BE157" s="455"/>
      <c r="BF157" s="455"/>
      <c r="BG157" s="455"/>
      <c r="BH157" s="455"/>
      <c r="BI157" s="455"/>
      <c r="BJ157" s="455"/>
      <c r="BK157" s="455"/>
      <c r="BL157" s="455"/>
      <c r="BM157" s="455"/>
      <c r="BN157" s="455"/>
      <c r="BO157" s="455"/>
      <c r="BP157" s="455"/>
      <c r="BQ157" s="455"/>
      <c r="BR157" s="455"/>
      <c r="BS157" s="455"/>
      <c r="BT157" s="455"/>
      <c r="BU157" s="455"/>
      <c r="BV157" s="455"/>
      <c r="BW157" s="455"/>
      <c r="BX157" s="455"/>
      <c r="BY157" s="455"/>
    </row>
    <row r="158" spans="1:77" customFormat="1" ht="12.75">
      <c r="A158" s="145"/>
      <c r="B158" s="145"/>
      <c r="C158" s="145"/>
      <c r="D158" s="145"/>
      <c r="E158" s="145"/>
      <c r="F158" s="145"/>
      <c r="G158" s="145"/>
      <c r="H158" s="145"/>
      <c r="I158" s="210"/>
      <c r="J158" s="145"/>
      <c r="K158" s="145"/>
      <c r="L158" s="145"/>
      <c r="M158" s="145"/>
      <c r="N158" s="145"/>
      <c r="O158" s="145"/>
      <c r="P158" s="145"/>
      <c r="Q158" s="145"/>
      <c r="R158" s="145"/>
      <c r="S158" s="146"/>
      <c r="T158" s="457"/>
      <c r="U158" s="456"/>
      <c r="V158" s="455"/>
      <c r="W158" s="470"/>
      <c r="X158" s="470"/>
      <c r="Y158" s="470"/>
      <c r="Z158" s="470"/>
      <c r="AA158" s="470"/>
      <c r="AB158" s="470"/>
      <c r="AC158" s="470"/>
      <c r="AD158" s="470"/>
      <c r="AE158" s="470"/>
      <c r="AF158" s="470"/>
      <c r="AG158" s="470"/>
      <c r="AH158" s="470"/>
      <c r="AI158" s="455"/>
      <c r="AJ158" s="146"/>
      <c r="AK158" s="146"/>
      <c r="AL158" s="146"/>
      <c r="AM158" s="146"/>
      <c r="AN158" s="146"/>
      <c r="AO158" s="146"/>
      <c r="AP158" s="146"/>
      <c r="AQ158" s="146"/>
      <c r="AR158" s="146"/>
      <c r="AS158" s="146"/>
      <c r="AT158" s="146"/>
      <c r="AU158" s="146"/>
      <c r="AV158" s="146"/>
      <c r="AW158" s="146"/>
      <c r="AX158" s="146"/>
      <c r="AY158" s="146"/>
      <c r="AZ158" s="146"/>
      <c r="BA158" s="146"/>
      <c r="BB158" s="146"/>
      <c r="BC158" s="146"/>
      <c r="BD158" s="146"/>
      <c r="BE158" s="455"/>
      <c r="BF158" s="455"/>
      <c r="BG158" s="455"/>
      <c r="BH158" s="455"/>
      <c r="BI158" s="455"/>
      <c r="BJ158" s="455"/>
      <c r="BK158" s="455"/>
      <c r="BL158" s="455"/>
      <c r="BM158" s="455"/>
      <c r="BN158" s="455"/>
      <c r="BO158" s="455"/>
      <c r="BP158" s="455"/>
      <c r="BQ158" s="455"/>
      <c r="BR158" s="455"/>
      <c r="BS158" s="455"/>
      <c r="BT158" s="455"/>
      <c r="BU158" s="455"/>
      <c r="BV158" s="455"/>
      <c r="BW158" s="455"/>
      <c r="BX158" s="455"/>
      <c r="BY158" s="455"/>
    </row>
    <row r="159" spans="1:77" customFormat="1" ht="12.75">
      <c r="A159" s="145"/>
      <c r="B159" s="145"/>
      <c r="C159" s="145"/>
      <c r="D159" s="145"/>
      <c r="E159" s="145"/>
      <c r="F159" s="145"/>
      <c r="G159" s="145"/>
      <c r="H159" s="145"/>
      <c r="I159" s="210"/>
      <c r="J159" s="145"/>
      <c r="K159" s="145"/>
      <c r="L159" s="145"/>
      <c r="M159" s="145"/>
      <c r="N159" s="145"/>
      <c r="O159" s="145"/>
      <c r="P159" s="145"/>
      <c r="Q159" s="145"/>
      <c r="R159" s="145"/>
      <c r="S159" s="146"/>
      <c r="T159" s="457"/>
      <c r="U159" s="456"/>
      <c r="V159" s="455"/>
      <c r="W159" s="470"/>
      <c r="X159" s="470"/>
      <c r="Y159" s="470"/>
      <c r="Z159" s="470"/>
      <c r="AA159" s="470"/>
      <c r="AB159" s="470"/>
      <c r="AC159" s="470"/>
      <c r="AD159" s="470"/>
      <c r="AE159" s="470"/>
      <c r="AF159" s="470"/>
      <c r="AG159" s="470"/>
      <c r="AH159" s="470"/>
      <c r="AI159" s="455"/>
      <c r="AJ159" s="146"/>
      <c r="AK159" s="146"/>
      <c r="AL159" s="146"/>
      <c r="AM159" s="146"/>
      <c r="AN159" s="146"/>
      <c r="AO159" s="146"/>
      <c r="AP159" s="146"/>
      <c r="AQ159" s="146"/>
      <c r="AR159" s="146"/>
      <c r="AS159" s="146"/>
      <c r="AT159" s="146"/>
      <c r="AU159" s="146"/>
      <c r="AV159" s="146"/>
      <c r="AW159" s="146"/>
      <c r="AX159" s="146"/>
      <c r="AY159" s="146"/>
      <c r="AZ159" s="146"/>
      <c r="BA159" s="146"/>
      <c r="BB159" s="146"/>
      <c r="BC159" s="146"/>
      <c r="BD159" s="146"/>
      <c r="BE159" s="455"/>
      <c r="BF159" s="455"/>
      <c r="BG159" s="455"/>
      <c r="BH159" s="455"/>
      <c r="BI159" s="455"/>
      <c r="BJ159" s="455"/>
      <c r="BK159" s="455"/>
      <c r="BL159" s="455"/>
      <c r="BM159" s="455"/>
      <c r="BN159" s="455"/>
      <c r="BO159" s="455"/>
      <c r="BP159" s="455"/>
      <c r="BQ159" s="455"/>
      <c r="BR159" s="455"/>
      <c r="BS159" s="455"/>
      <c r="BT159" s="455"/>
      <c r="BU159" s="455"/>
      <c r="BV159" s="455"/>
      <c r="BW159" s="455"/>
      <c r="BX159" s="455"/>
      <c r="BY159" s="455"/>
    </row>
    <row r="160" spans="1:77" customFormat="1" ht="12.75">
      <c r="A160" s="145"/>
      <c r="B160" s="145"/>
      <c r="C160" s="145"/>
      <c r="D160" s="145"/>
      <c r="E160" s="145"/>
      <c r="F160" s="145"/>
      <c r="G160" s="145"/>
      <c r="H160" s="145"/>
      <c r="I160" s="210"/>
      <c r="J160" s="145"/>
      <c r="K160" s="145"/>
      <c r="L160" s="145"/>
      <c r="M160" s="145"/>
      <c r="N160" s="145"/>
      <c r="O160" s="145"/>
      <c r="P160" s="145"/>
      <c r="Q160" s="145"/>
      <c r="R160" s="145"/>
      <c r="S160" s="146"/>
      <c r="T160" s="457"/>
      <c r="U160" s="456"/>
      <c r="V160" s="455"/>
      <c r="W160" s="470"/>
      <c r="X160" s="470"/>
      <c r="Y160" s="470"/>
      <c r="Z160" s="470"/>
      <c r="AA160" s="470"/>
      <c r="AB160" s="470"/>
      <c r="AC160" s="470"/>
      <c r="AD160" s="470"/>
      <c r="AE160" s="470"/>
      <c r="AF160" s="470"/>
      <c r="AG160" s="470"/>
      <c r="AH160" s="470"/>
      <c r="AI160" s="455"/>
      <c r="AJ160" s="146"/>
      <c r="AK160" s="146"/>
      <c r="AL160" s="146"/>
      <c r="AM160" s="146"/>
      <c r="AN160" s="146"/>
      <c r="AO160" s="146"/>
      <c r="AP160" s="146"/>
      <c r="AQ160" s="146"/>
      <c r="AR160" s="146"/>
      <c r="AS160" s="146"/>
      <c r="AT160" s="146"/>
      <c r="AU160" s="146"/>
      <c r="AV160" s="146"/>
      <c r="AW160" s="146"/>
      <c r="AX160" s="146"/>
      <c r="AY160" s="146"/>
      <c r="AZ160" s="146"/>
      <c r="BA160" s="146"/>
      <c r="BB160" s="146"/>
      <c r="BC160" s="146"/>
      <c r="BD160" s="146"/>
      <c r="BE160" s="455"/>
      <c r="BF160" s="455"/>
      <c r="BG160" s="455"/>
      <c r="BH160" s="455"/>
      <c r="BI160" s="455"/>
      <c r="BJ160" s="455"/>
      <c r="BK160" s="455"/>
      <c r="BL160" s="455"/>
      <c r="BM160" s="455"/>
      <c r="BN160" s="455"/>
      <c r="BO160" s="455"/>
      <c r="BP160" s="455"/>
      <c r="BQ160" s="455"/>
      <c r="BR160" s="455"/>
      <c r="BS160" s="455"/>
      <c r="BT160" s="455"/>
      <c r="BU160" s="455"/>
      <c r="BV160" s="455"/>
      <c r="BW160" s="455"/>
      <c r="BX160" s="455"/>
      <c r="BY160" s="455"/>
    </row>
    <row r="161" spans="1:77" customFormat="1" ht="12.75">
      <c r="A161" s="145"/>
      <c r="B161" s="145"/>
      <c r="C161" s="145"/>
      <c r="D161" s="145"/>
      <c r="E161" s="145"/>
      <c r="F161" s="145"/>
      <c r="G161" s="145"/>
      <c r="H161" s="145"/>
      <c r="I161" s="210"/>
      <c r="J161" s="145"/>
      <c r="K161" s="145"/>
      <c r="L161" s="145"/>
      <c r="M161" s="145"/>
      <c r="N161" s="145"/>
      <c r="O161" s="145"/>
      <c r="P161" s="145"/>
      <c r="Q161" s="145"/>
      <c r="R161" s="145"/>
      <c r="S161" s="146"/>
      <c r="T161" s="457"/>
      <c r="U161" s="456"/>
      <c r="V161" s="455"/>
      <c r="W161" s="470"/>
      <c r="X161" s="470"/>
      <c r="Y161" s="470"/>
      <c r="Z161" s="470"/>
      <c r="AA161" s="470"/>
      <c r="AB161" s="470"/>
      <c r="AC161" s="470"/>
      <c r="AD161" s="470"/>
      <c r="AE161" s="470"/>
      <c r="AF161" s="470"/>
      <c r="AG161" s="470"/>
      <c r="AH161" s="470"/>
      <c r="AI161" s="455"/>
      <c r="AJ161" s="146"/>
      <c r="AK161" s="146"/>
      <c r="AL161" s="146"/>
      <c r="AM161" s="146"/>
      <c r="AN161" s="146"/>
      <c r="AO161" s="146"/>
      <c r="AP161" s="146"/>
      <c r="AQ161" s="146"/>
      <c r="AR161" s="146"/>
      <c r="AS161" s="146"/>
      <c r="AT161" s="146"/>
      <c r="AU161" s="146"/>
      <c r="AV161" s="146"/>
      <c r="AW161" s="146"/>
      <c r="AX161" s="146"/>
      <c r="AY161" s="146"/>
      <c r="AZ161" s="146"/>
      <c r="BA161" s="146"/>
      <c r="BB161" s="146"/>
      <c r="BC161" s="146"/>
      <c r="BD161" s="146"/>
      <c r="BE161" s="455"/>
      <c r="BF161" s="455"/>
      <c r="BG161" s="455"/>
      <c r="BH161" s="455"/>
      <c r="BI161" s="455"/>
      <c r="BJ161" s="455"/>
      <c r="BK161" s="455"/>
      <c r="BL161" s="455"/>
      <c r="BM161" s="455"/>
      <c r="BN161" s="455"/>
      <c r="BO161" s="455"/>
      <c r="BP161" s="455"/>
      <c r="BQ161" s="455"/>
      <c r="BR161" s="455"/>
      <c r="BS161" s="455"/>
      <c r="BT161" s="455"/>
      <c r="BU161" s="455"/>
      <c r="BV161" s="455"/>
      <c r="BW161" s="455"/>
      <c r="BX161" s="455"/>
      <c r="BY161" s="455"/>
    </row>
    <row r="162" spans="1:77" customFormat="1" ht="12.75">
      <c r="A162" s="145"/>
      <c r="B162" s="145"/>
      <c r="C162" s="145"/>
      <c r="D162" s="145"/>
      <c r="E162" s="145"/>
      <c r="F162" s="145"/>
      <c r="G162" s="145"/>
      <c r="H162" s="145"/>
      <c r="I162" s="210"/>
      <c r="J162" s="145"/>
      <c r="K162" s="145"/>
      <c r="L162" s="145"/>
      <c r="M162" s="145"/>
      <c r="N162" s="145"/>
      <c r="O162" s="145"/>
      <c r="P162" s="145"/>
      <c r="Q162" s="145"/>
      <c r="R162" s="145"/>
      <c r="S162" s="146"/>
      <c r="T162" s="457"/>
      <c r="U162" s="456"/>
      <c r="V162" s="455"/>
      <c r="W162" s="470"/>
      <c r="X162" s="470"/>
      <c r="Y162" s="470"/>
      <c r="Z162" s="470"/>
      <c r="AA162" s="470"/>
      <c r="AB162" s="470"/>
      <c r="AC162" s="470"/>
      <c r="AD162" s="470"/>
      <c r="AE162" s="470"/>
      <c r="AF162" s="470"/>
      <c r="AG162" s="470"/>
      <c r="AH162" s="470"/>
      <c r="AI162" s="455"/>
      <c r="AJ162" s="146"/>
      <c r="AK162" s="146"/>
      <c r="AL162" s="146"/>
      <c r="AM162" s="146"/>
      <c r="AN162" s="146"/>
      <c r="AO162" s="146"/>
      <c r="AP162" s="146"/>
      <c r="AQ162" s="146"/>
      <c r="AR162" s="146"/>
      <c r="AS162" s="146"/>
      <c r="AT162" s="146"/>
      <c r="AU162" s="146"/>
      <c r="AV162" s="146"/>
      <c r="AW162" s="146"/>
      <c r="AX162" s="146"/>
      <c r="AY162" s="146"/>
      <c r="AZ162" s="146"/>
      <c r="BA162" s="146"/>
      <c r="BB162" s="146"/>
      <c r="BC162" s="146"/>
      <c r="BD162" s="146"/>
      <c r="BE162" s="455"/>
      <c r="BF162" s="455"/>
      <c r="BG162" s="455"/>
      <c r="BH162" s="455"/>
      <c r="BI162" s="455"/>
      <c r="BJ162" s="455"/>
      <c r="BK162" s="455"/>
      <c r="BL162" s="455"/>
      <c r="BM162" s="455"/>
      <c r="BN162" s="455"/>
      <c r="BO162" s="455"/>
      <c r="BP162" s="455"/>
      <c r="BQ162" s="455"/>
      <c r="BR162" s="455"/>
      <c r="BS162" s="455"/>
      <c r="BT162" s="455"/>
      <c r="BU162" s="455"/>
      <c r="BV162" s="455"/>
      <c r="BW162" s="455"/>
      <c r="BX162" s="455"/>
      <c r="BY162" s="455"/>
    </row>
    <row r="163" spans="1:77" customFormat="1" ht="12.75">
      <c r="A163" s="145"/>
      <c r="B163" s="145"/>
      <c r="C163" s="145"/>
      <c r="D163" s="145"/>
      <c r="E163" s="145"/>
      <c r="F163" s="145"/>
      <c r="G163" s="145"/>
      <c r="H163" s="145"/>
      <c r="I163" s="210"/>
      <c r="J163" s="145"/>
      <c r="K163" s="145"/>
      <c r="L163" s="145"/>
      <c r="M163" s="145"/>
      <c r="N163" s="145"/>
      <c r="O163" s="145"/>
      <c r="P163" s="145"/>
      <c r="Q163" s="145"/>
      <c r="R163" s="145"/>
      <c r="S163" s="146"/>
      <c r="T163" s="457"/>
      <c r="U163" s="456"/>
      <c r="V163" s="455"/>
      <c r="W163" s="470"/>
      <c r="X163" s="470"/>
      <c r="Y163" s="470"/>
      <c r="Z163" s="470"/>
      <c r="AA163" s="470"/>
      <c r="AB163" s="470"/>
      <c r="AC163" s="470"/>
      <c r="AD163" s="470"/>
      <c r="AE163" s="470"/>
      <c r="AF163" s="470"/>
      <c r="AG163" s="470"/>
      <c r="AH163" s="470"/>
      <c r="AI163" s="455"/>
      <c r="AJ163" s="146"/>
      <c r="AK163" s="146"/>
      <c r="AL163" s="146"/>
      <c r="AM163" s="146"/>
      <c r="AN163" s="146"/>
      <c r="AO163" s="146"/>
      <c r="AP163" s="146"/>
      <c r="AQ163" s="146"/>
      <c r="AR163" s="146"/>
      <c r="AS163" s="146"/>
      <c r="AT163" s="146"/>
      <c r="AU163" s="146"/>
      <c r="AV163" s="146"/>
      <c r="AW163" s="146"/>
      <c r="AX163" s="146"/>
      <c r="AY163" s="146"/>
      <c r="AZ163" s="146"/>
      <c r="BA163" s="146"/>
      <c r="BB163" s="146"/>
      <c r="BC163" s="146"/>
      <c r="BD163" s="146"/>
      <c r="BE163" s="455"/>
      <c r="BF163" s="455"/>
      <c r="BG163" s="455"/>
      <c r="BH163" s="455"/>
      <c r="BI163" s="455"/>
      <c r="BJ163" s="455"/>
      <c r="BK163" s="455"/>
      <c r="BL163" s="455"/>
      <c r="BM163" s="455"/>
      <c r="BN163" s="455"/>
      <c r="BO163" s="455"/>
      <c r="BP163" s="455"/>
      <c r="BQ163" s="455"/>
      <c r="BR163" s="455"/>
      <c r="BS163" s="455"/>
      <c r="BT163" s="455"/>
      <c r="BU163" s="455"/>
      <c r="BV163" s="455"/>
      <c r="BW163" s="455"/>
      <c r="BX163" s="455"/>
      <c r="BY163" s="455"/>
    </row>
    <row r="164" spans="1:77" customFormat="1" ht="12.75">
      <c r="A164" s="145"/>
      <c r="B164" s="145"/>
      <c r="C164" s="145"/>
      <c r="D164" s="145"/>
      <c r="E164" s="145"/>
      <c r="F164" s="145"/>
      <c r="G164" s="145"/>
      <c r="H164" s="145"/>
      <c r="I164" s="210"/>
      <c r="J164" s="145"/>
      <c r="K164" s="145"/>
      <c r="L164" s="145"/>
      <c r="M164" s="145"/>
      <c r="N164" s="145"/>
      <c r="O164" s="145"/>
      <c r="P164" s="145"/>
      <c r="Q164" s="145"/>
      <c r="R164" s="145"/>
      <c r="S164" s="146"/>
      <c r="T164" s="457"/>
      <c r="U164" s="456"/>
      <c r="V164" s="455"/>
      <c r="W164" s="470"/>
      <c r="X164" s="470"/>
      <c r="Y164" s="470"/>
      <c r="Z164" s="470"/>
      <c r="AA164" s="470"/>
      <c r="AB164" s="470"/>
      <c r="AC164" s="470"/>
      <c r="AD164" s="470"/>
      <c r="AE164" s="470"/>
      <c r="AF164" s="470"/>
      <c r="AG164" s="470"/>
      <c r="AH164" s="470"/>
      <c r="AI164" s="455"/>
      <c r="AJ164" s="146"/>
      <c r="AK164" s="146"/>
      <c r="AL164" s="146"/>
      <c r="AM164" s="146"/>
      <c r="AN164" s="146"/>
      <c r="AO164" s="146"/>
      <c r="AP164" s="146"/>
      <c r="AQ164" s="146"/>
      <c r="AR164" s="146"/>
      <c r="AS164" s="146"/>
      <c r="AT164" s="146"/>
      <c r="AU164" s="146"/>
      <c r="AV164" s="146"/>
      <c r="AW164" s="146"/>
      <c r="AX164" s="146"/>
      <c r="AY164" s="146"/>
      <c r="AZ164" s="146"/>
      <c r="BA164" s="146"/>
      <c r="BB164" s="146"/>
      <c r="BC164" s="146"/>
      <c r="BD164" s="146"/>
      <c r="BE164" s="455"/>
      <c r="BF164" s="455"/>
      <c r="BG164" s="455"/>
      <c r="BH164" s="455"/>
      <c r="BI164" s="455"/>
      <c r="BJ164" s="455"/>
      <c r="BK164" s="455"/>
      <c r="BL164" s="455"/>
      <c r="BM164" s="455"/>
      <c r="BN164" s="455"/>
      <c r="BO164" s="455"/>
      <c r="BP164" s="455"/>
      <c r="BQ164" s="455"/>
      <c r="BR164" s="455"/>
      <c r="BS164" s="455"/>
      <c r="BT164" s="455"/>
      <c r="BU164" s="455"/>
      <c r="BV164" s="455"/>
      <c r="BW164" s="455"/>
      <c r="BX164" s="455"/>
      <c r="BY164" s="455"/>
    </row>
    <row r="165" spans="1:77" customFormat="1" ht="12.75">
      <c r="A165" s="145"/>
      <c r="B165" s="145"/>
      <c r="C165" s="145"/>
      <c r="D165" s="145"/>
      <c r="E165" s="145"/>
      <c r="F165" s="145"/>
      <c r="G165" s="145"/>
      <c r="H165" s="145"/>
      <c r="I165" s="210"/>
      <c r="J165" s="145"/>
      <c r="K165" s="145"/>
      <c r="L165" s="145"/>
      <c r="M165" s="145"/>
      <c r="N165" s="145"/>
      <c r="O165" s="145"/>
      <c r="P165" s="145"/>
      <c r="Q165" s="145"/>
      <c r="R165" s="145"/>
      <c r="S165" s="146"/>
      <c r="T165" s="457"/>
      <c r="U165" s="456"/>
      <c r="V165" s="455"/>
      <c r="W165" s="470"/>
      <c r="X165" s="470"/>
      <c r="Y165" s="470"/>
      <c r="Z165" s="470"/>
      <c r="AA165" s="470"/>
      <c r="AB165" s="470"/>
      <c r="AC165" s="470"/>
      <c r="AD165" s="470"/>
      <c r="AE165" s="470"/>
      <c r="AF165" s="470"/>
      <c r="AG165" s="470"/>
      <c r="AH165" s="470"/>
      <c r="AI165" s="455"/>
      <c r="AJ165" s="146"/>
      <c r="AK165" s="146"/>
      <c r="AL165" s="146"/>
      <c r="AM165" s="146"/>
      <c r="AN165" s="146"/>
      <c r="AO165" s="146"/>
      <c r="AP165" s="146"/>
      <c r="AQ165" s="146"/>
      <c r="AR165" s="146"/>
      <c r="AS165" s="146"/>
      <c r="AT165" s="146"/>
      <c r="AU165" s="146"/>
      <c r="AV165" s="146"/>
      <c r="AW165" s="146"/>
      <c r="AX165" s="146"/>
      <c r="AY165" s="146"/>
      <c r="AZ165" s="146"/>
      <c r="BA165" s="146"/>
      <c r="BB165" s="146"/>
      <c r="BC165" s="146"/>
      <c r="BD165" s="146"/>
      <c r="BE165" s="455"/>
      <c r="BF165" s="455"/>
      <c r="BG165" s="455"/>
      <c r="BH165" s="455"/>
      <c r="BI165" s="455"/>
      <c r="BJ165" s="455"/>
      <c r="BK165" s="455"/>
      <c r="BL165" s="455"/>
      <c r="BM165" s="455"/>
      <c r="BN165" s="455"/>
      <c r="BO165" s="455"/>
      <c r="BP165" s="455"/>
      <c r="BQ165" s="455"/>
      <c r="BR165" s="455"/>
      <c r="BS165" s="455"/>
      <c r="BT165" s="455"/>
      <c r="BU165" s="455"/>
      <c r="BV165" s="455"/>
      <c r="BW165" s="455"/>
      <c r="BX165" s="455"/>
      <c r="BY165" s="455"/>
    </row>
    <row r="166" spans="1:77" customFormat="1" ht="12.75">
      <c r="A166" s="145"/>
      <c r="B166" s="145"/>
      <c r="C166" s="145"/>
      <c r="D166" s="145"/>
      <c r="E166" s="145"/>
      <c r="F166" s="145"/>
      <c r="G166" s="145"/>
      <c r="H166" s="145"/>
      <c r="I166" s="210"/>
      <c r="J166" s="145"/>
      <c r="K166" s="145"/>
      <c r="L166" s="145"/>
      <c r="M166" s="145"/>
      <c r="N166" s="145"/>
      <c r="O166" s="145"/>
      <c r="P166" s="145"/>
      <c r="Q166" s="145"/>
      <c r="R166" s="145"/>
      <c r="S166" s="146"/>
      <c r="T166" s="457"/>
      <c r="U166" s="456"/>
      <c r="V166" s="455"/>
      <c r="W166" s="470"/>
      <c r="X166" s="470"/>
      <c r="Y166" s="470"/>
      <c r="Z166" s="470"/>
      <c r="AA166" s="470"/>
      <c r="AB166" s="470"/>
      <c r="AC166" s="470"/>
      <c r="AD166" s="470"/>
      <c r="AE166" s="470"/>
      <c r="AF166" s="470"/>
      <c r="AG166" s="470"/>
      <c r="AH166" s="470"/>
      <c r="AI166" s="455"/>
      <c r="AJ166" s="146"/>
      <c r="AK166" s="146"/>
      <c r="AL166" s="146"/>
      <c r="AM166" s="146"/>
      <c r="AN166" s="146"/>
      <c r="AO166" s="146"/>
      <c r="AP166" s="146"/>
      <c r="AQ166" s="146"/>
      <c r="AR166" s="146"/>
      <c r="AS166" s="146"/>
      <c r="AT166" s="146"/>
      <c r="AU166" s="146"/>
      <c r="AV166" s="146"/>
      <c r="AW166" s="146"/>
      <c r="AX166" s="146"/>
      <c r="AY166" s="146"/>
      <c r="AZ166" s="146"/>
      <c r="BA166" s="146"/>
      <c r="BB166" s="146"/>
      <c r="BC166" s="146"/>
      <c r="BD166" s="146"/>
      <c r="BE166" s="455"/>
      <c r="BF166" s="455"/>
      <c r="BG166" s="455"/>
      <c r="BH166" s="455"/>
      <c r="BI166" s="455"/>
      <c r="BJ166" s="455"/>
      <c r="BK166" s="455"/>
      <c r="BL166" s="455"/>
      <c r="BM166" s="455"/>
      <c r="BN166" s="455"/>
      <c r="BO166" s="455"/>
      <c r="BP166" s="455"/>
      <c r="BQ166" s="455"/>
      <c r="BR166" s="455"/>
      <c r="BS166" s="455"/>
      <c r="BT166" s="455"/>
      <c r="BU166" s="455"/>
      <c r="BV166" s="455"/>
      <c r="BW166" s="455"/>
      <c r="BX166" s="455"/>
      <c r="BY166" s="455"/>
    </row>
    <row r="167" spans="1:77" customFormat="1" ht="12.75">
      <c r="A167" s="145"/>
      <c r="B167" s="145"/>
      <c r="C167" s="145"/>
      <c r="D167" s="145"/>
      <c r="E167" s="145"/>
      <c r="F167" s="145"/>
      <c r="G167" s="145"/>
      <c r="H167" s="145"/>
      <c r="I167" s="210"/>
      <c r="J167" s="145"/>
      <c r="K167" s="145"/>
      <c r="L167" s="145"/>
      <c r="M167" s="145"/>
      <c r="N167" s="145"/>
      <c r="O167" s="145"/>
      <c r="P167" s="145"/>
      <c r="Q167" s="145"/>
      <c r="R167" s="145"/>
      <c r="S167" s="146"/>
      <c r="T167" s="457"/>
      <c r="U167" s="456"/>
      <c r="V167" s="455"/>
      <c r="W167" s="470"/>
      <c r="X167" s="470"/>
      <c r="Y167" s="470"/>
      <c r="Z167" s="470"/>
      <c r="AA167" s="470"/>
      <c r="AB167" s="470"/>
      <c r="AC167" s="470"/>
      <c r="AD167" s="470"/>
      <c r="AE167" s="470"/>
      <c r="AF167" s="470"/>
      <c r="AG167" s="470"/>
      <c r="AH167" s="470"/>
      <c r="AI167" s="455"/>
      <c r="AJ167" s="146"/>
      <c r="AK167" s="146"/>
      <c r="AL167" s="146"/>
      <c r="AM167" s="146"/>
      <c r="AN167" s="146"/>
      <c r="AO167" s="146"/>
      <c r="AP167" s="146"/>
      <c r="AQ167" s="146"/>
      <c r="AR167" s="146"/>
      <c r="AS167" s="146"/>
      <c r="AT167" s="146"/>
      <c r="AU167" s="146"/>
      <c r="AV167" s="146"/>
      <c r="AW167" s="146"/>
      <c r="AX167" s="146"/>
      <c r="AY167" s="146"/>
      <c r="AZ167" s="146"/>
      <c r="BA167" s="146"/>
      <c r="BB167" s="146"/>
      <c r="BC167" s="146"/>
      <c r="BD167" s="146"/>
      <c r="BE167" s="455"/>
      <c r="BF167" s="455"/>
      <c r="BG167" s="455"/>
      <c r="BH167" s="455"/>
      <c r="BI167" s="455"/>
      <c r="BJ167" s="455"/>
      <c r="BK167" s="455"/>
      <c r="BL167" s="455"/>
      <c r="BM167" s="455"/>
      <c r="BN167" s="455"/>
      <c r="BO167" s="455"/>
      <c r="BP167" s="455"/>
      <c r="BQ167" s="455"/>
      <c r="BR167" s="455"/>
      <c r="BS167" s="455"/>
      <c r="BT167" s="455"/>
      <c r="BU167" s="455"/>
      <c r="BV167" s="455"/>
      <c r="BW167" s="455"/>
      <c r="BX167" s="455"/>
      <c r="BY167" s="455"/>
    </row>
    <row r="168" spans="1:77" customFormat="1" ht="12.75">
      <c r="A168" s="145"/>
      <c r="B168" s="145"/>
      <c r="C168" s="145"/>
      <c r="D168" s="145"/>
      <c r="E168" s="145"/>
      <c r="F168" s="145"/>
      <c r="G168" s="145"/>
      <c r="H168" s="145"/>
      <c r="I168" s="210"/>
      <c r="J168" s="145"/>
      <c r="K168" s="145"/>
      <c r="L168" s="145"/>
      <c r="M168" s="145"/>
      <c r="N168" s="145"/>
      <c r="O168" s="145"/>
      <c r="P168" s="145"/>
      <c r="Q168" s="145"/>
      <c r="R168" s="145"/>
      <c r="S168" s="146"/>
      <c r="T168" s="457"/>
      <c r="U168" s="456"/>
      <c r="V168" s="455"/>
      <c r="W168" s="470"/>
      <c r="X168" s="470"/>
      <c r="Y168" s="470"/>
      <c r="Z168" s="470"/>
      <c r="AA168" s="470"/>
      <c r="AB168" s="470"/>
      <c r="AC168" s="470"/>
      <c r="AD168" s="470"/>
      <c r="AE168" s="470"/>
      <c r="AF168" s="470"/>
      <c r="AG168" s="470"/>
      <c r="AH168" s="470"/>
      <c r="AI168" s="455"/>
      <c r="AJ168" s="146"/>
      <c r="AK168" s="146"/>
      <c r="AL168" s="146"/>
      <c r="AM168" s="146"/>
      <c r="AN168" s="146"/>
      <c r="AO168" s="146"/>
      <c r="AP168" s="146"/>
      <c r="AQ168" s="146"/>
      <c r="AR168" s="146"/>
      <c r="AS168" s="146"/>
      <c r="AT168" s="146"/>
      <c r="AU168" s="146"/>
      <c r="AV168" s="146"/>
      <c r="AW168" s="146"/>
      <c r="AX168" s="146"/>
      <c r="AY168" s="146"/>
      <c r="AZ168" s="146"/>
      <c r="BA168" s="146"/>
      <c r="BB168" s="146"/>
      <c r="BC168" s="146"/>
      <c r="BD168" s="146"/>
      <c r="BE168" s="455"/>
      <c r="BF168" s="455"/>
      <c r="BG168" s="455"/>
      <c r="BH168" s="455"/>
      <c r="BI168" s="455"/>
      <c r="BJ168" s="455"/>
      <c r="BK168" s="455"/>
      <c r="BL168" s="455"/>
      <c r="BM168" s="455"/>
      <c r="BN168" s="455"/>
      <c r="BO168" s="455"/>
      <c r="BP168" s="455"/>
      <c r="BQ168" s="455"/>
      <c r="BR168" s="455"/>
      <c r="BS168" s="455"/>
      <c r="BT168" s="455"/>
      <c r="BU168" s="455"/>
      <c r="BV168" s="455"/>
      <c r="BW168" s="455"/>
      <c r="BX168" s="455"/>
      <c r="BY168" s="455"/>
    </row>
    <row r="169" spans="1:77" customFormat="1" ht="12.75">
      <c r="A169" s="145"/>
      <c r="B169" s="145"/>
      <c r="C169" s="145"/>
      <c r="D169" s="145"/>
      <c r="E169" s="145"/>
      <c r="F169" s="145"/>
      <c r="G169" s="145"/>
      <c r="H169" s="145"/>
      <c r="I169" s="210"/>
      <c r="J169" s="145"/>
      <c r="K169" s="145"/>
      <c r="L169" s="145"/>
      <c r="M169" s="145"/>
      <c r="N169" s="145"/>
      <c r="O169" s="145"/>
      <c r="P169" s="145"/>
      <c r="Q169" s="145"/>
      <c r="R169" s="145"/>
      <c r="S169" s="146"/>
      <c r="T169" s="457"/>
      <c r="U169" s="456"/>
      <c r="V169" s="455"/>
      <c r="W169" s="470"/>
      <c r="X169" s="470"/>
      <c r="Y169" s="470"/>
      <c r="Z169" s="470"/>
      <c r="AA169" s="470"/>
      <c r="AB169" s="470"/>
      <c r="AC169" s="470"/>
      <c r="AD169" s="470"/>
      <c r="AE169" s="470"/>
      <c r="AF169" s="470"/>
      <c r="AG169" s="470"/>
      <c r="AH169" s="470"/>
      <c r="AI169" s="455"/>
      <c r="AJ169" s="146"/>
      <c r="AK169" s="146"/>
      <c r="AL169" s="146"/>
      <c r="AM169" s="146"/>
      <c r="AN169" s="146"/>
      <c r="AO169" s="146"/>
      <c r="AP169" s="146"/>
      <c r="AQ169" s="146"/>
      <c r="AR169" s="146"/>
      <c r="AS169" s="146"/>
      <c r="AT169" s="146"/>
      <c r="AU169" s="146"/>
      <c r="AV169" s="146"/>
      <c r="AW169" s="146"/>
      <c r="AX169" s="146"/>
      <c r="AY169" s="146"/>
      <c r="AZ169" s="146"/>
      <c r="BA169" s="146"/>
      <c r="BB169" s="146"/>
      <c r="BC169" s="146"/>
      <c r="BD169" s="146"/>
      <c r="BE169" s="455"/>
      <c r="BF169" s="455"/>
      <c r="BG169" s="455"/>
      <c r="BH169" s="455"/>
      <c r="BI169" s="455"/>
      <c r="BJ169" s="455"/>
      <c r="BK169" s="455"/>
      <c r="BL169" s="455"/>
      <c r="BM169" s="455"/>
      <c r="BN169" s="455"/>
      <c r="BO169" s="455"/>
      <c r="BP169" s="455"/>
      <c r="BQ169" s="455"/>
      <c r="BR169" s="455"/>
      <c r="BS169" s="455"/>
      <c r="BT169" s="455"/>
      <c r="BU169" s="455"/>
      <c r="BV169" s="455"/>
      <c r="BW169" s="455"/>
      <c r="BX169" s="455"/>
      <c r="BY169" s="455"/>
    </row>
    <row r="170" spans="1:77" customFormat="1" ht="12.75">
      <c r="A170" s="145"/>
      <c r="B170" s="145"/>
      <c r="C170" s="145"/>
      <c r="D170" s="145"/>
      <c r="E170" s="145"/>
      <c r="F170" s="145"/>
      <c r="G170" s="145"/>
      <c r="H170" s="145"/>
      <c r="I170" s="210"/>
      <c r="J170" s="145"/>
      <c r="K170" s="145"/>
      <c r="L170" s="145"/>
      <c r="M170" s="145"/>
      <c r="N170" s="145"/>
      <c r="O170" s="145"/>
      <c r="P170" s="145"/>
      <c r="Q170" s="145"/>
      <c r="R170" s="145"/>
      <c r="S170" s="146"/>
      <c r="T170" s="457"/>
      <c r="U170" s="456"/>
      <c r="V170" s="455"/>
      <c r="W170" s="470"/>
      <c r="X170" s="470"/>
      <c r="Y170" s="470"/>
      <c r="Z170" s="470"/>
      <c r="AA170" s="470"/>
      <c r="AB170" s="470"/>
      <c r="AC170" s="470"/>
      <c r="AD170" s="470"/>
      <c r="AE170" s="470"/>
      <c r="AF170" s="470"/>
      <c r="AG170" s="470"/>
      <c r="AH170" s="470"/>
      <c r="AI170" s="455"/>
      <c r="AJ170" s="146"/>
      <c r="AK170" s="146"/>
      <c r="AL170" s="146"/>
      <c r="AM170" s="146"/>
      <c r="AN170" s="146"/>
      <c r="AO170" s="146"/>
      <c r="AP170" s="146"/>
      <c r="AQ170" s="146"/>
      <c r="AR170" s="146"/>
      <c r="AS170" s="146"/>
      <c r="AT170" s="146"/>
      <c r="AU170" s="146"/>
      <c r="AV170" s="146"/>
      <c r="AW170" s="146"/>
      <c r="AX170" s="146"/>
      <c r="AY170" s="146"/>
      <c r="AZ170" s="146"/>
      <c r="BA170" s="146"/>
      <c r="BB170" s="146"/>
      <c r="BC170" s="146"/>
      <c r="BD170" s="146"/>
      <c r="BE170" s="455"/>
      <c r="BF170" s="455"/>
      <c r="BG170" s="455"/>
      <c r="BH170" s="455"/>
      <c r="BI170" s="455"/>
      <c r="BJ170" s="455"/>
      <c r="BK170" s="455"/>
      <c r="BL170" s="455"/>
      <c r="BM170" s="455"/>
      <c r="BN170" s="455"/>
      <c r="BO170" s="455"/>
      <c r="BP170" s="455"/>
      <c r="BQ170" s="455"/>
      <c r="BR170" s="455"/>
      <c r="BS170" s="455"/>
      <c r="BT170" s="455"/>
      <c r="BU170" s="455"/>
      <c r="BV170" s="455"/>
      <c r="BW170" s="455"/>
      <c r="BX170" s="455"/>
      <c r="BY170" s="455"/>
    </row>
    <row r="171" spans="1:77" customFormat="1" ht="12.75">
      <c r="A171" s="145"/>
      <c r="B171" s="145"/>
      <c r="C171" s="145"/>
      <c r="D171" s="145"/>
      <c r="E171" s="145"/>
      <c r="F171" s="145"/>
      <c r="G171" s="145"/>
      <c r="H171" s="145"/>
      <c r="I171" s="210"/>
      <c r="J171" s="145"/>
      <c r="K171" s="145"/>
      <c r="L171" s="145"/>
      <c r="M171" s="145"/>
      <c r="N171" s="145"/>
      <c r="O171" s="145"/>
      <c r="P171" s="145"/>
      <c r="Q171" s="145"/>
      <c r="R171" s="145"/>
      <c r="S171" s="146"/>
      <c r="T171" s="457"/>
      <c r="U171" s="456"/>
      <c r="V171" s="455"/>
      <c r="W171" s="470"/>
      <c r="X171" s="470"/>
      <c r="Y171" s="470"/>
      <c r="Z171" s="470"/>
      <c r="AA171" s="470"/>
      <c r="AB171" s="470"/>
      <c r="AC171" s="470"/>
      <c r="AD171" s="470"/>
      <c r="AE171" s="470"/>
      <c r="AF171" s="470"/>
      <c r="AG171" s="470"/>
      <c r="AH171" s="470"/>
      <c r="AI171" s="455"/>
      <c r="AJ171" s="146"/>
      <c r="AK171" s="146"/>
      <c r="AL171" s="146"/>
      <c r="AM171" s="146"/>
      <c r="AN171" s="146"/>
      <c r="AO171" s="146"/>
      <c r="AP171" s="146"/>
      <c r="AQ171" s="146"/>
      <c r="AR171" s="146"/>
      <c r="AS171" s="146"/>
      <c r="AT171" s="146"/>
      <c r="AU171" s="146"/>
      <c r="AV171" s="146"/>
      <c r="AW171" s="146"/>
      <c r="AX171" s="146"/>
      <c r="AY171" s="146"/>
      <c r="AZ171" s="146"/>
      <c r="BA171" s="146"/>
      <c r="BB171" s="146"/>
      <c r="BC171" s="146"/>
      <c r="BD171" s="146"/>
      <c r="BE171" s="455"/>
      <c r="BF171" s="455"/>
      <c r="BG171" s="455"/>
      <c r="BH171" s="455"/>
      <c r="BI171" s="455"/>
      <c r="BJ171" s="455"/>
      <c r="BK171" s="455"/>
      <c r="BL171" s="455"/>
      <c r="BM171" s="455"/>
      <c r="BN171" s="455"/>
      <c r="BO171" s="455"/>
      <c r="BP171" s="455"/>
      <c r="BQ171" s="455"/>
      <c r="BR171" s="455"/>
      <c r="BS171" s="455"/>
      <c r="BT171" s="455"/>
      <c r="BU171" s="455"/>
      <c r="BV171" s="455"/>
      <c r="BW171" s="455"/>
      <c r="BX171" s="455"/>
      <c r="BY171" s="455"/>
    </row>
    <row r="172" spans="1:77" customFormat="1" ht="12.75">
      <c r="A172" s="145"/>
      <c r="B172" s="145"/>
      <c r="C172" s="145"/>
      <c r="D172" s="145"/>
      <c r="E172" s="145"/>
      <c r="F172" s="145"/>
      <c r="G172" s="145"/>
      <c r="H172" s="145"/>
      <c r="I172" s="210"/>
      <c r="J172" s="145"/>
      <c r="K172" s="145"/>
      <c r="L172" s="145"/>
      <c r="M172" s="145"/>
      <c r="N172" s="145"/>
      <c r="O172" s="145"/>
      <c r="P172" s="145"/>
      <c r="Q172" s="145"/>
      <c r="R172" s="145"/>
      <c r="S172" s="146"/>
      <c r="T172" s="457"/>
      <c r="U172" s="456"/>
      <c r="V172" s="455"/>
      <c r="W172" s="470"/>
      <c r="X172" s="470"/>
      <c r="Y172" s="470"/>
      <c r="Z172" s="470"/>
      <c r="AA172" s="470"/>
      <c r="AB172" s="470"/>
      <c r="AC172" s="470"/>
      <c r="AD172" s="470"/>
      <c r="AE172" s="470"/>
      <c r="AF172" s="470"/>
      <c r="AG172" s="470"/>
      <c r="AH172" s="470"/>
      <c r="AI172" s="455"/>
      <c r="AJ172" s="146"/>
      <c r="AK172" s="146"/>
      <c r="AL172" s="146"/>
      <c r="AM172" s="146"/>
      <c r="AN172" s="146"/>
      <c r="AO172" s="146"/>
      <c r="AP172" s="146"/>
      <c r="AQ172" s="146"/>
      <c r="AR172" s="146"/>
      <c r="AS172" s="146"/>
      <c r="AT172" s="146"/>
      <c r="AU172" s="146"/>
      <c r="AV172" s="146"/>
      <c r="AW172" s="146"/>
      <c r="AX172" s="146"/>
      <c r="AY172" s="146"/>
      <c r="AZ172" s="146"/>
      <c r="BA172" s="146"/>
      <c r="BB172" s="146"/>
      <c r="BC172" s="146"/>
      <c r="BD172" s="146"/>
      <c r="BE172" s="455"/>
      <c r="BF172" s="455"/>
      <c r="BG172" s="455"/>
      <c r="BH172" s="455"/>
      <c r="BI172" s="455"/>
      <c r="BJ172" s="455"/>
      <c r="BK172" s="455"/>
      <c r="BL172" s="455"/>
      <c r="BM172" s="455"/>
      <c r="BN172" s="455"/>
      <c r="BO172" s="455"/>
      <c r="BP172" s="455"/>
      <c r="BQ172" s="455"/>
      <c r="BR172" s="455"/>
      <c r="BS172" s="455"/>
      <c r="BT172" s="455"/>
      <c r="BU172" s="455"/>
      <c r="BV172" s="455"/>
      <c r="BW172" s="455"/>
      <c r="BX172" s="455"/>
      <c r="BY172" s="455"/>
    </row>
    <row r="173" spans="1:77" customFormat="1" ht="12.75">
      <c r="A173" s="145"/>
      <c r="B173" s="145"/>
      <c r="C173" s="145"/>
      <c r="D173" s="145"/>
      <c r="E173" s="145"/>
      <c r="F173" s="145"/>
      <c r="G173" s="145"/>
      <c r="H173" s="145"/>
      <c r="I173" s="210"/>
      <c r="J173" s="145"/>
      <c r="K173" s="145"/>
      <c r="L173" s="145"/>
      <c r="M173" s="145"/>
      <c r="N173" s="145"/>
      <c r="O173" s="145"/>
      <c r="P173" s="145"/>
      <c r="Q173" s="145"/>
      <c r="R173" s="145"/>
      <c r="S173" s="146"/>
      <c r="T173" s="457"/>
      <c r="U173" s="456"/>
      <c r="V173" s="455"/>
      <c r="W173" s="470"/>
      <c r="X173" s="470"/>
      <c r="Y173" s="470"/>
      <c r="Z173" s="470"/>
      <c r="AA173" s="470"/>
      <c r="AB173" s="470"/>
      <c r="AC173" s="470"/>
      <c r="AD173" s="470"/>
      <c r="AE173" s="470"/>
      <c r="AF173" s="470"/>
      <c r="AG173" s="470"/>
      <c r="AH173" s="470"/>
      <c r="AI173" s="455"/>
      <c r="AJ173" s="146"/>
      <c r="AK173" s="146"/>
      <c r="AL173" s="146"/>
      <c r="AM173" s="146"/>
      <c r="AN173" s="146"/>
      <c r="AO173" s="146"/>
      <c r="AP173" s="146"/>
      <c r="AQ173" s="146"/>
      <c r="AR173" s="146"/>
      <c r="AS173" s="146"/>
      <c r="AT173" s="146"/>
      <c r="AU173" s="146"/>
      <c r="AV173" s="146"/>
      <c r="AW173" s="146"/>
      <c r="AX173" s="146"/>
      <c r="AY173" s="146"/>
      <c r="AZ173" s="146"/>
      <c r="BA173" s="146"/>
      <c r="BB173" s="146"/>
      <c r="BC173" s="146"/>
      <c r="BD173" s="146"/>
      <c r="BE173" s="455"/>
      <c r="BF173" s="455"/>
      <c r="BG173" s="455"/>
      <c r="BH173" s="455"/>
      <c r="BI173" s="455"/>
      <c r="BJ173" s="455"/>
      <c r="BK173" s="455"/>
      <c r="BL173" s="455"/>
      <c r="BM173" s="455"/>
      <c r="BN173" s="455"/>
      <c r="BO173" s="455"/>
      <c r="BP173" s="455"/>
      <c r="BQ173" s="455"/>
      <c r="BR173" s="455"/>
      <c r="BS173" s="455"/>
      <c r="BT173" s="455"/>
      <c r="BU173" s="455"/>
      <c r="BV173" s="455"/>
      <c r="BW173" s="455"/>
      <c r="BX173" s="455"/>
      <c r="BY173" s="455"/>
    </row>
    <row r="174" spans="1:77" customFormat="1" ht="12.75">
      <c r="A174" s="145"/>
      <c r="B174" s="145"/>
      <c r="C174" s="145"/>
      <c r="D174" s="145"/>
      <c r="E174" s="145"/>
      <c r="F174" s="145"/>
      <c r="G174" s="145"/>
      <c r="H174" s="145"/>
      <c r="I174" s="210"/>
      <c r="J174" s="145"/>
      <c r="K174" s="145"/>
      <c r="L174" s="145"/>
      <c r="M174" s="145"/>
      <c r="N174" s="145"/>
      <c r="O174" s="145"/>
      <c r="P174" s="145"/>
      <c r="Q174" s="145"/>
      <c r="R174" s="145"/>
      <c r="S174" s="146"/>
      <c r="T174" s="457"/>
      <c r="U174" s="456"/>
      <c r="V174" s="455"/>
      <c r="W174" s="470"/>
      <c r="X174" s="470"/>
      <c r="Y174" s="470"/>
      <c r="Z174" s="470"/>
      <c r="AA174" s="470"/>
      <c r="AB174" s="470"/>
      <c r="AC174" s="470"/>
      <c r="AD174" s="470"/>
      <c r="AE174" s="470"/>
      <c r="AF174" s="470"/>
      <c r="AG174" s="470"/>
      <c r="AH174" s="470"/>
      <c r="AI174" s="455"/>
      <c r="AJ174" s="146"/>
      <c r="AK174" s="146"/>
      <c r="AL174" s="146"/>
      <c r="AM174" s="146"/>
      <c r="AN174" s="146"/>
      <c r="AO174" s="146"/>
      <c r="AP174" s="146"/>
      <c r="AQ174" s="146"/>
      <c r="AR174" s="146"/>
      <c r="AS174" s="146"/>
      <c r="AT174" s="146"/>
      <c r="AU174" s="146"/>
      <c r="AV174" s="146"/>
      <c r="AW174" s="146"/>
      <c r="AX174" s="146"/>
      <c r="AY174" s="146"/>
      <c r="AZ174" s="146"/>
      <c r="BA174" s="146"/>
      <c r="BB174" s="146"/>
      <c r="BC174" s="146"/>
      <c r="BD174" s="146"/>
      <c r="BE174" s="455"/>
      <c r="BF174" s="455"/>
      <c r="BG174" s="455"/>
      <c r="BH174" s="455"/>
      <c r="BI174" s="455"/>
      <c r="BJ174" s="455"/>
      <c r="BK174" s="455"/>
      <c r="BL174" s="455"/>
      <c r="BM174" s="455"/>
      <c r="BN174" s="455"/>
      <c r="BO174" s="455"/>
      <c r="BP174" s="455"/>
      <c r="BQ174" s="455"/>
      <c r="BR174" s="455"/>
      <c r="BS174" s="455"/>
      <c r="BT174" s="455"/>
      <c r="BU174" s="455"/>
      <c r="BV174" s="455"/>
      <c r="BW174" s="455"/>
      <c r="BX174" s="455"/>
      <c r="BY174" s="455"/>
    </row>
    <row r="175" spans="1:77" customFormat="1" ht="12.75">
      <c r="A175" s="145"/>
      <c r="B175" s="145"/>
      <c r="C175" s="145"/>
      <c r="D175" s="145"/>
      <c r="E175" s="145"/>
      <c r="F175" s="145"/>
      <c r="G175" s="145"/>
      <c r="H175" s="145"/>
      <c r="I175" s="210"/>
      <c r="J175" s="145"/>
      <c r="K175" s="145"/>
      <c r="L175" s="145"/>
      <c r="M175" s="145"/>
      <c r="N175" s="145"/>
      <c r="O175" s="145"/>
      <c r="P175" s="145"/>
      <c r="Q175" s="145"/>
      <c r="R175" s="145"/>
      <c r="S175" s="146"/>
      <c r="T175" s="457"/>
      <c r="U175" s="456"/>
      <c r="V175" s="455"/>
      <c r="W175" s="470"/>
      <c r="X175" s="470"/>
      <c r="Y175" s="470"/>
      <c r="Z175" s="470"/>
      <c r="AA175" s="470"/>
      <c r="AB175" s="470"/>
      <c r="AC175" s="470"/>
      <c r="AD175" s="470"/>
      <c r="AE175" s="470"/>
      <c r="AF175" s="470"/>
      <c r="AG175" s="470"/>
      <c r="AH175" s="470"/>
      <c r="AI175" s="455"/>
      <c r="AJ175" s="146"/>
      <c r="AK175" s="146"/>
      <c r="AL175" s="146"/>
      <c r="AM175" s="146"/>
      <c r="AN175" s="146"/>
      <c r="AO175" s="146"/>
      <c r="AP175" s="146"/>
      <c r="AQ175" s="146"/>
      <c r="AR175" s="146"/>
      <c r="AS175" s="146"/>
      <c r="AT175" s="146"/>
      <c r="AU175" s="146"/>
      <c r="AV175" s="146"/>
      <c r="AW175" s="146"/>
      <c r="AX175" s="146"/>
      <c r="AY175" s="146"/>
      <c r="AZ175" s="146"/>
      <c r="BA175" s="146"/>
      <c r="BB175" s="146"/>
      <c r="BC175" s="146"/>
      <c r="BD175" s="146"/>
      <c r="BE175" s="455"/>
      <c r="BF175" s="455"/>
      <c r="BG175" s="455"/>
      <c r="BH175" s="455"/>
      <c r="BI175" s="455"/>
      <c r="BJ175" s="455"/>
      <c r="BK175" s="455"/>
      <c r="BL175" s="455"/>
      <c r="BM175" s="455"/>
      <c r="BN175" s="455"/>
      <c r="BO175" s="455"/>
      <c r="BP175" s="455"/>
      <c r="BQ175" s="455"/>
      <c r="BR175" s="455"/>
      <c r="BS175" s="455"/>
      <c r="BT175" s="455"/>
      <c r="BU175" s="455"/>
      <c r="BV175" s="455"/>
      <c r="BW175" s="455"/>
      <c r="BX175" s="455"/>
      <c r="BY175" s="455"/>
    </row>
    <row r="176" spans="1:77" customFormat="1" ht="12.75">
      <c r="A176" s="145"/>
      <c r="B176" s="145"/>
      <c r="C176" s="145"/>
      <c r="D176" s="145"/>
      <c r="E176" s="145"/>
      <c r="F176" s="145"/>
      <c r="G176" s="145"/>
      <c r="H176" s="145"/>
      <c r="I176" s="210"/>
      <c r="J176" s="145"/>
      <c r="K176" s="145"/>
      <c r="L176" s="145"/>
      <c r="M176" s="145"/>
      <c r="N176" s="145"/>
      <c r="O176" s="145"/>
      <c r="P176" s="145"/>
      <c r="Q176" s="145"/>
      <c r="R176" s="145"/>
      <c r="S176" s="146"/>
      <c r="T176" s="457"/>
      <c r="U176" s="456"/>
      <c r="V176" s="455"/>
      <c r="W176" s="470"/>
      <c r="X176" s="470"/>
      <c r="Y176" s="470"/>
      <c r="Z176" s="470"/>
      <c r="AA176" s="470"/>
      <c r="AB176" s="470"/>
      <c r="AC176" s="470"/>
      <c r="AD176" s="470"/>
      <c r="AE176" s="470"/>
      <c r="AF176" s="470"/>
      <c r="AG176" s="470"/>
      <c r="AH176" s="470"/>
      <c r="AI176" s="455"/>
      <c r="AJ176" s="146"/>
      <c r="AK176" s="146"/>
      <c r="AL176" s="146"/>
      <c r="AM176" s="146"/>
      <c r="AN176" s="146"/>
      <c r="AO176" s="146"/>
      <c r="AP176" s="146"/>
      <c r="AQ176" s="146"/>
      <c r="AR176" s="146"/>
      <c r="AS176" s="146"/>
      <c r="AT176" s="146"/>
      <c r="AU176" s="146"/>
      <c r="AV176" s="146"/>
      <c r="AW176" s="146"/>
      <c r="AX176" s="146"/>
      <c r="AY176" s="146"/>
      <c r="AZ176" s="146"/>
      <c r="BA176" s="146"/>
      <c r="BB176" s="146"/>
      <c r="BC176" s="146"/>
      <c r="BD176" s="146"/>
      <c r="BE176" s="455"/>
      <c r="BF176" s="455"/>
      <c r="BG176" s="455"/>
      <c r="BH176" s="455"/>
      <c r="BI176" s="455"/>
      <c r="BJ176" s="455"/>
      <c r="BK176" s="455"/>
      <c r="BL176" s="455"/>
      <c r="BM176" s="455"/>
      <c r="BN176" s="455"/>
      <c r="BO176" s="455"/>
      <c r="BP176" s="455"/>
      <c r="BQ176" s="455"/>
      <c r="BR176" s="455"/>
      <c r="BS176" s="455"/>
      <c r="BT176" s="455"/>
      <c r="BU176" s="455"/>
      <c r="BV176" s="455"/>
      <c r="BW176" s="455"/>
      <c r="BX176" s="455"/>
      <c r="BY176" s="455"/>
    </row>
    <row r="177" spans="1:77" customFormat="1" ht="12.75">
      <c r="A177" s="145"/>
      <c r="B177" s="145"/>
      <c r="C177" s="145"/>
      <c r="D177" s="145"/>
      <c r="E177" s="145"/>
      <c r="F177" s="145"/>
      <c r="G177" s="145"/>
      <c r="H177" s="145"/>
      <c r="I177" s="210"/>
      <c r="J177" s="145"/>
      <c r="K177" s="145"/>
      <c r="L177" s="145"/>
      <c r="M177" s="145"/>
      <c r="N177" s="145"/>
      <c r="O177" s="145"/>
      <c r="P177" s="145"/>
      <c r="Q177" s="145"/>
      <c r="R177" s="145"/>
      <c r="S177" s="146"/>
      <c r="T177" s="457"/>
      <c r="U177" s="456"/>
      <c r="V177" s="455"/>
      <c r="W177" s="470"/>
      <c r="X177" s="470"/>
      <c r="Y177" s="470"/>
      <c r="Z177" s="470"/>
      <c r="AA177" s="470"/>
      <c r="AB177" s="470"/>
      <c r="AC177" s="470"/>
      <c r="AD177" s="470"/>
      <c r="AE177" s="470"/>
      <c r="AF177" s="470"/>
      <c r="AG177" s="470"/>
      <c r="AH177" s="470"/>
      <c r="AI177" s="455"/>
      <c r="AJ177" s="146"/>
      <c r="AK177" s="146"/>
      <c r="AL177" s="146"/>
      <c r="AM177" s="146"/>
      <c r="AN177" s="146"/>
      <c r="AO177" s="146"/>
      <c r="AP177" s="146"/>
      <c r="AQ177" s="146"/>
      <c r="AR177" s="146"/>
      <c r="AS177" s="146"/>
      <c r="AT177" s="146"/>
      <c r="AU177" s="146"/>
      <c r="AV177" s="146"/>
      <c r="AW177" s="146"/>
      <c r="AX177" s="146"/>
      <c r="AY177" s="146"/>
      <c r="AZ177" s="146"/>
      <c r="BA177" s="146"/>
      <c r="BB177" s="146"/>
      <c r="BC177" s="146"/>
      <c r="BD177" s="146"/>
      <c r="BE177" s="455"/>
      <c r="BF177" s="455"/>
      <c r="BG177" s="455"/>
      <c r="BH177" s="455"/>
      <c r="BI177" s="455"/>
      <c r="BJ177" s="455"/>
      <c r="BK177" s="455"/>
      <c r="BL177" s="455"/>
      <c r="BM177" s="455"/>
      <c r="BN177" s="455"/>
      <c r="BO177" s="455"/>
      <c r="BP177" s="455"/>
      <c r="BQ177" s="455"/>
      <c r="BR177" s="455"/>
      <c r="BS177" s="455"/>
      <c r="BT177" s="455"/>
      <c r="BU177" s="455"/>
      <c r="BV177" s="455"/>
      <c r="BW177" s="455"/>
      <c r="BX177" s="455"/>
      <c r="BY177" s="455"/>
    </row>
    <row r="178" spans="1:77" customFormat="1" ht="12.75">
      <c r="A178" s="145"/>
      <c r="B178" s="145"/>
      <c r="C178" s="145"/>
      <c r="D178" s="145"/>
      <c r="E178" s="145"/>
      <c r="F178" s="145"/>
      <c r="G178" s="145"/>
      <c r="H178" s="145"/>
      <c r="I178" s="210"/>
      <c r="J178" s="145"/>
      <c r="K178" s="145"/>
      <c r="L178" s="145"/>
      <c r="M178" s="145"/>
      <c r="N178" s="145"/>
      <c r="O178" s="145"/>
      <c r="P178" s="145"/>
      <c r="Q178" s="145"/>
      <c r="R178" s="145"/>
      <c r="S178" s="146"/>
      <c r="T178" s="457"/>
      <c r="U178" s="456"/>
      <c r="V178" s="455"/>
      <c r="W178" s="470"/>
      <c r="X178" s="470"/>
      <c r="Y178" s="470"/>
      <c r="Z178" s="470"/>
      <c r="AA178" s="470"/>
      <c r="AB178" s="470"/>
      <c r="AC178" s="470"/>
      <c r="AD178" s="470"/>
      <c r="AE178" s="470"/>
      <c r="AF178" s="470"/>
      <c r="AG178" s="470"/>
      <c r="AH178" s="470"/>
      <c r="AI178" s="455"/>
      <c r="AJ178" s="146"/>
      <c r="AK178" s="146"/>
      <c r="AL178" s="146"/>
      <c r="AM178" s="146"/>
      <c r="AN178" s="146"/>
      <c r="AO178" s="146"/>
      <c r="AP178" s="146"/>
      <c r="AQ178" s="146"/>
      <c r="AR178" s="146"/>
      <c r="AS178" s="146"/>
      <c r="AT178" s="146"/>
      <c r="AU178" s="146"/>
      <c r="AV178" s="146"/>
      <c r="AW178" s="146"/>
      <c r="AX178" s="146"/>
      <c r="AY178" s="146"/>
      <c r="AZ178" s="146"/>
      <c r="BA178" s="146"/>
      <c r="BB178" s="146"/>
      <c r="BC178" s="146"/>
      <c r="BD178" s="146"/>
      <c r="BE178" s="455"/>
      <c r="BF178" s="455"/>
      <c r="BG178" s="455"/>
      <c r="BH178" s="455"/>
      <c r="BI178" s="455"/>
      <c r="BJ178" s="455"/>
      <c r="BK178" s="455"/>
      <c r="BL178" s="455"/>
      <c r="BM178" s="455"/>
      <c r="BN178" s="455"/>
      <c r="BO178" s="455"/>
      <c r="BP178" s="455"/>
      <c r="BQ178" s="455"/>
      <c r="BR178" s="455"/>
      <c r="BS178" s="455"/>
      <c r="BT178" s="455"/>
      <c r="BU178" s="455"/>
      <c r="BV178" s="455"/>
      <c r="BW178" s="455"/>
      <c r="BX178" s="455"/>
      <c r="BY178" s="455"/>
    </row>
    <row r="179" spans="1:77" customFormat="1" ht="12.75">
      <c r="A179" s="145"/>
      <c r="B179" s="145"/>
      <c r="C179" s="145"/>
      <c r="D179" s="145"/>
      <c r="E179" s="145"/>
      <c r="F179" s="145"/>
      <c r="G179" s="145"/>
      <c r="H179" s="145"/>
      <c r="I179" s="210"/>
      <c r="J179" s="145"/>
      <c r="K179" s="145"/>
      <c r="L179" s="145"/>
      <c r="M179" s="145"/>
      <c r="N179" s="145"/>
      <c r="O179" s="145"/>
      <c r="P179" s="145"/>
      <c r="Q179" s="145"/>
      <c r="R179" s="145"/>
      <c r="S179" s="146"/>
      <c r="T179" s="457"/>
      <c r="U179" s="456"/>
      <c r="V179" s="455"/>
      <c r="W179" s="470"/>
      <c r="X179" s="470"/>
      <c r="Y179" s="470"/>
      <c r="Z179" s="470"/>
      <c r="AA179" s="470"/>
      <c r="AB179" s="470"/>
      <c r="AC179" s="470"/>
      <c r="AD179" s="470"/>
      <c r="AE179" s="470"/>
      <c r="AF179" s="470"/>
      <c r="AG179" s="470"/>
      <c r="AH179" s="470"/>
      <c r="AI179" s="455"/>
      <c r="AJ179" s="146"/>
      <c r="AK179" s="146"/>
      <c r="AL179" s="146"/>
      <c r="AM179" s="146"/>
      <c r="AN179" s="146"/>
      <c r="AO179" s="146"/>
      <c r="AP179" s="146"/>
      <c r="AQ179" s="146"/>
      <c r="AR179" s="146"/>
      <c r="AS179" s="146"/>
      <c r="AT179" s="146"/>
      <c r="AU179" s="146"/>
      <c r="AV179" s="146"/>
      <c r="AW179" s="146"/>
      <c r="AX179" s="146"/>
      <c r="AY179" s="146"/>
      <c r="AZ179" s="146"/>
      <c r="BA179" s="146"/>
      <c r="BB179" s="146"/>
      <c r="BC179" s="146"/>
      <c r="BD179" s="146"/>
      <c r="BE179" s="455"/>
      <c r="BF179" s="455"/>
      <c r="BG179" s="455"/>
      <c r="BH179" s="455"/>
      <c r="BI179" s="455"/>
      <c r="BJ179" s="455"/>
      <c r="BK179" s="455"/>
      <c r="BL179" s="455"/>
      <c r="BM179" s="455"/>
      <c r="BN179" s="455"/>
      <c r="BO179" s="455"/>
      <c r="BP179" s="455"/>
      <c r="BQ179" s="455"/>
      <c r="BR179" s="455"/>
      <c r="BS179" s="455"/>
      <c r="BT179" s="455"/>
      <c r="BU179" s="455"/>
      <c r="BV179" s="455"/>
      <c r="BW179" s="455"/>
      <c r="BX179" s="455"/>
      <c r="BY179" s="455"/>
    </row>
    <row r="180" spans="1:77" customFormat="1" ht="12.75">
      <c r="A180" s="145"/>
      <c r="B180" s="145"/>
      <c r="C180" s="145"/>
      <c r="D180" s="145"/>
      <c r="E180" s="145"/>
      <c r="F180" s="145"/>
      <c r="G180" s="145"/>
      <c r="H180" s="145"/>
      <c r="I180" s="210"/>
      <c r="J180" s="145"/>
      <c r="K180" s="145"/>
      <c r="L180" s="145"/>
      <c r="M180" s="145"/>
      <c r="N180" s="145"/>
      <c r="O180" s="145"/>
      <c r="P180" s="145"/>
      <c r="Q180" s="145"/>
      <c r="R180" s="145"/>
      <c r="S180" s="146"/>
      <c r="T180" s="457"/>
      <c r="U180" s="456"/>
      <c r="V180" s="455"/>
      <c r="W180" s="470"/>
      <c r="X180" s="470"/>
      <c r="Y180" s="470"/>
      <c r="Z180" s="470"/>
      <c r="AA180" s="470"/>
      <c r="AB180" s="470"/>
      <c r="AC180" s="470"/>
      <c r="AD180" s="470"/>
      <c r="AE180" s="470"/>
      <c r="AF180" s="470"/>
      <c r="AG180" s="470"/>
      <c r="AH180" s="470"/>
      <c r="AI180" s="455"/>
      <c r="AJ180" s="146"/>
      <c r="AK180" s="146"/>
      <c r="AL180" s="146"/>
      <c r="AM180" s="146"/>
      <c r="AN180" s="146"/>
      <c r="AO180" s="146"/>
      <c r="AP180" s="146"/>
      <c r="AQ180" s="146"/>
      <c r="AR180" s="146"/>
      <c r="AS180" s="146"/>
      <c r="AT180" s="146"/>
      <c r="AU180" s="146"/>
      <c r="AV180" s="146"/>
      <c r="AW180" s="146"/>
      <c r="AX180" s="146"/>
      <c r="AY180" s="146"/>
      <c r="AZ180" s="146"/>
      <c r="BA180" s="146"/>
      <c r="BB180" s="146"/>
      <c r="BC180" s="146"/>
      <c r="BD180" s="146"/>
      <c r="BE180" s="455"/>
      <c r="BF180" s="455"/>
      <c r="BG180" s="455"/>
      <c r="BH180" s="455"/>
      <c r="BI180" s="455"/>
      <c r="BJ180" s="455"/>
      <c r="BK180" s="455"/>
      <c r="BL180" s="455"/>
      <c r="BM180" s="455"/>
      <c r="BN180" s="455"/>
      <c r="BO180" s="455"/>
      <c r="BP180" s="455"/>
      <c r="BQ180" s="455"/>
      <c r="BR180" s="455"/>
      <c r="BS180" s="455"/>
      <c r="BT180" s="455"/>
      <c r="BU180" s="455"/>
      <c r="BV180" s="455"/>
      <c r="BW180" s="455"/>
      <c r="BX180" s="455"/>
      <c r="BY180" s="455"/>
    </row>
    <row r="181" spans="1:77" customFormat="1" ht="12.75">
      <c r="A181" s="145"/>
      <c r="B181" s="145"/>
      <c r="C181" s="145"/>
      <c r="D181" s="145"/>
      <c r="E181" s="145"/>
      <c r="F181" s="145"/>
      <c r="G181" s="145"/>
      <c r="H181" s="145"/>
      <c r="I181" s="210"/>
      <c r="J181" s="145"/>
      <c r="K181" s="145"/>
      <c r="L181" s="145"/>
      <c r="M181" s="145"/>
      <c r="N181" s="145"/>
      <c r="O181" s="145"/>
      <c r="P181" s="145"/>
      <c r="Q181" s="145"/>
      <c r="R181" s="145"/>
      <c r="S181" s="146"/>
      <c r="T181" s="457"/>
      <c r="U181" s="456"/>
      <c r="V181" s="455"/>
      <c r="W181" s="470"/>
      <c r="X181" s="470"/>
      <c r="Y181" s="470"/>
      <c r="Z181" s="470"/>
      <c r="AA181" s="470"/>
      <c r="AB181" s="470"/>
      <c r="AC181" s="470"/>
      <c r="AD181" s="470"/>
      <c r="AE181" s="470"/>
      <c r="AF181" s="470"/>
      <c r="AG181" s="470"/>
      <c r="AH181" s="470"/>
      <c r="AI181" s="455"/>
      <c r="AJ181" s="146"/>
      <c r="AK181" s="146"/>
      <c r="AL181" s="146"/>
      <c r="AM181" s="146"/>
      <c r="AN181" s="146"/>
      <c r="AO181" s="146"/>
      <c r="AP181" s="146"/>
      <c r="AQ181" s="146"/>
      <c r="AR181" s="146"/>
      <c r="AS181" s="146"/>
      <c r="AT181" s="146"/>
      <c r="AU181" s="146"/>
      <c r="AV181" s="146"/>
      <c r="AW181" s="146"/>
      <c r="AX181" s="146"/>
      <c r="AY181" s="146"/>
      <c r="AZ181" s="146"/>
      <c r="BA181" s="146"/>
      <c r="BB181" s="146"/>
      <c r="BC181" s="146"/>
      <c r="BD181" s="146"/>
      <c r="BE181" s="455"/>
      <c r="BF181" s="455"/>
      <c r="BG181" s="455"/>
      <c r="BH181" s="455"/>
      <c r="BI181" s="455"/>
      <c r="BJ181" s="455"/>
      <c r="BK181" s="455"/>
      <c r="BL181" s="455"/>
      <c r="BM181" s="455"/>
      <c r="BN181" s="455"/>
      <c r="BO181" s="455"/>
      <c r="BP181" s="455"/>
      <c r="BQ181" s="455"/>
      <c r="BR181" s="455"/>
      <c r="BS181" s="455"/>
      <c r="BT181" s="455"/>
      <c r="BU181" s="455"/>
      <c r="BV181" s="455"/>
      <c r="BW181" s="455"/>
      <c r="BX181" s="455"/>
      <c r="BY181" s="455"/>
    </row>
    <row r="182" spans="1:77" customFormat="1" ht="12.75">
      <c r="A182" s="145"/>
      <c r="B182" s="145"/>
      <c r="C182" s="145"/>
      <c r="D182" s="145"/>
      <c r="E182" s="145"/>
      <c r="F182" s="145"/>
      <c r="G182" s="145"/>
      <c r="H182" s="145"/>
      <c r="I182" s="210"/>
      <c r="J182" s="145"/>
      <c r="K182" s="145"/>
      <c r="L182" s="145"/>
      <c r="M182" s="145"/>
      <c r="N182" s="145"/>
      <c r="O182" s="145"/>
      <c r="P182" s="145"/>
      <c r="Q182" s="145"/>
      <c r="R182" s="145"/>
      <c r="S182" s="146"/>
      <c r="T182" s="457"/>
      <c r="U182" s="456"/>
      <c r="V182" s="455"/>
      <c r="W182" s="470"/>
      <c r="X182" s="470"/>
      <c r="Y182" s="470"/>
      <c r="Z182" s="470"/>
      <c r="AA182" s="470"/>
      <c r="AB182" s="470"/>
      <c r="AC182" s="470"/>
      <c r="AD182" s="470"/>
      <c r="AE182" s="470"/>
      <c r="AF182" s="470"/>
      <c r="AG182" s="470"/>
      <c r="AH182" s="470"/>
      <c r="AI182" s="455"/>
      <c r="AJ182" s="146"/>
      <c r="AK182" s="146"/>
      <c r="AL182" s="146"/>
      <c r="AM182" s="146"/>
      <c r="AN182" s="146"/>
      <c r="AO182" s="146"/>
      <c r="AP182" s="146"/>
      <c r="AQ182" s="146"/>
      <c r="AR182" s="146"/>
      <c r="AS182" s="146"/>
      <c r="AT182" s="146"/>
      <c r="AU182" s="146"/>
      <c r="AV182" s="146"/>
      <c r="AW182" s="146"/>
      <c r="AX182" s="146"/>
      <c r="AY182" s="146"/>
      <c r="AZ182" s="146"/>
      <c r="BA182" s="146"/>
      <c r="BB182" s="146"/>
      <c r="BC182" s="146"/>
      <c r="BD182" s="146"/>
      <c r="BE182" s="455"/>
      <c r="BF182" s="455"/>
      <c r="BG182" s="455"/>
      <c r="BH182" s="455"/>
      <c r="BI182" s="455"/>
      <c r="BJ182" s="455"/>
      <c r="BK182" s="455"/>
      <c r="BL182" s="455"/>
      <c r="BM182" s="455"/>
      <c r="BN182" s="455"/>
      <c r="BO182" s="455"/>
      <c r="BP182" s="455"/>
      <c r="BQ182" s="455"/>
      <c r="BR182" s="455"/>
      <c r="BS182" s="455"/>
      <c r="BT182" s="455"/>
      <c r="BU182" s="455"/>
      <c r="BV182" s="455"/>
      <c r="BW182" s="455"/>
      <c r="BX182" s="455"/>
      <c r="BY182" s="455"/>
    </row>
    <row r="183" spans="1:77" customFormat="1" ht="12.75">
      <c r="A183" s="145"/>
      <c r="B183" s="145"/>
      <c r="C183" s="145"/>
      <c r="D183" s="145"/>
      <c r="E183" s="145"/>
      <c r="F183" s="145"/>
      <c r="G183" s="145"/>
      <c r="H183" s="145"/>
      <c r="I183" s="210"/>
      <c r="J183" s="145"/>
      <c r="K183" s="145"/>
      <c r="L183" s="145"/>
      <c r="M183" s="145"/>
      <c r="N183" s="145"/>
      <c r="O183" s="145"/>
      <c r="P183" s="145"/>
      <c r="Q183" s="145"/>
      <c r="R183" s="145"/>
      <c r="S183" s="146"/>
      <c r="T183" s="457"/>
      <c r="U183" s="456"/>
      <c r="V183" s="455"/>
      <c r="W183" s="470"/>
      <c r="X183" s="470"/>
      <c r="Y183" s="470"/>
      <c r="Z183" s="470"/>
      <c r="AA183" s="470"/>
      <c r="AB183" s="470"/>
      <c r="AC183" s="470"/>
      <c r="AD183" s="470"/>
      <c r="AE183" s="470"/>
      <c r="AF183" s="470"/>
      <c r="AG183" s="470"/>
      <c r="AH183" s="470"/>
      <c r="AI183" s="455"/>
      <c r="AJ183" s="146"/>
      <c r="AK183" s="146"/>
      <c r="AL183" s="146"/>
      <c r="AM183" s="146"/>
      <c r="AN183" s="146"/>
      <c r="AO183" s="146"/>
      <c r="AP183" s="146"/>
      <c r="AQ183" s="146"/>
      <c r="AR183" s="146"/>
      <c r="AS183" s="146"/>
      <c r="AT183" s="146"/>
      <c r="AU183" s="146"/>
      <c r="AV183" s="146"/>
      <c r="AW183" s="146"/>
      <c r="AX183" s="146"/>
      <c r="AY183" s="146"/>
      <c r="AZ183" s="146"/>
      <c r="BA183" s="146"/>
      <c r="BB183" s="146"/>
      <c r="BC183" s="146"/>
      <c r="BD183" s="146"/>
      <c r="BE183" s="455"/>
      <c r="BF183" s="455"/>
      <c r="BG183" s="455"/>
      <c r="BH183" s="455"/>
      <c r="BI183" s="455"/>
      <c r="BJ183" s="455"/>
      <c r="BK183" s="455"/>
      <c r="BL183" s="455"/>
      <c r="BM183" s="455"/>
      <c r="BN183" s="455"/>
      <c r="BO183" s="455"/>
      <c r="BP183" s="455"/>
      <c r="BQ183" s="455"/>
      <c r="BR183" s="455"/>
      <c r="BS183" s="455"/>
      <c r="BT183" s="455"/>
      <c r="BU183" s="455"/>
      <c r="BV183" s="455"/>
      <c r="BW183" s="455"/>
      <c r="BX183" s="455"/>
      <c r="BY183" s="455"/>
    </row>
    <row r="184" spans="1:77" customFormat="1" ht="12.75">
      <c r="A184" s="145"/>
      <c r="B184" s="145"/>
      <c r="C184" s="145"/>
      <c r="D184" s="145"/>
      <c r="E184" s="145"/>
      <c r="F184" s="145"/>
      <c r="G184" s="145"/>
      <c r="H184" s="145"/>
      <c r="I184" s="210"/>
      <c r="J184" s="145"/>
      <c r="K184" s="145"/>
      <c r="L184" s="145"/>
      <c r="M184" s="145"/>
      <c r="N184" s="145"/>
      <c r="O184" s="145"/>
      <c r="P184" s="145"/>
      <c r="Q184" s="145"/>
      <c r="R184" s="145"/>
      <c r="S184" s="146"/>
      <c r="T184" s="457"/>
      <c r="U184" s="456"/>
      <c r="V184" s="455"/>
      <c r="W184" s="470"/>
      <c r="X184" s="470"/>
      <c r="Y184" s="470"/>
      <c r="Z184" s="470"/>
      <c r="AA184" s="470"/>
      <c r="AB184" s="470"/>
      <c r="AC184" s="470"/>
      <c r="AD184" s="470"/>
      <c r="AE184" s="470"/>
      <c r="AF184" s="470"/>
      <c r="AG184" s="470"/>
      <c r="AH184" s="470"/>
      <c r="AI184" s="455"/>
      <c r="AJ184" s="146"/>
      <c r="AK184" s="146"/>
      <c r="AL184" s="146"/>
      <c r="AM184" s="146"/>
      <c r="AN184" s="146"/>
      <c r="AO184" s="146"/>
      <c r="AP184" s="146"/>
      <c r="AQ184" s="146"/>
      <c r="AR184" s="146"/>
      <c r="AS184" s="146"/>
      <c r="AT184" s="146"/>
      <c r="AU184" s="146"/>
      <c r="AV184" s="146"/>
      <c r="AW184" s="146"/>
      <c r="AX184" s="146"/>
      <c r="AY184" s="146"/>
      <c r="AZ184" s="146"/>
      <c r="BA184" s="146"/>
      <c r="BB184" s="146"/>
      <c r="BC184" s="146"/>
      <c r="BD184" s="146"/>
      <c r="BE184" s="455"/>
      <c r="BF184" s="455"/>
      <c r="BG184" s="455"/>
      <c r="BH184" s="455"/>
      <c r="BI184" s="455"/>
      <c r="BJ184" s="455"/>
      <c r="BK184" s="455"/>
      <c r="BL184" s="455"/>
      <c r="BM184" s="455"/>
      <c r="BN184" s="455"/>
      <c r="BO184" s="455"/>
      <c r="BP184" s="455"/>
      <c r="BQ184" s="455"/>
      <c r="BR184" s="455"/>
      <c r="BS184" s="455"/>
      <c r="BT184" s="455"/>
      <c r="BU184" s="455"/>
      <c r="BV184" s="455"/>
      <c r="BW184" s="455"/>
      <c r="BX184" s="455"/>
      <c r="BY184" s="455"/>
    </row>
    <row r="185" spans="1:77" customFormat="1" ht="12.75">
      <c r="A185" s="145"/>
      <c r="B185" s="145"/>
      <c r="C185" s="145"/>
      <c r="D185" s="145"/>
      <c r="E185" s="145"/>
      <c r="F185" s="145"/>
      <c r="G185" s="145"/>
      <c r="H185" s="145"/>
      <c r="I185" s="210"/>
      <c r="J185" s="145"/>
      <c r="K185" s="145"/>
      <c r="L185" s="145"/>
      <c r="M185" s="145"/>
      <c r="N185" s="145"/>
      <c r="O185" s="145"/>
      <c r="P185" s="145"/>
      <c r="Q185" s="145"/>
      <c r="R185" s="145"/>
      <c r="S185" s="146"/>
      <c r="T185" s="457"/>
      <c r="U185" s="456"/>
      <c r="V185" s="455"/>
      <c r="W185" s="470"/>
      <c r="X185" s="470"/>
      <c r="Y185" s="470"/>
      <c r="Z185" s="470"/>
      <c r="AA185" s="470"/>
      <c r="AB185" s="470"/>
      <c r="AC185" s="470"/>
      <c r="AD185" s="470"/>
      <c r="AE185" s="470"/>
      <c r="AF185" s="470"/>
      <c r="AG185" s="470"/>
      <c r="AH185" s="470"/>
      <c r="AI185" s="455"/>
      <c r="AJ185" s="146"/>
      <c r="AK185" s="146"/>
      <c r="AL185" s="146"/>
      <c r="AM185" s="146"/>
      <c r="AN185" s="146"/>
      <c r="AO185" s="146"/>
      <c r="AP185" s="146"/>
      <c r="AQ185" s="146"/>
      <c r="AR185" s="146"/>
      <c r="AS185" s="146"/>
      <c r="AT185" s="146"/>
      <c r="AU185" s="146"/>
      <c r="AV185" s="146"/>
      <c r="AW185" s="146"/>
      <c r="AX185" s="146"/>
      <c r="AY185" s="146"/>
      <c r="AZ185" s="146"/>
      <c r="BA185" s="146"/>
      <c r="BB185" s="146"/>
      <c r="BC185" s="146"/>
      <c r="BD185" s="146"/>
      <c r="BE185" s="455"/>
      <c r="BF185" s="455"/>
      <c r="BG185" s="455"/>
      <c r="BH185" s="455"/>
      <c r="BI185" s="455"/>
      <c r="BJ185" s="455"/>
      <c r="BK185" s="455"/>
      <c r="BL185" s="455"/>
      <c r="BM185" s="455"/>
      <c r="BN185" s="455"/>
      <c r="BO185" s="455"/>
      <c r="BP185" s="455"/>
      <c r="BQ185" s="455"/>
      <c r="BR185" s="455"/>
      <c r="BS185" s="455"/>
      <c r="BT185" s="455"/>
      <c r="BU185" s="455"/>
      <c r="BV185" s="455"/>
      <c r="BW185" s="455"/>
      <c r="BX185" s="455"/>
      <c r="BY185" s="455"/>
    </row>
    <row r="186" spans="1:77" customFormat="1" ht="12.75">
      <c r="A186" s="145"/>
      <c r="B186" s="145"/>
      <c r="C186" s="145"/>
      <c r="D186" s="145"/>
      <c r="E186" s="145"/>
      <c r="F186" s="145"/>
      <c r="G186" s="145"/>
      <c r="H186" s="145"/>
      <c r="I186" s="210"/>
      <c r="J186" s="145"/>
      <c r="K186" s="145"/>
      <c r="L186" s="145"/>
      <c r="M186" s="145"/>
      <c r="N186" s="145"/>
      <c r="O186" s="145"/>
      <c r="P186" s="145"/>
      <c r="Q186" s="145"/>
      <c r="R186" s="145"/>
      <c r="S186" s="146"/>
      <c r="T186" s="457"/>
      <c r="U186" s="456"/>
      <c r="V186" s="455"/>
      <c r="W186" s="470"/>
      <c r="X186" s="470"/>
      <c r="Y186" s="470"/>
      <c r="Z186" s="470"/>
      <c r="AA186" s="470"/>
      <c r="AB186" s="470"/>
      <c r="AC186" s="470"/>
      <c r="AD186" s="470"/>
      <c r="AE186" s="470"/>
      <c r="AF186" s="470"/>
      <c r="AG186" s="470"/>
      <c r="AH186" s="470"/>
      <c r="AI186" s="455"/>
      <c r="AJ186" s="146"/>
      <c r="AK186" s="146"/>
      <c r="AL186" s="146"/>
      <c r="AM186" s="146"/>
      <c r="AN186" s="146"/>
      <c r="AO186" s="146"/>
      <c r="AP186" s="146"/>
      <c r="AQ186" s="146"/>
      <c r="AR186" s="146"/>
      <c r="AS186" s="146"/>
      <c r="AT186" s="146"/>
      <c r="AU186" s="146"/>
      <c r="AV186" s="146"/>
      <c r="AW186" s="146"/>
      <c r="AX186" s="146"/>
      <c r="AY186" s="146"/>
      <c r="AZ186" s="146"/>
      <c r="BA186" s="146"/>
      <c r="BB186" s="146"/>
      <c r="BC186" s="146"/>
      <c r="BD186" s="146"/>
      <c r="BE186" s="455"/>
      <c r="BF186" s="455"/>
      <c r="BG186" s="455"/>
      <c r="BH186" s="455"/>
      <c r="BI186" s="455"/>
      <c r="BJ186" s="455"/>
      <c r="BK186" s="455"/>
      <c r="BL186" s="455"/>
      <c r="BM186" s="455"/>
      <c r="BN186" s="455"/>
      <c r="BO186" s="455"/>
      <c r="BP186" s="455"/>
      <c r="BQ186" s="455"/>
      <c r="BR186" s="455"/>
      <c r="BS186" s="455"/>
      <c r="BT186" s="455"/>
      <c r="BU186" s="455"/>
      <c r="BV186" s="455"/>
      <c r="BW186" s="455"/>
      <c r="BX186" s="455"/>
      <c r="BY186" s="455"/>
    </row>
    <row r="187" spans="1:77" customFormat="1" ht="12.75">
      <c r="A187" s="145"/>
      <c r="B187" s="145"/>
      <c r="C187" s="145"/>
      <c r="D187" s="145"/>
      <c r="E187" s="145"/>
      <c r="F187" s="145"/>
      <c r="G187" s="145"/>
      <c r="H187" s="145"/>
      <c r="I187" s="210"/>
      <c r="J187" s="145"/>
      <c r="K187" s="145"/>
      <c r="L187" s="145"/>
      <c r="M187" s="145"/>
      <c r="N187" s="145"/>
      <c r="O187" s="145"/>
      <c r="P187" s="145"/>
      <c r="Q187" s="145"/>
      <c r="R187" s="145"/>
      <c r="S187" s="146"/>
      <c r="T187" s="457"/>
      <c r="U187" s="456"/>
      <c r="V187" s="455"/>
      <c r="W187" s="470"/>
      <c r="X187" s="470"/>
      <c r="Y187" s="470"/>
      <c r="Z187" s="470"/>
      <c r="AA187" s="470"/>
      <c r="AB187" s="470"/>
      <c r="AC187" s="470"/>
      <c r="AD187" s="470"/>
      <c r="AE187" s="470"/>
      <c r="AF187" s="470"/>
      <c r="AG187" s="470"/>
      <c r="AH187" s="470"/>
      <c r="AI187" s="455"/>
      <c r="AJ187" s="146"/>
      <c r="AK187" s="146"/>
      <c r="AL187" s="146"/>
      <c r="AM187" s="146"/>
      <c r="AN187" s="146"/>
      <c r="AO187" s="146"/>
      <c r="AP187" s="146"/>
      <c r="AQ187" s="146"/>
      <c r="AR187" s="146"/>
      <c r="AS187" s="146"/>
      <c r="AT187" s="146"/>
      <c r="AU187" s="146"/>
      <c r="AV187" s="146"/>
      <c r="AW187" s="146"/>
      <c r="AX187" s="146"/>
      <c r="AY187" s="146"/>
      <c r="AZ187" s="146"/>
      <c r="BA187" s="146"/>
      <c r="BB187" s="146"/>
      <c r="BC187" s="146"/>
      <c r="BD187" s="146"/>
      <c r="BE187" s="455"/>
      <c r="BF187" s="455"/>
      <c r="BG187" s="455"/>
      <c r="BH187" s="455"/>
      <c r="BI187" s="455"/>
      <c r="BJ187" s="455"/>
      <c r="BK187" s="455"/>
      <c r="BL187" s="455"/>
      <c r="BM187" s="455"/>
      <c r="BN187" s="455"/>
      <c r="BO187" s="455"/>
      <c r="BP187" s="455"/>
      <c r="BQ187" s="455"/>
      <c r="BR187" s="455"/>
      <c r="BS187" s="455"/>
      <c r="BT187" s="455"/>
      <c r="BU187" s="455"/>
      <c r="BV187" s="455"/>
      <c r="BW187" s="455"/>
      <c r="BX187" s="455"/>
      <c r="BY187" s="455"/>
    </row>
    <row r="188" spans="1:77" customFormat="1" ht="12.75">
      <c r="A188" s="145"/>
      <c r="B188" s="145"/>
      <c r="C188" s="145"/>
      <c r="D188" s="145"/>
      <c r="E188" s="145"/>
      <c r="F188" s="145"/>
      <c r="G188" s="145"/>
      <c r="H188" s="145"/>
      <c r="I188" s="210"/>
      <c r="J188" s="145"/>
      <c r="K188" s="145"/>
      <c r="L188" s="145"/>
      <c r="M188" s="145"/>
      <c r="N188" s="145"/>
      <c r="O188" s="145"/>
      <c r="P188" s="145"/>
      <c r="Q188" s="145"/>
      <c r="R188" s="145"/>
      <c r="S188" s="146"/>
      <c r="T188" s="456"/>
      <c r="U188" s="456"/>
      <c r="V188" s="455"/>
      <c r="W188" s="470"/>
      <c r="X188" s="470"/>
      <c r="Y188" s="470"/>
      <c r="Z188" s="470"/>
      <c r="AA188" s="470"/>
      <c r="AB188" s="470"/>
      <c r="AC188" s="470"/>
      <c r="AD188" s="470"/>
      <c r="AE188" s="470"/>
      <c r="AF188" s="470"/>
      <c r="AG188" s="470"/>
      <c r="AH188" s="470"/>
      <c r="AI188" s="455"/>
      <c r="AJ188" s="146"/>
      <c r="AK188" s="146"/>
      <c r="AL188" s="146"/>
      <c r="AM188" s="146"/>
      <c r="AN188" s="146"/>
      <c r="AO188" s="146"/>
      <c r="AP188" s="146"/>
      <c r="AQ188" s="146"/>
      <c r="AR188" s="146"/>
      <c r="AS188" s="146"/>
      <c r="AT188" s="146"/>
      <c r="AU188" s="146"/>
      <c r="AV188" s="146"/>
      <c r="AW188" s="146"/>
      <c r="AX188" s="146"/>
      <c r="AY188" s="146"/>
      <c r="AZ188" s="146"/>
      <c r="BA188" s="146"/>
      <c r="BB188" s="146"/>
      <c r="BC188" s="146"/>
      <c r="BD188" s="146"/>
      <c r="BE188" s="455"/>
      <c r="BF188" s="455"/>
      <c r="BG188" s="455"/>
      <c r="BH188" s="455"/>
      <c r="BI188" s="455"/>
      <c r="BJ188" s="455"/>
      <c r="BK188" s="455"/>
      <c r="BL188" s="455"/>
      <c r="BM188" s="455"/>
      <c r="BN188" s="455"/>
      <c r="BO188" s="455"/>
      <c r="BP188" s="455"/>
      <c r="BQ188" s="455"/>
      <c r="BR188" s="455"/>
      <c r="BS188" s="455"/>
      <c r="BT188" s="455"/>
      <c r="BU188" s="455"/>
      <c r="BV188" s="455"/>
      <c r="BW188" s="455"/>
      <c r="BX188" s="455"/>
      <c r="BY188" s="455"/>
    </row>
    <row r="189" spans="1:77" customFormat="1" ht="12.75">
      <c r="A189" s="145"/>
      <c r="B189" s="145"/>
      <c r="C189" s="145"/>
      <c r="D189" s="145"/>
      <c r="E189" s="145"/>
      <c r="F189" s="145"/>
      <c r="G189" s="145"/>
      <c r="H189" s="145"/>
      <c r="I189" s="210"/>
      <c r="J189" s="145"/>
      <c r="K189" s="145"/>
      <c r="L189" s="145"/>
      <c r="M189" s="145"/>
      <c r="N189" s="145"/>
      <c r="O189" s="145"/>
      <c r="P189" s="145"/>
      <c r="Q189" s="145"/>
      <c r="R189" s="145"/>
      <c r="S189" s="146"/>
      <c r="T189" s="457"/>
      <c r="U189" s="456"/>
      <c r="V189" s="455"/>
      <c r="W189" s="470"/>
      <c r="X189" s="470"/>
      <c r="Y189" s="470"/>
      <c r="Z189" s="470"/>
      <c r="AA189" s="470"/>
      <c r="AB189" s="470"/>
      <c r="AC189" s="470"/>
      <c r="AD189" s="470"/>
      <c r="AE189" s="470"/>
      <c r="AF189" s="470"/>
      <c r="AG189" s="470"/>
      <c r="AH189" s="470"/>
      <c r="AI189" s="455"/>
      <c r="AJ189" s="146"/>
      <c r="AK189" s="146"/>
      <c r="AL189" s="146"/>
      <c r="AM189" s="146"/>
      <c r="AN189" s="146"/>
      <c r="AO189" s="146"/>
      <c r="AP189" s="146"/>
      <c r="AQ189" s="146"/>
      <c r="AR189" s="146"/>
      <c r="AS189" s="146"/>
      <c r="AT189" s="146"/>
      <c r="AU189" s="146"/>
      <c r="AV189" s="146"/>
      <c r="AW189" s="146"/>
      <c r="AX189" s="146"/>
      <c r="AY189" s="146"/>
      <c r="AZ189" s="146"/>
      <c r="BA189" s="146"/>
      <c r="BB189" s="146"/>
      <c r="BC189" s="146"/>
      <c r="BD189" s="146"/>
      <c r="BE189" s="455"/>
      <c r="BF189" s="455"/>
      <c r="BG189" s="455"/>
      <c r="BH189" s="455"/>
      <c r="BI189" s="455"/>
      <c r="BJ189" s="455"/>
      <c r="BK189" s="455"/>
      <c r="BL189" s="455"/>
      <c r="BM189" s="455"/>
      <c r="BN189" s="455"/>
      <c r="BO189" s="455"/>
      <c r="BP189" s="455"/>
      <c r="BQ189" s="455"/>
      <c r="BR189" s="455"/>
      <c r="BS189" s="455"/>
      <c r="BT189" s="455"/>
      <c r="BU189" s="455"/>
      <c r="BV189" s="455"/>
      <c r="BW189" s="455"/>
      <c r="BX189" s="455"/>
      <c r="BY189" s="455"/>
    </row>
    <row r="190" spans="1:77" customFormat="1" ht="12.75">
      <c r="A190" s="145"/>
      <c r="B190" s="145"/>
      <c r="C190" s="145"/>
      <c r="D190" s="145"/>
      <c r="E190" s="145"/>
      <c r="F190" s="145"/>
      <c r="G190" s="145"/>
      <c r="H190" s="145"/>
      <c r="I190" s="210"/>
      <c r="J190" s="145"/>
      <c r="K190" s="145"/>
      <c r="L190" s="145"/>
      <c r="M190" s="145"/>
      <c r="N190" s="145"/>
      <c r="O190" s="145"/>
      <c r="P190" s="145"/>
      <c r="Q190" s="145"/>
      <c r="R190" s="145"/>
      <c r="S190" s="146"/>
      <c r="T190" s="457"/>
      <c r="U190" s="456"/>
      <c r="V190" s="455"/>
      <c r="W190" s="470"/>
      <c r="X190" s="470"/>
      <c r="Y190" s="470"/>
      <c r="Z190" s="470"/>
      <c r="AA190" s="470"/>
      <c r="AB190" s="470"/>
      <c r="AC190" s="470"/>
      <c r="AD190" s="470"/>
      <c r="AE190" s="470"/>
      <c r="AF190" s="470"/>
      <c r="AG190" s="470"/>
      <c r="AH190" s="470"/>
      <c r="AI190" s="455"/>
      <c r="AJ190" s="146"/>
      <c r="AK190" s="146"/>
      <c r="AL190" s="146"/>
      <c r="AM190" s="146"/>
      <c r="AN190" s="146"/>
      <c r="AO190" s="146"/>
      <c r="AP190" s="146"/>
      <c r="AQ190" s="146"/>
      <c r="AR190" s="146"/>
      <c r="AS190" s="146"/>
      <c r="AT190" s="146"/>
      <c r="AU190" s="146"/>
      <c r="AV190" s="146"/>
      <c r="AW190" s="146"/>
      <c r="AX190" s="146"/>
      <c r="AY190" s="146"/>
      <c r="AZ190" s="146"/>
      <c r="BA190" s="146"/>
      <c r="BB190" s="146"/>
      <c r="BC190" s="146"/>
      <c r="BD190" s="146"/>
      <c r="BE190" s="455"/>
      <c r="BF190" s="455"/>
      <c r="BG190" s="455"/>
      <c r="BH190" s="455"/>
      <c r="BI190" s="455"/>
      <c r="BJ190" s="455"/>
      <c r="BK190" s="455"/>
      <c r="BL190" s="455"/>
      <c r="BM190" s="455"/>
      <c r="BN190" s="455"/>
      <c r="BO190" s="455"/>
      <c r="BP190" s="455"/>
      <c r="BQ190" s="455"/>
      <c r="BR190" s="455"/>
      <c r="BS190" s="455"/>
      <c r="BT190" s="455"/>
      <c r="BU190" s="455"/>
      <c r="BV190" s="455"/>
      <c r="BW190" s="455"/>
      <c r="BX190" s="455"/>
      <c r="BY190" s="455"/>
    </row>
    <row r="191" spans="1:77" customFormat="1" ht="12.75">
      <c r="A191" s="145"/>
      <c r="B191" s="145"/>
      <c r="C191" s="145"/>
      <c r="D191" s="145"/>
      <c r="E191" s="145"/>
      <c r="F191" s="145"/>
      <c r="G191" s="145"/>
      <c r="H191" s="145"/>
      <c r="I191" s="210"/>
      <c r="J191" s="145"/>
      <c r="K191" s="145"/>
      <c r="L191" s="145"/>
      <c r="M191" s="145"/>
      <c r="N191" s="145"/>
      <c r="O191" s="145"/>
      <c r="P191" s="145"/>
      <c r="Q191" s="145"/>
      <c r="R191" s="145"/>
      <c r="S191" s="146"/>
      <c r="T191" s="457"/>
      <c r="U191" s="456"/>
      <c r="V191" s="455"/>
      <c r="W191" s="470"/>
      <c r="X191" s="470"/>
      <c r="Y191" s="470"/>
      <c r="Z191" s="470"/>
      <c r="AA191" s="470"/>
      <c r="AB191" s="470"/>
      <c r="AC191" s="470"/>
      <c r="AD191" s="470"/>
      <c r="AE191" s="470"/>
      <c r="AF191" s="470"/>
      <c r="AG191" s="470"/>
      <c r="AH191" s="470"/>
      <c r="AI191" s="455"/>
      <c r="AJ191" s="146"/>
      <c r="AK191" s="146"/>
      <c r="AL191" s="146"/>
      <c r="AM191" s="146"/>
      <c r="AN191" s="146"/>
      <c r="AO191" s="146"/>
      <c r="AP191" s="146"/>
      <c r="AQ191" s="146"/>
      <c r="AR191" s="146"/>
      <c r="AS191" s="146"/>
      <c r="AT191" s="146"/>
      <c r="AU191" s="146"/>
      <c r="AV191" s="146"/>
      <c r="AW191" s="146"/>
      <c r="AX191" s="146"/>
      <c r="AY191" s="146"/>
      <c r="AZ191" s="146"/>
      <c r="BA191" s="146"/>
      <c r="BB191" s="146"/>
      <c r="BC191" s="146"/>
      <c r="BD191" s="146"/>
      <c r="BE191" s="455"/>
      <c r="BF191" s="455"/>
      <c r="BG191" s="455"/>
      <c r="BH191" s="455"/>
      <c r="BI191" s="455"/>
      <c r="BJ191" s="455"/>
      <c r="BK191" s="455"/>
      <c r="BL191" s="455"/>
      <c r="BM191" s="455"/>
      <c r="BN191" s="455"/>
      <c r="BO191" s="455"/>
      <c r="BP191" s="455"/>
      <c r="BQ191" s="455"/>
      <c r="BR191" s="455"/>
      <c r="BS191" s="455"/>
      <c r="BT191" s="455"/>
      <c r="BU191" s="455"/>
      <c r="BV191" s="455"/>
      <c r="BW191" s="455"/>
      <c r="BX191" s="455"/>
      <c r="BY191" s="455"/>
    </row>
    <row r="192" spans="1:77" customFormat="1" ht="12.75">
      <c r="A192" s="145"/>
      <c r="B192" s="145"/>
      <c r="C192" s="145"/>
      <c r="D192" s="145"/>
      <c r="E192" s="145"/>
      <c r="F192" s="145"/>
      <c r="G192" s="145"/>
      <c r="H192" s="145"/>
      <c r="I192" s="210"/>
      <c r="J192" s="145"/>
      <c r="K192" s="145"/>
      <c r="L192" s="145"/>
      <c r="M192" s="145"/>
      <c r="N192" s="145"/>
      <c r="O192" s="145"/>
      <c r="P192" s="145"/>
      <c r="Q192" s="145"/>
      <c r="R192" s="145"/>
      <c r="S192" s="146"/>
      <c r="T192" s="457"/>
      <c r="U192" s="456"/>
      <c r="V192" s="455"/>
      <c r="W192" s="470"/>
      <c r="X192" s="470"/>
      <c r="Y192" s="470"/>
      <c r="Z192" s="470"/>
      <c r="AA192" s="470"/>
      <c r="AB192" s="470"/>
      <c r="AC192" s="470"/>
      <c r="AD192" s="470"/>
      <c r="AE192" s="470"/>
      <c r="AF192" s="470"/>
      <c r="AG192" s="470"/>
      <c r="AH192" s="470"/>
      <c r="AI192" s="455"/>
      <c r="AJ192" s="146"/>
      <c r="AK192" s="146"/>
      <c r="AL192" s="146"/>
      <c r="AM192" s="146"/>
      <c r="AN192" s="146"/>
      <c r="AO192" s="146"/>
      <c r="AP192" s="146"/>
      <c r="AQ192" s="146"/>
      <c r="AR192" s="146"/>
      <c r="AS192" s="146"/>
      <c r="AT192" s="146"/>
      <c r="AU192" s="146"/>
      <c r="AV192" s="146"/>
      <c r="AW192" s="146"/>
      <c r="AX192" s="146"/>
      <c r="AY192" s="146"/>
      <c r="AZ192" s="146"/>
      <c r="BA192" s="146"/>
      <c r="BB192" s="146"/>
      <c r="BC192" s="146"/>
      <c r="BD192" s="146"/>
      <c r="BE192" s="455"/>
      <c r="BF192" s="455"/>
      <c r="BG192" s="455"/>
      <c r="BH192" s="455"/>
      <c r="BI192" s="455"/>
      <c r="BJ192" s="455"/>
      <c r="BK192" s="455"/>
      <c r="BL192" s="455"/>
      <c r="BM192" s="455"/>
      <c r="BN192" s="455"/>
      <c r="BO192" s="455"/>
      <c r="BP192" s="455"/>
      <c r="BQ192" s="455"/>
      <c r="BR192" s="455"/>
      <c r="BS192" s="455"/>
      <c r="BT192" s="455"/>
      <c r="BU192" s="455"/>
      <c r="BV192" s="455"/>
      <c r="BW192" s="455"/>
      <c r="BX192" s="455"/>
      <c r="BY192" s="455"/>
    </row>
    <row r="193" spans="1:77" customFormat="1" ht="12.75">
      <c r="A193" s="145"/>
      <c r="B193" s="145"/>
      <c r="C193" s="145"/>
      <c r="D193" s="145"/>
      <c r="E193" s="145"/>
      <c r="F193" s="145"/>
      <c r="G193" s="145"/>
      <c r="H193" s="145"/>
      <c r="I193" s="210"/>
      <c r="J193" s="145"/>
      <c r="K193" s="145"/>
      <c r="L193" s="145"/>
      <c r="M193" s="145"/>
      <c r="N193" s="145"/>
      <c r="O193" s="145"/>
      <c r="P193" s="145"/>
      <c r="Q193" s="145"/>
      <c r="R193" s="145"/>
      <c r="S193" s="146"/>
      <c r="T193" s="457"/>
      <c r="U193" s="456"/>
      <c r="V193" s="455"/>
      <c r="W193" s="470"/>
      <c r="X193" s="470"/>
      <c r="Y193" s="470"/>
      <c r="Z193" s="470"/>
      <c r="AA193" s="470"/>
      <c r="AB193" s="470"/>
      <c r="AC193" s="470"/>
      <c r="AD193" s="470"/>
      <c r="AE193" s="470"/>
      <c r="AF193" s="470"/>
      <c r="AG193" s="470"/>
      <c r="AH193" s="470"/>
      <c r="AI193" s="455"/>
      <c r="AJ193" s="146"/>
      <c r="AK193" s="146"/>
      <c r="AL193" s="146"/>
      <c r="AM193" s="146"/>
      <c r="AN193" s="146"/>
      <c r="AO193" s="146"/>
      <c r="AP193" s="146"/>
      <c r="AQ193" s="146"/>
      <c r="AR193" s="146"/>
      <c r="AS193" s="146"/>
      <c r="AT193" s="146"/>
      <c r="AU193" s="146"/>
      <c r="AV193" s="146"/>
      <c r="AW193" s="146"/>
      <c r="AX193" s="146"/>
      <c r="AY193" s="146"/>
      <c r="AZ193" s="146"/>
      <c r="BA193" s="146"/>
      <c r="BB193" s="146"/>
      <c r="BC193" s="146"/>
      <c r="BD193" s="146"/>
      <c r="BE193" s="455"/>
      <c r="BF193" s="455"/>
      <c r="BG193" s="455"/>
      <c r="BH193" s="455"/>
      <c r="BI193" s="455"/>
      <c r="BJ193" s="455"/>
      <c r="BK193" s="455"/>
      <c r="BL193" s="455"/>
      <c r="BM193" s="455"/>
      <c r="BN193" s="455"/>
      <c r="BO193" s="455"/>
      <c r="BP193" s="455"/>
      <c r="BQ193" s="455"/>
      <c r="BR193" s="455"/>
      <c r="BS193" s="455"/>
      <c r="BT193" s="455"/>
      <c r="BU193" s="455"/>
      <c r="BV193" s="455"/>
      <c r="BW193" s="455"/>
      <c r="BX193" s="455"/>
      <c r="BY193" s="455"/>
    </row>
    <row r="194" spans="1:77" customFormat="1" ht="12.75">
      <c r="A194" s="145"/>
      <c r="B194" s="145"/>
      <c r="C194" s="145"/>
      <c r="D194" s="145"/>
      <c r="E194" s="145"/>
      <c r="F194" s="145"/>
      <c r="G194" s="145"/>
      <c r="H194" s="145"/>
      <c r="I194" s="210"/>
      <c r="J194" s="145"/>
      <c r="K194" s="145"/>
      <c r="L194" s="145"/>
      <c r="M194" s="145"/>
      <c r="N194" s="145"/>
      <c r="O194" s="145"/>
      <c r="P194" s="145"/>
      <c r="Q194" s="145"/>
      <c r="R194" s="145"/>
      <c r="S194" s="146"/>
      <c r="T194" s="457"/>
      <c r="U194" s="456"/>
      <c r="V194" s="455"/>
      <c r="W194" s="470"/>
      <c r="X194" s="470"/>
      <c r="Y194" s="470"/>
      <c r="Z194" s="470"/>
      <c r="AA194" s="470"/>
      <c r="AB194" s="470"/>
      <c r="AC194" s="470"/>
      <c r="AD194" s="470"/>
      <c r="AE194" s="470"/>
      <c r="AF194" s="470"/>
      <c r="AG194" s="470"/>
      <c r="AH194" s="470"/>
      <c r="AI194" s="455"/>
      <c r="AJ194" s="146"/>
      <c r="AK194" s="146"/>
      <c r="AL194" s="146"/>
      <c r="AM194" s="146"/>
      <c r="AN194" s="146"/>
      <c r="AO194" s="146"/>
      <c r="AP194" s="146"/>
      <c r="AQ194" s="146"/>
      <c r="AR194" s="146"/>
      <c r="AS194" s="146"/>
      <c r="AT194" s="146"/>
      <c r="AU194" s="146"/>
      <c r="AV194" s="146"/>
      <c r="AW194" s="146"/>
      <c r="AX194" s="146"/>
      <c r="AY194" s="146"/>
      <c r="AZ194" s="146"/>
      <c r="BA194" s="146"/>
      <c r="BB194" s="146"/>
      <c r="BC194" s="146"/>
      <c r="BD194" s="146"/>
      <c r="BE194" s="455"/>
      <c r="BF194" s="455"/>
      <c r="BG194" s="455"/>
      <c r="BH194" s="455"/>
      <c r="BI194" s="455"/>
      <c r="BJ194" s="455"/>
      <c r="BK194" s="455"/>
      <c r="BL194" s="455"/>
      <c r="BM194" s="455"/>
      <c r="BN194" s="455"/>
      <c r="BO194" s="455"/>
      <c r="BP194" s="455"/>
      <c r="BQ194" s="455"/>
      <c r="BR194" s="455"/>
      <c r="BS194" s="455"/>
      <c r="BT194" s="455"/>
      <c r="BU194" s="455"/>
      <c r="BV194" s="455"/>
      <c r="BW194" s="455"/>
      <c r="BX194" s="455"/>
      <c r="BY194" s="455"/>
    </row>
    <row r="195" spans="1:77" customFormat="1" ht="12.75">
      <c r="A195" s="145"/>
      <c r="B195" s="145"/>
      <c r="C195" s="145"/>
      <c r="D195" s="145"/>
      <c r="E195" s="145"/>
      <c r="F195" s="145"/>
      <c r="G195" s="145"/>
      <c r="H195" s="145"/>
      <c r="I195" s="210"/>
      <c r="J195" s="145"/>
      <c r="K195" s="145"/>
      <c r="L195" s="145"/>
      <c r="M195" s="145"/>
      <c r="N195" s="145"/>
      <c r="O195" s="145"/>
      <c r="P195" s="145"/>
      <c r="Q195" s="145"/>
      <c r="R195" s="145"/>
      <c r="S195" s="146"/>
      <c r="T195" s="457"/>
      <c r="U195" s="456"/>
      <c r="V195" s="455"/>
      <c r="W195" s="470"/>
      <c r="X195" s="470"/>
      <c r="Y195" s="470"/>
      <c r="Z195" s="470"/>
      <c r="AA195" s="470"/>
      <c r="AB195" s="470"/>
      <c r="AC195" s="470"/>
      <c r="AD195" s="470"/>
      <c r="AE195" s="470"/>
      <c r="AF195" s="470"/>
      <c r="AG195" s="470"/>
      <c r="AH195" s="470"/>
      <c r="AI195" s="455"/>
      <c r="AJ195" s="146"/>
      <c r="AK195" s="146"/>
      <c r="AL195" s="146"/>
      <c r="AM195" s="146"/>
      <c r="AN195" s="146"/>
      <c r="AO195" s="146"/>
      <c r="AP195" s="146"/>
      <c r="AQ195" s="146"/>
      <c r="AR195" s="146"/>
      <c r="AS195" s="146"/>
      <c r="AT195" s="146"/>
      <c r="AU195" s="146"/>
      <c r="AV195" s="146"/>
      <c r="AW195" s="146"/>
      <c r="AX195" s="146"/>
      <c r="AY195" s="146"/>
      <c r="AZ195" s="146"/>
      <c r="BA195" s="146"/>
      <c r="BB195" s="146"/>
      <c r="BC195" s="146"/>
      <c r="BD195" s="146"/>
      <c r="BE195" s="455"/>
      <c r="BF195" s="455"/>
      <c r="BG195" s="455"/>
      <c r="BH195" s="455"/>
      <c r="BI195" s="455"/>
      <c r="BJ195" s="455"/>
      <c r="BK195" s="455"/>
      <c r="BL195" s="455"/>
      <c r="BM195" s="455"/>
      <c r="BN195" s="455"/>
      <c r="BO195" s="455"/>
      <c r="BP195" s="455"/>
      <c r="BQ195" s="455"/>
      <c r="BR195" s="455"/>
      <c r="BS195" s="455"/>
      <c r="BT195" s="455"/>
      <c r="BU195" s="455"/>
      <c r="BV195" s="455"/>
      <c r="BW195" s="455"/>
      <c r="BX195" s="455"/>
      <c r="BY195" s="455"/>
    </row>
    <row r="196" spans="1:77" customFormat="1" ht="12.75">
      <c r="A196" s="145"/>
      <c r="B196" s="145"/>
      <c r="C196" s="145"/>
      <c r="D196" s="145"/>
      <c r="E196" s="145"/>
      <c r="F196" s="145"/>
      <c r="G196" s="145"/>
      <c r="H196" s="145"/>
      <c r="I196" s="210"/>
      <c r="J196" s="145"/>
      <c r="K196" s="145"/>
      <c r="L196" s="145"/>
      <c r="M196" s="145"/>
      <c r="N196" s="145"/>
      <c r="O196" s="145"/>
      <c r="P196" s="145"/>
      <c r="Q196" s="145"/>
      <c r="R196" s="145"/>
      <c r="S196" s="146"/>
      <c r="T196" s="457"/>
      <c r="U196" s="456"/>
      <c r="V196" s="455"/>
      <c r="W196" s="470"/>
      <c r="X196" s="470"/>
      <c r="Y196" s="470"/>
      <c r="Z196" s="470"/>
      <c r="AA196" s="470"/>
      <c r="AB196" s="470"/>
      <c r="AC196" s="470"/>
      <c r="AD196" s="470"/>
      <c r="AE196" s="470"/>
      <c r="AF196" s="470"/>
      <c r="AG196" s="470"/>
      <c r="AH196" s="470"/>
      <c r="AI196" s="455"/>
      <c r="AJ196" s="146"/>
      <c r="AK196" s="146"/>
      <c r="AL196" s="146"/>
      <c r="AM196" s="146"/>
      <c r="AN196" s="146"/>
      <c r="AO196" s="146"/>
      <c r="AP196" s="146"/>
      <c r="AQ196" s="146"/>
      <c r="AR196" s="146"/>
      <c r="AS196" s="146"/>
      <c r="AT196" s="146"/>
      <c r="AU196" s="146"/>
      <c r="AV196" s="146"/>
      <c r="AW196" s="146"/>
      <c r="AX196" s="146"/>
      <c r="AY196" s="146"/>
      <c r="AZ196" s="146"/>
      <c r="BA196" s="146"/>
      <c r="BB196" s="146"/>
      <c r="BC196" s="146"/>
      <c r="BD196" s="146"/>
      <c r="BE196" s="455"/>
      <c r="BF196" s="455"/>
      <c r="BG196" s="455"/>
      <c r="BH196" s="455"/>
      <c r="BI196" s="455"/>
      <c r="BJ196" s="455"/>
      <c r="BK196" s="455"/>
      <c r="BL196" s="455"/>
      <c r="BM196" s="455"/>
      <c r="BN196" s="455"/>
      <c r="BO196" s="455"/>
      <c r="BP196" s="455"/>
      <c r="BQ196" s="455"/>
      <c r="BR196" s="455"/>
      <c r="BS196" s="455"/>
      <c r="BT196" s="455"/>
      <c r="BU196" s="455"/>
      <c r="BV196" s="455"/>
      <c r="BW196" s="455"/>
      <c r="BX196" s="455"/>
      <c r="BY196" s="455"/>
    </row>
    <row r="197" spans="1:77" customFormat="1" ht="12.75">
      <c r="A197" s="145"/>
      <c r="B197" s="145"/>
      <c r="C197" s="145"/>
      <c r="D197" s="145"/>
      <c r="E197" s="145"/>
      <c r="F197" s="145"/>
      <c r="G197" s="145"/>
      <c r="H197" s="145"/>
      <c r="I197" s="210"/>
      <c r="J197" s="145"/>
      <c r="K197" s="145"/>
      <c r="L197" s="145"/>
      <c r="M197" s="145"/>
      <c r="N197" s="145"/>
      <c r="O197" s="145"/>
      <c r="P197" s="145"/>
      <c r="Q197" s="145"/>
      <c r="R197" s="145"/>
      <c r="S197" s="146"/>
      <c r="T197" s="457"/>
      <c r="U197" s="456"/>
      <c r="V197" s="455"/>
      <c r="W197" s="470"/>
      <c r="X197" s="470"/>
      <c r="Y197" s="470"/>
      <c r="Z197" s="470"/>
      <c r="AA197" s="470"/>
      <c r="AB197" s="470"/>
      <c r="AC197" s="470"/>
      <c r="AD197" s="470"/>
      <c r="AE197" s="470"/>
      <c r="AF197" s="470"/>
      <c r="AG197" s="470"/>
      <c r="AH197" s="470"/>
      <c r="AI197" s="455"/>
      <c r="AJ197" s="146"/>
      <c r="AK197" s="146"/>
      <c r="AL197" s="146"/>
      <c r="AM197" s="146"/>
      <c r="AN197" s="146"/>
      <c r="AO197" s="146"/>
      <c r="AP197" s="146"/>
      <c r="AQ197" s="146"/>
      <c r="AR197" s="146"/>
      <c r="AS197" s="146"/>
      <c r="AT197" s="146"/>
      <c r="AU197" s="146"/>
      <c r="AV197" s="146"/>
      <c r="AW197" s="146"/>
      <c r="AX197" s="146"/>
      <c r="AY197" s="146"/>
      <c r="AZ197" s="146"/>
      <c r="BA197" s="146"/>
      <c r="BB197" s="146"/>
      <c r="BC197" s="146"/>
      <c r="BD197" s="146"/>
      <c r="BE197" s="455"/>
      <c r="BF197" s="455"/>
      <c r="BG197" s="455"/>
      <c r="BH197" s="455"/>
      <c r="BI197" s="455"/>
      <c r="BJ197" s="455"/>
      <c r="BK197" s="455"/>
      <c r="BL197" s="455"/>
      <c r="BM197" s="455"/>
      <c r="BN197" s="455"/>
      <c r="BO197" s="455"/>
      <c r="BP197" s="455"/>
      <c r="BQ197" s="455"/>
      <c r="BR197" s="455"/>
      <c r="BS197" s="455"/>
      <c r="BT197" s="455"/>
      <c r="BU197" s="455"/>
      <c r="BV197" s="455"/>
      <c r="BW197" s="455"/>
      <c r="BX197" s="455"/>
      <c r="BY197" s="455"/>
    </row>
    <row r="198" spans="1:77" customFormat="1" ht="12.75">
      <c r="A198" s="145"/>
      <c r="B198" s="145"/>
      <c r="C198" s="145"/>
      <c r="D198" s="145"/>
      <c r="E198" s="145"/>
      <c r="F198" s="145"/>
      <c r="G198" s="145"/>
      <c r="H198" s="145"/>
      <c r="I198" s="210"/>
      <c r="J198" s="145"/>
      <c r="K198" s="145"/>
      <c r="L198" s="145"/>
      <c r="M198" s="145"/>
      <c r="N198" s="145"/>
      <c r="O198" s="145"/>
      <c r="P198" s="145"/>
      <c r="Q198" s="145"/>
      <c r="R198" s="145"/>
      <c r="S198" s="146"/>
      <c r="T198" s="457"/>
      <c r="U198" s="456"/>
      <c r="V198" s="455"/>
      <c r="W198" s="470"/>
      <c r="X198" s="470"/>
      <c r="Y198" s="470"/>
      <c r="Z198" s="470"/>
      <c r="AA198" s="470"/>
      <c r="AB198" s="470"/>
      <c r="AC198" s="470"/>
      <c r="AD198" s="470"/>
      <c r="AE198" s="470"/>
      <c r="AF198" s="470"/>
      <c r="AG198" s="470"/>
      <c r="AH198" s="470"/>
      <c r="AI198" s="455"/>
      <c r="AJ198" s="146"/>
      <c r="AK198" s="146"/>
      <c r="AL198" s="146"/>
      <c r="AM198" s="146"/>
      <c r="AN198" s="146"/>
      <c r="AO198" s="146"/>
      <c r="AP198" s="146"/>
      <c r="AQ198" s="146"/>
      <c r="AR198" s="146"/>
      <c r="AS198" s="146"/>
      <c r="AT198" s="146"/>
      <c r="AU198" s="146"/>
      <c r="AV198" s="146"/>
      <c r="AW198" s="146"/>
      <c r="AX198" s="146"/>
      <c r="AY198" s="146"/>
      <c r="AZ198" s="146"/>
      <c r="BA198" s="146"/>
      <c r="BB198" s="146"/>
      <c r="BC198" s="146"/>
      <c r="BD198" s="146"/>
      <c r="BE198" s="455"/>
      <c r="BF198" s="455"/>
      <c r="BG198" s="455"/>
      <c r="BH198" s="455"/>
      <c r="BI198" s="455"/>
      <c r="BJ198" s="455"/>
      <c r="BK198" s="455"/>
      <c r="BL198" s="455"/>
      <c r="BM198" s="455"/>
      <c r="BN198" s="455"/>
      <c r="BO198" s="455"/>
      <c r="BP198" s="455"/>
      <c r="BQ198" s="455"/>
      <c r="BR198" s="455"/>
      <c r="BS198" s="455"/>
      <c r="BT198" s="455"/>
      <c r="BU198" s="455"/>
      <c r="BV198" s="455"/>
      <c r="BW198" s="455"/>
      <c r="BX198" s="455"/>
      <c r="BY198" s="455"/>
    </row>
    <row r="199" spans="1:77" customFormat="1" ht="12.75">
      <c r="A199" s="145"/>
      <c r="B199" s="145"/>
      <c r="C199" s="145"/>
      <c r="D199" s="145"/>
      <c r="E199" s="145"/>
      <c r="F199" s="145"/>
      <c r="G199" s="145"/>
      <c r="H199" s="145"/>
      <c r="I199" s="210"/>
      <c r="J199" s="145"/>
      <c r="K199" s="145"/>
      <c r="L199" s="145"/>
      <c r="M199" s="145"/>
      <c r="N199" s="145"/>
      <c r="O199" s="145"/>
      <c r="P199" s="145"/>
      <c r="Q199" s="145"/>
      <c r="R199" s="145"/>
      <c r="S199" s="146"/>
      <c r="T199" s="457"/>
      <c r="U199" s="456"/>
      <c r="V199" s="455"/>
      <c r="W199" s="470"/>
      <c r="X199" s="470"/>
      <c r="Y199" s="470"/>
      <c r="Z199" s="470"/>
      <c r="AA199" s="470"/>
      <c r="AB199" s="470"/>
      <c r="AC199" s="470"/>
      <c r="AD199" s="470"/>
      <c r="AE199" s="470"/>
      <c r="AF199" s="470"/>
      <c r="AG199" s="470"/>
      <c r="AH199" s="470"/>
      <c r="AI199" s="455"/>
      <c r="AJ199" s="146"/>
      <c r="AK199" s="146"/>
      <c r="AL199" s="146"/>
      <c r="AM199" s="146"/>
      <c r="AN199" s="146"/>
      <c r="AO199" s="146"/>
      <c r="AP199" s="146"/>
      <c r="AQ199" s="146"/>
      <c r="AR199" s="146"/>
      <c r="AS199" s="146"/>
      <c r="AT199" s="146"/>
      <c r="AU199" s="146"/>
      <c r="AV199" s="146"/>
      <c r="AW199" s="146"/>
      <c r="AX199" s="146"/>
      <c r="AY199" s="146"/>
      <c r="AZ199" s="146"/>
      <c r="BA199" s="146"/>
      <c r="BB199" s="146"/>
      <c r="BC199" s="146"/>
      <c r="BD199" s="146"/>
      <c r="BE199" s="455"/>
      <c r="BF199" s="455"/>
      <c r="BG199" s="455"/>
      <c r="BH199" s="455"/>
      <c r="BI199" s="455"/>
      <c r="BJ199" s="455"/>
      <c r="BK199" s="455"/>
      <c r="BL199" s="455"/>
      <c r="BM199" s="455"/>
      <c r="BN199" s="455"/>
      <c r="BO199" s="455"/>
      <c r="BP199" s="455"/>
      <c r="BQ199" s="455"/>
      <c r="BR199" s="455"/>
      <c r="BS199" s="455"/>
      <c r="BT199" s="455"/>
      <c r="BU199" s="455"/>
      <c r="BV199" s="455"/>
      <c r="BW199" s="455"/>
      <c r="BX199" s="455"/>
      <c r="BY199" s="455"/>
    </row>
    <row r="200" spans="1:77" customFormat="1" ht="12.75">
      <c r="A200" s="145"/>
      <c r="B200" s="145"/>
      <c r="C200" s="145"/>
      <c r="D200" s="145"/>
      <c r="E200" s="145"/>
      <c r="F200" s="145"/>
      <c r="G200" s="145"/>
      <c r="H200" s="145"/>
      <c r="I200" s="210"/>
      <c r="J200" s="145"/>
      <c r="K200" s="145"/>
      <c r="L200" s="145"/>
      <c r="M200" s="145"/>
      <c r="N200" s="145"/>
      <c r="O200" s="145"/>
      <c r="P200" s="145"/>
      <c r="Q200" s="145"/>
      <c r="R200" s="145"/>
      <c r="S200" s="146"/>
      <c r="T200" s="457"/>
      <c r="U200" s="456"/>
      <c r="V200" s="455"/>
      <c r="W200" s="470"/>
      <c r="X200" s="470"/>
      <c r="Y200" s="470"/>
      <c r="Z200" s="470"/>
      <c r="AA200" s="470"/>
      <c r="AB200" s="470"/>
      <c r="AC200" s="470"/>
      <c r="AD200" s="470"/>
      <c r="AE200" s="470"/>
      <c r="AF200" s="470"/>
      <c r="AG200" s="470"/>
      <c r="AH200" s="470"/>
      <c r="AI200" s="455"/>
      <c r="AJ200" s="146"/>
      <c r="AK200" s="146"/>
      <c r="AL200" s="146"/>
      <c r="AM200" s="146"/>
      <c r="AN200" s="146"/>
      <c r="AO200" s="146"/>
      <c r="AP200" s="146"/>
      <c r="AQ200" s="146"/>
      <c r="AR200" s="146"/>
      <c r="AS200" s="146"/>
      <c r="AT200" s="146"/>
      <c r="AU200" s="146"/>
      <c r="AV200" s="146"/>
      <c r="AW200" s="146"/>
      <c r="AX200" s="146"/>
      <c r="AY200" s="146"/>
      <c r="AZ200" s="146"/>
      <c r="BA200" s="146"/>
      <c r="BB200" s="146"/>
      <c r="BC200" s="146"/>
      <c r="BD200" s="146"/>
      <c r="BE200" s="455"/>
      <c r="BF200" s="455"/>
      <c r="BG200" s="455"/>
      <c r="BH200" s="455"/>
      <c r="BI200" s="455"/>
      <c r="BJ200" s="455"/>
      <c r="BK200" s="455"/>
      <c r="BL200" s="455"/>
      <c r="BM200" s="455"/>
      <c r="BN200" s="455"/>
      <c r="BO200" s="455"/>
      <c r="BP200" s="455"/>
      <c r="BQ200" s="455"/>
      <c r="BR200" s="455"/>
      <c r="BS200" s="455"/>
      <c r="BT200" s="455"/>
      <c r="BU200" s="455"/>
      <c r="BV200" s="455"/>
      <c r="BW200" s="455"/>
      <c r="BX200" s="455"/>
      <c r="BY200" s="455"/>
    </row>
    <row r="201" spans="1:77" customFormat="1" ht="12.75">
      <c r="A201" s="145"/>
      <c r="B201" s="145"/>
      <c r="C201" s="145"/>
      <c r="D201" s="145"/>
      <c r="E201" s="145"/>
      <c r="F201" s="145"/>
      <c r="G201" s="145"/>
      <c r="H201" s="145"/>
      <c r="I201" s="210"/>
      <c r="J201" s="145"/>
      <c r="K201" s="145"/>
      <c r="L201" s="145"/>
      <c r="M201" s="145"/>
      <c r="N201" s="145"/>
      <c r="O201" s="145"/>
      <c r="P201" s="145"/>
      <c r="Q201" s="145"/>
      <c r="R201" s="145"/>
      <c r="S201" s="146"/>
      <c r="T201" s="457"/>
      <c r="U201" s="456"/>
      <c r="V201" s="455"/>
      <c r="W201" s="470"/>
      <c r="X201" s="470"/>
      <c r="Y201" s="470"/>
      <c r="Z201" s="470"/>
      <c r="AA201" s="470"/>
      <c r="AB201" s="470"/>
      <c r="AC201" s="470"/>
      <c r="AD201" s="470"/>
      <c r="AE201" s="470"/>
      <c r="AF201" s="470"/>
      <c r="AG201" s="470"/>
      <c r="AH201" s="470"/>
      <c r="AI201" s="455"/>
      <c r="AJ201" s="146"/>
      <c r="AK201" s="146"/>
      <c r="AL201" s="146"/>
      <c r="AM201" s="146"/>
      <c r="AN201" s="146"/>
      <c r="AO201" s="146"/>
      <c r="AP201" s="146"/>
      <c r="AQ201" s="146"/>
      <c r="AR201" s="146"/>
      <c r="AS201" s="146"/>
      <c r="AT201" s="146"/>
      <c r="AU201" s="146"/>
      <c r="AV201" s="146"/>
      <c r="AW201" s="146"/>
      <c r="AX201" s="146"/>
      <c r="AY201" s="146"/>
      <c r="AZ201" s="146"/>
      <c r="BA201" s="146"/>
      <c r="BB201" s="146"/>
      <c r="BC201" s="146"/>
      <c r="BD201" s="146"/>
      <c r="BE201" s="455"/>
      <c r="BF201" s="455"/>
      <c r="BG201" s="455"/>
      <c r="BH201" s="455"/>
      <c r="BI201" s="455"/>
      <c r="BJ201" s="455"/>
      <c r="BK201" s="455"/>
      <c r="BL201" s="455"/>
      <c r="BM201" s="455"/>
      <c r="BN201" s="455"/>
      <c r="BO201" s="455"/>
      <c r="BP201" s="455"/>
      <c r="BQ201" s="455"/>
      <c r="BR201" s="455"/>
      <c r="BS201" s="455"/>
      <c r="BT201" s="455"/>
      <c r="BU201" s="455"/>
      <c r="BV201" s="455"/>
      <c r="BW201" s="455"/>
      <c r="BX201" s="455"/>
      <c r="BY201" s="455"/>
    </row>
    <row r="202" spans="1:77" customFormat="1" ht="12.75">
      <c r="A202" s="145"/>
      <c r="B202" s="145"/>
      <c r="C202" s="145"/>
      <c r="D202" s="145"/>
      <c r="E202" s="145"/>
      <c r="F202" s="145"/>
      <c r="G202" s="145"/>
      <c r="H202" s="145"/>
      <c r="I202" s="210"/>
      <c r="J202" s="145"/>
      <c r="K202" s="145"/>
      <c r="L202" s="145"/>
      <c r="M202" s="145"/>
      <c r="N202" s="145"/>
      <c r="O202" s="145"/>
      <c r="P202" s="145"/>
      <c r="Q202" s="145"/>
      <c r="R202" s="145"/>
      <c r="S202" s="146"/>
      <c r="T202" s="457"/>
      <c r="U202" s="456"/>
      <c r="V202" s="455"/>
      <c r="W202" s="470"/>
      <c r="X202" s="470"/>
      <c r="Y202" s="470"/>
      <c r="Z202" s="470"/>
      <c r="AA202" s="470"/>
      <c r="AB202" s="470"/>
      <c r="AC202" s="470"/>
      <c r="AD202" s="470"/>
      <c r="AE202" s="470"/>
      <c r="AF202" s="470"/>
      <c r="AG202" s="470"/>
      <c r="AH202" s="470"/>
      <c r="AI202" s="455"/>
      <c r="AJ202" s="146"/>
      <c r="AK202" s="146"/>
      <c r="AL202" s="146"/>
      <c r="AM202" s="146"/>
      <c r="AN202" s="146"/>
      <c r="AO202" s="146"/>
      <c r="AP202" s="146"/>
      <c r="AQ202" s="146"/>
      <c r="AR202" s="146"/>
      <c r="AS202" s="146"/>
      <c r="AT202" s="146"/>
      <c r="AU202" s="146"/>
      <c r="AV202" s="146"/>
      <c r="AW202" s="146"/>
      <c r="AX202" s="146"/>
      <c r="AY202" s="146"/>
      <c r="AZ202" s="146"/>
      <c r="BA202" s="146"/>
      <c r="BB202" s="146"/>
      <c r="BC202" s="146"/>
      <c r="BD202" s="146"/>
      <c r="BE202" s="455"/>
      <c r="BF202" s="455"/>
      <c r="BG202" s="455"/>
      <c r="BH202" s="455"/>
      <c r="BI202" s="455"/>
      <c r="BJ202" s="455"/>
      <c r="BK202" s="455"/>
      <c r="BL202" s="455"/>
      <c r="BM202" s="455"/>
      <c r="BN202" s="455"/>
      <c r="BO202" s="455"/>
      <c r="BP202" s="455"/>
      <c r="BQ202" s="455"/>
      <c r="BR202" s="455"/>
      <c r="BS202" s="455"/>
      <c r="BT202" s="455"/>
      <c r="BU202" s="455"/>
      <c r="BV202" s="455"/>
      <c r="BW202" s="455"/>
      <c r="BX202" s="455"/>
      <c r="BY202" s="455"/>
    </row>
    <row r="203" spans="1:77" customFormat="1" ht="12.75">
      <c r="A203" s="145"/>
      <c r="B203" s="145"/>
      <c r="C203" s="145"/>
      <c r="D203" s="145"/>
      <c r="E203" s="145"/>
      <c r="F203" s="145"/>
      <c r="G203" s="145"/>
      <c r="H203" s="145"/>
      <c r="I203" s="210"/>
      <c r="J203" s="145"/>
      <c r="K203" s="145"/>
      <c r="L203" s="145"/>
      <c r="M203" s="145"/>
      <c r="N203" s="145"/>
      <c r="O203" s="145"/>
      <c r="P203" s="145"/>
      <c r="Q203" s="145"/>
      <c r="R203" s="145"/>
      <c r="S203" s="146"/>
      <c r="T203" s="457"/>
      <c r="U203" s="456"/>
      <c r="V203" s="455"/>
      <c r="W203" s="470"/>
      <c r="X203" s="470"/>
      <c r="Y203" s="470"/>
      <c r="Z203" s="470"/>
      <c r="AA203" s="470"/>
      <c r="AB203" s="470"/>
      <c r="AC203" s="470"/>
      <c r="AD203" s="470"/>
      <c r="AE203" s="470"/>
      <c r="AF203" s="470"/>
      <c r="AG203" s="470"/>
      <c r="AH203" s="470"/>
      <c r="AI203" s="455"/>
      <c r="AJ203" s="146"/>
      <c r="AK203" s="146"/>
      <c r="AL203" s="146"/>
      <c r="AM203" s="146"/>
      <c r="AN203" s="146"/>
      <c r="AO203" s="146"/>
      <c r="AP203" s="146"/>
      <c r="AQ203" s="146"/>
      <c r="AR203" s="146"/>
      <c r="AS203" s="146"/>
      <c r="AT203" s="146"/>
      <c r="AU203" s="146"/>
      <c r="AV203" s="146"/>
      <c r="AW203" s="146"/>
      <c r="AX203" s="146"/>
      <c r="AY203" s="146"/>
      <c r="AZ203" s="146"/>
      <c r="BA203" s="146"/>
      <c r="BB203" s="146"/>
      <c r="BC203" s="146"/>
      <c r="BD203" s="146"/>
      <c r="BE203" s="455"/>
      <c r="BF203" s="455"/>
      <c r="BG203" s="455"/>
      <c r="BH203" s="455"/>
      <c r="BI203" s="455"/>
      <c r="BJ203" s="455"/>
      <c r="BK203" s="455"/>
      <c r="BL203" s="455"/>
      <c r="BM203" s="455"/>
      <c r="BN203" s="455"/>
      <c r="BO203" s="455"/>
      <c r="BP203" s="455"/>
      <c r="BQ203" s="455"/>
      <c r="BR203" s="455"/>
      <c r="BS203" s="455"/>
      <c r="BT203" s="455"/>
      <c r="BU203" s="455"/>
      <c r="BV203" s="455"/>
      <c r="BW203" s="455"/>
      <c r="BX203" s="455"/>
      <c r="BY203" s="455"/>
    </row>
    <row r="204" spans="1:77" customFormat="1" ht="12.75">
      <c r="A204" s="145"/>
      <c r="B204" s="145"/>
      <c r="C204" s="145"/>
      <c r="D204" s="145"/>
      <c r="E204" s="145"/>
      <c r="F204" s="145"/>
      <c r="G204" s="145"/>
      <c r="H204" s="145"/>
      <c r="I204" s="210"/>
      <c r="J204" s="145"/>
      <c r="K204" s="145"/>
      <c r="L204" s="145"/>
      <c r="M204" s="145"/>
      <c r="N204" s="145"/>
      <c r="O204" s="145"/>
      <c r="P204" s="145"/>
      <c r="Q204" s="145"/>
      <c r="R204" s="145"/>
      <c r="S204" s="146"/>
      <c r="T204" s="457"/>
      <c r="U204" s="456"/>
      <c r="V204" s="455"/>
      <c r="W204" s="470"/>
      <c r="X204" s="470"/>
      <c r="Y204" s="470"/>
      <c r="Z204" s="470"/>
      <c r="AA204" s="470"/>
      <c r="AB204" s="470"/>
      <c r="AC204" s="470"/>
      <c r="AD204" s="470"/>
      <c r="AE204" s="470"/>
      <c r="AF204" s="470"/>
      <c r="AG204" s="470"/>
      <c r="AH204" s="470"/>
      <c r="AI204" s="455"/>
      <c r="AJ204" s="146"/>
      <c r="AK204" s="146"/>
      <c r="AL204" s="146"/>
      <c r="AM204" s="146"/>
      <c r="AN204" s="146"/>
      <c r="AO204" s="146"/>
      <c r="AP204" s="146"/>
      <c r="AQ204" s="146"/>
      <c r="AR204" s="146"/>
      <c r="AS204" s="146"/>
      <c r="AT204" s="146"/>
      <c r="AU204" s="146"/>
      <c r="AV204" s="146"/>
      <c r="AW204" s="146"/>
      <c r="AX204" s="146"/>
      <c r="AY204" s="146"/>
      <c r="AZ204" s="146"/>
      <c r="BA204" s="146"/>
      <c r="BB204" s="146"/>
      <c r="BC204" s="146"/>
      <c r="BD204" s="146"/>
      <c r="BE204" s="455"/>
      <c r="BF204" s="455"/>
      <c r="BG204" s="455"/>
      <c r="BH204" s="455"/>
      <c r="BI204" s="455"/>
      <c r="BJ204" s="455"/>
      <c r="BK204" s="455"/>
      <c r="BL204" s="455"/>
      <c r="BM204" s="455"/>
      <c r="BN204" s="455"/>
      <c r="BO204" s="455"/>
      <c r="BP204" s="455"/>
      <c r="BQ204" s="455"/>
      <c r="BR204" s="455"/>
      <c r="BS204" s="455"/>
      <c r="BT204" s="455"/>
      <c r="BU204" s="455"/>
      <c r="BV204" s="455"/>
      <c r="BW204" s="455"/>
      <c r="BX204" s="455"/>
      <c r="BY204" s="455"/>
    </row>
    <row r="205" spans="1:77" customFormat="1" ht="12.75">
      <c r="A205" s="145"/>
      <c r="B205" s="145"/>
      <c r="C205" s="145"/>
      <c r="D205" s="145"/>
      <c r="E205" s="145"/>
      <c r="F205" s="145"/>
      <c r="G205" s="145"/>
      <c r="H205" s="145"/>
      <c r="I205" s="210"/>
      <c r="J205" s="145"/>
      <c r="K205" s="145"/>
      <c r="L205" s="145"/>
      <c r="M205" s="145"/>
      <c r="N205" s="145"/>
      <c r="O205" s="145"/>
      <c r="P205" s="145"/>
      <c r="Q205" s="145"/>
      <c r="R205" s="145"/>
      <c r="S205" s="146"/>
      <c r="T205" s="457"/>
      <c r="U205" s="456"/>
      <c r="V205" s="455"/>
      <c r="W205" s="470"/>
      <c r="X205" s="470"/>
      <c r="Y205" s="470"/>
      <c r="Z205" s="470"/>
      <c r="AA205" s="470"/>
      <c r="AB205" s="470"/>
      <c r="AC205" s="470"/>
      <c r="AD205" s="470"/>
      <c r="AE205" s="470"/>
      <c r="AF205" s="470"/>
      <c r="AG205" s="470"/>
      <c r="AH205" s="470"/>
      <c r="AI205" s="455"/>
      <c r="AJ205" s="146"/>
      <c r="AK205" s="146"/>
      <c r="AL205" s="146"/>
      <c r="AM205" s="146"/>
      <c r="AN205" s="146"/>
      <c r="AO205" s="146"/>
      <c r="AP205" s="146"/>
      <c r="AQ205" s="146"/>
      <c r="AR205" s="146"/>
      <c r="AS205" s="146"/>
      <c r="AT205" s="146"/>
      <c r="AU205" s="146"/>
      <c r="AV205" s="146"/>
      <c r="AW205" s="146"/>
      <c r="AX205" s="146"/>
      <c r="AY205" s="146"/>
      <c r="AZ205" s="146"/>
      <c r="BA205" s="146"/>
      <c r="BB205" s="146"/>
      <c r="BC205" s="146"/>
      <c r="BD205" s="146"/>
      <c r="BE205" s="455"/>
      <c r="BF205" s="455"/>
      <c r="BG205" s="455"/>
      <c r="BH205" s="455"/>
      <c r="BI205" s="455"/>
      <c r="BJ205" s="455"/>
      <c r="BK205" s="455"/>
      <c r="BL205" s="455"/>
      <c r="BM205" s="455"/>
      <c r="BN205" s="455"/>
      <c r="BO205" s="455"/>
      <c r="BP205" s="455"/>
      <c r="BQ205" s="455"/>
      <c r="BR205" s="455"/>
      <c r="BS205" s="455"/>
      <c r="BT205" s="455"/>
      <c r="BU205" s="455"/>
      <c r="BV205" s="455"/>
      <c r="BW205" s="455"/>
      <c r="BX205" s="455"/>
      <c r="BY205" s="455"/>
    </row>
    <row r="206" spans="1:77" customFormat="1" ht="12.75">
      <c r="A206" s="145"/>
      <c r="B206" s="145"/>
      <c r="C206" s="145"/>
      <c r="D206" s="145"/>
      <c r="E206" s="145"/>
      <c r="F206" s="145"/>
      <c r="G206" s="145"/>
      <c r="H206" s="145"/>
      <c r="I206" s="210"/>
      <c r="J206" s="145"/>
      <c r="K206" s="145"/>
      <c r="L206" s="145"/>
      <c r="M206" s="145"/>
      <c r="N206" s="145"/>
      <c r="O206" s="145"/>
      <c r="P206" s="145"/>
      <c r="Q206" s="145"/>
      <c r="R206" s="145"/>
      <c r="S206" s="146"/>
      <c r="T206" s="457"/>
      <c r="U206" s="456"/>
      <c r="V206" s="455"/>
      <c r="W206" s="470"/>
      <c r="X206" s="470"/>
      <c r="Y206" s="470"/>
      <c r="Z206" s="470"/>
      <c r="AA206" s="470"/>
      <c r="AB206" s="470"/>
      <c r="AC206" s="470"/>
      <c r="AD206" s="470"/>
      <c r="AE206" s="470"/>
      <c r="AF206" s="470"/>
      <c r="AG206" s="470"/>
      <c r="AH206" s="470"/>
      <c r="AI206" s="455"/>
      <c r="AJ206" s="146"/>
      <c r="AK206" s="146"/>
      <c r="AL206" s="146"/>
      <c r="AM206" s="146"/>
      <c r="AN206" s="146"/>
      <c r="AO206" s="146"/>
      <c r="AP206" s="146"/>
      <c r="AQ206" s="146"/>
      <c r="AR206" s="146"/>
      <c r="AS206" s="146"/>
      <c r="AT206" s="146"/>
      <c r="AU206" s="146"/>
      <c r="AV206" s="146"/>
      <c r="AW206" s="146"/>
      <c r="AX206" s="146"/>
      <c r="AY206" s="146"/>
      <c r="AZ206" s="146"/>
      <c r="BA206" s="146"/>
      <c r="BB206" s="146"/>
      <c r="BC206" s="146"/>
      <c r="BD206" s="146"/>
      <c r="BE206" s="455"/>
      <c r="BF206" s="455"/>
      <c r="BG206" s="455"/>
      <c r="BH206" s="455"/>
      <c r="BI206" s="455"/>
      <c r="BJ206" s="455"/>
      <c r="BK206" s="455"/>
      <c r="BL206" s="455"/>
      <c r="BM206" s="455"/>
      <c r="BN206" s="455"/>
      <c r="BO206" s="455"/>
      <c r="BP206" s="455"/>
      <c r="BQ206" s="455"/>
      <c r="BR206" s="455"/>
      <c r="BS206" s="455"/>
      <c r="BT206" s="455"/>
      <c r="BU206" s="455"/>
      <c r="BV206" s="455"/>
      <c r="BW206" s="455"/>
      <c r="BX206" s="455"/>
      <c r="BY206" s="455"/>
    </row>
    <row r="207" spans="1:77" customFormat="1" ht="12.75">
      <c r="A207" s="145"/>
      <c r="B207" s="145"/>
      <c r="C207" s="145"/>
      <c r="D207" s="145"/>
      <c r="E207" s="145"/>
      <c r="F207" s="145"/>
      <c r="G207" s="145"/>
      <c r="H207" s="145"/>
      <c r="I207" s="210"/>
      <c r="J207" s="145"/>
      <c r="K207" s="145"/>
      <c r="L207" s="145"/>
      <c r="M207" s="145"/>
      <c r="N207" s="145"/>
      <c r="O207" s="145"/>
      <c r="P207" s="145"/>
      <c r="Q207" s="145"/>
      <c r="R207" s="145"/>
      <c r="S207" s="146"/>
      <c r="T207" s="457"/>
      <c r="U207" s="456"/>
      <c r="V207" s="455"/>
      <c r="W207" s="470"/>
      <c r="X207" s="470"/>
      <c r="Y207" s="470"/>
      <c r="Z207" s="470"/>
      <c r="AA207" s="470"/>
      <c r="AB207" s="470"/>
      <c r="AC207" s="470"/>
      <c r="AD207" s="470"/>
      <c r="AE207" s="470"/>
      <c r="AF207" s="470"/>
      <c r="AG207" s="470"/>
      <c r="AH207" s="470"/>
      <c r="AI207" s="455"/>
      <c r="AJ207" s="146"/>
      <c r="AK207" s="146"/>
      <c r="AL207" s="146"/>
      <c r="AM207" s="146"/>
      <c r="AN207" s="146"/>
      <c r="AO207" s="146"/>
      <c r="AP207" s="146"/>
      <c r="AQ207" s="146"/>
      <c r="AR207" s="146"/>
      <c r="AS207" s="146"/>
      <c r="AT207" s="146"/>
      <c r="AU207" s="146"/>
      <c r="AV207" s="146"/>
      <c r="AW207" s="146"/>
      <c r="AX207" s="146"/>
      <c r="AY207" s="146"/>
      <c r="AZ207" s="146"/>
      <c r="BA207" s="146"/>
      <c r="BB207" s="146"/>
      <c r="BC207" s="146"/>
      <c r="BD207" s="146"/>
      <c r="BE207" s="455"/>
      <c r="BF207" s="455"/>
      <c r="BG207" s="455"/>
      <c r="BH207" s="455"/>
      <c r="BI207" s="455"/>
      <c r="BJ207" s="455"/>
      <c r="BK207" s="455"/>
      <c r="BL207" s="455"/>
      <c r="BM207" s="455"/>
      <c r="BN207" s="455"/>
      <c r="BO207" s="455"/>
      <c r="BP207" s="455"/>
      <c r="BQ207" s="455"/>
      <c r="BR207" s="455"/>
      <c r="BS207" s="455"/>
      <c r="BT207" s="455"/>
      <c r="BU207" s="455"/>
      <c r="BV207" s="455"/>
      <c r="BW207" s="455"/>
      <c r="BX207" s="455"/>
      <c r="BY207" s="455"/>
    </row>
    <row r="208" spans="1:77" customFormat="1" ht="12.75">
      <c r="A208" s="145"/>
      <c r="B208" s="145"/>
      <c r="C208" s="145"/>
      <c r="D208" s="145"/>
      <c r="E208" s="145"/>
      <c r="F208" s="145"/>
      <c r="G208" s="145"/>
      <c r="H208" s="145"/>
      <c r="I208" s="210"/>
      <c r="J208" s="145"/>
      <c r="K208" s="145"/>
      <c r="L208" s="145"/>
      <c r="M208" s="145"/>
      <c r="N208" s="145"/>
      <c r="O208" s="145"/>
      <c r="P208" s="145"/>
      <c r="Q208" s="145"/>
      <c r="R208" s="145"/>
      <c r="S208" s="146"/>
      <c r="T208" s="457"/>
      <c r="U208" s="456"/>
      <c r="V208" s="455"/>
      <c r="W208" s="470"/>
      <c r="X208" s="470"/>
      <c r="Y208" s="470"/>
      <c r="Z208" s="470"/>
      <c r="AA208" s="470"/>
      <c r="AB208" s="470"/>
      <c r="AC208" s="470"/>
      <c r="AD208" s="470"/>
      <c r="AE208" s="470"/>
      <c r="AF208" s="470"/>
      <c r="AG208" s="470"/>
      <c r="AH208" s="470"/>
      <c r="AI208" s="455"/>
      <c r="AJ208" s="146"/>
      <c r="AK208" s="146"/>
      <c r="AL208" s="146"/>
      <c r="AM208" s="146"/>
      <c r="AN208" s="146"/>
      <c r="AO208" s="146"/>
      <c r="AP208" s="146"/>
      <c r="AQ208" s="146"/>
      <c r="AR208" s="146"/>
      <c r="AS208" s="146"/>
      <c r="AT208" s="146"/>
      <c r="AU208" s="146"/>
      <c r="AV208" s="146"/>
      <c r="AW208" s="146"/>
      <c r="AX208" s="146"/>
      <c r="AY208" s="146"/>
      <c r="AZ208" s="146"/>
      <c r="BA208" s="146"/>
      <c r="BB208" s="146"/>
      <c r="BC208" s="146"/>
      <c r="BD208" s="146"/>
      <c r="BE208" s="455"/>
      <c r="BF208" s="455"/>
      <c r="BG208" s="455"/>
      <c r="BH208" s="455"/>
      <c r="BI208" s="455"/>
      <c r="BJ208" s="455"/>
      <c r="BK208" s="455"/>
      <c r="BL208" s="455"/>
      <c r="BM208" s="455"/>
      <c r="BN208" s="455"/>
      <c r="BO208" s="455"/>
      <c r="BP208" s="455"/>
      <c r="BQ208" s="455"/>
      <c r="BR208" s="455"/>
      <c r="BS208" s="455"/>
      <c r="BT208" s="455"/>
      <c r="BU208" s="455"/>
      <c r="BV208" s="455"/>
      <c r="BW208" s="455"/>
      <c r="BX208" s="455"/>
      <c r="BY208" s="455"/>
    </row>
    <row r="209" spans="1:77" customFormat="1" ht="12.75">
      <c r="A209" s="145"/>
      <c r="B209" s="145"/>
      <c r="C209" s="145"/>
      <c r="D209" s="145"/>
      <c r="E209" s="145"/>
      <c r="F209" s="145"/>
      <c r="G209" s="145"/>
      <c r="H209" s="145"/>
      <c r="I209" s="210"/>
      <c r="J209" s="145"/>
      <c r="K209" s="145"/>
      <c r="L209" s="145"/>
      <c r="M209" s="145"/>
      <c r="N209" s="145"/>
      <c r="O209" s="145"/>
      <c r="P209" s="145"/>
      <c r="Q209" s="145"/>
      <c r="R209" s="145"/>
      <c r="S209" s="146"/>
      <c r="T209" s="457"/>
      <c r="U209" s="456"/>
      <c r="V209" s="455"/>
      <c r="W209" s="470"/>
      <c r="X209" s="470"/>
      <c r="Y209" s="470"/>
      <c r="Z209" s="470"/>
      <c r="AA209" s="470"/>
      <c r="AB209" s="470"/>
      <c r="AC209" s="470"/>
      <c r="AD209" s="470"/>
      <c r="AE209" s="470"/>
      <c r="AF209" s="470"/>
      <c r="AG209" s="470"/>
      <c r="AH209" s="470"/>
      <c r="AI209" s="455"/>
      <c r="AJ209" s="146"/>
      <c r="AK209" s="146"/>
      <c r="AL209" s="146"/>
      <c r="AM209" s="146"/>
      <c r="AN209" s="146"/>
      <c r="AO209" s="146"/>
      <c r="AP209" s="146"/>
      <c r="AQ209" s="146"/>
      <c r="AR209" s="146"/>
      <c r="AS209" s="146"/>
      <c r="AT209" s="146"/>
      <c r="AU209" s="146"/>
      <c r="AV209" s="146"/>
      <c r="AW209" s="146"/>
      <c r="AX209" s="146"/>
      <c r="AY209" s="146"/>
      <c r="AZ209" s="146"/>
      <c r="BA209" s="146"/>
      <c r="BB209" s="146"/>
      <c r="BC209" s="146"/>
      <c r="BD209" s="146"/>
      <c r="BE209" s="455"/>
      <c r="BF209" s="455"/>
      <c r="BG209" s="455"/>
      <c r="BH209" s="455"/>
      <c r="BI209" s="455"/>
      <c r="BJ209" s="455"/>
      <c r="BK209" s="455"/>
      <c r="BL209" s="455"/>
      <c r="BM209" s="455"/>
      <c r="BN209" s="455"/>
      <c r="BO209" s="455"/>
      <c r="BP209" s="455"/>
      <c r="BQ209" s="455"/>
      <c r="BR209" s="455"/>
      <c r="BS209" s="455"/>
      <c r="BT209" s="455"/>
      <c r="BU209" s="455"/>
      <c r="BV209" s="455"/>
      <c r="BW209" s="455"/>
      <c r="BX209" s="455"/>
      <c r="BY209" s="455"/>
    </row>
    <row r="210" spans="1:77" customFormat="1" ht="12.75">
      <c r="A210" s="145"/>
      <c r="B210" s="145"/>
      <c r="C210" s="145"/>
      <c r="D210" s="145"/>
      <c r="E210" s="145"/>
      <c r="F210" s="145"/>
      <c r="G210" s="145"/>
      <c r="H210" s="145"/>
      <c r="I210" s="210"/>
      <c r="J210" s="145"/>
      <c r="K210" s="145"/>
      <c r="L210" s="145"/>
      <c r="M210" s="145"/>
      <c r="N210" s="145"/>
      <c r="O210" s="145"/>
      <c r="P210" s="145"/>
      <c r="Q210" s="145"/>
      <c r="R210" s="145"/>
      <c r="S210" s="146"/>
      <c r="T210" s="457"/>
      <c r="U210" s="456"/>
      <c r="V210" s="455"/>
      <c r="W210" s="470"/>
      <c r="X210" s="470"/>
      <c r="Y210" s="470"/>
      <c r="Z210" s="470"/>
      <c r="AA210" s="470"/>
      <c r="AB210" s="470"/>
      <c r="AC210" s="470"/>
      <c r="AD210" s="470"/>
      <c r="AE210" s="470"/>
      <c r="AF210" s="470"/>
      <c r="AG210" s="470"/>
      <c r="AH210" s="470"/>
      <c r="AI210" s="455"/>
      <c r="AJ210" s="146"/>
      <c r="AK210" s="146"/>
      <c r="AL210" s="146"/>
      <c r="AM210" s="146"/>
      <c r="AN210" s="146"/>
      <c r="AO210" s="146"/>
      <c r="AP210" s="146"/>
      <c r="AQ210" s="146"/>
      <c r="AR210" s="146"/>
      <c r="AS210" s="146"/>
      <c r="AT210" s="146"/>
      <c r="AU210" s="146"/>
      <c r="AV210" s="146"/>
      <c r="AW210" s="146"/>
      <c r="AX210" s="146"/>
      <c r="AY210" s="146"/>
      <c r="AZ210" s="146"/>
      <c r="BA210" s="146"/>
      <c r="BB210" s="146"/>
      <c r="BC210" s="146"/>
      <c r="BD210" s="146"/>
      <c r="BE210" s="455"/>
      <c r="BF210" s="455"/>
      <c r="BG210" s="455"/>
      <c r="BH210" s="455"/>
      <c r="BI210" s="455"/>
      <c r="BJ210" s="455"/>
      <c r="BK210" s="455"/>
      <c r="BL210" s="455"/>
      <c r="BM210" s="455"/>
      <c r="BN210" s="455"/>
      <c r="BO210" s="455"/>
      <c r="BP210" s="455"/>
      <c r="BQ210" s="455"/>
      <c r="BR210" s="455"/>
      <c r="BS210" s="455"/>
      <c r="BT210" s="455"/>
      <c r="BU210" s="455"/>
      <c r="BV210" s="455"/>
      <c r="BW210" s="455"/>
      <c r="BX210" s="455"/>
      <c r="BY210" s="455"/>
    </row>
    <row r="211" spans="1:77" customFormat="1" ht="12.75">
      <c r="A211" s="145"/>
      <c r="B211" s="145"/>
      <c r="C211" s="145"/>
      <c r="D211" s="145"/>
      <c r="E211" s="145"/>
      <c r="F211" s="145"/>
      <c r="G211" s="145"/>
      <c r="H211" s="145"/>
      <c r="I211" s="210"/>
      <c r="J211" s="145"/>
      <c r="K211" s="145"/>
      <c r="L211" s="145"/>
      <c r="M211" s="145"/>
      <c r="N211" s="145"/>
      <c r="O211" s="145"/>
      <c r="P211" s="145"/>
      <c r="Q211" s="145"/>
      <c r="R211" s="145"/>
      <c r="S211" s="146"/>
      <c r="T211" s="457"/>
      <c r="U211" s="456"/>
      <c r="V211" s="455"/>
      <c r="W211" s="470"/>
      <c r="X211" s="470"/>
      <c r="Y211" s="470"/>
      <c r="Z211" s="470"/>
      <c r="AA211" s="470"/>
      <c r="AB211" s="470"/>
      <c r="AC211" s="470"/>
      <c r="AD211" s="470"/>
      <c r="AE211" s="470"/>
      <c r="AF211" s="470"/>
      <c r="AG211" s="470"/>
      <c r="AH211" s="470"/>
      <c r="AI211" s="455"/>
      <c r="AJ211" s="146"/>
      <c r="AK211" s="146"/>
      <c r="AL211" s="146"/>
      <c r="AM211" s="146"/>
      <c r="AN211" s="146"/>
      <c r="AO211" s="146"/>
      <c r="AP211" s="146"/>
      <c r="AQ211" s="146"/>
      <c r="AR211" s="146"/>
      <c r="AS211" s="146"/>
      <c r="AT211" s="146"/>
      <c r="AU211" s="146"/>
      <c r="AV211" s="146"/>
      <c r="AW211" s="146"/>
      <c r="AX211" s="146"/>
      <c r="AY211" s="146"/>
      <c r="AZ211" s="146"/>
      <c r="BA211" s="146"/>
      <c r="BB211" s="146"/>
      <c r="BC211" s="146"/>
      <c r="BD211" s="146"/>
      <c r="BE211" s="455"/>
      <c r="BF211" s="455"/>
      <c r="BG211" s="455"/>
      <c r="BH211" s="455"/>
      <c r="BI211" s="455"/>
      <c r="BJ211" s="455"/>
      <c r="BK211" s="455"/>
      <c r="BL211" s="455"/>
      <c r="BM211" s="455"/>
      <c r="BN211" s="455"/>
      <c r="BO211" s="455"/>
      <c r="BP211" s="455"/>
      <c r="BQ211" s="455"/>
      <c r="BR211" s="455"/>
      <c r="BS211" s="455"/>
      <c r="BT211" s="455"/>
      <c r="BU211" s="455"/>
      <c r="BV211" s="455"/>
      <c r="BW211" s="455"/>
      <c r="BX211" s="455"/>
      <c r="BY211" s="455"/>
    </row>
    <row r="212" spans="1:77" customFormat="1" ht="12.75">
      <c r="A212" s="145"/>
      <c r="B212" s="145"/>
      <c r="C212" s="145"/>
      <c r="D212" s="145"/>
      <c r="E212" s="145"/>
      <c r="F212" s="145"/>
      <c r="G212" s="145"/>
      <c r="H212" s="145"/>
      <c r="I212" s="210"/>
      <c r="J212" s="145"/>
      <c r="K212" s="145"/>
      <c r="L212" s="145"/>
      <c r="M212" s="145"/>
      <c r="N212" s="145"/>
      <c r="O212" s="145"/>
      <c r="P212" s="145"/>
      <c r="Q212" s="145"/>
      <c r="R212" s="145"/>
      <c r="S212" s="146"/>
      <c r="T212" s="457"/>
      <c r="U212" s="456"/>
      <c r="V212" s="455"/>
      <c r="W212" s="470"/>
      <c r="X212" s="470"/>
      <c r="Y212" s="470"/>
      <c r="Z212" s="470"/>
      <c r="AA212" s="470"/>
      <c r="AB212" s="470"/>
      <c r="AC212" s="470"/>
      <c r="AD212" s="470"/>
      <c r="AE212" s="470"/>
      <c r="AF212" s="470"/>
      <c r="AG212" s="470"/>
      <c r="AH212" s="470"/>
      <c r="AI212" s="455"/>
      <c r="AJ212" s="146"/>
      <c r="AK212" s="146"/>
      <c r="AL212" s="146"/>
      <c r="AM212" s="146"/>
      <c r="AN212" s="146"/>
      <c r="AO212" s="146"/>
      <c r="AP212" s="146"/>
      <c r="AQ212" s="146"/>
      <c r="AR212" s="146"/>
      <c r="AS212" s="146"/>
      <c r="AT212" s="146"/>
      <c r="AU212" s="146"/>
      <c r="AV212" s="146"/>
      <c r="AW212" s="146"/>
      <c r="AX212" s="146"/>
      <c r="AY212" s="146"/>
      <c r="AZ212" s="146"/>
      <c r="BA212" s="146"/>
      <c r="BB212" s="146"/>
      <c r="BC212" s="146"/>
      <c r="BD212" s="146"/>
      <c r="BE212" s="455"/>
      <c r="BF212" s="455"/>
      <c r="BG212" s="455"/>
      <c r="BH212" s="455"/>
      <c r="BI212" s="455"/>
      <c r="BJ212" s="455"/>
      <c r="BK212" s="455"/>
      <c r="BL212" s="455"/>
      <c r="BM212" s="455"/>
      <c r="BN212" s="455"/>
      <c r="BO212" s="455"/>
      <c r="BP212" s="455"/>
      <c r="BQ212" s="455"/>
      <c r="BR212" s="455"/>
      <c r="BS212" s="455"/>
      <c r="BT212" s="455"/>
      <c r="BU212" s="455"/>
      <c r="BV212" s="455"/>
      <c r="BW212" s="455"/>
      <c r="BX212" s="455"/>
      <c r="BY212" s="455"/>
    </row>
    <row r="213" spans="1:77" customFormat="1" ht="12.75">
      <c r="A213" s="145"/>
      <c r="B213" s="145"/>
      <c r="C213" s="145"/>
      <c r="D213" s="145"/>
      <c r="E213" s="145"/>
      <c r="F213" s="145"/>
      <c r="G213" s="145"/>
      <c r="H213" s="145"/>
      <c r="I213" s="210"/>
      <c r="J213" s="145"/>
      <c r="K213" s="145"/>
      <c r="L213" s="145"/>
      <c r="M213" s="145"/>
      <c r="N213" s="145"/>
      <c r="O213" s="145"/>
      <c r="P213" s="145"/>
      <c r="Q213" s="145"/>
      <c r="R213" s="145"/>
      <c r="S213" s="146"/>
      <c r="T213" s="457"/>
      <c r="U213" s="456"/>
      <c r="V213" s="455"/>
      <c r="W213" s="470"/>
      <c r="X213" s="470"/>
      <c r="Y213" s="470"/>
      <c r="Z213" s="470"/>
      <c r="AA213" s="470"/>
      <c r="AB213" s="470"/>
      <c r="AC213" s="470"/>
      <c r="AD213" s="470"/>
      <c r="AE213" s="470"/>
      <c r="AF213" s="470"/>
      <c r="AG213" s="470"/>
      <c r="AH213" s="470"/>
      <c r="AI213" s="455"/>
      <c r="AJ213" s="146"/>
      <c r="AK213" s="146"/>
      <c r="AL213" s="146"/>
      <c r="AM213" s="146"/>
      <c r="AN213" s="146"/>
      <c r="AO213" s="146"/>
      <c r="AP213" s="146"/>
      <c r="AQ213" s="146"/>
      <c r="AR213" s="146"/>
      <c r="AS213" s="146"/>
      <c r="AT213" s="146"/>
      <c r="AU213" s="146"/>
      <c r="AV213" s="146"/>
      <c r="AW213" s="146"/>
      <c r="AX213" s="146"/>
      <c r="AY213" s="146"/>
      <c r="AZ213" s="146"/>
      <c r="BA213" s="146"/>
      <c r="BB213" s="146"/>
      <c r="BC213" s="146"/>
      <c r="BD213" s="146"/>
      <c r="BE213" s="455"/>
      <c r="BF213" s="455"/>
      <c r="BG213" s="455"/>
      <c r="BH213" s="455"/>
      <c r="BI213" s="455"/>
      <c r="BJ213" s="455"/>
      <c r="BK213" s="455"/>
      <c r="BL213" s="455"/>
      <c r="BM213" s="455"/>
      <c r="BN213" s="455"/>
      <c r="BO213" s="455"/>
      <c r="BP213" s="455"/>
      <c r="BQ213" s="455"/>
      <c r="BR213" s="455"/>
      <c r="BS213" s="455"/>
      <c r="BT213" s="455"/>
      <c r="BU213" s="455"/>
      <c r="BV213" s="455"/>
      <c r="BW213" s="455"/>
      <c r="BX213" s="455"/>
      <c r="BY213" s="455"/>
    </row>
    <row r="214" spans="1:77" customFormat="1" ht="12.75">
      <c r="A214" s="145"/>
      <c r="B214" s="145"/>
      <c r="C214" s="145"/>
      <c r="D214" s="145"/>
      <c r="E214" s="145"/>
      <c r="F214" s="145"/>
      <c r="G214" s="145"/>
      <c r="H214" s="145"/>
      <c r="I214" s="210"/>
      <c r="J214" s="145"/>
      <c r="K214" s="145"/>
      <c r="L214" s="145"/>
      <c r="M214" s="145"/>
      <c r="N214" s="145"/>
      <c r="O214" s="145"/>
      <c r="P214" s="145"/>
      <c r="Q214" s="145"/>
      <c r="R214" s="145"/>
      <c r="S214" s="146"/>
      <c r="T214" s="457"/>
      <c r="U214" s="456"/>
      <c r="V214" s="455"/>
      <c r="W214" s="470"/>
      <c r="X214" s="470"/>
      <c r="Y214" s="470"/>
      <c r="Z214" s="470"/>
      <c r="AA214" s="470"/>
      <c r="AB214" s="470"/>
      <c r="AC214" s="470"/>
      <c r="AD214" s="470"/>
      <c r="AE214" s="470"/>
      <c r="AF214" s="470"/>
      <c r="AG214" s="470"/>
      <c r="AH214" s="470"/>
      <c r="AI214" s="455"/>
      <c r="AJ214" s="146"/>
      <c r="AK214" s="146"/>
      <c r="AL214" s="146"/>
      <c r="AM214" s="146"/>
      <c r="AN214" s="146"/>
      <c r="AO214" s="146"/>
      <c r="AP214" s="146"/>
      <c r="AQ214" s="146"/>
      <c r="AR214" s="146"/>
      <c r="AS214" s="146"/>
      <c r="AT214" s="146"/>
      <c r="AU214" s="146"/>
      <c r="AV214" s="146"/>
      <c r="AW214" s="146"/>
      <c r="AX214" s="146"/>
      <c r="AY214" s="146"/>
      <c r="AZ214" s="146"/>
      <c r="BA214" s="146"/>
      <c r="BB214" s="146"/>
      <c r="BC214" s="146"/>
      <c r="BD214" s="146"/>
      <c r="BE214" s="455"/>
      <c r="BF214" s="455"/>
      <c r="BG214" s="455"/>
      <c r="BH214" s="455"/>
      <c r="BI214" s="455"/>
      <c r="BJ214" s="455"/>
      <c r="BK214" s="455"/>
      <c r="BL214" s="455"/>
      <c r="BM214" s="455"/>
      <c r="BN214" s="455"/>
      <c r="BO214" s="455"/>
      <c r="BP214" s="455"/>
      <c r="BQ214" s="455"/>
      <c r="BR214" s="455"/>
      <c r="BS214" s="455"/>
      <c r="BT214" s="455"/>
      <c r="BU214" s="455"/>
      <c r="BV214" s="455"/>
      <c r="BW214" s="455"/>
      <c r="BX214" s="455"/>
      <c r="BY214" s="455"/>
    </row>
    <row r="215" spans="1:77" customFormat="1" ht="12.75">
      <c r="A215" s="145"/>
      <c r="B215" s="145"/>
      <c r="C215" s="145"/>
      <c r="D215" s="145"/>
      <c r="E215" s="145"/>
      <c r="F215" s="145"/>
      <c r="G215" s="145"/>
      <c r="H215" s="145"/>
      <c r="I215" s="210"/>
      <c r="J215" s="145"/>
      <c r="K215" s="145"/>
      <c r="L215" s="145"/>
      <c r="M215" s="145"/>
      <c r="N215" s="145"/>
      <c r="O215" s="145"/>
      <c r="P215" s="145"/>
      <c r="Q215" s="145"/>
      <c r="R215" s="145"/>
      <c r="S215" s="146"/>
      <c r="T215" s="457"/>
      <c r="U215" s="456"/>
      <c r="V215" s="455"/>
      <c r="W215" s="470"/>
      <c r="X215" s="470"/>
      <c r="Y215" s="470"/>
      <c r="Z215" s="470"/>
      <c r="AA215" s="470"/>
      <c r="AB215" s="470"/>
      <c r="AC215" s="470"/>
      <c r="AD215" s="470"/>
      <c r="AE215" s="470"/>
      <c r="AF215" s="470"/>
      <c r="AG215" s="470"/>
      <c r="AH215" s="470"/>
      <c r="AI215" s="455"/>
      <c r="AJ215" s="146"/>
      <c r="AK215" s="146"/>
      <c r="AL215" s="146"/>
      <c r="AM215" s="146"/>
      <c r="AN215" s="146"/>
      <c r="AO215" s="146"/>
      <c r="AP215" s="146"/>
      <c r="AQ215" s="146"/>
      <c r="AR215" s="146"/>
      <c r="AS215" s="146"/>
      <c r="AT215" s="146"/>
      <c r="AU215" s="146"/>
      <c r="AV215" s="146"/>
      <c r="AW215" s="146"/>
      <c r="AX215" s="146"/>
      <c r="AY215" s="146"/>
      <c r="AZ215" s="146"/>
      <c r="BA215" s="146"/>
      <c r="BB215" s="146"/>
      <c r="BC215" s="146"/>
      <c r="BD215" s="146"/>
      <c r="BE215" s="455"/>
      <c r="BF215" s="455"/>
      <c r="BG215" s="455"/>
      <c r="BH215" s="455"/>
      <c r="BI215" s="455"/>
      <c r="BJ215" s="455"/>
      <c r="BK215" s="455"/>
      <c r="BL215" s="455"/>
      <c r="BM215" s="455"/>
      <c r="BN215" s="455"/>
      <c r="BO215" s="455"/>
      <c r="BP215" s="455"/>
      <c r="BQ215" s="455"/>
      <c r="BR215" s="455"/>
      <c r="BS215" s="455"/>
      <c r="BT215" s="455"/>
      <c r="BU215" s="455"/>
      <c r="BV215" s="455"/>
      <c r="BW215" s="455"/>
      <c r="BX215" s="455"/>
      <c r="BY215" s="455"/>
    </row>
    <row r="216" spans="1:77" customFormat="1" ht="12.75">
      <c r="A216" s="145"/>
      <c r="B216" s="145"/>
      <c r="C216" s="145"/>
      <c r="D216" s="145"/>
      <c r="E216" s="145"/>
      <c r="F216" s="145"/>
      <c r="G216" s="145"/>
      <c r="H216" s="145"/>
      <c r="I216" s="210"/>
      <c r="J216" s="145"/>
      <c r="K216" s="145"/>
      <c r="L216" s="145"/>
      <c r="M216" s="145"/>
      <c r="N216" s="145"/>
      <c r="O216" s="145"/>
      <c r="P216" s="145"/>
      <c r="Q216" s="145"/>
      <c r="R216" s="145"/>
      <c r="S216" s="146"/>
      <c r="T216" s="457"/>
      <c r="U216" s="456"/>
      <c r="V216" s="455"/>
      <c r="W216" s="470"/>
      <c r="X216" s="470"/>
      <c r="Y216" s="470"/>
      <c r="Z216" s="470"/>
      <c r="AA216" s="470"/>
      <c r="AB216" s="470"/>
      <c r="AC216" s="470"/>
      <c r="AD216" s="470"/>
      <c r="AE216" s="470"/>
      <c r="AF216" s="470"/>
      <c r="AG216" s="470"/>
      <c r="AH216" s="470"/>
      <c r="AI216" s="455"/>
      <c r="AJ216" s="146"/>
      <c r="AK216" s="146"/>
      <c r="AL216" s="146"/>
      <c r="AM216" s="146"/>
      <c r="AN216" s="146"/>
      <c r="AO216" s="146"/>
      <c r="AP216" s="146"/>
      <c r="AQ216" s="146"/>
      <c r="AR216" s="146"/>
      <c r="AS216" s="146"/>
      <c r="AT216" s="146"/>
      <c r="AU216" s="146"/>
      <c r="AV216" s="146"/>
      <c r="AW216" s="146"/>
      <c r="AX216" s="146"/>
      <c r="AY216" s="146"/>
      <c r="AZ216" s="146"/>
      <c r="BA216" s="146"/>
      <c r="BB216" s="146"/>
      <c r="BC216" s="146"/>
      <c r="BD216" s="146"/>
      <c r="BE216" s="455"/>
      <c r="BF216" s="455"/>
      <c r="BG216" s="455"/>
      <c r="BH216" s="455"/>
      <c r="BI216" s="455"/>
      <c r="BJ216" s="455"/>
      <c r="BK216" s="455"/>
      <c r="BL216" s="455"/>
      <c r="BM216" s="455"/>
      <c r="BN216" s="455"/>
      <c r="BO216" s="455"/>
      <c r="BP216" s="455"/>
      <c r="BQ216" s="455"/>
      <c r="BR216" s="455"/>
      <c r="BS216" s="455"/>
      <c r="BT216" s="455"/>
      <c r="BU216" s="455"/>
      <c r="BV216" s="455"/>
      <c r="BW216" s="455"/>
      <c r="BX216" s="455"/>
      <c r="BY216" s="455"/>
    </row>
    <row r="217" spans="1:77" customFormat="1" ht="12.75">
      <c r="A217" s="145"/>
      <c r="B217" s="145"/>
      <c r="C217" s="145"/>
      <c r="D217" s="145"/>
      <c r="E217" s="145"/>
      <c r="F217" s="145"/>
      <c r="G217" s="145"/>
      <c r="H217" s="145"/>
      <c r="I217" s="210"/>
      <c r="J217" s="145"/>
      <c r="K217" s="145"/>
      <c r="L217" s="145"/>
      <c r="M217" s="145"/>
      <c r="N217" s="145"/>
      <c r="O217" s="145"/>
      <c r="P217" s="145"/>
      <c r="Q217" s="145"/>
      <c r="R217" s="145"/>
      <c r="S217" s="146"/>
      <c r="T217" s="457"/>
      <c r="U217" s="456"/>
      <c r="V217" s="455"/>
      <c r="W217" s="470"/>
      <c r="X217" s="470"/>
      <c r="Y217" s="470"/>
      <c r="Z217" s="470"/>
      <c r="AA217" s="470"/>
      <c r="AB217" s="470"/>
      <c r="AC217" s="470"/>
      <c r="AD217" s="470"/>
      <c r="AE217" s="470"/>
      <c r="AF217" s="470"/>
      <c r="AG217" s="470"/>
      <c r="AH217" s="470"/>
      <c r="AI217" s="455"/>
      <c r="AJ217" s="146"/>
      <c r="AK217" s="146"/>
      <c r="AL217" s="146"/>
      <c r="AM217" s="146"/>
      <c r="AN217" s="146"/>
      <c r="AO217" s="146"/>
      <c r="AP217" s="146"/>
      <c r="AQ217" s="146"/>
      <c r="AR217" s="146"/>
      <c r="AS217" s="146"/>
      <c r="AT217" s="146"/>
      <c r="AU217" s="146"/>
      <c r="AV217" s="146"/>
      <c r="AW217" s="146"/>
      <c r="AX217" s="146"/>
      <c r="AY217" s="146"/>
      <c r="AZ217" s="146"/>
      <c r="BA217" s="146"/>
      <c r="BB217" s="146"/>
      <c r="BC217" s="146"/>
      <c r="BD217" s="146"/>
      <c r="BE217" s="455"/>
      <c r="BF217" s="455"/>
      <c r="BG217" s="455"/>
      <c r="BH217" s="455"/>
      <c r="BI217" s="455"/>
      <c r="BJ217" s="455"/>
      <c r="BK217" s="455"/>
      <c r="BL217" s="455"/>
      <c r="BM217" s="455"/>
      <c r="BN217" s="455"/>
      <c r="BO217" s="455"/>
      <c r="BP217" s="455"/>
      <c r="BQ217" s="455"/>
      <c r="BR217" s="455"/>
      <c r="BS217" s="455"/>
      <c r="BT217" s="455"/>
      <c r="BU217" s="455"/>
      <c r="BV217" s="455"/>
      <c r="BW217" s="455"/>
      <c r="BX217" s="455"/>
      <c r="BY217" s="455"/>
    </row>
    <row r="218" spans="1:77" customFormat="1" ht="12.75">
      <c r="A218" s="145"/>
      <c r="B218" s="145"/>
      <c r="C218" s="145"/>
      <c r="D218" s="145"/>
      <c r="E218" s="145"/>
      <c r="F218" s="145"/>
      <c r="G218" s="145"/>
      <c r="H218" s="145"/>
      <c r="I218" s="210"/>
      <c r="J218" s="145"/>
      <c r="K218" s="145"/>
      <c r="L218" s="145"/>
      <c r="M218" s="145"/>
      <c r="N218" s="145"/>
      <c r="O218" s="145"/>
      <c r="P218" s="145"/>
      <c r="Q218" s="145"/>
      <c r="R218" s="145"/>
      <c r="S218" s="146"/>
      <c r="T218" s="457"/>
      <c r="U218" s="456"/>
      <c r="V218" s="455"/>
      <c r="W218" s="470"/>
      <c r="X218" s="470"/>
      <c r="Y218" s="470"/>
      <c r="Z218" s="470"/>
      <c r="AA218" s="470"/>
      <c r="AB218" s="470"/>
      <c r="AC218" s="470"/>
      <c r="AD218" s="470"/>
      <c r="AE218" s="470"/>
      <c r="AF218" s="470"/>
      <c r="AG218" s="470"/>
      <c r="AH218" s="470"/>
      <c r="AI218" s="455"/>
      <c r="AJ218" s="146"/>
      <c r="AK218" s="146"/>
      <c r="AL218" s="146"/>
      <c r="AM218" s="146"/>
      <c r="AN218" s="146"/>
      <c r="AO218" s="146"/>
      <c r="AP218" s="146"/>
      <c r="AQ218" s="146"/>
      <c r="AR218" s="146"/>
      <c r="AS218" s="146"/>
      <c r="AT218" s="146"/>
      <c r="AU218" s="146"/>
      <c r="AV218" s="146"/>
      <c r="AW218" s="146"/>
      <c r="AX218" s="146"/>
      <c r="AY218" s="146"/>
      <c r="AZ218" s="146"/>
      <c r="BA218" s="146"/>
      <c r="BB218" s="146"/>
      <c r="BC218" s="146"/>
      <c r="BD218" s="146"/>
      <c r="BE218" s="455"/>
      <c r="BF218" s="455"/>
      <c r="BG218" s="455"/>
      <c r="BH218" s="455"/>
      <c r="BI218" s="455"/>
      <c r="BJ218" s="455"/>
      <c r="BK218" s="455"/>
      <c r="BL218" s="455"/>
      <c r="BM218" s="455"/>
      <c r="BN218" s="455"/>
      <c r="BO218" s="455"/>
      <c r="BP218" s="455"/>
      <c r="BQ218" s="455"/>
      <c r="BR218" s="455"/>
      <c r="BS218" s="455"/>
      <c r="BT218" s="455"/>
      <c r="BU218" s="455"/>
      <c r="BV218" s="455"/>
      <c r="BW218" s="455"/>
      <c r="BX218" s="455"/>
      <c r="BY218" s="455"/>
    </row>
    <row r="219" spans="1:77" customFormat="1" ht="12.75">
      <c r="A219" s="145"/>
      <c r="B219" s="145"/>
      <c r="C219" s="145"/>
      <c r="D219" s="145"/>
      <c r="E219" s="145"/>
      <c r="F219" s="145"/>
      <c r="G219" s="145"/>
      <c r="H219" s="145"/>
      <c r="I219" s="210"/>
      <c r="J219" s="145"/>
      <c r="K219" s="145"/>
      <c r="L219" s="145"/>
      <c r="M219" s="145"/>
      <c r="N219" s="145"/>
      <c r="O219" s="145"/>
      <c r="P219" s="145"/>
      <c r="Q219" s="145"/>
      <c r="R219" s="145"/>
      <c r="S219" s="146"/>
      <c r="T219" s="457"/>
      <c r="U219" s="456"/>
      <c r="V219" s="455"/>
      <c r="W219" s="470"/>
      <c r="X219" s="470"/>
      <c r="Y219" s="470"/>
      <c r="Z219" s="470"/>
      <c r="AA219" s="470"/>
      <c r="AB219" s="470"/>
      <c r="AC219" s="470"/>
      <c r="AD219" s="470"/>
      <c r="AE219" s="470"/>
      <c r="AF219" s="470"/>
      <c r="AG219" s="470"/>
      <c r="AH219" s="470"/>
      <c r="AI219" s="455"/>
      <c r="AJ219" s="146"/>
      <c r="AK219" s="146"/>
      <c r="AL219" s="146"/>
      <c r="AM219" s="146"/>
      <c r="AN219" s="146"/>
      <c r="AO219" s="146"/>
      <c r="AP219" s="146"/>
      <c r="AQ219" s="146"/>
      <c r="AR219" s="146"/>
      <c r="AS219" s="146"/>
      <c r="AT219" s="146"/>
      <c r="AU219" s="146"/>
      <c r="AV219" s="146"/>
      <c r="AW219" s="146"/>
      <c r="AX219" s="146"/>
      <c r="AY219" s="146"/>
      <c r="AZ219" s="146"/>
      <c r="BA219" s="146"/>
      <c r="BB219" s="146"/>
      <c r="BC219" s="146"/>
      <c r="BD219" s="146"/>
      <c r="BE219" s="455"/>
      <c r="BF219" s="455"/>
      <c r="BG219" s="455"/>
      <c r="BH219" s="455"/>
      <c r="BI219" s="455"/>
      <c r="BJ219" s="455"/>
      <c r="BK219" s="455"/>
      <c r="BL219" s="455"/>
      <c r="BM219" s="455"/>
      <c r="BN219" s="455"/>
      <c r="BO219" s="455"/>
      <c r="BP219" s="455"/>
      <c r="BQ219" s="455"/>
      <c r="BR219" s="455"/>
      <c r="BS219" s="455"/>
      <c r="BT219" s="455"/>
      <c r="BU219" s="455"/>
      <c r="BV219" s="455"/>
      <c r="BW219" s="455"/>
      <c r="BX219" s="455"/>
      <c r="BY219" s="455"/>
    </row>
    <row r="220" spans="1:77" customFormat="1" ht="12.75">
      <c r="A220" s="145"/>
      <c r="B220" s="145"/>
      <c r="C220" s="145"/>
      <c r="D220" s="145"/>
      <c r="E220" s="145"/>
      <c r="F220" s="145"/>
      <c r="G220" s="145"/>
      <c r="H220" s="145"/>
      <c r="I220" s="210"/>
      <c r="J220" s="145"/>
      <c r="K220" s="145"/>
      <c r="L220" s="145"/>
      <c r="M220" s="145"/>
      <c r="N220" s="145"/>
      <c r="O220" s="145"/>
      <c r="P220" s="145"/>
      <c r="Q220" s="145"/>
      <c r="R220" s="145"/>
      <c r="S220" s="146"/>
      <c r="T220" s="457"/>
      <c r="U220" s="456"/>
      <c r="V220" s="455"/>
      <c r="W220" s="470"/>
      <c r="X220" s="470"/>
      <c r="Y220" s="470"/>
      <c r="Z220" s="470"/>
      <c r="AA220" s="470"/>
      <c r="AB220" s="470"/>
      <c r="AC220" s="470"/>
      <c r="AD220" s="470"/>
      <c r="AE220" s="470"/>
      <c r="AF220" s="470"/>
      <c r="AG220" s="470"/>
      <c r="AH220" s="470"/>
      <c r="AI220" s="455"/>
      <c r="AJ220" s="146"/>
      <c r="AK220" s="146"/>
      <c r="AL220" s="146"/>
      <c r="AM220" s="146"/>
      <c r="AN220" s="146"/>
      <c r="AO220" s="146"/>
      <c r="AP220" s="146"/>
      <c r="AQ220" s="146"/>
      <c r="AR220" s="146"/>
      <c r="AS220" s="146"/>
      <c r="AT220" s="146"/>
      <c r="AU220" s="146"/>
      <c r="AV220" s="146"/>
      <c r="AW220" s="146"/>
      <c r="AX220" s="146"/>
      <c r="AY220" s="146"/>
      <c r="AZ220" s="146"/>
      <c r="BA220" s="146"/>
      <c r="BB220" s="146"/>
      <c r="BC220" s="146"/>
      <c r="BD220" s="146"/>
      <c r="BE220" s="455"/>
      <c r="BF220" s="455"/>
      <c r="BG220" s="455"/>
      <c r="BH220" s="455"/>
      <c r="BI220" s="455"/>
      <c r="BJ220" s="455"/>
      <c r="BK220" s="455"/>
      <c r="BL220" s="455"/>
      <c r="BM220" s="455"/>
      <c r="BN220" s="455"/>
      <c r="BO220" s="455"/>
      <c r="BP220" s="455"/>
      <c r="BQ220" s="455"/>
      <c r="BR220" s="455"/>
      <c r="BS220" s="455"/>
      <c r="BT220" s="455"/>
      <c r="BU220" s="455"/>
      <c r="BV220" s="455"/>
      <c r="BW220" s="455"/>
      <c r="BX220" s="455"/>
      <c r="BY220" s="455"/>
    </row>
    <row r="221" spans="1:77" customFormat="1" ht="12.75">
      <c r="A221" s="145"/>
      <c r="B221" s="145"/>
      <c r="C221" s="145"/>
      <c r="D221" s="145"/>
      <c r="E221" s="145"/>
      <c r="F221" s="145"/>
      <c r="G221" s="145"/>
      <c r="H221" s="145"/>
      <c r="I221" s="210"/>
      <c r="J221" s="145"/>
      <c r="K221" s="145"/>
      <c r="L221" s="145"/>
      <c r="M221" s="145"/>
      <c r="N221" s="145"/>
      <c r="O221" s="145"/>
      <c r="P221" s="145"/>
      <c r="Q221" s="145"/>
      <c r="R221" s="145"/>
      <c r="S221" s="146"/>
      <c r="T221" s="457"/>
      <c r="U221" s="456"/>
      <c r="V221" s="455"/>
      <c r="W221" s="470"/>
      <c r="X221" s="470"/>
      <c r="Y221" s="470"/>
      <c r="Z221" s="470"/>
      <c r="AA221" s="470"/>
      <c r="AB221" s="470"/>
      <c r="AC221" s="470"/>
      <c r="AD221" s="470"/>
      <c r="AE221" s="470"/>
      <c r="AF221" s="470"/>
      <c r="AG221" s="470"/>
      <c r="AH221" s="470"/>
      <c r="AI221" s="455"/>
      <c r="AJ221" s="146"/>
      <c r="AK221" s="146"/>
      <c r="AL221" s="146"/>
      <c r="AM221" s="146"/>
      <c r="AN221" s="146"/>
      <c r="AO221" s="146"/>
      <c r="AP221" s="146"/>
      <c r="AQ221" s="146"/>
      <c r="AR221" s="146"/>
      <c r="AS221" s="146"/>
      <c r="AT221" s="146"/>
      <c r="AU221" s="146"/>
      <c r="AV221" s="146"/>
      <c r="AW221" s="146"/>
      <c r="AX221" s="146"/>
      <c r="AY221" s="146"/>
      <c r="AZ221" s="146"/>
      <c r="BA221" s="146"/>
      <c r="BB221" s="146"/>
      <c r="BC221" s="146"/>
      <c r="BD221" s="146"/>
      <c r="BE221" s="455"/>
      <c r="BF221" s="455"/>
      <c r="BG221" s="455"/>
      <c r="BH221" s="455"/>
      <c r="BI221" s="455"/>
      <c r="BJ221" s="455"/>
      <c r="BK221" s="455"/>
      <c r="BL221" s="455"/>
      <c r="BM221" s="455"/>
      <c r="BN221" s="455"/>
      <c r="BO221" s="455"/>
      <c r="BP221" s="455"/>
      <c r="BQ221" s="455"/>
      <c r="BR221" s="455"/>
      <c r="BS221" s="455"/>
      <c r="BT221" s="455"/>
      <c r="BU221" s="455"/>
      <c r="BV221" s="455"/>
      <c r="BW221" s="455"/>
      <c r="BX221" s="455"/>
      <c r="BY221" s="455"/>
    </row>
    <row r="222" spans="1:77" customFormat="1" ht="12.75">
      <c r="A222" s="145"/>
      <c r="B222" s="145"/>
      <c r="C222" s="145"/>
      <c r="D222" s="145"/>
      <c r="E222" s="145"/>
      <c r="F222" s="145"/>
      <c r="G222" s="145"/>
      <c r="H222" s="145"/>
      <c r="I222" s="210"/>
      <c r="J222" s="145"/>
      <c r="K222" s="145"/>
      <c r="L222" s="145"/>
      <c r="M222" s="145"/>
      <c r="N222" s="145"/>
      <c r="O222" s="145"/>
      <c r="P222" s="145"/>
      <c r="Q222" s="145"/>
      <c r="R222" s="145"/>
      <c r="S222" s="146"/>
      <c r="T222" s="457"/>
      <c r="U222" s="456"/>
      <c r="V222" s="455"/>
      <c r="W222" s="470"/>
      <c r="X222" s="470"/>
      <c r="Y222" s="470"/>
      <c r="Z222" s="470"/>
      <c r="AA222" s="470"/>
      <c r="AB222" s="470"/>
      <c r="AC222" s="470"/>
      <c r="AD222" s="470"/>
      <c r="AE222" s="470"/>
      <c r="AF222" s="470"/>
      <c r="AG222" s="470"/>
      <c r="AH222" s="470"/>
      <c r="AI222" s="455"/>
      <c r="AJ222" s="146"/>
      <c r="AK222" s="146"/>
      <c r="AL222" s="146"/>
      <c r="AM222" s="146"/>
      <c r="AN222" s="146"/>
      <c r="AO222" s="146"/>
      <c r="AP222" s="146"/>
      <c r="AQ222" s="146"/>
      <c r="AR222" s="146"/>
      <c r="AS222" s="146"/>
      <c r="AT222" s="146"/>
      <c r="AU222" s="146"/>
      <c r="AV222" s="146"/>
      <c r="AW222" s="146"/>
      <c r="AX222" s="146"/>
      <c r="AY222" s="146"/>
      <c r="AZ222" s="146"/>
      <c r="BA222" s="146"/>
      <c r="BB222" s="146"/>
      <c r="BC222" s="146"/>
      <c r="BD222" s="146"/>
      <c r="BE222" s="455"/>
      <c r="BF222" s="455"/>
      <c r="BG222" s="455"/>
      <c r="BH222" s="455"/>
      <c r="BI222" s="455"/>
      <c r="BJ222" s="455"/>
      <c r="BK222" s="455"/>
      <c r="BL222" s="455"/>
      <c r="BM222" s="455"/>
      <c r="BN222" s="455"/>
      <c r="BO222" s="455"/>
      <c r="BP222" s="455"/>
      <c r="BQ222" s="455"/>
      <c r="BR222" s="455"/>
      <c r="BS222" s="455"/>
      <c r="BT222" s="455"/>
      <c r="BU222" s="455"/>
      <c r="BV222" s="455"/>
      <c r="BW222" s="455"/>
      <c r="BX222" s="455"/>
      <c r="BY222" s="455"/>
    </row>
    <row r="223" spans="1:77" customFormat="1" ht="12.75">
      <c r="A223" s="145"/>
      <c r="B223" s="145"/>
      <c r="C223" s="145"/>
      <c r="D223" s="145"/>
      <c r="E223" s="145"/>
      <c r="F223" s="145"/>
      <c r="G223" s="145"/>
      <c r="H223" s="145"/>
      <c r="I223" s="210"/>
      <c r="J223" s="145"/>
      <c r="K223" s="145"/>
      <c r="L223" s="145"/>
      <c r="M223" s="145"/>
      <c r="N223" s="145"/>
      <c r="O223" s="145"/>
      <c r="P223" s="145"/>
      <c r="Q223" s="145"/>
      <c r="R223" s="145"/>
      <c r="S223" s="146"/>
      <c r="T223" s="457"/>
      <c r="U223" s="456"/>
      <c r="V223" s="455"/>
      <c r="W223" s="470"/>
      <c r="X223" s="470"/>
      <c r="Y223" s="470"/>
      <c r="Z223" s="470"/>
      <c r="AA223" s="470"/>
      <c r="AB223" s="470"/>
      <c r="AC223" s="470"/>
      <c r="AD223" s="470"/>
      <c r="AE223" s="470"/>
      <c r="AF223" s="470"/>
      <c r="AG223" s="470"/>
      <c r="AH223" s="470"/>
      <c r="AI223" s="455"/>
      <c r="AJ223" s="146"/>
      <c r="AK223" s="146"/>
      <c r="AL223" s="146"/>
      <c r="AM223" s="146"/>
      <c r="AN223" s="146"/>
      <c r="AO223" s="146"/>
      <c r="AP223" s="146"/>
      <c r="AQ223" s="146"/>
      <c r="AR223" s="146"/>
      <c r="AS223" s="146"/>
      <c r="AT223" s="146"/>
      <c r="AU223" s="146"/>
      <c r="AV223" s="146"/>
      <c r="AW223" s="146"/>
      <c r="AX223" s="146"/>
      <c r="AY223" s="146"/>
      <c r="AZ223" s="146"/>
      <c r="BA223" s="146"/>
      <c r="BB223" s="146"/>
      <c r="BC223" s="146"/>
      <c r="BD223" s="146"/>
      <c r="BE223" s="455"/>
      <c r="BF223" s="455"/>
      <c r="BG223" s="455"/>
      <c r="BH223" s="455"/>
      <c r="BI223" s="455"/>
      <c r="BJ223" s="455"/>
      <c r="BK223" s="455"/>
      <c r="BL223" s="455"/>
      <c r="BM223" s="455"/>
      <c r="BN223" s="455"/>
      <c r="BO223" s="455"/>
      <c r="BP223" s="455"/>
      <c r="BQ223" s="455"/>
      <c r="BR223" s="455"/>
      <c r="BS223" s="455"/>
      <c r="BT223" s="455"/>
      <c r="BU223" s="455"/>
      <c r="BV223" s="455"/>
      <c r="BW223" s="455"/>
      <c r="BX223" s="455"/>
      <c r="BY223" s="455"/>
    </row>
    <row r="224" spans="1:77" customFormat="1" ht="12.75">
      <c r="A224" s="145"/>
      <c r="B224" s="145"/>
      <c r="C224" s="145"/>
      <c r="D224" s="145"/>
      <c r="E224" s="145"/>
      <c r="F224" s="145"/>
      <c r="G224" s="145"/>
      <c r="H224" s="145"/>
      <c r="I224" s="210"/>
      <c r="J224" s="145"/>
      <c r="K224" s="145"/>
      <c r="L224" s="145"/>
      <c r="M224" s="145"/>
      <c r="N224" s="145"/>
      <c r="O224" s="145"/>
      <c r="P224" s="145"/>
      <c r="Q224" s="145"/>
      <c r="R224" s="145"/>
      <c r="S224" s="146"/>
      <c r="T224" s="457"/>
      <c r="U224" s="456"/>
      <c r="V224" s="455"/>
      <c r="W224" s="470"/>
      <c r="X224" s="470"/>
      <c r="Y224" s="470"/>
      <c r="Z224" s="470"/>
      <c r="AA224" s="470"/>
      <c r="AB224" s="470"/>
      <c r="AC224" s="470"/>
      <c r="AD224" s="470"/>
      <c r="AE224" s="470"/>
      <c r="AF224" s="470"/>
      <c r="AG224" s="470"/>
      <c r="AH224" s="470"/>
      <c r="AI224" s="455"/>
      <c r="AJ224" s="146"/>
      <c r="AK224" s="146"/>
      <c r="AL224" s="146"/>
      <c r="AM224" s="146"/>
      <c r="AN224" s="146"/>
      <c r="AO224" s="146"/>
      <c r="AP224" s="146"/>
      <c r="AQ224" s="146"/>
      <c r="AR224" s="146"/>
      <c r="AS224" s="146"/>
      <c r="AT224" s="146"/>
      <c r="AU224" s="146"/>
      <c r="AV224" s="146"/>
      <c r="AW224" s="146"/>
      <c r="AX224" s="146"/>
      <c r="AY224" s="146"/>
      <c r="AZ224" s="146"/>
      <c r="BA224" s="146"/>
      <c r="BB224" s="146"/>
      <c r="BC224" s="146"/>
      <c r="BD224" s="146"/>
      <c r="BE224" s="455"/>
      <c r="BF224" s="455"/>
      <c r="BG224" s="455"/>
      <c r="BH224" s="455"/>
      <c r="BI224" s="455"/>
      <c r="BJ224" s="455"/>
      <c r="BK224" s="455"/>
      <c r="BL224" s="455"/>
      <c r="BM224" s="455"/>
      <c r="BN224" s="455"/>
      <c r="BO224" s="455"/>
      <c r="BP224" s="455"/>
      <c r="BQ224" s="455"/>
      <c r="BR224" s="455"/>
      <c r="BS224" s="455"/>
      <c r="BT224" s="455"/>
      <c r="BU224" s="455"/>
      <c r="BV224" s="455"/>
      <c r="BW224" s="455"/>
      <c r="BX224" s="455"/>
      <c r="BY224" s="455"/>
    </row>
    <row r="225" spans="1:77" customFormat="1" ht="12.75">
      <c r="A225" s="145"/>
      <c r="B225" s="145"/>
      <c r="C225" s="145"/>
      <c r="D225" s="145"/>
      <c r="E225" s="145"/>
      <c r="F225" s="145"/>
      <c r="G225" s="145"/>
      <c r="H225" s="145"/>
      <c r="I225" s="210"/>
      <c r="J225" s="145"/>
      <c r="K225" s="145"/>
      <c r="L225" s="145"/>
      <c r="M225" s="145"/>
      <c r="N225" s="145"/>
      <c r="O225" s="145"/>
      <c r="P225" s="145"/>
      <c r="Q225" s="145"/>
      <c r="R225" s="145"/>
      <c r="S225" s="146"/>
      <c r="T225" s="457"/>
      <c r="U225" s="456"/>
      <c r="V225" s="455"/>
      <c r="W225" s="470"/>
      <c r="X225" s="470"/>
      <c r="Y225" s="470"/>
      <c r="Z225" s="470"/>
      <c r="AA225" s="470"/>
      <c r="AB225" s="470"/>
      <c r="AC225" s="470"/>
      <c r="AD225" s="470"/>
      <c r="AE225" s="470"/>
      <c r="AF225" s="470"/>
      <c r="AG225" s="470"/>
      <c r="AH225" s="470"/>
      <c r="AI225" s="455"/>
      <c r="AJ225" s="146"/>
      <c r="AK225" s="146"/>
      <c r="AL225" s="146"/>
      <c r="AM225" s="146"/>
      <c r="AN225" s="146"/>
      <c r="AO225" s="146"/>
      <c r="AP225" s="146"/>
      <c r="AQ225" s="146"/>
      <c r="AR225" s="146"/>
      <c r="AS225" s="146"/>
      <c r="AT225" s="146"/>
      <c r="AU225" s="146"/>
      <c r="AV225" s="146"/>
      <c r="AW225" s="146"/>
      <c r="AX225" s="146"/>
      <c r="AY225" s="146"/>
      <c r="AZ225" s="146"/>
      <c r="BA225" s="146"/>
      <c r="BB225" s="146"/>
      <c r="BC225" s="146"/>
      <c r="BD225" s="146"/>
      <c r="BE225" s="455"/>
      <c r="BF225" s="455"/>
      <c r="BG225" s="455"/>
      <c r="BH225" s="455"/>
      <c r="BI225" s="455"/>
      <c r="BJ225" s="455"/>
      <c r="BK225" s="455"/>
      <c r="BL225" s="455"/>
      <c r="BM225" s="455"/>
      <c r="BN225" s="455"/>
      <c r="BO225" s="455"/>
      <c r="BP225" s="455"/>
      <c r="BQ225" s="455"/>
      <c r="BR225" s="455"/>
      <c r="BS225" s="455"/>
      <c r="BT225" s="455"/>
      <c r="BU225" s="455"/>
      <c r="BV225" s="455"/>
      <c r="BW225" s="455"/>
      <c r="BX225" s="455"/>
      <c r="BY225" s="455"/>
    </row>
    <row r="226" spans="1:77" customFormat="1" ht="12.75">
      <c r="A226" s="145"/>
      <c r="B226" s="145"/>
      <c r="C226" s="145"/>
      <c r="D226" s="145"/>
      <c r="E226" s="145"/>
      <c r="F226" s="145"/>
      <c r="G226" s="145"/>
      <c r="H226" s="145"/>
      <c r="I226" s="210"/>
      <c r="J226" s="145"/>
      <c r="K226" s="145"/>
      <c r="L226" s="145"/>
      <c r="M226" s="145"/>
      <c r="N226" s="145"/>
      <c r="O226" s="145"/>
      <c r="P226" s="145"/>
      <c r="Q226" s="145"/>
      <c r="R226" s="145"/>
      <c r="S226" s="146"/>
      <c r="T226" s="457"/>
      <c r="U226" s="456"/>
      <c r="V226" s="455"/>
      <c r="W226" s="470"/>
      <c r="X226" s="470"/>
      <c r="Y226" s="470"/>
      <c r="Z226" s="470"/>
      <c r="AA226" s="470"/>
      <c r="AB226" s="470"/>
      <c r="AC226" s="470"/>
      <c r="AD226" s="470"/>
      <c r="AE226" s="470"/>
      <c r="AF226" s="470"/>
      <c r="AG226" s="470"/>
      <c r="AH226" s="470"/>
      <c r="AI226" s="455"/>
      <c r="AJ226" s="146"/>
      <c r="AK226" s="146"/>
      <c r="AL226" s="146"/>
      <c r="AM226" s="146"/>
      <c r="AN226" s="146"/>
      <c r="AO226" s="146"/>
      <c r="AP226" s="146"/>
      <c r="AQ226" s="146"/>
      <c r="AR226" s="146"/>
      <c r="AS226" s="146"/>
      <c r="AT226" s="146"/>
      <c r="AU226" s="146"/>
      <c r="AV226" s="146"/>
      <c r="AW226" s="146"/>
      <c r="AX226" s="146"/>
      <c r="AY226" s="146"/>
      <c r="AZ226" s="146"/>
      <c r="BA226" s="146"/>
      <c r="BB226" s="146"/>
      <c r="BC226" s="146"/>
      <c r="BD226" s="146"/>
      <c r="BE226" s="455"/>
      <c r="BF226" s="455"/>
      <c r="BG226" s="455"/>
      <c r="BH226" s="455"/>
      <c r="BI226" s="455"/>
      <c r="BJ226" s="455"/>
      <c r="BK226" s="455"/>
      <c r="BL226" s="455"/>
      <c r="BM226" s="455"/>
      <c r="BN226" s="455"/>
      <c r="BO226" s="455"/>
      <c r="BP226" s="455"/>
      <c r="BQ226" s="455"/>
      <c r="BR226" s="455"/>
      <c r="BS226" s="455"/>
      <c r="BT226" s="455"/>
      <c r="BU226" s="455"/>
      <c r="BV226" s="455"/>
      <c r="BW226" s="455"/>
      <c r="BX226" s="455"/>
      <c r="BY226" s="455"/>
    </row>
    <row r="227" spans="1:77" customFormat="1" ht="12.75">
      <c r="A227" s="145"/>
      <c r="B227" s="145"/>
      <c r="C227" s="145"/>
      <c r="D227" s="145"/>
      <c r="E227" s="145"/>
      <c r="F227" s="145"/>
      <c r="G227" s="145"/>
      <c r="H227" s="145"/>
      <c r="I227" s="210"/>
      <c r="J227" s="145"/>
      <c r="K227" s="145"/>
      <c r="L227" s="145"/>
      <c r="M227" s="145"/>
      <c r="N227" s="145"/>
      <c r="O227" s="145"/>
      <c r="P227" s="145"/>
      <c r="Q227" s="145"/>
      <c r="R227" s="145"/>
      <c r="S227" s="146"/>
      <c r="T227" s="457"/>
      <c r="U227" s="456"/>
      <c r="V227" s="455"/>
      <c r="W227" s="470"/>
      <c r="X227" s="470"/>
      <c r="Y227" s="470"/>
      <c r="Z227" s="470"/>
      <c r="AA227" s="470"/>
      <c r="AB227" s="470"/>
      <c r="AC227" s="470"/>
      <c r="AD227" s="470"/>
      <c r="AE227" s="470"/>
      <c r="AF227" s="470"/>
      <c r="AG227" s="470"/>
      <c r="AH227" s="470"/>
      <c r="AI227" s="455"/>
      <c r="AJ227" s="146"/>
      <c r="AK227" s="146"/>
      <c r="AL227" s="146"/>
      <c r="AM227" s="146"/>
      <c r="AN227" s="146"/>
      <c r="AO227" s="146"/>
      <c r="AP227" s="146"/>
      <c r="AQ227" s="146"/>
      <c r="AR227" s="146"/>
      <c r="AS227" s="146"/>
      <c r="AT227" s="146"/>
      <c r="AU227" s="146"/>
      <c r="AV227" s="146"/>
      <c r="AW227" s="146"/>
      <c r="AX227" s="146"/>
      <c r="AY227" s="146"/>
      <c r="AZ227" s="146"/>
      <c r="BA227" s="146"/>
      <c r="BB227" s="146"/>
      <c r="BC227" s="146"/>
      <c r="BD227" s="146"/>
      <c r="BE227" s="455"/>
      <c r="BF227" s="455"/>
      <c r="BG227" s="455"/>
      <c r="BH227" s="455"/>
      <c r="BI227" s="455"/>
      <c r="BJ227" s="455"/>
      <c r="BK227" s="455"/>
      <c r="BL227" s="455"/>
      <c r="BM227" s="455"/>
      <c r="BN227" s="455"/>
      <c r="BO227" s="455"/>
      <c r="BP227" s="455"/>
      <c r="BQ227" s="455"/>
      <c r="BR227" s="455"/>
      <c r="BS227" s="455"/>
      <c r="BT227" s="455"/>
      <c r="BU227" s="455"/>
      <c r="BV227" s="455"/>
      <c r="BW227" s="455"/>
      <c r="BX227" s="455"/>
      <c r="BY227" s="455"/>
    </row>
    <row r="228" spans="1:77" customFormat="1" ht="12.75">
      <c r="A228" s="145"/>
      <c r="B228" s="145"/>
      <c r="C228" s="145"/>
      <c r="D228" s="145"/>
      <c r="E228" s="145"/>
      <c r="F228" s="145"/>
      <c r="G228" s="145"/>
      <c r="H228" s="145"/>
      <c r="I228" s="210"/>
      <c r="J228" s="145"/>
      <c r="K228" s="145"/>
      <c r="L228" s="145"/>
      <c r="M228" s="145"/>
      <c r="N228" s="145"/>
      <c r="O228" s="145"/>
      <c r="P228" s="145"/>
      <c r="Q228" s="145"/>
      <c r="R228" s="145"/>
      <c r="S228" s="146"/>
      <c r="T228" s="457"/>
      <c r="U228" s="456"/>
      <c r="V228" s="455"/>
      <c r="W228" s="470"/>
      <c r="X228" s="470"/>
      <c r="Y228" s="470"/>
      <c r="Z228" s="470"/>
      <c r="AA228" s="470"/>
      <c r="AB228" s="470"/>
      <c r="AC228" s="470"/>
      <c r="AD228" s="470"/>
      <c r="AE228" s="470"/>
      <c r="AF228" s="470"/>
      <c r="AG228" s="470"/>
      <c r="AH228" s="470"/>
      <c r="AI228" s="455"/>
      <c r="AJ228" s="146"/>
      <c r="AK228" s="146"/>
      <c r="AL228" s="146"/>
      <c r="AM228" s="146"/>
      <c r="AN228" s="146"/>
      <c r="AO228" s="146"/>
      <c r="AP228" s="146"/>
      <c r="AQ228" s="146"/>
      <c r="AR228" s="146"/>
      <c r="AS228" s="146"/>
      <c r="AT228" s="146"/>
      <c r="AU228" s="146"/>
      <c r="AV228" s="146"/>
      <c r="AW228" s="146"/>
      <c r="AX228" s="146"/>
      <c r="AY228" s="146"/>
      <c r="AZ228" s="146"/>
      <c r="BA228" s="146"/>
      <c r="BB228" s="146"/>
      <c r="BC228" s="146"/>
      <c r="BD228" s="146"/>
      <c r="BE228" s="455"/>
      <c r="BF228" s="455"/>
      <c r="BG228" s="455"/>
      <c r="BH228" s="455"/>
      <c r="BI228" s="455"/>
      <c r="BJ228" s="455"/>
      <c r="BK228" s="455"/>
      <c r="BL228" s="455"/>
      <c r="BM228" s="455"/>
      <c r="BN228" s="455"/>
      <c r="BO228" s="455"/>
      <c r="BP228" s="455"/>
      <c r="BQ228" s="455"/>
      <c r="BR228" s="455"/>
      <c r="BS228" s="455"/>
      <c r="BT228" s="455"/>
      <c r="BU228" s="455"/>
      <c r="BV228" s="455"/>
      <c r="BW228" s="455"/>
      <c r="BX228" s="455"/>
      <c r="BY228" s="455"/>
    </row>
    <row r="229" spans="1:77" customFormat="1" ht="12.75">
      <c r="A229" s="145"/>
      <c r="B229" s="145"/>
      <c r="C229" s="145"/>
      <c r="D229" s="145"/>
      <c r="E229" s="145"/>
      <c r="F229" s="145"/>
      <c r="G229" s="145"/>
      <c r="H229" s="145"/>
      <c r="I229" s="210"/>
      <c r="J229" s="145"/>
      <c r="K229" s="145"/>
      <c r="L229" s="145"/>
      <c r="M229" s="145"/>
      <c r="N229" s="145"/>
      <c r="O229" s="145"/>
      <c r="P229" s="145"/>
      <c r="Q229" s="145"/>
      <c r="R229" s="145"/>
      <c r="S229" s="146"/>
      <c r="T229" s="457"/>
      <c r="U229" s="456"/>
      <c r="V229" s="455"/>
      <c r="W229" s="470"/>
      <c r="X229" s="470"/>
      <c r="Y229" s="470"/>
      <c r="Z229" s="470"/>
      <c r="AA229" s="470"/>
      <c r="AB229" s="470"/>
      <c r="AC229" s="470"/>
      <c r="AD229" s="470"/>
      <c r="AE229" s="470"/>
      <c r="AF229" s="470"/>
      <c r="AG229" s="470"/>
      <c r="AH229" s="470"/>
      <c r="AI229" s="455"/>
      <c r="AJ229" s="146"/>
      <c r="AK229" s="146"/>
      <c r="AL229" s="146"/>
      <c r="AM229" s="146"/>
      <c r="AN229" s="146"/>
      <c r="AO229" s="146"/>
      <c r="AP229" s="146"/>
      <c r="AQ229" s="146"/>
      <c r="AR229" s="146"/>
      <c r="AS229" s="146"/>
      <c r="AT229" s="146"/>
      <c r="AU229" s="146"/>
      <c r="AV229" s="146"/>
      <c r="AW229" s="146"/>
      <c r="AX229" s="146"/>
      <c r="AY229" s="146"/>
      <c r="AZ229" s="146"/>
      <c r="BA229" s="146"/>
      <c r="BB229" s="146"/>
      <c r="BC229" s="146"/>
      <c r="BD229" s="146"/>
      <c r="BE229" s="455"/>
      <c r="BF229" s="455"/>
      <c r="BG229" s="455"/>
      <c r="BH229" s="455"/>
      <c r="BI229" s="455"/>
      <c r="BJ229" s="455"/>
      <c r="BK229" s="455"/>
      <c r="BL229" s="455"/>
      <c r="BM229" s="455"/>
      <c r="BN229" s="455"/>
      <c r="BO229" s="455"/>
      <c r="BP229" s="455"/>
      <c r="BQ229" s="455"/>
      <c r="BR229" s="455"/>
      <c r="BS229" s="455"/>
      <c r="BT229" s="455"/>
      <c r="BU229" s="455"/>
      <c r="BV229" s="455"/>
      <c r="BW229" s="455"/>
      <c r="BX229" s="455"/>
      <c r="BY229" s="455"/>
    </row>
    <row r="230" spans="1:77" customFormat="1" ht="12.75">
      <c r="A230" s="145"/>
      <c r="B230" s="145"/>
      <c r="C230" s="145"/>
      <c r="D230" s="145"/>
      <c r="E230" s="145"/>
      <c r="F230" s="145"/>
      <c r="G230" s="145"/>
      <c r="H230" s="145"/>
      <c r="I230" s="210"/>
      <c r="J230" s="145"/>
      <c r="K230" s="145"/>
      <c r="L230" s="145"/>
      <c r="M230" s="145"/>
      <c r="N230" s="145"/>
      <c r="O230" s="145"/>
      <c r="P230" s="145"/>
      <c r="Q230" s="145"/>
      <c r="R230" s="145"/>
      <c r="S230" s="146"/>
      <c r="T230" s="457"/>
      <c r="U230" s="456"/>
      <c r="V230" s="455"/>
      <c r="W230" s="470"/>
      <c r="X230" s="470"/>
      <c r="Y230" s="470"/>
      <c r="Z230" s="470"/>
      <c r="AA230" s="470"/>
      <c r="AB230" s="470"/>
      <c r="AC230" s="470"/>
      <c r="AD230" s="470"/>
      <c r="AE230" s="470"/>
      <c r="AF230" s="470"/>
      <c r="AG230" s="470"/>
      <c r="AH230" s="470"/>
      <c r="AI230" s="455"/>
      <c r="AJ230" s="146"/>
      <c r="AK230" s="146"/>
      <c r="AL230" s="146"/>
      <c r="AM230" s="146"/>
      <c r="AN230" s="146"/>
      <c r="AO230" s="146"/>
      <c r="AP230" s="146"/>
      <c r="AQ230" s="146"/>
      <c r="AR230" s="146"/>
      <c r="AS230" s="146"/>
      <c r="AT230" s="146"/>
      <c r="AU230" s="146"/>
      <c r="AV230" s="146"/>
      <c r="AW230" s="146"/>
      <c r="AX230" s="146"/>
      <c r="AY230" s="146"/>
      <c r="AZ230" s="146"/>
      <c r="BA230" s="146"/>
      <c r="BB230" s="146"/>
      <c r="BC230" s="146"/>
      <c r="BD230" s="146"/>
      <c r="BE230" s="455"/>
      <c r="BF230" s="455"/>
      <c r="BG230" s="455"/>
      <c r="BH230" s="455"/>
      <c r="BI230" s="455"/>
      <c r="BJ230" s="455"/>
      <c r="BK230" s="455"/>
      <c r="BL230" s="455"/>
      <c r="BM230" s="455"/>
      <c r="BN230" s="455"/>
      <c r="BO230" s="455"/>
      <c r="BP230" s="455"/>
      <c r="BQ230" s="455"/>
      <c r="BR230" s="455"/>
      <c r="BS230" s="455"/>
      <c r="BT230" s="455"/>
      <c r="BU230" s="455"/>
      <c r="BV230" s="455"/>
      <c r="BW230" s="455"/>
      <c r="BX230" s="455"/>
      <c r="BY230" s="455"/>
    </row>
    <row r="231" spans="1:77" customFormat="1" ht="12.75">
      <c r="A231" s="145"/>
      <c r="B231" s="145"/>
      <c r="C231" s="145"/>
      <c r="D231" s="145"/>
      <c r="E231" s="145"/>
      <c r="F231" s="145"/>
      <c r="G231" s="145"/>
      <c r="H231" s="145"/>
      <c r="I231" s="210"/>
      <c r="J231" s="145"/>
      <c r="K231" s="145"/>
      <c r="L231" s="145"/>
      <c r="M231" s="145"/>
      <c r="N231" s="145"/>
      <c r="O231" s="145"/>
      <c r="P231" s="145"/>
      <c r="Q231" s="145"/>
      <c r="R231" s="145"/>
      <c r="S231" s="146"/>
      <c r="T231" s="457"/>
      <c r="U231" s="456"/>
      <c r="V231" s="455"/>
      <c r="W231" s="470"/>
      <c r="X231" s="470"/>
      <c r="Y231" s="470"/>
      <c r="Z231" s="470"/>
      <c r="AA231" s="470"/>
      <c r="AB231" s="470"/>
      <c r="AC231" s="470"/>
      <c r="AD231" s="470"/>
      <c r="AE231" s="470"/>
      <c r="AF231" s="470"/>
      <c r="AG231" s="470"/>
      <c r="AH231" s="470"/>
      <c r="AI231" s="455"/>
      <c r="AJ231" s="146"/>
      <c r="AK231" s="146"/>
      <c r="AL231" s="146"/>
      <c r="AM231" s="146"/>
      <c r="AN231" s="146"/>
      <c r="AO231" s="146"/>
      <c r="AP231" s="146"/>
      <c r="AQ231" s="146"/>
      <c r="AR231" s="146"/>
      <c r="AS231" s="146"/>
      <c r="AT231" s="146"/>
      <c r="AU231" s="146"/>
      <c r="AV231" s="146"/>
      <c r="AW231" s="146"/>
      <c r="AX231" s="146"/>
      <c r="AY231" s="146"/>
      <c r="AZ231" s="146"/>
      <c r="BA231" s="146"/>
      <c r="BB231" s="146"/>
      <c r="BC231" s="146"/>
      <c r="BD231" s="146"/>
      <c r="BE231" s="455"/>
      <c r="BF231" s="455"/>
      <c r="BG231" s="455"/>
      <c r="BH231" s="455"/>
      <c r="BI231" s="455"/>
      <c r="BJ231" s="455"/>
      <c r="BK231" s="455"/>
      <c r="BL231" s="455"/>
      <c r="BM231" s="455"/>
      <c r="BN231" s="455"/>
      <c r="BO231" s="455"/>
      <c r="BP231" s="455"/>
      <c r="BQ231" s="455"/>
      <c r="BR231" s="455"/>
      <c r="BS231" s="455"/>
      <c r="BT231" s="455"/>
      <c r="BU231" s="455"/>
      <c r="BV231" s="455"/>
      <c r="BW231" s="455"/>
      <c r="BX231" s="455"/>
      <c r="BY231" s="455"/>
    </row>
    <row r="232" spans="1:77" customFormat="1" ht="12.75">
      <c r="A232" s="145"/>
      <c r="B232" s="145"/>
      <c r="C232" s="145"/>
      <c r="D232" s="145"/>
      <c r="E232" s="145"/>
      <c r="F232" s="145"/>
      <c r="G232" s="145"/>
      <c r="H232" s="145"/>
      <c r="I232" s="210"/>
      <c r="J232" s="145"/>
      <c r="K232" s="145"/>
      <c r="L232" s="145"/>
      <c r="M232" s="145"/>
      <c r="N232" s="145"/>
      <c r="O232" s="145"/>
      <c r="P232" s="145"/>
      <c r="Q232" s="145"/>
      <c r="R232" s="145"/>
      <c r="S232" s="146"/>
      <c r="T232" s="457"/>
      <c r="U232" s="456"/>
      <c r="V232" s="455"/>
      <c r="W232" s="470"/>
      <c r="X232" s="470"/>
      <c r="Y232" s="470"/>
      <c r="Z232" s="470"/>
      <c r="AA232" s="470"/>
      <c r="AB232" s="470"/>
      <c r="AC232" s="470"/>
      <c r="AD232" s="470"/>
      <c r="AE232" s="470"/>
      <c r="AF232" s="470"/>
      <c r="AG232" s="470"/>
      <c r="AH232" s="470"/>
      <c r="AI232" s="455"/>
      <c r="AJ232" s="146"/>
      <c r="AK232" s="146"/>
      <c r="AL232" s="146"/>
      <c r="AM232" s="146"/>
      <c r="AN232" s="146"/>
      <c r="AO232" s="146"/>
      <c r="AP232" s="146"/>
      <c r="AQ232" s="146"/>
      <c r="AR232" s="146"/>
      <c r="AS232" s="146"/>
      <c r="AT232" s="146"/>
      <c r="AU232" s="146"/>
      <c r="AV232" s="146"/>
      <c r="AW232" s="146"/>
      <c r="AX232" s="146"/>
      <c r="AY232" s="146"/>
      <c r="AZ232" s="146"/>
      <c r="BA232" s="146"/>
      <c r="BB232" s="146"/>
      <c r="BC232" s="146"/>
      <c r="BD232" s="146"/>
      <c r="BE232" s="455"/>
      <c r="BF232" s="455"/>
      <c r="BG232" s="455"/>
      <c r="BH232" s="455"/>
      <c r="BI232" s="455"/>
      <c r="BJ232" s="455"/>
      <c r="BK232" s="455"/>
      <c r="BL232" s="455"/>
      <c r="BM232" s="455"/>
      <c r="BN232" s="455"/>
      <c r="BO232" s="455"/>
      <c r="BP232" s="455"/>
      <c r="BQ232" s="455"/>
      <c r="BR232" s="455"/>
      <c r="BS232" s="455"/>
      <c r="BT232" s="455"/>
      <c r="BU232" s="455"/>
      <c r="BV232" s="455"/>
      <c r="BW232" s="455"/>
      <c r="BX232" s="455"/>
      <c r="BY232" s="455"/>
    </row>
    <row r="233" spans="1:77" customFormat="1" ht="12.75">
      <c r="A233" s="145"/>
      <c r="B233" s="145"/>
      <c r="C233" s="145"/>
      <c r="D233" s="145"/>
      <c r="E233" s="145"/>
      <c r="F233" s="145"/>
      <c r="G233" s="145"/>
      <c r="H233" s="145"/>
      <c r="I233" s="210"/>
      <c r="J233" s="145"/>
      <c r="K233" s="145"/>
      <c r="L233" s="145"/>
      <c r="M233" s="145"/>
      <c r="N233" s="145"/>
      <c r="O233" s="145"/>
      <c r="P233" s="145"/>
      <c r="Q233" s="145"/>
      <c r="R233" s="145"/>
      <c r="S233" s="146"/>
      <c r="T233" s="457"/>
      <c r="U233" s="456"/>
      <c r="V233" s="455"/>
      <c r="W233" s="470"/>
      <c r="X233" s="470"/>
      <c r="Y233" s="470"/>
      <c r="Z233" s="470"/>
      <c r="AA233" s="470"/>
      <c r="AB233" s="470"/>
      <c r="AC233" s="470"/>
      <c r="AD233" s="470"/>
      <c r="AE233" s="470"/>
      <c r="AF233" s="470"/>
      <c r="AG233" s="470"/>
      <c r="AH233" s="470"/>
      <c r="AI233" s="455"/>
      <c r="AJ233" s="146"/>
      <c r="AK233" s="146"/>
      <c r="AL233" s="146"/>
      <c r="AM233" s="146"/>
      <c r="AN233" s="146"/>
      <c r="AO233" s="146"/>
      <c r="AP233" s="146"/>
      <c r="AQ233" s="146"/>
      <c r="AR233" s="146"/>
      <c r="AS233" s="146"/>
      <c r="AT233" s="146"/>
      <c r="AU233" s="146"/>
      <c r="AV233" s="146"/>
      <c r="AW233" s="146"/>
      <c r="AX233" s="146"/>
      <c r="AY233" s="146"/>
      <c r="AZ233" s="146"/>
      <c r="BA233" s="146"/>
      <c r="BB233" s="146"/>
      <c r="BC233" s="146"/>
      <c r="BD233" s="146"/>
      <c r="BE233" s="455"/>
      <c r="BF233" s="455"/>
      <c r="BG233" s="455"/>
      <c r="BH233" s="455"/>
      <c r="BI233" s="455"/>
      <c r="BJ233" s="455"/>
      <c r="BK233" s="455"/>
      <c r="BL233" s="455"/>
      <c r="BM233" s="455"/>
      <c r="BN233" s="455"/>
      <c r="BO233" s="455"/>
      <c r="BP233" s="455"/>
      <c r="BQ233" s="455"/>
      <c r="BR233" s="455"/>
      <c r="BS233" s="455"/>
      <c r="BT233" s="455"/>
      <c r="BU233" s="455"/>
      <c r="BV233" s="455"/>
      <c r="BW233" s="455"/>
      <c r="BX233" s="455"/>
      <c r="BY233" s="455"/>
    </row>
    <row r="234" spans="1:77" customFormat="1" ht="12.75">
      <c r="A234" s="145"/>
      <c r="B234" s="145"/>
      <c r="C234" s="145"/>
      <c r="D234" s="145"/>
      <c r="E234" s="145"/>
      <c r="F234" s="145"/>
      <c r="G234" s="145"/>
      <c r="H234" s="145"/>
      <c r="I234" s="210"/>
      <c r="J234" s="145"/>
      <c r="K234" s="145"/>
      <c r="L234" s="145"/>
      <c r="M234" s="145"/>
      <c r="N234" s="145"/>
      <c r="O234" s="145"/>
      <c r="P234" s="145"/>
      <c r="Q234" s="145"/>
      <c r="R234" s="145"/>
      <c r="S234" s="146"/>
      <c r="T234" s="457"/>
      <c r="U234" s="456"/>
      <c r="V234" s="455"/>
      <c r="W234" s="470"/>
      <c r="X234" s="470"/>
      <c r="Y234" s="470"/>
      <c r="Z234" s="470"/>
      <c r="AA234" s="470"/>
      <c r="AB234" s="470"/>
      <c r="AC234" s="470"/>
      <c r="AD234" s="470"/>
      <c r="AE234" s="470"/>
      <c r="AF234" s="470"/>
      <c r="AG234" s="470"/>
      <c r="AH234" s="470"/>
      <c r="AI234" s="455"/>
      <c r="AJ234" s="146"/>
      <c r="AK234" s="146"/>
      <c r="AL234" s="146"/>
      <c r="AM234" s="146"/>
      <c r="AN234" s="146"/>
      <c r="AO234" s="146"/>
      <c r="AP234" s="146"/>
      <c r="AQ234" s="146"/>
      <c r="AR234" s="146"/>
      <c r="AS234" s="146"/>
      <c r="AT234" s="146"/>
      <c r="AU234" s="146"/>
      <c r="AV234" s="146"/>
      <c r="AW234" s="146"/>
      <c r="AX234" s="146"/>
      <c r="AY234" s="146"/>
      <c r="AZ234" s="146"/>
      <c r="BA234" s="146"/>
      <c r="BB234" s="146"/>
      <c r="BC234" s="146"/>
      <c r="BD234" s="146"/>
      <c r="BE234" s="455"/>
      <c r="BF234" s="455"/>
      <c r="BG234" s="455"/>
      <c r="BH234" s="455"/>
      <c r="BI234" s="455"/>
      <c r="BJ234" s="455"/>
      <c r="BK234" s="455"/>
      <c r="BL234" s="455"/>
      <c r="BM234" s="455"/>
      <c r="BN234" s="455"/>
      <c r="BO234" s="455"/>
      <c r="BP234" s="455"/>
      <c r="BQ234" s="455"/>
      <c r="BR234" s="455"/>
      <c r="BS234" s="455"/>
      <c r="BT234" s="455"/>
      <c r="BU234" s="455"/>
      <c r="BV234" s="455"/>
      <c r="BW234" s="455"/>
      <c r="BX234" s="455"/>
      <c r="BY234" s="455"/>
    </row>
    <row r="235" spans="1:77" customFormat="1" ht="12.75">
      <c r="A235" s="145"/>
      <c r="B235" s="145"/>
      <c r="C235" s="145"/>
      <c r="D235" s="145"/>
      <c r="E235" s="145"/>
      <c r="F235" s="145"/>
      <c r="G235" s="145"/>
      <c r="H235" s="145"/>
      <c r="I235" s="210"/>
      <c r="J235" s="145"/>
      <c r="K235" s="145"/>
      <c r="L235" s="145"/>
      <c r="M235" s="145"/>
      <c r="N235" s="145"/>
      <c r="O235" s="145"/>
      <c r="P235" s="145"/>
      <c r="Q235" s="145"/>
      <c r="R235" s="145"/>
      <c r="S235" s="146"/>
      <c r="T235" s="457"/>
      <c r="U235" s="456"/>
      <c r="V235" s="455"/>
      <c r="W235" s="470"/>
      <c r="X235" s="470"/>
      <c r="Y235" s="470"/>
      <c r="Z235" s="470"/>
      <c r="AA235" s="470"/>
      <c r="AB235" s="470"/>
      <c r="AC235" s="470"/>
      <c r="AD235" s="470"/>
      <c r="AE235" s="470"/>
      <c r="AF235" s="470"/>
      <c r="AG235" s="470"/>
      <c r="AH235" s="470"/>
      <c r="AI235" s="455"/>
      <c r="AJ235" s="146"/>
      <c r="AK235" s="146"/>
      <c r="AL235" s="146"/>
      <c r="AM235" s="146"/>
      <c r="AN235" s="146"/>
      <c r="AO235" s="146"/>
      <c r="AP235" s="146"/>
      <c r="AQ235" s="146"/>
      <c r="AR235" s="146"/>
      <c r="AS235" s="146"/>
      <c r="AT235" s="146"/>
      <c r="AU235" s="146"/>
      <c r="AV235" s="146"/>
      <c r="AW235" s="146"/>
      <c r="AX235" s="146"/>
      <c r="AY235" s="146"/>
      <c r="AZ235" s="146"/>
      <c r="BA235" s="146"/>
      <c r="BB235" s="146"/>
      <c r="BC235" s="146"/>
      <c r="BD235" s="146"/>
      <c r="BE235" s="455"/>
      <c r="BF235" s="455"/>
      <c r="BG235" s="455"/>
      <c r="BH235" s="455"/>
      <c r="BI235" s="455"/>
      <c r="BJ235" s="455"/>
      <c r="BK235" s="455"/>
      <c r="BL235" s="455"/>
      <c r="BM235" s="455"/>
      <c r="BN235" s="455"/>
      <c r="BO235" s="455"/>
      <c r="BP235" s="455"/>
      <c r="BQ235" s="455"/>
      <c r="BR235" s="455"/>
      <c r="BS235" s="455"/>
      <c r="BT235" s="455"/>
      <c r="BU235" s="455"/>
      <c r="BV235" s="455"/>
      <c r="BW235" s="455"/>
      <c r="BX235" s="455"/>
      <c r="BY235" s="455"/>
    </row>
    <row r="236" spans="1:77" customFormat="1" ht="12.75">
      <c r="A236" s="145"/>
      <c r="B236" s="145"/>
      <c r="C236" s="145"/>
      <c r="D236" s="145"/>
      <c r="E236" s="145"/>
      <c r="F236" s="145"/>
      <c r="G236" s="145"/>
      <c r="H236" s="145"/>
      <c r="I236" s="210"/>
      <c r="J236" s="145"/>
      <c r="K236" s="145"/>
      <c r="L236" s="145"/>
      <c r="M236" s="145"/>
      <c r="N236" s="145"/>
      <c r="O236" s="145"/>
      <c r="P236" s="145"/>
      <c r="Q236" s="145"/>
      <c r="R236" s="145"/>
      <c r="S236" s="146"/>
      <c r="T236" s="457"/>
      <c r="U236" s="456"/>
      <c r="V236" s="455"/>
      <c r="W236" s="470"/>
      <c r="X236" s="470"/>
      <c r="Y236" s="470"/>
      <c r="Z236" s="470"/>
      <c r="AA236" s="470"/>
      <c r="AB236" s="470"/>
      <c r="AC236" s="470"/>
      <c r="AD236" s="470"/>
      <c r="AE236" s="470"/>
      <c r="AF236" s="470"/>
      <c r="AG236" s="470"/>
      <c r="AH236" s="470"/>
      <c r="AI236" s="455"/>
      <c r="AJ236" s="146"/>
      <c r="AK236" s="146"/>
      <c r="AL236" s="146"/>
      <c r="AM236" s="146"/>
      <c r="AN236" s="146"/>
      <c r="AO236" s="146"/>
      <c r="AP236" s="146"/>
      <c r="AQ236" s="146"/>
      <c r="AR236" s="146"/>
      <c r="AS236" s="146"/>
      <c r="AT236" s="146"/>
      <c r="AU236" s="146"/>
      <c r="AV236" s="146"/>
      <c r="AW236" s="146"/>
      <c r="AX236" s="146"/>
      <c r="AY236" s="146"/>
      <c r="AZ236" s="146"/>
      <c r="BA236" s="146"/>
      <c r="BB236" s="146"/>
      <c r="BC236" s="146"/>
      <c r="BD236" s="146"/>
      <c r="BE236" s="455"/>
      <c r="BF236" s="455"/>
      <c r="BG236" s="455"/>
      <c r="BH236" s="455"/>
      <c r="BI236" s="455"/>
      <c r="BJ236" s="455"/>
      <c r="BK236" s="455"/>
      <c r="BL236" s="455"/>
      <c r="BM236" s="455"/>
      <c r="BN236" s="455"/>
      <c r="BO236" s="455"/>
      <c r="BP236" s="455"/>
      <c r="BQ236" s="455"/>
      <c r="BR236" s="455"/>
      <c r="BS236" s="455"/>
      <c r="BT236" s="455"/>
      <c r="BU236" s="455"/>
      <c r="BV236" s="455"/>
      <c r="BW236" s="455"/>
      <c r="BX236" s="455"/>
      <c r="BY236" s="455"/>
    </row>
    <row r="237" spans="1:77" customFormat="1" ht="12.75">
      <c r="A237" s="145"/>
      <c r="B237" s="145"/>
      <c r="C237" s="145"/>
      <c r="D237" s="145"/>
      <c r="E237" s="145"/>
      <c r="F237" s="145"/>
      <c r="G237" s="145"/>
      <c r="H237" s="145"/>
      <c r="I237" s="210"/>
      <c r="J237" s="145"/>
      <c r="K237" s="145"/>
      <c r="L237" s="145"/>
      <c r="M237" s="145"/>
      <c r="N237" s="145"/>
      <c r="O237" s="145"/>
      <c r="P237" s="145"/>
      <c r="Q237" s="145"/>
      <c r="R237" s="145"/>
      <c r="S237" s="146"/>
      <c r="T237" s="457"/>
      <c r="U237" s="456"/>
      <c r="V237" s="455"/>
      <c r="W237" s="470"/>
      <c r="X237" s="470"/>
      <c r="Y237" s="470"/>
      <c r="Z237" s="470"/>
      <c r="AA237" s="470"/>
      <c r="AB237" s="470"/>
      <c r="AC237" s="470"/>
      <c r="AD237" s="470"/>
      <c r="AE237" s="470"/>
      <c r="AF237" s="470"/>
      <c r="AG237" s="470"/>
      <c r="AH237" s="470"/>
      <c r="AI237" s="455"/>
      <c r="AJ237" s="146"/>
      <c r="AK237" s="146"/>
      <c r="AL237" s="146"/>
      <c r="AM237" s="146"/>
      <c r="AN237" s="146"/>
      <c r="AO237" s="146"/>
      <c r="AP237" s="146"/>
      <c r="AQ237" s="146"/>
      <c r="AR237" s="146"/>
      <c r="AS237" s="146"/>
      <c r="AT237" s="146"/>
      <c r="AU237" s="146"/>
      <c r="AV237" s="146"/>
      <c r="AW237" s="146"/>
      <c r="AX237" s="146"/>
      <c r="AY237" s="146"/>
      <c r="AZ237" s="146"/>
      <c r="BA237" s="146"/>
      <c r="BB237" s="146"/>
      <c r="BC237" s="146"/>
      <c r="BD237" s="146"/>
      <c r="BE237" s="455"/>
      <c r="BF237" s="455"/>
      <c r="BG237" s="455"/>
      <c r="BH237" s="455"/>
      <c r="BI237" s="455"/>
      <c r="BJ237" s="455"/>
      <c r="BK237" s="455"/>
      <c r="BL237" s="455"/>
      <c r="BM237" s="455"/>
      <c r="BN237" s="455"/>
      <c r="BO237" s="455"/>
      <c r="BP237" s="455"/>
      <c r="BQ237" s="455"/>
      <c r="BR237" s="455"/>
      <c r="BS237" s="455"/>
      <c r="BT237" s="455"/>
      <c r="BU237" s="455"/>
      <c r="BV237" s="455"/>
      <c r="BW237" s="455"/>
      <c r="BX237" s="455"/>
      <c r="BY237" s="455"/>
    </row>
    <row r="238" spans="1:77" customFormat="1" ht="12.75">
      <c r="A238" s="145"/>
      <c r="B238" s="145"/>
      <c r="C238" s="145"/>
      <c r="D238" s="145"/>
      <c r="E238" s="145"/>
      <c r="F238" s="145"/>
      <c r="G238" s="145"/>
      <c r="H238" s="145"/>
      <c r="I238" s="210"/>
      <c r="J238" s="145"/>
      <c r="K238" s="145"/>
      <c r="L238" s="145"/>
      <c r="M238" s="145"/>
      <c r="N238" s="145"/>
      <c r="O238" s="145"/>
      <c r="P238" s="145"/>
      <c r="Q238" s="145"/>
      <c r="R238" s="145"/>
      <c r="S238" s="146"/>
      <c r="T238" s="457"/>
      <c r="U238" s="456"/>
      <c r="V238" s="455"/>
      <c r="W238" s="470"/>
      <c r="X238" s="470"/>
      <c r="Y238" s="470"/>
      <c r="Z238" s="470"/>
      <c r="AA238" s="470"/>
      <c r="AB238" s="470"/>
      <c r="AC238" s="470"/>
      <c r="AD238" s="470"/>
      <c r="AE238" s="470"/>
      <c r="AF238" s="470"/>
      <c r="AG238" s="470"/>
      <c r="AH238" s="470"/>
      <c r="AI238" s="455"/>
      <c r="AJ238" s="146"/>
      <c r="AK238" s="146"/>
      <c r="AL238" s="146"/>
      <c r="AM238" s="146"/>
      <c r="AN238" s="146"/>
      <c r="AO238" s="146"/>
      <c r="AP238" s="146"/>
      <c r="AQ238" s="146"/>
      <c r="AR238" s="146"/>
      <c r="AS238" s="146"/>
      <c r="AT238" s="146"/>
      <c r="AU238" s="146"/>
      <c r="AV238" s="146"/>
      <c r="AW238" s="146"/>
      <c r="AX238" s="146"/>
      <c r="AY238" s="146"/>
      <c r="AZ238" s="146"/>
      <c r="BA238" s="146"/>
      <c r="BB238" s="146"/>
      <c r="BC238" s="146"/>
      <c r="BD238" s="146"/>
      <c r="BE238" s="455"/>
      <c r="BF238" s="455"/>
      <c r="BG238" s="455"/>
      <c r="BH238" s="455"/>
      <c r="BI238" s="455"/>
      <c r="BJ238" s="455"/>
      <c r="BK238" s="455"/>
      <c r="BL238" s="455"/>
      <c r="BM238" s="455"/>
      <c r="BN238" s="455"/>
      <c r="BO238" s="455"/>
      <c r="BP238" s="455"/>
      <c r="BQ238" s="455"/>
      <c r="BR238" s="455"/>
      <c r="BS238" s="455"/>
      <c r="BT238" s="455"/>
      <c r="BU238" s="455"/>
      <c r="BV238" s="455"/>
      <c r="BW238" s="455"/>
      <c r="BX238" s="455"/>
      <c r="BY238" s="455"/>
    </row>
    <row r="239" spans="1:77" customFormat="1" ht="12.75">
      <c r="A239" s="145"/>
      <c r="B239" s="145"/>
      <c r="C239" s="145"/>
      <c r="D239" s="145"/>
      <c r="E239" s="145"/>
      <c r="F239" s="145"/>
      <c r="G239" s="145"/>
      <c r="H239" s="145"/>
      <c r="I239" s="210"/>
      <c r="J239" s="145"/>
      <c r="K239" s="145"/>
      <c r="L239" s="145"/>
      <c r="M239" s="145"/>
      <c r="N239" s="145"/>
      <c r="O239" s="145"/>
      <c r="P239" s="145"/>
      <c r="Q239" s="145"/>
      <c r="R239" s="145"/>
      <c r="S239" s="146"/>
      <c r="T239" s="457"/>
      <c r="U239" s="456"/>
      <c r="V239" s="455"/>
      <c r="W239" s="470"/>
      <c r="X239" s="470"/>
      <c r="Y239" s="470"/>
      <c r="Z239" s="470"/>
      <c r="AA239" s="470"/>
      <c r="AB239" s="470"/>
      <c r="AC239" s="470"/>
      <c r="AD239" s="470"/>
      <c r="AE239" s="470"/>
      <c r="AF239" s="470"/>
      <c r="AG239" s="470"/>
      <c r="AH239" s="470"/>
      <c r="AI239" s="455"/>
      <c r="AJ239" s="146"/>
      <c r="AK239" s="146"/>
      <c r="AL239" s="146"/>
      <c r="AM239" s="146"/>
      <c r="AN239" s="146"/>
      <c r="AO239" s="146"/>
      <c r="AP239" s="146"/>
      <c r="AQ239" s="146"/>
      <c r="AR239" s="146"/>
      <c r="AS239" s="146"/>
      <c r="AT239" s="146"/>
      <c r="AU239" s="146"/>
      <c r="AV239" s="146"/>
      <c r="AW239" s="146"/>
      <c r="AX239" s="146"/>
      <c r="AY239" s="146"/>
      <c r="AZ239" s="146"/>
      <c r="BA239" s="146"/>
      <c r="BB239" s="146"/>
      <c r="BC239" s="146"/>
      <c r="BD239" s="146"/>
      <c r="BE239" s="455"/>
      <c r="BF239" s="455"/>
      <c r="BG239" s="455"/>
      <c r="BH239" s="455"/>
      <c r="BI239" s="455"/>
      <c r="BJ239" s="455"/>
      <c r="BK239" s="455"/>
      <c r="BL239" s="455"/>
      <c r="BM239" s="455"/>
      <c r="BN239" s="455"/>
      <c r="BO239" s="455"/>
      <c r="BP239" s="455"/>
      <c r="BQ239" s="455"/>
      <c r="BR239" s="455"/>
      <c r="BS239" s="455"/>
      <c r="BT239" s="455"/>
      <c r="BU239" s="455"/>
      <c r="BV239" s="455"/>
      <c r="BW239" s="455"/>
      <c r="BX239" s="455"/>
      <c r="BY239" s="455"/>
    </row>
    <row r="240" spans="1:77" customFormat="1" ht="12.75">
      <c r="A240" s="145"/>
      <c r="B240" s="145"/>
      <c r="C240" s="145"/>
      <c r="D240" s="145"/>
      <c r="E240" s="145"/>
      <c r="F240" s="145"/>
      <c r="G240" s="145"/>
      <c r="H240" s="145"/>
      <c r="I240" s="210"/>
      <c r="J240" s="145"/>
      <c r="K240" s="145"/>
      <c r="L240" s="145"/>
      <c r="M240" s="145"/>
      <c r="N240" s="145"/>
      <c r="O240" s="145"/>
      <c r="P240" s="145"/>
      <c r="Q240" s="145"/>
      <c r="R240" s="145"/>
      <c r="S240" s="146"/>
      <c r="T240" s="456"/>
      <c r="U240" s="456"/>
      <c r="V240" s="455"/>
      <c r="W240" s="471"/>
      <c r="X240" s="471"/>
      <c r="Y240" s="471"/>
      <c r="Z240" s="471"/>
      <c r="AA240" s="471"/>
      <c r="AB240" s="471"/>
      <c r="AC240" s="471"/>
      <c r="AD240" s="471"/>
      <c r="AE240" s="471"/>
      <c r="AF240" s="471"/>
      <c r="AG240" s="471"/>
      <c r="AH240" s="471"/>
      <c r="AI240" s="455"/>
      <c r="AJ240" s="146"/>
      <c r="AK240" s="146"/>
      <c r="AL240" s="146"/>
      <c r="AM240" s="146"/>
      <c r="AN240" s="146"/>
      <c r="AO240" s="146"/>
      <c r="AP240" s="146"/>
      <c r="AQ240" s="146"/>
      <c r="AR240" s="146"/>
      <c r="AS240" s="146"/>
      <c r="AT240" s="146"/>
      <c r="AU240" s="146"/>
      <c r="AV240" s="146"/>
      <c r="AW240" s="146"/>
      <c r="AX240" s="146"/>
      <c r="AY240" s="146"/>
      <c r="AZ240" s="146"/>
      <c r="BA240" s="146"/>
      <c r="BB240" s="146"/>
      <c r="BC240" s="146"/>
      <c r="BD240" s="146"/>
      <c r="BE240" s="455"/>
      <c r="BF240" s="455"/>
      <c r="BG240" s="455"/>
      <c r="BH240" s="455"/>
      <c r="BI240" s="455"/>
      <c r="BJ240" s="455"/>
      <c r="BK240" s="455"/>
      <c r="BL240" s="455"/>
      <c r="BM240" s="455"/>
      <c r="BN240" s="455"/>
      <c r="BO240" s="455"/>
      <c r="BP240" s="455"/>
      <c r="BQ240" s="455"/>
      <c r="BR240" s="455"/>
      <c r="BS240" s="455"/>
      <c r="BT240" s="455"/>
      <c r="BU240" s="455"/>
      <c r="BV240" s="455"/>
      <c r="BW240" s="455"/>
      <c r="BX240" s="455"/>
      <c r="BY240" s="455"/>
    </row>
    <row r="241" spans="1:77" customFormat="1" ht="12.75">
      <c r="A241" s="145"/>
      <c r="B241" s="145"/>
      <c r="C241" s="145"/>
      <c r="D241" s="145"/>
      <c r="E241" s="145"/>
      <c r="F241" s="145"/>
      <c r="G241" s="145"/>
      <c r="H241" s="145"/>
      <c r="I241" s="210"/>
      <c r="J241" s="145"/>
      <c r="K241" s="145"/>
      <c r="L241" s="145"/>
      <c r="M241" s="145"/>
      <c r="N241" s="145"/>
      <c r="O241" s="145"/>
      <c r="P241" s="145"/>
      <c r="Q241" s="145"/>
      <c r="R241" s="145"/>
      <c r="S241" s="146"/>
      <c r="T241" s="457"/>
      <c r="U241" s="456"/>
      <c r="V241" s="455"/>
      <c r="W241" s="471"/>
      <c r="X241" s="471"/>
      <c r="Y241" s="471"/>
      <c r="Z241" s="471"/>
      <c r="AA241" s="471"/>
      <c r="AB241" s="471"/>
      <c r="AC241" s="471"/>
      <c r="AD241" s="471"/>
      <c r="AE241" s="471"/>
      <c r="AF241" s="471"/>
      <c r="AG241" s="471"/>
      <c r="AH241" s="471"/>
      <c r="AI241" s="455"/>
      <c r="AJ241" s="146"/>
      <c r="AK241" s="146"/>
      <c r="AL241" s="146"/>
      <c r="AM241" s="146"/>
      <c r="AN241" s="146"/>
      <c r="AO241" s="146"/>
      <c r="AP241" s="146"/>
      <c r="AQ241" s="146"/>
      <c r="AR241" s="146"/>
      <c r="AS241" s="146"/>
      <c r="AT241" s="146"/>
      <c r="AU241" s="146"/>
      <c r="AV241" s="146"/>
      <c r="AW241" s="146"/>
      <c r="AX241" s="146"/>
      <c r="AY241" s="146"/>
      <c r="AZ241" s="146"/>
      <c r="BA241" s="146"/>
      <c r="BB241" s="146"/>
      <c r="BC241" s="146"/>
      <c r="BD241" s="146"/>
      <c r="BE241" s="455"/>
      <c r="BF241" s="455"/>
      <c r="BG241" s="455"/>
      <c r="BH241" s="455"/>
      <c r="BI241" s="455"/>
      <c r="BJ241" s="455"/>
      <c r="BK241" s="455"/>
      <c r="BL241" s="455"/>
      <c r="BM241" s="455"/>
      <c r="BN241" s="455"/>
      <c r="BO241" s="455"/>
      <c r="BP241" s="455"/>
      <c r="BQ241" s="455"/>
      <c r="BR241" s="455"/>
      <c r="BS241" s="455"/>
      <c r="BT241" s="455"/>
      <c r="BU241" s="455"/>
      <c r="BV241" s="455"/>
      <c r="BW241" s="455"/>
      <c r="BX241" s="455"/>
      <c r="BY241" s="455"/>
    </row>
    <row r="242" spans="1:77" customFormat="1" ht="12.75">
      <c r="A242" s="145"/>
      <c r="B242" s="145"/>
      <c r="C242" s="145"/>
      <c r="D242" s="145"/>
      <c r="E242" s="145"/>
      <c r="F242" s="145"/>
      <c r="G242" s="145"/>
      <c r="H242" s="145"/>
      <c r="I242" s="210"/>
      <c r="J242" s="145"/>
      <c r="K242" s="145"/>
      <c r="L242" s="145"/>
      <c r="M242" s="145"/>
      <c r="N242" s="145"/>
      <c r="O242" s="145"/>
      <c r="P242" s="145"/>
      <c r="Q242" s="145"/>
      <c r="R242" s="145"/>
      <c r="S242" s="146"/>
      <c r="T242" s="457"/>
      <c r="U242" s="456"/>
      <c r="V242" s="455"/>
      <c r="W242" s="471"/>
      <c r="X242" s="471"/>
      <c r="Y242" s="471"/>
      <c r="Z242" s="471"/>
      <c r="AA242" s="471"/>
      <c r="AB242" s="471"/>
      <c r="AC242" s="471"/>
      <c r="AD242" s="471"/>
      <c r="AE242" s="471"/>
      <c r="AF242" s="471"/>
      <c r="AG242" s="471"/>
      <c r="AH242" s="471"/>
      <c r="AI242" s="455"/>
      <c r="AJ242" s="146"/>
      <c r="AK242" s="146"/>
      <c r="AL242" s="146"/>
      <c r="AM242" s="146"/>
      <c r="AN242" s="146"/>
      <c r="AO242" s="146"/>
      <c r="AP242" s="146"/>
      <c r="AQ242" s="146"/>
      <c r="AR242" s="146"/>
      <c r="AS242" s="146"/>
      <c r="AT242" s="146"/>
      <c r="AU242" s="146"/>
      <c r="AV242" s="146"/>
      <c r="AW242" s="146"/>
      <c r="AX242" s="146"/>
      <c r="AY242" s="146"/>
      <c r="AZ242" s="146"/>
      <c r="BA242" s="146"/>
      <c r="BB242" s="146"/>
      <c r="BC242" s="146"/>
      <c r="BD242" s="146"/>
      <c r="BE242" s="455"/>
      <c r="BF242" s="455"/>
      <c r="BG242" s="455"/>
      <c r="BH242" s="455"/>
      <c r="BI242" s="455"/>
      <c r="BJ242" s="455"/>
      <c r="BK242" s="455"/>
      <c r="BL242" s="455"/>
      <c r="BM242" s="455"/>
      <c r="BN242" s="455"/>
      <c r="BO242" s="455"/>
      <c r="BP242" s="455"/>
      <c r="BQ242" s="455"/>
      <c r="BR242" s="455"/>
      <c r="BS242" s="455"/>
      <c r="BT242" s="455"/>
      <c r="BU242" s="455"/>
      <c r="BV242" s="455"/>
      <c r="BW242" s="455"/>
      <c r="BX242" s="455"/>
      <c r="BY242" s="455"/>
    </row>
    <row r="243" spans="1:77" customFormat="1" ht="12.75">
      <c r="A243" s="145"/>
      <c r="B243" s="145"/>
      <c r="C243" s="145"/>
      <c r="D243" s="145"/>
      <c r="E243" s="145"/>
      <c r="F243" s="145"/>
      <c r="G243" s="145"/>
      <c r="H243" s="145"/>
      <c r="I243" s="210"/>
      <c r="J243" s="145"/>
      <c r="K243" s="145"/>
      <c r="L243" s="145"/>
      <c r="M243" s="145"/>
      <c r="N243" s="145"/>
      <c r="O243" s="145"/>
      <c r="P243" s="145"/>
      <c r="Q243" s="145"/>
      <c r="R243" s="145"/>
      <c r="S243" s="146"/>
      <c r="T243" s="457"/>
      <c r="U243" s="456"/>
      <c r="V243" s="455"/>
      <c r="W243" s="471"/>
      <c r="X243" s="471"/>
      <c r="Y243" s="471"/>
      <c r="Z243" s="471"/>
      <c r="AA243" s="471"/>
      <c r="AB243" s="471"/>
      <c r="AC243" s="471"/>
      <c r="AD243" s="471"/>
      <c r="AE243" s="471"/>
      <c r="AF243" s="471"/>
      <c r="AG243" s="471"/>
      <c r="AH243" s="471"/>
      <c r="AI243" s="455"/>
      <c r="AJ243" s="146"/>
      <c r="AK243" s="146"/>
      <c r="AL243" s="146"/>
      <c r="AM243" s="146"/>
      <c r="AN243" s="146"/>
      <c r="AO243" s="146"/>
      <c r="AP243" s="146"/>
      <c r="AQ243" s="146"/>
      <c r="AR243" s="146"/>
      <c r="AS243" s="146"/>
      <c r="AT243" s="146"/>
      <c r="AU243" s="146"/>
      <c r="AV243" s="146"/>
      <c r="AW243" s="146"/>
      <c r="AX243" s="146"/>
      <c r="AY243" s="146"/>
      <c r="AZ243" s="146"/>
      <c r="BA243" s="146"/>
      <c r="BB243" s="146"/>
      <c r="BC243" s="146"/>
      <c r="BD243" s="146"/>
      <c r="BE243" s="455"/>
      <c r="BF243" s="455"/>
      <c r="BG243" s="455"/>
      <c r="BH243" s="455"/>
      <c r="BI243" s="455"/>
      <c r="BJ243" s="455"/>
      <c r="BK243" s="455"/>
      <c r="BL243" s="455"/>
      <c r="BM243" s="455"/>
      <c r="BN243" s="455"/>
      <c r="BO243" s="455"/>
      <c r="BP243" s="455"/>
      <c r="BQ243" s="455"/>
      <c r="BR243" s="455"/>
      <c r="BS243" s="455"/>
      <c r="BT243" s="455"/>
      <c r="BU243" s="455"/>
      <c r="BV243" s="455"/>
      <c r="BW243" s="455"/>
      <c r="BX243" s="455"/>
      <c r="BY243" s="455"/>
    </row>
    <row r="244" spans="1:77" customFormat="1" ht="12.75">
      <c r="A244" s="145"/>
      <c r="B244" s="145"/>
      <c r="C244" s="145"/>
      <c r="D244" s="145"/>
      <c r="E244" s="145"/>
      <c r="F244" s="145"/>
      <c r="G244" s="145"/>
      <c r="H244" s="145"/>
      <c r="I244" s="210"/>
      <c r="J244" s="145"/>
      <c r="K244" s="145"/>
      <c r="L244" s="145"/>
      <c r="M244" s="145"/>
      <c r="N244" s="145"/>
      <c r="O244" s="145"/>
      <c r="P244" s="145"/>
      <c r="Q244" s="145"/>
      <c r="R244" s="145"/>
      <c r="S244" s="146"/>
      <c r="T244" s="457"/>
      <c r="U244" s="456"/>
      <c r="V244" s="455"/>
      <c r="W244" s="471"/>
      <c r="X244" s="471"/>
      <c r="Y244" s="471"/>
      <c r="Z244" s="471"/>
      <c r="AA244" s="471"/>
      <c r="AB244" s="471"/>
      <c r="AC244" s="471"/>
      <c r="AD244" s="471"/>
      <c r="AE244" s="471"/>
      <c r="AF244" s="471"/>
      <c r="AG244" s="471"/>
      <c r="AH244" s="471"/>
      <c r="AI244" s="455"/>
      <c r="AJ244" s="146"/>
      <c r="AK244" s="146"/>
      <c r="AL244" s="146"/>
      <c r="AM244" s="146"/>
      <c r="AN244" s="146"/>
      <c r="AO244" s="146"/>
      <c r="AP244" s="146"/>
      <c r="AQ244" s="146"/>
      <c r="AR244" s="146"/>
      <c r="AS244" s="146"/>
      <c r="AT244" s="146"/>
      <c r="AU244" s="146"/>
      <c r="AV244" s="146"/>
      <c r="AW244" s="146"/>
      <c r="AX244" s="146"/>
      <c r="AY244" s="146"/>
      <c r="AZ244" s="146"/>
      <c r="BA244" s="146"/>
      <c r="BB244" s="146"/>
      <c r="BC244" s="146"/>
      <c r="BD244" s="146"/>
      <c r="BE244" s="455"/>
      <c r="BF244" s="455"/>
      <c r="BG244" s="455"/>
      <c r="BH244" s="455"/>
      <c r="BI244" s="455"/>
      <c r="BJ244" s="455"/>
      <c r="BK244" s="455"/>
      <c r="BL244" s="455"/>
      <c r="BM244" s="455"/>
      <c r="BN244" s="455"/>
      <c r="BO244" s="455"/>
      <c r="BP244" s="455"/>
      <c r="BQ244" s="455"/>
      <c r="BR244" s="455"/>
      <c r="BS244" s="455"/>
      <c r="BT244" s="455"/>
      <c r="BU244" s="455"/>
      <c r="BV244" s="455"/>
      <c r="BW244" s="455"/>
      <c r="BX244" s="455"/>
      <c r="BY244" s="455"/>
    </row>
    <row r="245" spans="1:77" customFormat="1" ht="12.75">
      <c r="A245" s="145"/>
      <c r="B245" s="145"/>
      <c r="C245" s="145"/>
      <c r="D245" s="145"/>
      <c r="E245" s="145"/>
      <c r="F245" s="145"/>
      <c r="G245" s="145"/>
      <c r="H245" s="145"/>
      <c r="I245" s="210"/>
      <c r="J245" s="145"/>
      <c r="K245" s="145"/>
      <c r="L245" s="145"/>
      <c r="M245" s="145"/>
      <c r="N245" s="145"/>
      <c r="O245" s="145"/>
      <c r="P245" s="145"/>
      <c r="Q245" s="145"/>
      <c r="R245" s="145"/>
      <c r="S245" s="146"/>
      <c r="T245" s="457"/>
      <c r="U245" s="456"/>
      <c r="V245" s="455"/>
      <c r="W245" s="471"/>
      <c r="X245" s="471"/>
      <c r="Y245" s="471"/>
      <c r="Z245" s="471"/>
      <c r="AA245" s="471"/>
      <c r="AB245" s="471"/>
      <c r="AC245" s="471"/>
      <c r="AD245" s="471"/>
      <c r="AE245" s="471"/>
      <c r="AF245" s="471"/>
      <c r="AG245" s="471"/>
      <c r="AH245" s="471"/>
      <c r="AI245" s="455"/>
      <c r="AJ245" s="146"/>
      <c r="AK245" s="146"/>
      <c r="AL245" s="146"/>
      <c r="AM245" s="146"/>
      <c r="AN245" s="146"/>
      <c r="AO245" s="146"/>
      <c r="AP245" s="146"/>
      <c r="AQ245" s="146"/>
      <c r="AR245" s="146"/>
      <c r="AS245" s="146"/>
      <c r="AT245" s="146"/>
      <c r="AU245" s="146"/>
      <c r="AV245" s="146"/>
      <c r="AW245" s="146"/>
      <c r="AX245" s="146"/>
      <c r="AY245" s="146"/>
      <c r="AZ245" s="146"/>
      <c r="BA245" s="146"/>
      <c r="BB245" s="146"/>
      <c r="BC245" s="146"/>
      <c r="BD245" s="146"/>
      <c r="BE245" s="455"/>
      <c r="BF245" s="455"/>
      <c r="BG245" s="455"/>
      <c r="BH245" s="455"/>
      <c r="BI245" s="455"/>
      <c r="BJ245" s="455"/>
      <c r="BK245" s="455"/>
      <c r="BL245" s="455"/>
      <c r="BM245" s="455"/>
      <c r="BN245" s="455"/>
      <c r="BO245" s="455"/>
      <c r="BP245" s="455"/>
      <c r="BQ245" s="455"/>
      <c r="BR245" s="455"/>
      <c r="BS245" s="455"/>
      <c r="BT245" s="455"/>
      <c r="BU245" s="455"/>
      <c r="BV245" s="455"/>
      <c r="BW245" s="455"/>
      <c r="BX245" s="455"/>
      <c r="BY245" s="455"/>
    </row>
    <row r="246" spans="1:77" customFormat="1" ht="12.75">
      <c r="A246" s="145"/>
      <c r="B246" s="145"/>
      <c r="C246" s="145"/>
      <c r="D246" s="145"/>
      <c r="E246" s="145"/>
      <c r="F246" s="145"/>
      <c r="G246" s="145"/>
      <c r="H246" s="145"/>
      <c r="I246" s="210"/>
      <c r="J246" s="145"/>
      <c r="K246" s="145"/>
      <c r="L246" s="145"/>
      <c r="M246" s="145"/>
      <c r="N246" s="145"/>
      <c r="O246" s="145"/>
      <c r="P246" s="145"/>
      <c r="Q246" s="145"/>
      <c r="R246" s="145"/>
      <c r="S246" s="146"/>
      <c r="T246" s="457"/>
      <c r="U246" s="456"/>
      <c r="V246" s="455"/>
      <c r="W246" s="471"/>
      <c r="X246" s="471"/>
      <c r="Y246" s="471"/>
      <c r="Z246" s="471"/>
      <c r="AA246" s="471"/>
      <c r="AB246" s="471"/>
      <c r="AC246" s="471"/>
      <c r="AD246" s="471"/>
      <c r="AE246" s="471"/>
      <c r="AF246" s="471"/>
      <c r="AG246" s="471"/>
      <c r="AH246" s="471"/>
      <c r="AI246" s="455"/>
      <c r="AJ246" s="146"/>
      <c r="AK246" s="146"/>
      <c r="AL246" s="146"/>
      <c r="AM246" s="146"/>
      <c r="AN246" s="146"/>
      <c r="AO246" s="146"/>
      <c r="AP246" s="146"/>
      <c r="AQ246" s="146"/>
      <c r="AR246" s="146"/>
      <c r="AS246" s="146"/>
      <c r="AT246" s="146"/>
      <c r="AU246" s="146"/>
      <c r="AV246" s="146"/>
      <c r="AW246" s="146"/>
      <c r="AX246" s="146"/>
      <c r="AY246" s="146"/>
      <c r="AZ246" s="146"/>
      <c r="BA246" s="146"/>
      <c r="BB246" s="146"/>
      <c r="BC246" s="146"/>
      <c r="BD246" s="146"/>
      <c r="BE246" s="455"/>
      <c r="BF246" s="455"/>
      <c r="BG246" s="455"/>
      <c r="BH246" s="455"/>
      <c r="BI246" s="455"/>
      <c r="BJ246" s="455"/>
      <c r="BK246" s="455"/>
      <c r="BL246" s="455"/>
      <c r="BM246" s="455"/>
      <c r="BN246" s="455"/>
      <c r="BO246" s="455"/>
      <c r="BP246" s="455"/>
      <c r="BQ246" s="455"/>
      <c r="BR246" s="455"/>
      <c r="BS246" s="455"/>
      <c r="BT246" s="455"/>
      <c r="BU246" s="455"/>
      <c r="BV246" s="455"/>
      <c r="BW246" s="455"/>
      <c r="BX246" s="455"/>
      <c r="BY246" s="455"/>
    </row>
    <row r="247" spans="1:77" customFormat="1" ht="12.75">
      <c r="A247" s="145"/>
      <c r="B247" s="145"/>
      <c r="C247" s="145"/>
      <c r="D247" s="145"/>
      <c r="E247" s="145"/>
      <c r="F247" s="145"/>
      <c r="G247" s="145"/>
      <c r="H247" s="145"/>
      <c r="I247" s="210"/>
      <c r="J247" s="145"/>
      <c r="K247" s="145"/>
      <c r="L247" s="145"/>
      <c r="M247" s="145"/>
      <c r="N247" s="145"/>
      <c r="O247" s="145"/>
      <c r="P247" s="145"/>
      <c r="Q247" s="145"/>
      <c r="R247" s="145"/>
      <c r="S247" s="146"/>
      <c r="T247" s="457"/>
      <c r="U247" s="456"/>
      <c r="V247" s="455"/>
      <c r="W247" s="471"/>
      <c r="X247" s="471"/>
      <c r="Y247" s="471"/>
      <c r="Z247" s="471"/>
      <c r="AA247" s="471"/>
      <c r="AB247" s="471"/>
      <c r="AC247" s="471"/>
      <c r="AD247" s="471"/>
      <c r="AE247" s="471"/>
      <c r="AF247" s="471"/>
      <c r="AG247" s="471"/>
      <c r="AH247" s="471"/>
      <c r="AI247" s="455"/>
      <c r="AJ247" s="146"/>
      <c r="AK247" s="146"/>
      <c r="AL247" s="146"/>
      <c r="AM247" s="146"/>
      <c r="AN247" s="146"/>
      <c r="AO247" s="146"/>
      <c r="AP247" s="146"/>
      <c r="AQ247" s="146"/>
      <c r="AR247" s="146"/>
      <c r="AS247" s="146"/>
      <c r="AT247" s="146"/>
      <c r="AU247" s="146"/>
      <c r="AV247" s="146"/>
      <c r="AW247" s="146"/>
      <c r="AX247" s="146"/>
      <c r="AY247" s="146"/>
      <c r="AZ247" s="146"/>
      <c r="BA247" s="146"/>
      <c r="BB247" s="146"/>
      <c r="BC247" s="146"/>
      <c r="BD247" s="146"/>
      <c r="BE247" s="455"/>
      <c r="BF247" s="455"/>
      <c r="BG247" s="455"/>
      <c r="BH247" s="455"/>
      <c r="BI247" s="455"/>
      <c r="BJ247" s="455"/>
      <c r="BK247" s="455"/>
      <c r="BL247" s="455"/>
      <c r="BM247" s="455"/>
      <c r="BN247" s="455"/>
      <c r="BO247" s="455"/>
      <c r="BP247" s="455"/>
      <c r="BQ247" s="455"/>
      <c r="BR247" s="455"/>
      <c r="BS247" s="455"/>
      <c r="BT247" s="455"/>
      <c r="BU247" s="455"/>
      <c r="BV247" s="455"/>
      <c r="BW247" s="455"/>
      <c r="BX247" s="455"/>
      <c r="BY247" s="455"/>
    </row>
    <row r="248" spans="1:77" customFormat="1" ht="12.75">
      <c r="A248" s="145"/>
      <c r="B248" s="145"/>
      <c r="C248" s="145"/>
      <c r="D248" s="145"/>
      <c r="E248" s="145"/>
      <c r="F248" s="145"/>
      <c r="G248" s="145"/>
      <c r="H248" s="145"/>
      <c r="I248" s="210"/>
      <c r="J248" s="145"/>
      <c r="K248" s="145"/>
      <c r="L248" s="145"/>
      <c r="M248" s="145"/>
      <c r="N248" s="145"/>
      <c r="O248" s="145"/>
      <c r="P248" s="145"/>
      <c r="Q248" s="145"/>
      <c r="R248" s="145"/>
      <c r="S248" s="146"/>
      <c r="T248" s="457"/>
      <c r="U248" s="456"/>
      <c r="V248" s="455"/>
      <c r="W248" s="471"/>
      <c r="X248" s="471"/>
      <c r="Y248" s="471"/>
      <c r="Z248" s="471"/>
      <c r="AA248" s="471"/>
      <c r="AB248" s="471"/>
      <c r="AC248" s="471"/>
      <c r="AD248" s="471"/>
      <c r="AE248" s="471"/>
      <c r="AF248" s="471"/>
      <c r="AG248" s="471"/>
      <c r="AH248" s="471"/>
      <c r="AI248" s="455"/>
      <c r="AJ248" s="146"/>
      <c r="AK248" s="146"/>
      <c r="AL248" s="146"/>
      <c r="AM248" s="146"/>
      <c r="AN248" s="146"/>
      <c r="AO248" s="146"/>
      <c r="AP248" s="146"/>
      <c r="AQ248" s="146"/>
      <c r="AR248" s="146"/>
      <c r="AS248" s="146"/>
      <c r="AT248" s="146"/>
      <c r="AU248" s="146"/>
      <c r="AV248" s="146"/>
      <c r="AW248" s="146"/>
      <c r="AX248" s="146"/>
      <c r="AY248" s="146"/>
      <c r="AZ248" s="146"/>
      <c r="BA248" s="146"/>
      <c r="BB248" s="146"/>
      <c r="BC248" s="146"/>
      <c r="BD248" s="146"/>
      <c r="BE248" s="455"/>
      <c r="BF248" s="455"/>
      <c r="BG248" s="455"/>
      <c r="BH248" s="455"/>
      <c r="BI248" s="455"/>
      <c r="BJ248" s="455"/>
      <c r="BK248" s="455"/>
      <c r="BL248" s="455"/>
      <c r="BM248" s="455"/>
      <c r="BN248" s="455"/>
      <c r="BO248" s="455"/>
      <c r="BP248" s="455"/>
      <c r="BQ248" s="455"/>
      <c r="BR248" s="455"/>
      <c r="BS248" s="455"/>
      <c r="BT248" s="455"/>
      <c r="BU248" s="455"/>
      <c r="BV248" s="455"/>
      <c r="BW248" s="455"/>
      <c r="BX248" s="455"/>
      <c r="BY248" s="455"/>
    </row>
    <row r="249" spans="1:77" customFormat="1" ht="12.75">
      <c r="A249" s="145"/>
      <c r="B249" s="145"/>
      <c r="C249" s="145"/>
      <c r="D249" s="145"/>
      <c r="E249" s="145"/>
      <c r="F249" s="145"/>
      <c r="G249" s="145"/>
      <c r="H249" s="145"/>
      <c r="I249" s="210"/>
      <c r="J249" s="145"/>
      <c r="K249" s="145"/>
      <c r="L249" s="145"/>
      <c r="M249" s="145"/>
      <c r="N249" s="145"/>
      <c r="O249" s="145"/>
      <c r="P249" s="145"/>
      <c r="Q249" s="145"/>
      <c r="R249" s="145"/>
      <c r="S249" s="146"/>
      <c r="T249" s="457"/>
      <c r="U249" s="456"/>
      <c r="V249" s="455"/>
      <c r="W249" s="471"/>
      <c r="X249" s="471"/>
      <c r="Y249" s="471"/>
      <c r="Z249" s="471"/>
      <c r="AA249" s="471"/>
      <c r="AB249" s="471"/>
      <c r="AC249" s="471"/>
      <c r="AD249" s="471"/>
      <c r="AE249" s="471"/>
      <c r="AF249" s="471"/>
      <c r="AG249" s="471"/>
      <c r="AH249" s="471"/>
      <c r="AI249" s="455"/>
      <c r="AJ249" s="146"/>
      <c r="AK249" s="146"/>
      <c r="AL249" s="146"/>
      <c r="AM249" s="146"/>
      <c r="AN249" s="146"/>
      <c r="AO249" s="146"/>
      <c r="AP249" s="146"/>
      <c r="AQ249" s="146"/>
      <c r="AR249" s="146"/>
      <c r="AS249" s="146"/>
      <c r="AT249" s="146"/>
      <c r="AU249" s="146"/>
      <c r="AV249" s="146"/>
      <c r="AW249" s="146"/>
      <c r="AX249" s="146"/>
      <c r="AY249" s="146"/>
      <c r="AZ249" s="146"/>
      <c r="BA249" s="146"/>
      <c r="BB249" s="146"/>
      <c r="BC249" s="146"/>
      <c r="BD249" s="146"/>
      <c r="BE249" s="455"/>
      <c r="BF249" s="455"/>
      <c r="BG249" s="455"/>
      <c r="BH249" s="455"/>
      <c r="BI249" s="455"/>
      <c r="BJ249" s="455"/>
      <c r="BK249" s="455"/>
      <c r="BL249" s="455"/>
      <c r="BM249" s="455"/>
      <c r="BN249" s="455"/>
      <c r="BO249" s="455"/>
      <c r="BP249" s="455"/>
      <c r="BQ249" s="455"/>
      <c r="BR249" s="455"/>
      <c r="BS249" s="455"/>
      <c r="BT249" s="455"/>
      <c r="BU249" s="455"/>
      <c r="BV249" s="455"/>
      <c r="BW249" s="455"/>
      <c r="BX249" s="455"/>
      <c r="BY249" s="455"/>
    </row>
    <row r="250" spans="1:77" customFormat="1" ht="12.75">
      <c r="A250" s="145"/>
      <c r="B250" s="145"/>
      <c r="C250" s="145"/>
      <c r="D250" s="145"/>
      <c r="E250" s="145"/>
      <c r="F250" s="145"/>
      <c r="G250" s="145"/>
      <c r="H250" s="145"/>
      <c r="I250" s="210"/>
      <c r="J250" s="145"/>
      <c r="K250" s="145"/>
      <c r="L250" s="145"/>
      <c r="M250" s="145"/>
      <c r="N250" s="145"/>
      <c r="O250" s="145"/>
      <c r="P250" s="145"/>
      <c r="Q250" s="145"/>
      <c r="R250" s="145"/>
      <c r="S250" s="146"/>
      <c r="T250" s="457"/>
      <c r="U250" s="456"/>
      <c r="V250" s="455"/>
      <c r="W250" s="471"/>
      <c r="X250" s="471"/>
      <c r="Y250" s="471"/>
      <c r="Z250" s="471"/>
      <c r="AA250" s="471"/>
      <c r="AB250" s="471"/>
      <c r="AC250" s="471"/>
      <c r="AD250" s="471"/>
      <c r="AE250" s="471"/>
      <c r="AF250" s="471"/>
      <c r="AG250" s="471"/>
      <c r="AH250" s="471"/>
      <c r="AI250" s="455"/>
      <c r="AJ250" s="146"/>
      <c r="AK250" s="146"/>
      <c r="AL250" s="146"/>
      <c r="AM250" s="146"/>
      <c r="AN250" s="146"/>
      <c r="AO250" s="146"/>
      <c r="AP250" s="146"/>
      <c r="AQ250" s="146"/>
      <c r="AR250" s="146"/>
      <c r="AS250" s="146"/>
      <c r="AT250" s="146"/>
      <c r="AU250" s="146"/>
      <c r="AV250" s="146"/>
      <c r="AW250" s="146"/>
      <c r="AX250" s="146"/>
      <c r="AY250" s="146"/>
      <c r="AZ250" s="146"/>
      <c r="BA250" s="146"/>
      <c r="BB250" s="146"/>
      <c r="BC250" s="146"/>
      <c r="BD250" s="146"/>
      <c r="BE250" s="455"/>
      <c r="BF250" s="455"/>
      <c r="BG250" s="455"/>
      <c r="BH250" s="455"/>
      <c r="BI250" s="455"/>
      <c r="BJ250" s="455"/>
      <c r="BK250" s="455"/>
      <c r="BL250" s="455"/>
      <c r="BM250" s="455"/>
      <c r="BN250" s="455"/>
      <c r="BO250" s="455"/>
      <c r="BP250" s="455"/>
      <c r="BQ250" s="455"/>
      <c r="BR250" s="455"/>
      <c r="BS250" s="455"/>
      <c r="BT250" s="455"/>
      <c r="BU250" s="455"/>
      <c r="BV250" s="455"/>
      <c r="BW250" s="455"/>
      <c r="BX250" s="455"/>
      <c r="BY250" s="455"/>
    </row>
    <row r="251" spans="1:77" customFormat="1" ht="12.75">
      <c r="A251" s="145"/>
      <c r="B251" s="145"/>
      <c r="C251" s="145"/>
      <c r="D251" s="145"/>
      <c r="E251" s="145"/>
      <c r="F251" s="145"/>
      <c r="G251" s="145"/>
      <c r="H251" s="145"/>
      <c r="I251" s="210"/>
      <c r="J251" s="145"/>
      <c r="K251" s="145"/>
      <c r="L251" s="145"/>
      <c r="M251" s="145"/>
      <c r="N251" s="145"/>
      <c r="O251" s="145"/>
      <c r="P251" s="145"/>
      <c r="Q251" s="145"/>
      <c r="R251" s="145"/>
      <c r="S251" s="146"/>
      <c r="T251" s="457"/>
      <c r="U251" s="456"/>
      <c r="V251" s="455"/>
      <c r="W251" s="471"/>
      <c r="X251" s="471"/>
      <c r="Y251" s="471"/>
      <c r="Z251" s="471"/>
      <c r="AA251" s="471"/>
      <c r="AB251" s="471"/>
      <c r="AC251" s="471"/>
      <c r="AD251" s="471"/>
      <c r="AE251" s="471"/>
      <c r="AF251" s="471"/>
      <c r="AG251" s="471"/>
      <c r="AH251" s="471"/>
      <c r="AI251" s="455"/>
      <c r="AJ251" s="146"/>
      <c r="AK251" s="146"/>
      <c r="AL251" s="146"/>
      <c r="AM251" s="146"/>
      <c r="AN251" s="146"/>
      <c r="AO251" s="146"/>
      <c r="AP251" s="146"/>
      <c r="AQ251" s="146"/>
      <c r="AR251" s="146"/>
      <c r="AS251" s="146"/>
      <c r="AT251" s="146"/>
      <c r="AU251" s="146"/>
      <c r="AV251" s="146"/>
      <c r="AW251" s="146"/>
      <c r="AX251" s="146"/>
      <c r="AY251" s="146"/>
      <c r="AZ251" s="146"/>
      <c r="BA251" s="146"/>
      <c r="BB251" s="146"/>
      <c r="BC251" s="146"/>
      <c r="BD251" s="146"/>
      <c r="BE251" s="455"/>
      <c r="BF251" s="455"/>
      <c r="BG251" s="455"/>
      <c r="BH251" s="455"/>
      <c r="BI251" s="455"/>
      <c r="BJ251" s="455"/>
      <c r="BK251" s="455"/>
      <c r="BL251" s="455"/>
      <c r="BM251" s="455"/>
      <c r="BN251" s="455"/>
      <c r="BO251" s="455"/>
      <c r="BP251" s="455"/>
      <c r="BQ251" s="455"/>
      <c r="BR251" s="455"/>
      <c r="BS251" s="455"/>
      <c r="BT251" s="455"/>
      <c r="BU251" s="455"/>
      <c r="BV251" s="455"/>
      <c r="BW251" s="455"/>
      <c r="BX251" s="455"/>
      <c r="BY251" s="455"/>
    </row>
    <row r="252" spans="1:77" customFormat="1" ht="12.75">
      <c r="A252" s="145"/>
      <c r="B252" s="145"/>
      <c r="C252" s="145"/>
      <c r="D252" s="145"/>
      <c r="E252" s="145"/>
      <c r="F252" s="145"/>
      <c r="G252" s="145"/>
      <c r="H252" s="145"/>
      <c r="I252" s="210"/>
      <c r="J252" s="145"/>
      <c r="K252" s="145"/>
      <c r="L252" s="145"/>
      <c r="M252" s="145"/>
      <c r="N252" s="145"/>
      <c r="O252" s="145"/>
      <c r="P252" s="145"/>
      <c r="Q252" s="145"/>
      <c r="R252" s="145"/>
      <c r="S252" s="146"/>
      <c r="T252" s="457"/>
      <c r="U252" s="456"/>
      <c r="V252" s="455"/>
      <c r="W252" s="471"/>
      <c r="X252" s="471"/>
      <c r="Y252" s="471"/>
      <c r="Z252" s="471"/>
      <c r="AA252" s="471"/>
      <c r="AB252" s="471"/>
      <c r="AC252" s="471"/>
      <c r="AD252" s="471"/>
      <c r="AE252" s="471"/>
      <c r="AF252" s="471"/>
      <c r="AG252" s="471"/>
      <c r="AH252" s="471"/>
      <c r="AI252" s="455"/>
      <c r="AJ252" s="146"/>
      <c r="AK252" s="146"/>
      <c r="AL252" s="146"/>
      <c r="AM252" s="146"/>
      <c r="AN252" s="146"/>
      <c r="AO252" s="146"/>
      <c r="AP252" s="146"/>
      <c r="AQ252" s="146"/>
      <c r="AR252" s="146"/>
      <c r="AS252" s="146"/>
      <c r="AT252" s="146"/>
      <c r="AU252" s="146"/>
      <c r="AV252" s="146"/>
      <c r="AW252" s="146"/>
      <c r="AX252" s="146"/>
      <c r="AY252" s="146"/>
      <c r="AZ252" s="146"/>
      <c r="BA252" s="146"/>
      <c r="BB252" s="146"/>
      <c r="BC252" s="146"/>
      <c r="BD252" s="146"/>
      <c r="BE252" s="455"/>
      <c r="BF252" s="455"/>
      <c r="BG252" s="455"/>
      <c r="BH252" s="455"/>
      <c r="BI252" s="455"/>
      <c r="BJ252" s="455"/>
      <c r="BK252" s="455"/>
      <c r="BL252" s="455"/>
      <c r="BM252" s="455"/>
      <c r="BN252" s="455"/>
      <c r="BO252" s="455"/>
      <c r="BP252" s="455"/>
      <c r="BQ252" s="455"/>
      <c r="BR252" s="455"/>
      <c r="BS252" s="455"/>
      <c r="BT252" s="455"/>
      <c r="BU252" s="455"/>
      <c r="BV252" s="455"/>
      <c r="BW252" s="455"/>
      <c r="BX252" s="455"/>
      <c r="BY252" s="455"/>
    </row>
    <row r="253" spans="1:77" customFormat="1" ht="12.75">
      <c r="A253" s="145"/>
      <c r="B253" s="145"/>
      <c r="C253" s="145"/>
      <c r="D253" s="145"/>
      <c r="E253" s="145"/>
      <c r="F253" s="145"/>
      <c r="G253" s="145"/>
      <c r="H253" s="145"/>
      <c r="I253" s="210"/>
      <c r="J253" s="145"/>
      <c r="K253" s="145"/>
      <c r="L253" s="145"/>
      <c r="M253" s="145"/>
      <c r="N253" s="145"/>
      <c r="O253" s="145"/>
      <c r="P253" s="145"/>
      <c r="Q253" s="145"/>
      <c r="R253" s="145"/>
      <c r="S253" s="146"/>
      <c r="T253" s="457"/>
      <c r="U253" s="456"/>
      <c r="V253" s="455"/>
      <c r="W253" s="471"/>
      <c r="X253" s="471"/>
      <c r="Y253" s="471"/>
      <c r="Z253" s="471"/>
      <c r="AA253" s="471"/>
      <c r="AB253" s="471"/>
      <c r="AC253" s="471"/>
      <c r="AD253" s="471"/>
      <c r="AE253" s="471"/>
      <c r="AF253" s="471"/>
      <c r="AG253" s="471"/>
      <c r="AH253" s="471"/>
      <c r="AI253" s="455"/>
      <c r="AJ253" s="146"/>
      <c r="AK253" s="146"/>
      <c r="AL253" s="146"/>
      <c r="AM253" s="146"/>
      <c r="AN253" s="146"/>
      <c r="AO253" s="146"/>
      <c r="AP253" s="146"/>
      <c r="AQ253" s="146"/>
      <c r="AR253" s="146"/>
      <c r="AS253" s="146"/>
      <c r="AT253" s="146"/>
      <c r="AU253" s="146"/>
      <c r="AV253" s="146"/>
      <c r="AW253" s="146"/>
      <c r="AX253" s="146"/>
      <c r="AY253" s="146"/>
      <c r="AZ253" s="146"/>
      <c r="BA253" s="146"/>
      <c r="BB253" s="146"/>
      <c r="BC253" s="146"/>
      <c r="BD253" s="146"/>
      <c r="BE253" s="455"/>
      <c r="BF253" s="455"/>
      <c r="BG253" s="455"/>
      <c r="BH253" s="455"/>
      <c r="BI253" s="455"/>
      <c r="BJ253" s="455"/>
      <c r="BK253" s="455"/>
      <c r="BL253" s="455"/>
      <c r="BM253" s="455"/>
      <c r="BN253" s="455"/>
      <c r="BO253" s="455"/>
      <c r="BP253" s="455"/>
      <c r="BQ253" s="455"/>
      <c r="BR253" s="455"/>
      <c r="BS253" s="455"/>
      <c r="BT253" s="455"/>
      <c r="BU253" s="455"/>
      <c r="BV253" s="455"/>
      <c r="BW253" s="455"/>
      <c r="BX253" s="455"/>
      <c r="BY253" s="455"/>
    </row>
    <row r="254" spans="1:77" customFormat="1" ht="12.75">
      <c r="A254" s="145"/>
      <c r="B254" s="145"/>
      <c r="C254" s="145"/>
      <c r="D254" s="145"/>
      <c r="E254" s="145"/>
      <c r="F254" s="145"/>
      <c r="G254" s="145"/>
      <c r="H254" s="145"/>
      <c r="I254" s="210"/>
      <c r="J254" s="145"/>
      <c r="K254" s="145"/>
      <c r="L254" s="145"/>
      <c r="M254" s="145"/>
      <c r="N254" s="145"/>
      <c r="O254" s="145"/>
      <c r="P254" s="145"/>
      <c r="Q254" s="145"/>
      <c r="R254" s="145"/>
      <c r="S254" s="146"/>
      <c r="T254" s="457"/>
      <c r="U254" s="456"/>
      <c r="V254" s="455"/>
      <c r="W254" s="471"/>
      <c r="X254" s="471"/>
      <c r="Y254" s="471"/>
      <c r="Z254" s="471"/>
      <c r="AA254" s="471"/>
      <c r="AB254" s="471"/>
      <c r="AC254" s="471"/>
      <c r="AD254" s="471"/>
      <c r="AE254" s="471"/>
      <c r="AF254" s="471"/>
      <c r="AG254" s="471"/>
      <c r="AH254" s="471"/>
      <c r="AI254" s="455"/>
      <c r="AJ254" s="146"/>
      <c r="AK254" s="146"/>
      <c r="AL254" s="146"/>
      <c r="AM254" s="146"/>
      <c r="AN254" s="146"/>
      <c r="AO254" s="146"/>
      <c r="AP254" s="146"/>
      <c r="AQ254" s="146"/>
      <c r="AR254" s="146"/>
      <c r="AS254" s="146"/>
      <c r="AT254" s="146"/>
      <c r="AU254" s="146"/>
      <c r="AV254" s="146"/>
      <c r="AW254" s="146"/>
      <c r="AX254" s="146"/>
      <c r="AY254" s="146"/>
      <c r="AZ254" s="146"/>
      <c r="BA254" s="146"/>
      <c r="BB254" s="146"/>
      <c r="BC254" s="146"/>
      <c r="BD254" s="146"/>
      <c r="BE254" s="455"/>
      <c r="BF254" s="455"/>
      <c r="BG254" s="455"/>
      <c r="BH254" s="455"/>
      <c r="BI254" s="455"/>
      <c r="BJ254" s="455"/>
      <c r="BK254" s="455"/>
      <c r="BL254" s="455"/>
      <c r="BM254" s="455"/>
      <c r="BN254" s="455"/>
      <c r="BO254" s="455"/>
      <c r="BP254" s="455"/>
      <c r="BQ254" s="455"/>
      <c r="BR254" s="455"/>
      <c r="BS254" s="455"/>
      <c r="BT254" s="455"/>
      <c r="BU254" s="455"/>
      <c r="BV254" s="455"/>
      <c r="BW254" s="455"/>
      <c r="BX254" s="455"/>
      <c r="BY254" s="455"/>
    </row>
    <row r="255" spans="1:77" customFormat="1" ht="12.75">
      <c r="A255" s="145"/>
      <c r="B255" s="145"/>
      <c r="C255" s="145"/>
      <c r="D255" s="145"/>
      <c r="E255" s="145"/>
      <c r="F255" s="145"/>
      <c r="G255" s="145"/>
      <c r="H255" s="145"/>
      <c r="I255" s="210"/>
      <c r="J255" s="145"/>
      <c r="K255" s="145"/>
      <c r="L255" s="145"/>
      <c r="M255" s="145"/>
      <c r="N255" s="145"/>
      <c r="O255" s="145"/>
      <c r="P255" s="145"/>
      <c r="Q255" s="145"/>
      <c r="R255" s="145"/>
      <c r="S255" s="146"/>
      <c r="T255" s="457"/>
      <c r="U255" s="456"/>
      <c r="V255" s="455"/>
      <c r="W255" s="471"/>
      <c r="X255" s="471"/>
      <c r="Y255" s="471"/>
      <c r="Z255" s="471"/>
      <c r="AA255" s="471"/>
      <c r="AB255" s="471"/>
      <c r="AC255" s="471"/>
      <c r="AD255" s="471"/>
      <c r="AE255" s="471"/>
      <c r="AF255" s="471"/>
      <c r="AG255" s="471"/>
      <c r="AH255" s="471"/>
      <c r="AI255" s="455"/>
      <c r="AJ255" s="146"/>
      <c r="AK255" s="146"/>
      <c r="AL255" s="146"/>
      <c r="AM255" s="146"/>
      <c r="AN255" s="146"/>
      <c r="AO255" s="146"/>
      <c r="AP255" s="146"/>
      <c r="AQ255" s="146"/>
      <c r="AR255" s="146"/>
      <c r="AS255" s="146"/>
      <c r="AT255" s="146"/>
      <c r="AU255" s="146"/>
      <c r="AV255" s="146"/>
      <c r="AW255" s="146"/>
      <c r="AX255" s="146"/>
      <c r="AY255" s="146"/>
      <c r="AZ255" s="146"/>
      <c r="BA255" s="146"/>
      <c r="BB255" s="146"/>
      <c r="BC255" s="146"/>
      <c r="BD255" s="146"/>
      <c r="BE255" s="455"/>
      <c r="BF255" s="455"/>
      <c r="BG255" s="455"/>
      <c r="BH255" s="455"/>
      <c r="BI255" s="455"/>
      <c r="BJ255" s="455"/>
      <c r="BK255" s="455"/>
      <c r="BL255" s="455"/>
      <c r="BM255" s="455"/>
      <c r="BN255" s="455"/>
      <c r="BO255" s="455"/>
      <c r="BP255" s="455"/>
      <c r="BQ255" s="455"/>
      <c r="BR255" s="455"/>
      <c r="BS255" s="455"/>
      <c r="BT255" s="455"/>
      <c r="BU255" s="455"/>
      <c r="BV255" s="455"/>
      <c r="BW255" s="455"/>
      <c r="BX255" s="455"/>
      <c r="BY255" s="455"/>
    </row>
    <row r="256" spans="1:77" customFormat="1" ht="12.75">
      <c r="A256" s="145"/>
      <c r="B256" s="145"/>
      <c r="C256" s="145"/>
      <c r="D256" s="145"/>
      <c r="E256" s="145"/>
      <c r="F256" s="145"/>
      <c r="G256" s="145"/>
      <c r="H256" s="145"/>
      <c r="I256" s="210"/>
      <c r="J256" s="145"/>
      <c r="K256" s="145"/>
      <c r="L256" s="145"/>
      <c r="M256" s="145"/>
      <c r="N256" s="145"/>
      <c r="O256" s="145"/>
      <c r="P256" s="145"/>
      <c r="Q256" s="145"/>
      <c r="R256" s="145"/>
      <c r="S256" s="146"/>
      <c r="T256" s="457"/>
      <c r="U256" s="456"/>
      <c r="V256" s="455"/>
      <c r="W256" s="471"/>
      <c r="X256" s="471"/>
      <c r="Y256" s="471"/>
      <c r="Z256" s="471"/>
      <c r="AA256" s="471"/>
      <c r="AB256" s="471"/>
      <c r="AC256" s="471"/>
      <c r="AD256" s="471"/>
      <c r="AE256" s="471"/>
      <c r="AF256" s="471"/>
      <c r="AG256" s="471"/>
      <c r="AH256" s="471"/>
      <c r="AI256" s="455"/>
      <c r="AJ256" s="146"/>
      <c r="AK256" s="146"/>
      <c r="AL256" s="146"/>
      <c r="AM256" s="146"/>
      <c r="AN256" s="146"/>
      <c r="AO256" s="146"/>
      <c r="AP256" s="146"/>
      <c r="AQ256" s="146"/>
      <c r="AR256" s="146"/>
      <c r="AS256" s="146"/>
      <c r="AT256" s="146"/>
      <c r="AU256" s="146"/>
      <c r="AV256" s="146"/>
      <c r="AW256" s="146"/>
      <c r="AX256" s="146"/>
      <c r="AY256" s="146"/>
      <c r="AZ256" s="146"/>
      <c r="BA256" s="146"/>
      <c r="BB256" s="146"/>
      <c r="BC256" s="146"/>
      <c r="BD256" s="146"/>
      <c r="BE256" s="455"/>
      <c r="BF256" s="455"/>
      <c r="BG256" s="455"/>
      <c r="BH256" s="455"/>
      <c r="BI256" s="455"/>
      <c r="BJ256" s="455"/>
      <c r="BK256" s="455"/>
      <c r="BL256" s="455"/>
      <c r="BM256" s="455"/>
      <c r="BN256" s="455"/>
      <c r="BO256" s="455"/>
      <c r="BP256" s="455"/>
      <c r="BQ256" s="455"/>
      <c r="BR256" s="455"/>
      <c r="BS256" s="455"/>
      <c r="BT256" s="455"/>
      <c r="BU256" s="455"/>
      <c r="BV256" s="455"/>
      <c r="BW256" s="455"/>
      <c r="BX256" s="455"/>
      <c r="BY256" s="455"/>
    </row>
    <row r="257" spans="1:77" customFormat="1" ht="12.75">
      <c r="A257" s="145"/>
      <c r="B257" s="145"/>
      <c r="C257" s="145"/>
      <c r="D257" s="145"/>
      <c r="E257" s="145"/>
      <c r="F257" s="145"/>
      <c r="G257" s="145"/>
      <c r="H257" s="145"/>
      <c r="I257" s="210"/>
      <c r="J257" s="145"/>
      <c r="K257" s="145"/>
      <c r="L257" s="145"/>
      <c r="M257" s="145"/>
      <c r="N257" s="145"/>
      <c r="O257" s="145"/>
      <c r="P257" s="145"/>
      <c r="Q257" s="145"/>
      <c r="R257" s="145"/>
      <c r="S257" s="146"/>
      <c r="T257" s="457"/>
      <c r="U257" s="456"/>
      <c r="V257" s="455"/>
      <c r="W257" s="471"/>
      <c r="X257" s="471"/>
      <c r="Y257" s="471"/>
      <c r="Z257" s="471"/>
      <c r="AA257" s="471"/>
      <c r="AB257" s="471"/>
      <c r="AC257" s="471"/>
      <c r="AD257" s="471"/>
      <c r="AE257" s="471"/>
      <c r="AF257" s="471"/>
      <c r="AG257" s="471"/>
      <c r="AH257" s="471"/>
      <c r="AI257" s="455"/>
      <c r="AJ257" s="146"/>
      <c r="AK257" s="146"/>
      <c r="AL257" s="146"/>
      <c r="AM257" s="146"/>
      <c r="AN257" s="146"/>
      <c r="AO257" s="146"/>
      <c r="AP257" s="146"/>
      <c r="AQ257" s="146"/>
      <c r="AR257" s="146"/>
      <c r="AS257" s="146"/>
      <c r="AT257" s="146"/>
      <c r="AU257" s="146"/>
      <c r="AV257" s="146"/>
      <c r="AW257" s="146"/>
      <c r="AX257" s="146"/>
      <c r="AY257" s="146"/>
      <c r="AZ257" s="146"/>
      <c r="BA257" s="146"/>
      <c r="BB257" s="146"/>
      <c r="BC257" s="146"/>
      <c r="BD257" s="146"/>
      <c r="BE257" s="455"/>
      <c r="BF257" s="455"/>
      <c r="BG257" s="455"/>
      <c r="BH257" s="455"/>
      <c r="BI257" s="455"/>
      <c r="BJ257" s="455"/>
      <c r="BK257" s="455"/>
      <c r="BL257" s="455"/>
      <c r="BM257" s="455"/>
      <c r="BN257" s="455"/>
      <c r="BO257" s="455"/>
      <c r="BP257" s="455"/>
      <c r="BQ257" s="455"/>
      <c r="BR257" s="455"/>
      <c r="BS257" s="455"/>
      <c r="BT257" s="455"/>
      <c r="BU257" s="455"/>
      <c r="BV257" s="455"/>
      <c r="BW257" s="455"/>
      <c r="BX257" s="455"/>
      <c r="BY257" s="455"/>
    </row>
    <row r="258" spans="1:77" customFormat="1" ht="12.75">
      <c r="A258" s="145"/>
      <c r="B258" s="145"/>
      <c r="C258" s="145"/>
      <c r="D258" s="145"/>
      <c r="E258" s="145"/>
      <c r="F258" s="145"/>
      <c r="G258" s="145"/>
      <c r="H258" s="145"/>
      <c r="I258" s="210"/>
      <c r="J258" s="145"/>
      <c r="K258" s="145"/>
      <c r="L258" s="145"/>
      <c r="M258" s="145"/>
      <c r="N258" s="145"/>
      <c r="O258" s="145"/>
      <c r="P258" s="145"/>
      <c r="Q258" s="145"/>
      <c r="R258" s="145"/>
      <c r="S258" s="146"/>
      <c r="T258" s="457"/>
      <c r="U258" s="456"/>
      <c r="V258" s="455"/>
      <c r="W258" s="471"/>
      <c r="X258" s="471"/>
      <c r="Y258" s="471"/>
      <c r="Z258" s="471"/>
      <c r="AA258" s="471"/>
      <c r="AB258" s="471"/>
      <c r="AC258" s="471"/>
      <c r="AD258" s="471"/>
      <c r="AE258" s="471"/>
      <c r="AF258" s="471"/>
      <c r="AG258" s="471"/>
      <c r="AH258" s="471"/>
      <c r="AI258" s="455"/>
      <c r="AJ258" s="146"/>
      <c r="AK258" s="146"/>
      <c r="AL258" s="146"/>
      <c r="AM258" s="146"/>
      <c r="AN258" s="146"/>
      <c r="AO258" s="146"/>
      <c r="AP258" s="146"/>
      <c r="AQ258" s="146"/>
      <c r="AR258" s="146"/>
      <c r="AS258" s="146"/>
      <c r="AT258" s="146"/>
      <c r="AU258" s="146"/>
      <c r="AV258" s="146"/>
      <c r="AW258" s="146"/>
      <c r="AX258" s="146"/>
      <c r="AY258" s="146"/>
      <c r="AZ258" s="146"/>
      <c r="BA258" s="146"/>
      <c r="BB258" s="146"/>
      <c r="BC258" s="146"/>
      <c r="BD258" s="146"/>
      <c r="BE258" s="455"/>
      <c r="BF258" s="455"/>
      <c r="BG258" s="455"/>
      <c r="BH258" s="455"/>
      <c r="BI258" s="455"/>
      <c r="BJ258" s="455"/>
      <c r="BK258" s="455"/>
      <c r="BL258" s="455"/>
      <c r="BM258" s="455"/>
      <c r="BN258" s="455"/>
      <c r="BO258" s="455"/>
      <c r="BP258" s="455"/>
      <c r="BQ258" s="455"/>
      <c r="BR258" s="455"/>
      <c r="BS258" s="455"/>
      <c r="BT258" s="455"/>
      <c r="BU258" s="455"/>
      <c r="BV258" s="455"/>
      <c r="BW258" s="455"/>
      <c r="BX258" s="455"/>
      <c r="BY258" s="455"/>
    </row>
    <row r="259" spans="1:77" customFormat="1" ht="12.75">
      <c r="A259" s="145"/>
      <c r="B259" s="145"/>
      <c r="C259" s="145"/>
      <c r="D259" s="145"/>
      <c r="E259" s="145"/>
      <c r="F259" s="145"/>
      <c r="G259" s="145"/>
      <c r="H259" s="145"/>
      <c r="I259" s="210"/>
      <c r="J259" s="145"/>
      <c r="K259" s="145"/>
      <c r="L259" s="145"/>
      <c r="M259" s="145"/>
      <c r="N259" s="145"/>
      <c r="O259" s="145"/>
      <c r="P259" s="145"/>
      <c r="Q259" s="145"/>
      <c r="R259" s="145"/>
      <c r="S259" s="146"/>
      <c r="T259" s="457"/>
      <c r="U259" s="456"/>
      <c r="V259" s="455"/>
      <c r="W259" s="471"/>
      <c r="X259" s="471"/>
      <c r="Y259" s="471"/>
      <c r="Z259" s="471"/>
      <c r="AA259" s="471"/>
      <c r="AB259" s="471"/>
      <c r="AC259" s="471"/>
      <c r="AD259" s="471"/>
      <c r="AE259" s="471"/>
      <c r="AF259" s="471"/>
      <c r="AG259" s="471"/>
      <c r="AH259" s="471"/>
      <c r="AI259" s="455"/>
      <c r="AJ259" s="146"/>
      <c r="AK259" s="146"/>
      <c r="AL259" s="146"/>
      <c r="AM259" s="146"/>
      <c r="AN259" s="146"/>
      <c r="AO259" s="146"/>
      <c r="AP259" s="146"/>
      <c r="AQ259" s="146"/>
      <c r="AR259" s="146"/>
      <c r="AS259" s="146"/>
      <c r="AT259" s="146"/>
      <c r="AU259" s="146"/>
      <c r="AV259" s="146"/>
      <c r="AW259" s="146"/>
      <c r="AX259" s="146"/>
      <c r="AY259" s="146"/>
      <c r="AZ259" s="146"/>
      <c r="BA259" s="146"/>
      <c r="BB259" s="146"/>
      <c r="BC259" s="146"/>
      <c r="BD259" s="146"/>
      <c r="BE259" s="455"/>
      <c r="BF259" s="455"/>
      <c r="BG259" s="455"/>
      <c r="BH259" s="455"/>
      <c r="BI259" s="455"/>
      <c r="BJ259" s="455"/>
      <c r="BK259" s="455"/>
      <c r="BL259" s="455"/>
      <c r="BM259" s="455"/>
      <c r="BN259" s="455"/>
      <c r="BO259" s="455"/>
      <c r="BP259" s="455"/>
      <c r="BQ259" s="455"/>
      <c r="BR259" s="455"/>
      <c r="BS259" s="455"/>
      <c r="BT259" s="455"/>
      <c r="BU259" s="455"/>
      <c r="BV259" s="455"/>
      <c r="BW259" s="455"/>
      <c r="BX259" s="455"/>
      <c r="BY259" s="455"/>
    </row>
    <row r="260" spans="1:77" customFormat="1" ht="12.75">
      <c r="A260" s="145"/>
      <c r="B260" s="145"/>
      <c r="C260" s="145"/>
      <c r="D260" s="145"/>
      <c r="E260" s="145"/>
      <c r="F260" s="145"/>
      <c r="G260" s="145"/>
      <c r="H260" s="145"/>
      <c r="I260" s="210"/>
      <c r="J260" s="145"/>
      <c r="K260" s="145"/>
      <c r="L260" s="145"/>
      <c r="M260" s="145"/>
      <c r="N260" s="145"/>
      <c r="O260" s="145"/>
      <c r="P260" s="145"/>
      <c r="Q260" s="145"/>
      <c r="R260" s="145"/>
      <c r="S260" s="146"/>
      <c r="T260" s="457"/>
      <c r="U260" s="456"/>
      <c r="V260" s="455"/>
      <c r="W260" s="471"/>
      <c r="X260" s="471"/>
      <c r="Y260" s="471"/>
      <c r="Z260" s="471"/>
      <c r="AA260" s="471"/>
      <c r="AB260" s="471"/>
      <c r="AC260" s="471"/>
      <c r="AD260" s="471"/>
      <c r="AE260" s="471"/>
      <c r="AF260" s="471"/>
      <c r="AG260" s="471"/>
      <c r="AH260" s="471"/>
      <c r="AI260" s="455"/>
      <c r="AJ260" s="146"/>
      <c r="AK260" s="146"/>
      <c r="AL260" s="146"/>
      <c r="AM260" s="146"/>
      <c r="AN260" s="146"/>
      <c r="AO260" s="146"/>
      <c r="AP260" s="146"/>
      <c r="AQ260" s="146"/>
      <c r="AR260" s="146"/>
      <c r="AS260" s="146"/>
      <c r="AT260" s="146"/>
      <c r="AU260" s="146"/>
      <c r="AV260" s="146"/>
      <c r="AW260" s="146"/>
      <c r="AX260" s="146"/>
      <c r="AY260" s="146"/>
      <c r="AZ260" s="146"/>
      <c r="BA260" s="146"/>
      <c r="BB260" s="146"/>
      <c r="BC260" s="146"/>
      <c r="BD260" s="146"/>
      <c r="BE260" s="455"/>
      <c r="BF260" s="455"/>
      <c r="BG260" s="455"/>
      <c r="BH260" s="455"/>
      <c r="BI260" s="455"/>
      <c r="BJ260" s="455"/>
      <c r="BK260" s="455"/>
      <c r="BL260" s="455"/>
      <c r="BM260" s="455"/>
      <c r="BN260" s="455"/>
      <c r="BO260" s="455"/>
      <c r="BP260" s="455"/>
      <c r="BQ260" s="455"/>
      <c r="BR260" s="455"/>
      <c r="BS260" s="455"/>
      <c r="BT260" s="455"/>
      <c r="BU260" s="455"/>
      <c r="BV260" s="455"/>
      <c r="BW260" s="455"/>
      <c r="BX260" s="455"/>
      <c r="BY260" s="455"/>
    </row>
    <row r="261" spans="1:77" customFormat="1" ht="12.75">
      <c r="A261" s="145"/>
      <c r="B261" s="145"/>
      <c r="C261" s="145"/>
      <c r="D261" s="145"/>
      <c r="E261" s="145"/>
      <c r="F261" s="145"/>
      <c r="G261" s="145"/>
      <c r="H261" s="145"/>
      <c r="I261" s="210"/>
      <c r="J261" s="145"/>
      <c r="K261" s="145"/>
      <c r="L261" s="145"/>
      <c r="M261" s="145"/>
      <c r="N261" s="145"/>
      <c r="O261" s="145"/>
      <c r="P261" s="145"/>
      <c r="Q261" s="145"/>
      <c r="R261" s="145"/>
      <c r="S261" s="146"/>
      <c r="T261" s="457"/>
      <c r="U261" s="456"/>
      <c r="V261" s="455"/>
      <c r="W261" s="471"/>
      <c r="X261" s="471"/>
      <c r="Y261" s="471"/>
      <c r="Z261" s="471"/>
      <c r="AA261" s="471"/>
      <c r="AB261" s="471"/>
      <c r="AC261" s="471"/>
      <c r="AD261" s="471"/>
      <c r="AE261" s="471"/>
      <c r="AF261" s="471"/>
      <c r="AG261" s="471"/>
      <c r="AH261" s="471"/>
      <c r="AI261" s="455"/>
      <c r="AJ261" s="146"/>
      <c r="AK261" s="146"/>
      <c r="AL261" s="146"/>
      <c r="AM261" s="146"/>
      <c r="AN261" s="146"/>
      <c r="AO261" s="146"/>
      <c r="AP261" s="146"/>
      <c r="AQ261" s="146"/>
      <c r="AR261" s="146"/>
      <c r="AS261" s="146"/>
      <c r="AT261" s="146"/>
      <c r="AU261" s="146"/>
      <c r="AV261" s="146"/>
      <c r="AW261" s="146"/>
      <c r="AX261" s="146"/>
      <c r="AY261" s="146"/>
      <c r="AZ261" s="146"/>
      <c r="BA261" s="146"/>
      <c r="BB261" s="146"/>
      <c r="BC261" s="146"/>
      <c r="BD261" s="146"/>
      <c r="BE261" s="455"/>
      <c r="BF261" s="455"/>
      <c r="BG261" s="455"/>
      <c r="BH261" s="455"/>
      <c r="BI261" s="455"/>
      <c r="BJ261" s="455"/>
      <c r="BK261" s="455"/>
      <c r="BL261" s="455"/>
      <c r="BM261" s="455"/>
      <c r="BN261" s="455"/>
      <c r="BO261" s="455"/>
      <c r="BP261" s="455"/>
      <c r="BQ261" s="455"/>
      <c r="BR261" s="455"/>
      <c r="BS261" s="455"/>
      <c r="BT261" s="455"/>
      <c r="BU261" s="455"/>
      <c r="BV261" s="455"/>
      <c r="BW261" s="455"/>
      <c r="BX261" s="455"/>
      <c r="BY261" s="455"/>
    </row>
    <row r="262" spans="1:77" customFormat="1" ht="12.75">
      <c r="A262" s="145"/>
      <c r="B262" s="145"/>
      <c r="C262" s="145"/>
      <c r="D262" s="145"/>
      <c r="E262" s="145"/>
      <c r="F262" s="145"/>
      <c r="G262" s="145"/>
      <c r="H262" s="145"/>
      <c r="I262" s="210"/>
      <c r="J262" s="145"/>
      <c r="K262" s="145"/>
      <c r="L262" s="145"/>
      <c r="M262" s="145"/>
      <c r="N262" s="145"/>
      <c r="O262" s="145"/>
      <c r="P262" s="145"/>
      <c r="Q262" s="145"/>
      <c r="R262" s="145"/>
      <c r="S262" s="146"/>
      <c r="T262" s="457"/>
      <c r="U262" s="456"/>
      <c r="V262" s="455"/>
      <c r="W262" s="471"/>
      <c r="X262" s="471"/>
      <c r="Y262" s="471"/>
      <c r="Z262" s="471"/>
      <c r="AA262" s="471"/>
      <c r="AB262" s="471"/>
      <c r="AC262" s="471"/>
      <c r="AD262" s="471"/>
      <c r="AE262" s="471"/>
      <c r="AF262" s="471"/>
      <c r="AG262" s="471"/>
      <c r="AH262" s="471"/>
      <c r="AI262" s="455"/>
      <c r="AJ262" s="146"/>
      <c r="AK262" s="146"/>
      <c r="AL262" s="146"/>
      <c r="AM262" s="146"/>
      <c r="AN262" s="146"/>
      <c r="AO262" s="146"/>
      <c r="AP262" s="146"/>
      <c r="AQ262" s="146"/>
      <c r="AR262" s="146"/>
      <c r="AS262" s="146"/>
      <c r="AT262" s="146"/>
      <c r="AU262" s="146"/>
      <c r="AV262" s="146"/>
      <c r="AW262" s="146"/>
      <c r="AX262" s="146"/>
      <c r="AY262" s="146"/>
      <c r="AZ262" s="146"/>
      <c r="BA262" s="146"/>
      <c r="BB262" s="146"/>
      <c r="BC262" s="146"/>
      <c r="BD262" s="146"/>
      <c r="BE262" s="455"/>
      <c r="BF262" s="455"/>
      <c r="BG262" s="455"/>
      <c r="BH262" s="455"/>
      <c r="BI262" s="455"/>
      <c r="BJ262" s="455"/>
      <c r="BK262" s="455"/>
      <c r="BL262" s="455"/>
      <c r="BM262" s="455"/>
      <c r="BN262" s="455"/>
      <c r="BO262" s="455"/>
      <c r="BP262" s="455"/>
      <c r="BQ262" s="455"/>
      <c r="BR262" s="455"/>
      <c r="BS262" s="455"/>
      <c r="BT262" s="455"/>
      <c r="BU262" s="455"/>
      <c r="BV262" s="455"/>
      <c r="BW262" s="455"/>
      <c r="BX262" s="455"/>
      <c r="BY262" s="455"/>
    </row>
    <row r="263" spans="1:77" customFormat="1" ht="12.75">
      <c r="A263" s="145"/>
      <c r="B263" s="145"/>
      <c r="C263" s="145"/>
      <c r="D263" s="145"/>
      <c r="E263" s="145"/>
      <c r="F263" s="145"/>
      <c r="G263" s="145"/>
      <c r="H263" s="145"/>
      <c r="I263" s="210"/>
      <c r="J263" s="145"/>
      <c r="K263" s="145"/>
      <c r="L263" s="145"/>
      <c r="M263" s="145"/>
      <c r="N263" s="145"/>
      <c r="O263" s="145"/>
      <c r="P263" s="145"/>
      <c r="Q263" s="145"/>
      <c r="R263" s="145"/>
      <c r="S263" s="146"/>
      <c r="T263" s="457"/>
      <c r="U263" s="456"/>
      <c r="V263" s="455"/>
      <c r="W263" s="471"/>
      <c r="X263" s="471"/>
      <c r="Y263" s="471"/>
      <c r="Z263" s="471"/>
      <c r="AA263" s="471"/>
      <c r="AB263" s="471"/>
      <c r="AC263" s="471"/>
      <c r="AD263" s="471"/>
      <c r="AE263" s="471"/>
      <c r="AF263" s="471"/>
      <c r="AG263" s="471"/>
      <c r="AH263" s="471"/>
      <c r="AI263" s="455"/>
      <c r="AJ263" s="146"/>
      <c r="AK263" s="146"/>
      <c r="AL263" s="146"/>
      <c r="AM263" s="146"/>
      <c r="AN263" s="146"/>
      <c r="AO263" s="146"/>
      <c r="AP263" s="146"/>
      <c r="AQ263" s="146"/>
      <c r="AR263" s="146"/>
      <c r="AS263" s="146"/>
      <c r="AT263" s="146"/>
      <c r="AU263" s="146"/>
      <c r="AV263" s="146"/>
      <c r="AW263" s="146"/>
      <c r="AX263" s="146"/>
      <c r="AY263" s="146"/>
      <c r="AZ263" s="146"/>
      <c r="BA263" s="146"/>
      <c r="BB263" s="146"/>
      <c r="BC263" s="146"/>
      <c r="BD263" s="146"/>
      <c r="BE263" s="455"/>
      <c r="BF263" s="455"/>
      <c r="BG263" s="455"/>
      <c r="BH263" s="455"/>
      <c r="BI263" s="455"/>
      <c r="BJ263" s="455"/>
      <c r="BK263" s="455"/>
      <c r="BL263" s="455"/>
      <c r="BM263" s="455"/>
      <c r="BN263" s="455"/>
      <c r="BO263" s="455"/>
      <c r="BP263" s="455"/>
      <c r="BQ263" s="455"/>
      <c r="BR263" s="455"/>
      <c r="BS263" s="455"/>
      <c r="BT263" s="455"/>
      <c r="BU263" s="455"/>
      <c r="BV263" s="455"/>
      <c r="BW263" s="455"/>
      <c r="BX263" s="455"/>
      <c r="BY263" s="455"/>
    </row>
    <row r="264" spans="1:77" customFormat="1" ht="12.75">
      <c r="A264" s="145"/>
      <c r="B264" s="145"/>
      <c r="C264" s="145"/>
      <c r="D264" s="145"/>
      <c r="E264" s="145"/>
      <c r="F264" s="145"/>
      <c r="G264" s="145"/>
      <c r="H264" s="145"/>
      <c r="I264" s="210"/>
      <c r="J264" s="145"/>
      <c r="K264" s="145"/>
      <c r="L264" s="145"/>
      <c r="M264" s="145"/>
      <c r="N264" s="145"/>
      <c r="O264" s="145"/>
      <c r="P264" s="145"/>
      <c r="Q264" s="145"/>
      <c r="R264" s="145"/>
      <c r="S264" s="146"/>
      <c r="T264" s="457"/>
      <c r="U264" s="456"/>
      <c r="V264" s="455"/>
      <c r="W264" s="471"/>
      <c r="X264" s="471"/>
      <c r="Y264" s="471"/>
      <c r="Z264" s="471"/>
      <c r="AA264" s="471"/>
      <c r="AB264" s="471"/>
      <c r="AC264" s="471"/>
      <c r="AD264" s="471"/>
      <c r="AE264" s="471"/>
      <c r="AF264" s="471"/>
      <c r="AG264" s="471"/>
      <c r="AH264" s="471"/>
      <c r="AI264" s="455"/>
      <c r="AJ264" s="146"/>
      <c r="AK264" s="146"/>
      <c r="AL264" s="146"/>
      <c r="AM264" s="146"/>
      <c r="AN264" s="146"/>
      <c r="AO264" s="146"/>
      <c r="AP264" s="146"/>
      <c r="AQ264" s="146"/>
      <c r="AR264" s="146"/>
      <c r="AS264" s="146"/>
      <c r="AT264" s="146"/>
      <c r="AU264" s="146"/>
      <c r="AV264" s="146"/>
      <c r="AW264" s="146"/>
      <c r="AX264" s="146"/>
      <c r="AY264" s="146"/>
      <c r="AZ264" s="146"/>
      <c r="BA264" s="146"/>
      <c r="BB264" s="146"/>
      <c r="BC264" s="146"/>
      <c r="BD264" s="146"/>
      <c r="BE264" s="455"/>
      <c r="BF264" s="455"/>
      <c r="BG264" s="455"/>
      <c r="BH264" s="455"/>
      <c r="BI264" s="455"/>
      <c r="BJ264" s="455"/>
      <c r="BK264" s="455"/>
      <c r="BL264" s="455"/>
      <c r="BM264" s="455"/>
      <c r="BN264" s="455"/>
      <c r="BO264" s="455"/>
      <c r="BP264" s="455"/>
      <c r="BQ264" s="455"/>
      <c r="BR264" s="455"/>
      <c r="BS264" s="455"/>
      <c r="BT264" s="455"/>
      <c r="BU264" s="455"/>
      <c r="BV264" s="455"/>
      <c r="BW264" s="455"/>
      <c r="BX264" s="455"/>
      <c r="BY264" s="455"/>
    </row>
    <row r="265" spans="1:77" customFormat="1" ht="12.75">
      <c r="A265" s="145"/>
      <c r="B265" s="145"/>
      <c r="C265" s="145"/>
      <c r="D265" s="145"/>
      <c r="E265" s="145"/>
      <c r="F265" s="145"/>
      <c r="G265" s="145"/>
      <c r="H265" s="145"/>
      <c r="I265" s="210"/>
      <c r="J265" s="145"/>
      <c r="K265" s="145"/>
      <c r="L265" s="145"/>
      <c r="M265" s="145"/>
      <c r="N265" s="145"/>
      <c r="O265" s="145"/>
      <c r="P265" s="145"/>
      <c r="Q265" s="145"/>
      <c r="R265" s="145"/>
      <c r="S265" s="146"/>
      <c r="T265" s="457"/>
      <c r="U265" s="456"/>
      <c r="V265" s="455"/>
      <c r="W265" s="471"/>
      <c r="X265" s="471"/>
      <c r="Y265" s="471"/>
      <c r="Z265" s="471"/>
      <c r="AA265" s="471"/>
      <c r="AB265" s="471"/>
      <c r="AC265" s="471"/>
      <c r="AD265" s="471"/>
      <c r="AE265" s="471"/>
      <c r="AF265" s="471"/>
      <c r="AG265" s="471"/>
      <c r="AH265" s="471"/>
      <c r="AI265" s="455"/>
      <c r="AJ265" s="146"/>
      <c r="AK265" s="146"/>
      <c r="AL265" s="146"/>
      <c r="AM265" s="146"/>
      <c r="AN265" s="146"/>
      <c r="AO265" s="146"/>
      <c r="AP265" s="146"/>
      <c r="AQ265" s="146"/>
      <c r="AR265" s="146"/>
      <c r="AS265" s="146"/>
      <c r="AT265" s="146"/>
      <c r="AU265" s="146"/>
      <c r="AV265" s="146"/>
      <c r="AW265" s="146"/>
      <c r="AX265" s="146"/>
      <c r="AY265" s="146"/>
      <c r="AZ265" s="146"/>
      <c r="BA265" s="146"/>
      <c r="BB265" s="146"/>
      <c r="BC265" s="146"/>
      <c r="BD265" s="146"/>
      <c r="BE265" s="455"/>
      <c r="BF265" s="455"/>
      <c r="BG265" s="455"/>
      <c r="BH265" s="455"/>
      <c r="BI265" s="455"/>
      <c r="BJ265" s="455"/>
      <c r="BK265" s="455"/>
      <c r="BL265" s="455"/>
      <c r="BM265" s="455"/>
      <c r="BN265" s="455"/>
      <c r="BO265" s="455"/>
      <c r="BP265" s="455"/>
      <c r="BQ265" s="455"/>
      <c r="BR265" s="455"/>
      <c r="BS265" s="455"/>
      <c r="BT265" s="455"/>
      <c r="BU265" s="455"/>
      <c r="BV265" s="455"/>
      <c r="BW265" s="455"/>
      <c r="BX265" s="455"/>
      <c r="BY265" s="455"/>
    </row>
    <row r="266" spans="1:77" customFormat="1" ht="12.75">
      <c r="A266" s="145"/>
      <c r="B266" s="145"/>
      <c r="C266" s="145"/>
      <c r="D266" s="145"/>
      <c r="E266" s="145"/>
      <c r="F266" s="145"/>
      <c r="G266" s="145"/>
      <c r="H266" s="145"/>
      <c r="I266" s="210"/>
      <c r="J266" s="145"/>
      <c r="K266" s="145"/>
      <c r="L266" s="145"/>
      <c r="M266" s="145"/>
      <c r="N266" s="145"/>
      <c r="O266" s="145"/>
      <c r="P266" s="145"/>
      <c r="Q266" s="145"/>
      <c r="R266" s="145"/>
      <c r="S266" s="146"/>
      <c r="T266" s="457"/>
      <c r="U266" s="456"/>
      <c r="V266" s="455"/>
      <c r="W266" s="471"/>
      <c r="X266" s="471"/>
      <c r="Y266" s="471"/>
      <c r="Z266" s="471"/>
      <c r="AA266" s="471"/>
      <c r="AB266" s="471"/>
      <c r="AC266" s="471"/>
      <c r="AD266" s="471"/>
      <c r="AE266" s="471"/>
      <c r="AF266" s="471"/>
      <c r="AG266" s="472"/>
      <c r="AH266" s="471"/>
      <c r="AI266" s="455"/>
      <c r="AJ266" s="146"/>
      <c r="AK266" s="146"/>
      <c r="AL266" s="146"/>
      <c r="AM266" s="146"/>
      <c r="AN266" s="146"/>
      <c r="AO266" s="146"/>
      <c r="AP266" s="146"/>
      <c r="AQ266" s="146"/>
      <c r="AR266" s="146"/>
      <c r="AS266" s="146"/>
      <c r="AT266" s="146"/>
      <c r="AU266" s="146"/>
      <c r="AV266" s="146"/>
      <c r="AW266" s="146"/>
      <c r="AX266" s="146"/>
      <c r="AY266" s="146"/>
      <c r="AZ266" s="146"/>
      <c r="BA266" s="146"/>
      <c r="BB266" s="146"/>
      <c r="BC266" s="146"/>
      <c r="BD266" s="146"/>
      <c r="BE266" s="455"/>
      <c r="BF266" s="455"/>
      <c r="BG266" s="455"/>
      <c r="BH266" s="455"/>
      <c r="BI266" s="455"/>
      <c r="BJ266" s="455"/>
      <c r="BK266" s="455"/>
      <c r="BL266" s="455"/>
      <c r="BM266" s="455"/>
      <c r="BN266" s="455"/>
      <c r="BO266" s="455"/>
      <c r="BP266" s="455"/>
      <c r="BQ266" s="455"/>
      <c r="BR266" s="455"/>
      <c r="BS266" s="455"/>
      <c r="BT266" s="455"/>
      <c r="BU266" s="455"/>
      <c r="BV266" s="455"/>
      <c r="BW266" s="455"/>
      <c r="BX266" s="455"/>
      <c r="BY266" s="455"/>
    </row>
    <row r="267" spans="1:77" customFormat="1" ht="12.75">
      <c r="A267" s="145"/>
      <c r="B267" s="145"/>
      <c r="C267" s="145"/>
      <c r="D267" s="145"/>
      <c r="E267" s="145"/>
      <c r="F267" s="145"/>
      <c r="G267" s="145"/>
      <c r="H267" s="145"/>
      <c r="I267" s="210"/>
      <c r="J267" s="145"/>
      <c r="K267" s="145"/>
      <c r="L267" s="145"/>
      <c r="M267" s="145"/>
      <c r="N267" s="145"/>
      <c r="O267" s="145"/>
      <c r="P267" s="145"/>
      <c r="Q267" s="145"/>
      <c r="R267" s="145"/>
      <c r="S267" s="146"/>
      <c r="T267" s="457"/>
      <c r="U267" s="456"/>
      <c r="V267" s="455"/>
      <c r="W267" s="471"/>
      <c r="X267" s="471"/>
      <c r="Y267" s="471"/>
      <c r="Z267" s="471"/>
      <c r="AA267" s="471"/>
      <c r="AB267" s="471"/>
      <c r="AC267" s="471"/>
      <c r="AD267" s="471"/>
      <c r="AE267" s="471"/>
      <c r="AF267" s="471"/>
      <c r="AG267" s="471"/>
      <c r="AH267" s="471"/>
      <c r="AI267" s="455"/>
      <c r="AJ267" s="146"/>
      <c r="AK267" s="146"/>
      <c r="AL267" s="146"/>
      <c r="AM267" s="146"/>
      <c r="AN267" s="146"/>
      <c r="AO267" s="146"/>
      <c r="AP267" s="146"/>
      <c r="AQ267" s="146"/>
      <c r="AR267" s="146"/>
      <c r="AS267" s="146"/>
      <c r="AT267" s="146"/>
      <c r="AU267" s="146"/>
      <c r="AV267" s="146"/>
      <c r="AW267" s="146"/>
      <c r="AX267" s="146"/>
      <c r="AY267" s="146"/>
      <c r="AZ267" s="146"/>
      <c r="BA267" s="146"/>
      <c r="BB267" s="146"/>
      <c r="BC267" s="146"/>
      <c r="BD267" s="146"/>
      <c r="BE267" s="455"/>
      <c r="BF267" s="455"/>
      <c r="BG267" s="455"/>
      <c r="BH267" s="455"/>
      <c r="BI267" s="455"/>
      <c r="BJ267" s="455"/>
      <c r="BK267" s="455"/>
      <c r="BL267" s="455"/>
      <c r="BM267" s="455"/>
      <c r="BN267" s="455"/>
      <c r="BO267" s="455"/>
      <c r="BP267" s="455"/>
      <c r="BQ267" s="455"/>
      <c r="BR267" s="455"/>
      <c r="BS267" s="455"/>
      <c r="BT267" s="455"/>
      <c r="BU267" s="455"/>
      <c r="BV267" s="455"/>
      <c r="BW267" s="455"/>
      <c r="BX267" s="455"/>
      <c r="BY267" s="455"/>
    </row>
    <row r="268" spans="1:77" customFormat="1" ht="12.75">
      <c r="A268" s="145"/>
      <c r="B268" s="145"/>
      <c r="C268" s="145"/>
      <c r="D268" s="145"/>
      <c r="E268" s="145"/>
      <c r="F268" s="145"/>
      <c r="G268" s="145"/>
      <c r="H268" s="145"/>
      <c r="I268" s="210"/>
      <c r="J268" s="145"/>
      <c r="K268" s="145"/>
      <c r="L268" s="145"/>
      <c r="M268" s="145"/>
      <c r="N268" s="145"/>
      <c r="O268" s="145"/>
      <c r="P268" s="145"/>
      <c r="Q268" s="145"/>
      <c r="R268" s="145"/>
      <c r="S268" s="146"/>
      <c r="T268" s="457"/>
      <c r="U268" s="456"/>
      <c r="V268" s="455"/>
      <c r="W268" s="471"/>
      <c r="X268" s="471"/>
      <c r="Y268" s="471"/>
      <c r="Z268" s="471"/>
      <c r="AA268" s="471"/>
      <c r="AB268" s="471"/>
      <c r="AC268" s="471"/>
      <c r="AD268" s="471"/>
      <c r="AE268" s="471"/>
      <c r="AF268" s="471"/>
      <c r="AG268" s="471"/>
      <c r="AH268" s="471"/>
      <c r="AI268" s="455"/>
      <c r="AJ268" s="146"/>
      <c r="AK268" s="146"/>
      <c r="AL268" s="146"/>
      <c r="AM268" s="146"/>
      <c r="AN268" s="146"/>
      <c r="AO268" s="146"/>
      <c r="AP268" s="146"/>
      <c r="AQ268" s="146"/>
      <c r="AR268" s="146"/>
      <c r="AS268" s="146"/>
      <c r="AT268" s="146"/>
      <c r="AU268" s="146"/>
      <c r="AV268" s="146"/>
      <c r="AW268" s="146"/>
      <c r="AX268" s="146"/>
      <c r="AY268" s="146"/>
      <c r="AZ268" s="146"/>
      <c r="BA268" s="146"/>
      <c r="BB268" s="146"/>
      <c r="BC268" s="146"/>
      <c r="BD268" s="146"/>
      <c r="BE268" s="455"/>
      <c r="BF268" s="455"/>
      <c r="BG268" s="455"/>
      <c r="BH268" s="455"/>
      <c r="BI268" s="455"/>
      <c r="BJ268" s="455"/>
      <c r="BK268" s="455"/>
      <c r="BL268" s="455"/>
      <c r="BM268" s="455"/>
      <c r="BN268" s="455"/>
      <c r="BO268" s="455"/>
      <c r="BP268" s="455"/>
      <c r="BQ268" s="455"/>
      <c r="BR268" s="455"/>
      <c r="BS268" s="455"/>
      <c r="BT268" s="455"/>
      <c r="BU268" s="455"/>
      <c r="BV268" s="455"/>
      <c r="BW268" s="455"/>
      <c r="BX268" s="455"/>
      <c r="BY268" s="455"/>
    </row>
    <row r="269" spans="1:77" customFormat="1" ht="12.75">
      <c r="A269" s="145"/>
      <c r="B269" s="145"/>
      <c r="C269" s="145"/>
      <c r="D269" s="145"/>
      <c r="E269" s="145"/>
      <c r="F269" s="145"/>
      <c r="G269" s="145"/>
      <c r="H269" s="145"/>
      <c r="I269" s="210"/>
      <c r="J269" s="145"/>
      <c r="K269" s="145"/>
      <c r="L269" s="145"/>
      <c r="M269" s="145"/>
      <c r="N269" s="145"/>
      <c r="O269" s="145"/>
      <c r="P269" s="145"/>
      <c r="Q269" s="145"/>
      <c r="R269" s="145"/>
      <c r="S269" s="146"/>
      <c r="T269" s="457"/>
      <c r="U269" s="456"/>
      <c r="V269" s="455"/>
      <c r="W269" s="471"/>
      <c r="X269" s="471"/>
      <c r="Y269" s="471"/>
      <c r="Z269" s="471"/>
      <c r="AA269" s="471"/>
      <c r="AB269" s="471"/>
      <c r="AC269" s="471"/>
      <c r="AD269" s="471"/>
      <c r="AE269" s="471"/>
      <c r="AF269" s="471"/>
      <c r="AG269" s="471"/>
      <c r="AH269" s="471"/>
      <c r="AI269" s="455"/>
      <c r="AJ269" s="146"/>
      <c r="AK269" s="146"/>
      <c r="AL269" s="146"/>
      <c r="AM269" s="146"/>
      <c r="AN269" s="146"/>
      <c r="AO269" s="146"/>
      <c r="AP269" s="146"/>
      <c r="AQ269" s="146"/>
      <c r="AR269" s="146"/>
      <c r="AS269" s="146"/>
      <c r="AT269" s="146"/>
      <c r="AU269" s="146"/>
      <c r="AV269" s="146"/>
      <c r="AW269" s="146"/>
      <c r="AX269" s="146"/>
      <c r="AY269" s="146"/>
      <c r="AZ269" s="146"/>
      <c r="BA269" s="146"/>
      <c r="BB269" s="146"/>
      <c r="BC269" s="146"/>
      <c r="BD269" s="146"/>
      <c r="BE269" s="455"/>
      <c r="BF269" s="455"/>
      <c r="BG269" s="455"/>
      <c r="BH269" s="455"/>
      <c r="BI269" s="455"/>
      <c r="BJ269" s="455"/>
      <c r="BK269" s="455"/>
      <c r="BL269" s="455"/>
      <c r="BM269" s="455"/>
      <c r="BN269" s="455"/>
      <c r="BO269" s="455"/>
      <c r="BP269" s="455"/>
      <c r="BQ269" s="455"/>
      <c r="BR269" s="455"/>
      <c r="BS269" s="455"/>
      <c r="BT269" s="455"/>
      <c r="BU269" s="455"/>
      <c r="BV269" s="455"/>
      <c r="BW269" s="455"/>
      <c r="BX269" s="455"/>
      <c r="BY269" s="455"/>
    </row>
    <row r="270" spans="1:77" customFormat="1" ht="12.75">
      <c r="A270" s="145"/>
      <c r="B270" s="145"/>
      <c r="C270" s="145"/>
      <c r="D270" s="145"/>
      <c r="E270" s="145"/>
      <c r="F270" s="145"/>
      <c r="G270" s="145"/>
      <c r="H270" s="145"/>
      <c r="I270" s="210"/>
      <c r="J270" s="145"/>
      <c r="K270" s="145"/>
      <c r="L270" s="145"/>
      <c r="M270" s="145"/>
      <c r="N270" s="145"/>
      <c r="O270" s="145"/>
      <c r="P270" s="145"/>
      <c r="Q270" s="145"/>
      <c r="R270" s="145"/>
      <c r="S270" s="146"/>
      <c r="T270" s="457"/>
      <c r="U270" s="456"/>
      <c r="V270" s="455"/>
      <c r="W270" s="471"/>
      <c r="X270" s="471"/>
      <c r="Y270" s="471"/>
      <c r="Z270" s="471"/>
      <c r="AA270" s="471"/>
      <c r="AB270" s="471"/>
      <c r="AC270" s="471"/>
      <c r="AD270" s="471"/>
      <c r="AE270" s="471"/>
      <c r="AF270" s="471"/>
      <c r="AG270" s="471"/>
      <c r="AH270" s="471"/>
      <c r="AI270" s="455"/>
      <c r="AJ270" s="146"/>
      <c r="AK270" s="146"/>
      <c r="AL270" s="146"/>
      <c r="AM270" s="146"/>
      <c r="AN270" s="146"/>
      <c r="AO270" s="146"/>
      <c r="AP270" s="146"/>
      <c r="AQ270" s="146"/>
      <c r="AR270" s="146"/>
      <c r="AS270" s="146"/>
      <c r="AT270" s="146"/>
      <c r="AU270" s="146"/>
      <c r="AV270" s="146"/>
      <c r="AW270" s="146"/>
      <c r="AX270" s="146"/>
      <c r="AY270" s="146"/>
      <c r="AZ270" s="146"/>
      <c r="BA270" s="146"/>
      <c r="BB270" s="146"/>
      <c r="BC270" s="146"/>
      <c r="BD270" s="146"/>
      <c r="BE270" s="455"/>
      <c r="BF270" s="455"/>
      <c r="BG270" s="455"/>
      <c r="BH270" s="455"/>
      <c r="BI270" s="455"/>
      <c r="BJ270" s="455"/>
      <c r="BK270" s="455"/>
      <c r="BL270" s="455"/>
      <c r="BM270" s="455"/>
      <c r="BN270" s="455"/>
      <c r="BO270" s="455"/>
      <c r="BP270" s="455"/>
      <c r="BQ270" s="455"/>
      <c r="BR270" s="455"/>
      <c r="BS270" s="455"/>
      <c r="BT270" s="455"/>
      <c r="BU270" s="455"/>
      <c r="BV270" s="455"/>
      <c r="BW270" s="455"/>
      <c r="BX270" s="455"/>
      <c r="BY270" s="455"/>
    </row>
    <row r="271" spans="1:77" customFormat="1" ht="12.75">
      <c r="A271" s="145"/>
      <c r="B271" s="145"/>
      <c r="C271" s="145"/>
      <c r="D271" s="145"/>
      <c r="E271" s="145"/>
      <c r="F271" s="145"/>
      <c r="G271" s="145"/>
      <c r="H271" s="145"/>
      <c r="I271" s="210"/>
      <c r="J271" s="145"/>
      <c r="K271" s="145"/>
      <c r="L271" s="145"/>
      <c r="M271" s="145"/>
      <c r="N271" s="145"/>
      <c r="O271" s="145"/>
      <c r="P271" s="145"/>
      <c r="Q271" s="145"/>
      <c r="R271" s="145"/>
      <c r="S271" s="146"/>
      <c r="T271" s="457"/>
      <c r="U271" s="456"/>
      <c r="V271" s="455"/>
      <c r="W271" s="471"/>
      <c r="X271" s="471"/>
      <c r="Y271" s="471"/>
      <c r="Z271" s="471"/>
      <c r="AA271" s="471"/>
      <c r="AB271" s="471"/>
      <c r="AC271" s="471"/>
      <c r="AD271" s="471"/>
      <c r="AE271" s="471"/>
      <c r="AF271" s="471"/>
      <c r="AG271" s="471"/>
      <c r="AH271" s="471"/>
      <c r="AI271" s="455"/>
      <c r="AJ271" s="146"/>
      <c r="AK271" s="146"/>
      <c r="AL271" s="146"/>
      <c r="AM271" s="146"/>
      <c r="AN271" s="146"/>
      <c r="AO271" s="146"/>
      <c r="AP271" s="146"/>
      <c r="AQ271" s="146"/>
      <c r="AR271" s="146"/>
      <c r="AS271" s="146"/>
      <c r="AT271" s="146"/>
      <c r="AU271" s="146"/>
      <c r="AV271" s="146"/>
      <c r="AW271" s="146"/>
      <c r="AX271" s="146"/>
      <c r="AY271" s="146"/>
      <c r="AZ271" s="146"/>
      <c r="BA271" s="146"/>
      <c r="BB271" s="146"/>
      <c r="BC271" s="146"/>
      <c r="BD271" s="146"/>
      <c r="BE271" s="455"/>
      <c r="BF271" s="455"/>
      <c r="BG271" s="455"/>
      <c r="BH271" s="455"/>
      <c r="BI271" s="455"/>
      <c r="BJ271" s="455"/>
      <c r="BK271" s="455"/>
      <c r="BL271" s="455"/>
      <c r="BM271" s="455"/>
      <c r="BN271" s="455"/>
      <c r="BO271" s="455"/>
      <c r="BP271" s="455"/>
      <c r="BQ271" s="455"/>
      <c r="BR271" s="455"/>
      <c r="BS271" s="455"/>
      <c r="BT271" s="455"/>
      <c r="BU271" s="455"/>
      <c r="BV271" s="455"/>
      <c r="BW271" s="455"/>
      <c r="BX271" s="455"/>
      <c r="BY271" s="455"/>
    </row>
    <row r="272" spans="1:77" customFormat="1" ht="12.75">
      <c r="A272" s="145"/>
      <c r="B272" s="145"/>
      <c r="C272" s="145"/>
      <c r="D272" s="145"/>
      <c r="E272" s="145"/>
      <c r="F272" s="145"/>
      <c r="G272" s="145"/>
      <c r="H272" s="145"/>
      <c r="I272" s="210"/>
      <c r="J272" s="145"/>
      <c r="K272" s="145"/>
      <c r="L272" s="145"/>
      <c r="M272" s="145"/>
      <c r="N272" s="145"/>
      <c r="O272" s="145"/>
      <c r="P272" s="145"/>
      <c r="Q272" s="145"/>
      <c r="R272" s="145"/>
      <c r="S272" s="146"/>
      <c r="T272" s="457"/>
      <c r="U272" s="456"/>
      <c r="V272" s="455"/>
      <c r="W272" s="471"/>
      <c r="X272" s="471"/>
      <c r="Y272" s="471"/>
      <c r="Z272" s="471"/>
      <c r="AA272" s="471"/>
      <c r="AB272" s="471"/>
      <c r="AC272" s="471"/>
      <c r="AD272" s="471"/>
      <c r="AE272" s="471"/>
      <c r="AF272" s="471"/>
      <c r="AG272" s="471"/>
      <c r="AH272" s="471"/>
      <c r="AI272" s="455"/>
      <c r="AJ272" s="146"/>
      <c r="AK272" s="146"/>
      <c r="AL272" s="146"/>
      <c r="AM272" s="146"/>
      <c r="AN272" s="146"/>
      <c r="AO272" s="146"/>
      <c r="AP272" s="146"/>
      <c r="AQ272" s="146"/>
      <c r="AR272" s="146"/>
      <c r="AS272" s="146"/>
      <c r="AT272" s="146"/>
      <c r="AU272" s="146"/>
      <c r="AV272" s="146"/>
      <c r="AW272" s="146"/>
      <c r="AX272" s="146"/>
      <c r="AY272" s="146"/>
      <c r="AZ272" s="146"/>
      <c r="BA272" s="146"/>
      <c r="BB272" s="146"/>
      <c r="BC272" s="146"/>
      <c r="BD272" s="146"/>
      <c r="BE272" s="455"/>
      <c r="BF272" s="455"/>
      <c r="BG272" s="455"/>
      <c r="BH272" s="455"/>
      <c r="BI272" s="455"/>
      <c r="BJ272" s="455"/>
      <c r="BK272" s="455"/>
      <c r="BL272" s="455"/>
      <c r="BM272" s="455"/>
      <c r="BN272" s="455"/>
      <c r="BO272" s="455"/>
      <c r="BP272" s="455"/>
      <c r="BQ272" s="455"/>
      <c r="BR272" s="455"/>
      <c r="BS272" s="455"/>
      <c r="BT272" s="455"/>
      <c r="BU272" s="455"/>
      <c r="BV272" s="455"/>
      <c r="BW272" s="455"/>
      <c r="BX272" s="455"/>
      <c r="BY272" s="455"/>
    </row>
    <row r="273" spans="1:77" customFormat="1" ht="12.75">
      <c r="A273" s="145"/>
      <c r="B273" s="145"/>
      <c r="C273" s="145"/>
      <c r="D273" s="145"/>
      <c r="E273" s="145"/>
      <c r="F273" s="145"/>
      <c r="G273" s="145"/>
      <c r="H273" s="145"/>
      <c r="I273" s="210"/>
      <c r="J273" s="145"/>
      <c r="K273" s="145"/>
      <c r="L273" s="145"/>
      <c r="M273" s="145"/>
      <c r="N273" s="145"/>
      <c r="O273" s="145"/>
      <c r="P273" s="145"/>
      <c r="Q273" s="145"/>
      <c r="R273" s="145"/>
      <c r="S273" s="146"/>
      <c r="T273" s="457"/>
      <c r="U273" s="456"/>
      <c r="V273" s="455"/>
      <c r="W273" s="471"/>
      <c r="X273" s="471"/>
      <c r="Y273" s="471"/>
      <c r="Z273" s="471"/>
      <c r="AA273" s="471"/>
      <c r="AB273" s="471"/>
      <c r="AC273" s="471"/>
      <c r="AD273" s="471"/>
      <c r="AE273" s="471"/>
      <c r="AF273" s="471"/>
      <c r="AG273" s="471"/>
      <c r="AH273" s="471"/>
      <c r="AI273" s="455"/>
      <c r="AJ273" s="146"/>
      <c r="AK273" s="146"/>
      <c r="AL273" s="146"/>
      <c r="AM273" s="146"/>
      <c r="AN273" s="146"/>
      <c r="AO273" s="146"/>
      <c r="AP273" s="146"/>
      <c r="AQ273" s="146"/>
      <c r="AR273" s="146"/>
      <c r="AS273" s="146"/>
      <c r="AT273" s="146"/>
      <c r="AU273" s="146"/>
      <c r="AV273" s="146"/>
      <c r="AW273" s="146"/>
      <c r="AX273" s="146"/>
      <c r="AY273" s="146"/>
      <c r="AZ273" s="146"/>
      <c r="BA273" s="146"/>
      <c r="BB273" s="146"/>
      <c r="BC273" s="146"/>
      <c r="BD273" s="146"/>
      <c r="BE273" s="455"/>
      <c r="BF273" s="455"/>
      <c r="BG273" s="455"/>
      <c r="BH273" s="455"/>
      <c r="BI273" s="455"/>
      <c r="BJ273" s="455"/>
      <c r="BK273" s="455"/>
      <c r="BL273" s="455"/>
      <c r="BM273" s="455"/>
      <c r="BN273" s="455"/>
      <c r="BO273" s="455"/>
      <c r="BP273" s="455"/>
      <c r="BQ273" s="455"/>
      <c r="BR273" s="455"/>
      <c r="BS273" s="455"/>
      <c r="BT273" s="455"/>
      <c r="BU273" s="455"/>
      <c r="BV273" s="455"/>
      <c r="BW273" s="455"/>
      <c r="BX273" s="455"/>
      <c r="BY273" s="455"/>
    </row>
    <row r="274" spans="1:77" customFormat="1" ht="12.75">
      <c r="A274" s="145"/>
      <c r="B274" s="145"/>
      <c r="C274" s="145"/>
      <c r="D274" s="145"/>
      <c r="E274" s="145"/>
      <c r="F274" s="145"/>
      <c r="G274" s="145"/>
      <c r="H274" s="145"/>
      <c r="I274" s="210"/>
      <c r="J274" s="145"/>
      <c r="K274" s="145"/>
      <c r="L274" s="145"/>
      <c r="M274" s="145"/>
      <c r="N274" s="145"/>
      <c r="O274" s="145"/>
      <c r="P274" s="145"/>
      <c r="Q274" s="145"/>
      <c r="R274" s="145"/>
      <c r="S274" s="146"/>
      <c r="T274" s="457"/>
      <c r="U274" s="456"/>
      <c r="V274" s="455"/>
      <c r="W274" s="471"/>
      <c r="X274" s="471"/>
      <c r="Y274" s="471"/>
      <c r="Z274" s="471"/>
      <c r="AA274" s="471"/>
      <c r="AB274" s="471"/>
      <c r="AC274" s="471"/>
      <c r="AD274" s="471"/>
      <c r="AE274" s="471"/>
      <c r="AF274" s="471"/>
      <c r="AG274" s="471"/>
      <c r="AH274" s="471"/>
      <c r="AI274" s="455"/>
      <c r="AJ274" s="146"/>
      <c r="AK274" s="146"/>
      <c r="AL274" s="146"/>
      <c r="AM274" s="146"/>
      <c r="AN274" s="146"/>
      <c r="AO274" s="146"/>
      <c r="AP274" s="146"/>
      <c r="AQ274" s="146"/>
      <c r="AR274" s="146"/>
      <c r="AS274" s="146"/>
      <c r="AT274" s="146"/>
      <c r="AU274" s="146"/>
      <c r="AV274" s="146"/>
      <c r="AW274" s="146"/>
      <c r="AX274" s="146"/>
      <c r="AY274" s="146"/>
      <c r="AZ274" s="146"/>
      <c r="BA274" s="146"/>
      <c r="BB274" s="146"/>
      <c r="BC274" s="146"/>
      <c r="BD274" s="146"/>
      <c r="BE274" s="455"/>
      <c r="BF274" s="455"/>
      <c r="BG274" s="455"/>
      <c r="BH274" s="455"/>
      <c r="BI274" s="455"/>
      <c r="BJ274" s="455"/>
      <c r="BK274" s="455"/>
      <c r="BL274" s="455"/>
      <c r="BM274" s="455"/>
      <c r="BN274" s="455"/>
      <c r="BO274" s="455"/>
      <c r="BP274" s="455"/>
      <c r="BQ274" s="455"/>
      <c r="BR274" s="455"/>
      <c r="BS274" s="455"/>
      <c r="BT274" s="455"/>
      <c r="BU274" s="455"/>
      <c r="BV274" s="455"/>
      <c r="BW274" s="455"/>
      <c r="BX274" s="455"/>
      <c r="BY274" s="455"/>
    </row>
    <row r="275" spans="1:77" customFormat="1" ht="12.75">
      <c r="A275" s="145"/>
      <c r="B275" s="145"/>
      <c r="C275" s="145"/>
      <c r="D275" s="145"/>
      <c r="E275" s="145"/>
      <c r="F275" s="145"/>
      <c r="G275" s="145"/>
      <c r="H275" s="145"/>
      <c r="I275" s="210"/>
      <c r="J275" s="145"/>
      <c r="K275" s="145"/>
      <c r="L275" s="145"/>
      <c r="M275" s="145"/>
      <c r="N275" s="145"/>
      <c r="O275" s="145"/>
      <c r="P275" s="145"/>
      <c r="Q275" s="145"/>
      <c r="R275" s="145"/>
      <c r="S275" s="146"/>
      <c r="T275" s="457"/>
      <c r="U275" s="456"/>
      <c r="V275" s="455"/>
      <c r="W275" s="471"/>
      <c r="X275" s="471"/>
      <c r="Y275" s="471"/>
      <c r="Z275" s="471"/>
      <c r="AA275" s="471"/>
      <c r="AB275" s="471"/>
      <c r="AC275" s="471"/>
      <c r="AD275" s="471"/>
      <c r="AE275" s="471"/>
      <c r="AF275" s="471"/>
      <c r="AG275" s="471"/>
      <c r="AH275" s="471"/>
      <c r="AI275" s="455"/>
      <c r="AJ275" s="146"/>
      <c r="AK275" s="146"/>
      <c r="AL275" s="146"/>
      <c r="AM275" s="146"/>
      <c r="AN275" s="146"/>
      <c r="AO275" s="146"/>
      <c r="AP275" s="146"/>
      <c r="AQ275" s="146"/>
      <c r="AR275" s="146"/>
      <c r="AS275" s="146"/>
      <c r="AT275" s="146"/>
      <c r="AU275" s="146"/>
      <c r="AV275" s="146"/>
      <c r="AW275" s="146"/>
      <c r="AX275" s="146"/>
      <c r="AY275" s="146"/>
      <c r="AZ275" s="146"/>
      <c r="BA275" s="146"/>
      <c r="BB275" s="146"/>
      <c r="BC275" s="146"/>
      <c r="BD275" s="146"/>
      <c r="BE275" s="455"/>
      <c r="BF275" s="455"/>
      <c r="BG275" s="455"/>
      <c r="BH275" s="455"/>
      <c r="BI275" s="455"/>
      <c r="BJ275" s="455"/>
      <c r="BK275" s="455"/>
      <c r="BL275" s="455"/>
      <c r="BM275" s="455"/>
      <c r="BN275" s="455"/>
      <c r="BO275" s="455"/>
      <c r="BP275" s="455"/>
      <c r="BQ275" s="455"/>
      <c r="BR275" s="455"/>
      <c r="BS275" s="455"/>
      <c r="BT275" s="455"/>
      <c r="BU275" s="455"/>
      <c r="BV275" s="455"/>
      <c r="BW275" s="455"/>
      <c r="BX275" s="455"/>
      <c r="BY275" s="455"/>
    </row>
    <row r="276" spans="1:77" customFormat="1" ht="12.75">
      <c r="A276" s="145"/>
      <c r="B276" s="145"/>
      <c r="C276" s="145"/>
      <c r="D276" s="145"/>
      <c r="E276" s="145"/>
      <c r="F276" s="145"/>
      <c r="G276" s="145"/>
      <c r="H276" s="145"/>
      <c r="I276" s="210"/>
      <c r="J276" s="145"/>
      <c r="K276" s="145"/>
      <c r="L276" s="145"/>
      <c r="M276" s="145"/>
      <c r="N276" s="145"/>
      <c r="O276" s="145"/>
      <c r="P276" s="145"/>
      <c r="Q276" s="145"/>
      <c r="R276" s="145"/>
      <c r="S276" s="146"/>
      <c r="T276" s="457"/>
      <c r="U276" s="456"/>
      <c r="V276" s="455"/>
      <c r="W276" s="471"/>
      <c r="X276" s="471"/>
      <c r="Y276" s="471"/>
      <c r="Z276" s="471"/>
      <c r="AA276" s="471"/>
      <c r="AB276" s="471"/>
      <c r="AC276" s="471"/>
      <c r="AD276" s="471"/>
      <c r="AE276" s="471"/>
      <c r="AF276" s="471"/>
      <c r="AG276" s="471"/>
      <c r="AH276" s="471"/>
      <c r="AI276" s="455"/>
      <c r="AJ276" s="146"/>
      <c r="AK276" s="146"/>
      <c r="AL276" s="146"/>
      <c r="AM276" s="146"/>
      <c r="AN276" s="146"/>
      <c r="AO276" s="146"/>
      <c r="AP276" s="146"/>
      <c r="AQ276" s="146"/>
      <c r="AR276" s="146"/>
      <c r="AS276" s="146"/>
      <c r="AT276" s="146"/>
      <c r="AU276" s="146"/>
      <c r="AV276" s="146"/>
      <c r="AW276" s="146"/>
      <c r="AX276" s="146"/>
      <c r="AY276" s="146"/>
      <c r="AZ276" s="146"/>
      <c r="BA276" s="146"/>
      <c r="BB276" s="146"/>
      <c r="BC276" s="146"/>
      <c r="BD276" s="146"/>
      <c r="BE276" s="455"/>
      <c r="BF276" s="455"/>
      <c r="BG276" s="455"/>
      <c r="BH276" s="455"/>
      <c r="BI276" s="455"/>
      <c r="BJ276" s="455"/>
      <c r="BK276" s="455"/>
      <c r="BL276" s="455"/>
      <c r="BM276" s="455"/>
      <c r="BN276" s="455"/>
      <c r="BO276" s="455"/>
      <c r="BP276" s="455"/>
      <c r="BQ276" s="455"/>
      <c r="BR276" s="455"/>
      <c r="BS276" s="455"/>
      <c r="BT276" s="455"/>
      <c r="BU276" s="455"/>
      <c r="BV276" s="455"/>
      <c r="BW276" s="455"/>
      <c r="BX276" s="455"/>
      <c r="BY276" s="455"/>
    </row>
    <row r="277" spans="1:77" customFormat="1" ht="12.75">
      <c r="A277" s="145"/>
      <c r="B277" s="145"/>
      <c r="C277" s="145"/>
      <c r="D277" s="145"/>
      <c r="E277" s="145"/>
      <c r="F277" s="145"/>
      <c r="G277" s="145"/>
      <c r="H277" s="145"/>
      <c r="I277" s="210"/>
      <c r="J277" s="145"/>
      <c r="K277" s="145"/>
      <c r="L277" s="145"/>
      <c r="M277" s="145"/>
      <c r="N277" s="145"/>
      <c r="O277" s="145"/>
      <c r="P277" s="145"/>
      <c r="Q277" s="145"/>
      <c r="R277" s="145"/>
      <c r="S277" s="146"/>
      <c r="T277" s="457"/>
      <c r="U277" s="456"/>
      <c r="V277" s="455"/>
      <c r="W277" s="471"/>
      <c r="X277" s="471"/>
      <c r="Y277" s="471"/>
      <c r="Z277" s="471"/>
      <c r="AA277" s="471"/>
      <c r="AB277" s="471"/>
      <c r="AC277" s="471"/>
      <c r="AD277" s="471"/>
      <c r="AE277" s="471"/>
      <c r="AF277" s="471"/>
      <c r="AG277" s="471"/>
      <c r="AH277" s="471"/>
      <c r="AI277" s="455"/>
      <c r="AJ277" s="146"/>
      <c r="AK277" s="146"/>
      <c r="AL277" s="146"/>
      <c r="AM277" s="146"/>
      <c r="AN277" s="146"/>
      <c r="AO277" s="146"/>
      <c r="AP277" s="146"/>
      <c r="AQ277" s="146"/>
      <c r="AR277" s="146"/>
      <c r="AS277" s="146"/>
      <c r="AT277" s="146"/>
      <c r="AU277" s="146"/>
      <c r="AV277" s="146"/>
      <c r="AW277" s="146"/>
      <c r="AX277" s="146"/>
      <c r="AY277" s="146"/>
      <c r="AZ277" s="146"/>
      <c r="BA277" s="146"/>
      <c r="BB277" s="146"/>
      <c r="BC277" s="146"/>
      <c r="BD277" s="146"/>
      <c r="BE277" s="455"/>
      <c r="BF277" s="455"/>
      <c r="BG277" s="455"/>
      <c r="BH277" s="455"/>
      <c r="BI277" s="455"/>
      <c r="BJ277" s="455"/>
      <c r="BK277" s="455"/>
      <c r="BL277" s="455"/>
      <c r="BM277" s="455"/>
      <c r="BN277" s="455"/>
      <c r="BO277" s="455"/>
      <c r="BP277" s="455"/>
      <c r="BQ277" s="455"/>
      <c r="BR277" s="455"/>
      <c r="BS277" s="455"/>
      <c r="BT277" s="455"/>
      <c r="BU277" s="455"/>
      <c r="BV277" s="455"/>
      <c r="BW277" s="455"/>
      <c r="BX277" s="455"/>
      <c r="BY277" s="455"/>
    </row>
    <row r="278" spans="1:77" customFormat="1" ht="12.75">
      <c r="A278" s="145"/>
      <c r="B278" s="145"/>
      <c r="C278" s="145"/>
      <c r="D278" s="145"/>
      <c r="E278" s="145"/>
      <c r="F278" s="145"/>
      <c r="G278" s="145"/>
      <c r="H278" s="145"/>
      <c r="I278" s="210"/>
      <c r="J278" s="145"/>
      <c r="K278" s="145"/>
      <c r="L278" s="145"/>
      <c r="M278" s="145"/>
      <c r="N278" s="145"/>
      <c r="O278" s="145"/>
      <c r="P278" s="145"/>
      <c r="Q278" s="145"/>
      <c r="R278" s="145"/>
      <c r="S278" s="146"/>
      <c r="T278" s="457"/>
      <c r="U278" s="456"/>
      <c r="V278" s="455"/>
      <c r="W278" s="471"/>
      <c r="X278" s="471"/>
      <c r="Y278" s="471"/>
      <c r="Z278" s="471"/>
      <c r="AA278" s="471"/>
      <c r="AB278" s="471"/>
      <c r="AC278" s="471"/>
      <c r="AD278" s="471"/>
      <c r="AE278" s="471"/>
      <c r="AF278" s="471"/>
      <c r="AG278" s="471"/>
      <c r="AH278" s="471"/>
      <c r="AI278" s="455"/>
      <c r="AJ278" s="146"/>
      <c r="AK278" s="146"/>
      <c r="AL278" s="146"/>
      <c r="AM278" s="146"/>
      <c r="AN278" s="146"/>
      <c r="AO278" s="146"/>
      <c r="AP278" s="146"/>
      <c r="AQ278" s="146"/>
      <c r="AR278" s="146"/>
      <c r="AS278" s="146"/>
      <c r="AT278" s="146"/>
      <c r="AU278" s="146"/>
      <c r="AV278" s="146"/>
      <c r="AW278" s="146"/>
      <c r="AX278" s="146"/>
      <c r="AY278" s="146"/>
      <c r="AZ278" s="146"/>
      <c r="BA278" s="146"/>
      <c r="BB278" s="146"/>
      <c r="BC278" s="146"/>
      <c r="BD278" s="146"/>
      <c r="BE278" s="455"/>
      <c r="BF278" s="455"/>
      <c r="BG278" s="455"/>
      <c r="BH278" s="455"/>
      <c r="BI278" s="455"/>
      <c r="BJ278" s="455"/>
      <c r="BK278" s="455"/>
      <c r="BL278" s="455"/>
      <c r="BM278" s="455"/>
      <c r="BN278" s="455"/>
      <c r="BO278" s="455"/>
      <c r="BP278" s="455"/>
      <c r="BQ278" s="455"/>
      <c r="BR278" s="455"/>
      <c r="BS278" s="455"/>
      <c r="BT278" s="455"/>
      <c r="BU278" s="455"/>
      <c r="BV278" s="455"/>
      <c r="BW278" s="455"/>
      <c r="BX278" s="455"/>
      <c r="BY278" s="455"/>
    </row>
    <row r="279" spans="1:77" customFormat="1" ht="12.75">
      <c r="A279" s="145"/>
      <c r="B279" s="145"/>
      <c r="C279" s="145"/>
      <c r="D279" s="145"/>
      <c r="E279" s="145"/>
      <c r="F279" s="145"/>
      <c r="G279" s="145"/>
      <c r="H279" s="145"/>
      <c r="I279" s="210"/>
      <c r="J279" s="145"/>
      <c r="K279" s="145"/>
      <c r="L279" s="145"/>
      <c r="M279" s="145"/>
      <c r="N279" s="145"/>
      <c r="O279" s="145"/>
      <c r="P279" s="145"/>
      <c r="Q279" s="145"/>
      <c r="R279" s="145"/>
      <c r="S279" s="146"/>
      <c r="T279" s="457"/>
      <c r="U279" s="456"/>
      <c r="V279" s="455"/>
      <c r="W279" s="471"/>
      <c r="X279" s="471"/>
      <c r="Y279" s="471"/>
      <c r="Z279" s="471"/>
      <c r="AA279" s="471"/>
      <c r="AB279" s="471"/>
      <c r="AC279" s="471"/>
      <c r="AD279" s="471"/>
      <c r="AE279" s="471"/>
      <c r="AF279" s="471"/>
      <c r="AG279" s="471"/>
      <c r="AH279" s="471"/>
      <c r="AI279" s="455"/>
      <c r="AJ279" s="146"/>
      <c r="AK279" s="146"/>
      <c r="AL279" s="146"/>
      <c r="AM279" s="146"/>
      <c r="AN279" s="146"/>
      <c r="AO279" s="146"/>
      <c r="AP279" s="146"/>
      <c r="AQ279" s="146"/>
      <c r="AR279" s="146"/>
      <c r="AS279" s="146"/>
      <c r="AT279" s="146"/>
      <c r="AU279" s="146"/>
      <c r="AV279" s="146"/>
      <c r="AW279" s="146"/>
      <c r="AX279" s="146"/>
      <c r="AY279" s="146"/>
      <c r="AZ279" s="146"/>
      <c r="BA279" s="146"/>
      <c r="BB279" s="146"/>
      <c r="BC279" s="146"/>
      <c r="BD279" s="146"/>
      <c r="BE279" s="455"/>
      <c r="BF279" s="455"/>
      <c r="BG279" s="455"/>
      <c r="BH279" s="455"/>
      <c r="BI279" s="455"/>
      <c r="BJ279" s="455"/>
      <c r="BK279" s="455"/>
      <c r="BL279" s="455"/>
      <c r="BM279" s="455"/>
      <c r="BN279" s="455"/>
      <c r="BO279" s="455"/>
      <c r="BP279" s="455"/>
      <c r="BQ279" s="455"/>
      <c r="BR279" s="455"/>
      <c r="BS279" s="455"/>
      <c r="BT279" s="455"/>
      <c r="BU279" s="455"/>
      <c r="BV279" s="455"/>
      <c r="BW279" s="455"/>
      <c r="BX279" s="455"/>
      <c r="BY279" s="455"/>
    </row>
    <row r="280" spans="1:77" customFormat="1" ht="12.75">
      <c r="A280" s="145"/>
      <c r="B280" s="145"/>
      <c r="C280" s="145"/>
      <c r="D280" s="145"/>
      <c r="E280" s="145"/>
      <c r="F280" s="145"/>
      <c r="G280" s="145"/>
      <c r="H280" s="145"/>
      <c r="I280" s="210"/>
      <c r="J280" s="145"/>
      <c r="K280" s="145"/>
      <c r="L280" s="145"/>
      <c r="M280" s="145"/>
      <c r="N280" s="145"/>
      <c r="O280" s="145"/>
      <c r="P280" s="145"/>
      <c r="Q280" s="145"/>
      <c r="R280" s="145"/>
      <c r="S280" s="146"/>
      <c r="T280" s="457"/>
      <c r="U280" s="456"/>
      <c r="V280" s="455"/>
      <c r="W280" s="471"/>
      <c r="X280" s="471"/>
      <c r="Y280" s="471"/>
      <c r="Z280" s="471"/>
      <c r="AA280" s="471"/>
      <c r="AB280" s="471"/>
      <c r="AC280" s="471"/>
      <c r="AD280" s="471"/>
      <c r="AE280" s="471"/>
      <c r="AF280" s="471"/>
      <c r="AG280" s="471"/>
      <c r="AH280" s="471"/>
      <c r="AI280" s="455"/>
      <c r="AJ280" s="146"/>
      <c r="AK280" s="146"/>
      <c r="AL280" s="146"/>
      <c r="AM280" s="146"/>
      <c r="AN280" s="146"/>
      <c r="AO280" s="146"/>
      <c r="AP280" s="146"/>
      <c r="AQ280" s="146"/>
      <c r="AR280" s="146"/>
      <c r="AS280" s="146"/>
      <c r="AT280" s="146"/>
      <c r="AU280" s="146"/>
      <c r="AV280" s="146"/>
      <c r="AW280" s="146"/>
      <c r="AX280" s="146"/>
      <c r="AY280" s="146"/>
      <c r="AZ280" s="146"/>
      <c r="BA280" s="146"/>
      <c r="BB280" s="146"/>
      <c r="BC280" s="146"/>
      <c r="BD280" s="146"/>
      <c r="BE280" s="455"/>
      <c r="BF280" s="455"/>
      <c r="BG280" s="455"/>
      <c r="BH280" s="455"/>
      <c r="BI280" s="455"/>
      <c r="BJ280" s="455"/>
      <c r="BK280" s="455"/>
      <c r="BL280" s="455"/>
      <c r="BM280" s="455"/>
      <c r="BN280" s="455"/>
      <c r="BO280" s="455"/>
      <c r="BP280" s="455"/>
      <c r="BQ280" s="455"/>
      <c r="BR280" s="455"/>
      <c r="BS280" s="455"/>
      <c r="BT280" s="455"/>
      <c r="BU280" s="455"/>
      <c r="BV280" s="455"/>
      <c r="BW280" s="455"/>
      <c r="BX280" s="455"/>
      <c r="BY280" s="455"/>
    </row>
    <row r="281" spans="1:77" customFormat="1" ht="12.75">
      <c r="A281" s="145"/>
      <c r="B281" s="145"/>
      <c r="C281" s="145"/>
      <c r="D281" s="145"/>
      <c r="E281" s="145"/>
      <c r="F281" s="145"/>
      <c r="G281" s="145"/>
      <c r="H281" s="145"/>
      <c r="I281" s="210"/>
      <c r="J281" s="145"/>
      <c r="K281" s="145"/>
      <c r="L281" s="145"/>
      <c r="M281" s="145"/>
      <c r="N281" s="145"/>
      <c r="O281" s="145"/>
      <c r="P281" s="145"/>
      <c r="Q281" s="145"/>
      <c r="R281" s="145"/>
      <c r="S281" s="146"/>
      <c r="T281" s="457"/>
      <c r="U281" s="456"/>
      <c r="V281" s="455"/>
      <c r="W281" s="471"/>
      <c r="X281" s="471"/>
      <c r="Y281" s="471"/>
      <c r="Z281" s="471"/>
      <c r="AA281" s="471"/>
      <c r="AB281" s="471"/>
      <c r="AC281" s="471"/>
      <c r="AD281" s="471"/>
      <c r="AE281" s="471"/>
      <c r="AF281" s="471"/>
      <c r="AG281" s="471"/>
      <c r="AH281" s="471"/>
      <c r="AI281" s="455"/>
      <c r="AJ281" s="146"/>
      <c r="AK281" s="146"/>
      <c r="AL281" s="146"/>
      <c r="AM281" s="146"/>
      <c r="AN281" s="146"/>
      <c r="AO281" s="146"/>
      <c r="AP281" s="146"/>
      <c r="AQ281" s="146"/>
      <c r="AR281" s="146"/>
      <c r="AS281" s="146"/>
      <c r="AT281" s="146"/>
      <c r="AU281" s="146"/>
      <c r="AV281" s="146"/>
      <c r="AW281" s="146"/>
      <c r="AX281" s="146"/>
      <c r="AY281" s="146"/>
      <c r="AZ281" s="146"/>
      <c r="BA281" s="146"/>
      <c r="BB281" s="146"/>
      <c r="BC281" s="146"/>
      <c r="BD281" s="146"/>
      <c r="BE281" s="455"/>
      <c r="BF281" s="455"/>
      <c r="BG281" s="455"/>
      <c r="BH281" s="455"/>
      <c r="BI281" s="455"/>
      <c r="BJ281" s="455"/>
      <c r="BK281" s="455"/>
      <c r="BL281" s="455"/>
      <c r="BM281" s="455"/>
      <c r="BN281" s="455"/>
      <c r="BO281" s="455"/>
      <c r="BP281" s="455"/>
      <c r="BQ281" s="455"/>
      <c r="BR281" s="455"/>
      <c r="BS281" s="455"/>
      <c r="BT281" s="455"/>
      <c r="BU281" s="455"/>
      <c r="BV281" s="455"/>
      <c r="BW281" s="455"/>
      <c r="BX281" s="455"/>
      <c r="BY281" s="455"/>
    </row>
    <row r="282" spans="1:77" customFormat="1" ht="12.75">
      <c r="A282" s="145"/>
      <c r="B282" s="145"/>
      <c r="C282" s="145"/>
      <c r="D282" s="145"/>
      <c r="E282" s="145"/>
      <c r="F282" s="145"/>
      <c r="G282" s="145"/>
      <c r="H282" s="145"/>
      <c r="I282" s="210"/>
      <c r="J282" s="145"/>
      <c r="K282" s="145"/>
      <c r="L282" s="145"/>
      <c r="M282" s="145"/>
      <c r="N282" s="145"/>
      <c r="O282" s="145"/>
      <c r="P282" s="145"/>
      <c r="Q282" s="145"/>
      <c r="R282" s="145"/>
      <c r="S282" s="146"/>
      <c r="T282" s="457"/>
      <c r="U282" s="456"/>
      <c r="V282" s="455"/>
      <c r="W282" s="471"/>
      <c r="X282" s="471"/>
      <c r="Y282" s="471"/>
      <c r="Z282" s="471"/>
      <c r="AA282" s="471"/>
      <c r="AB282" s="471"/>
      <c r="AC282" s="471"/>
      <c r="AD282" s="471"/>
      <c r="AE282" s="471"/>
      <c r="AF282" s="471"/>
      <c r="AG282" s="471"/>
      <c r="AH282" s="471"/>
      <c r="AI282" s="455"/>
      <c r="AJ282" s="146"/>
      <c r="AK282" s="146"/>
      <c r="AL282" s="146"/>
      <c r="AM282" s="146"/>
      <c r="AN282" s="146"/>
      <c r="AO282" s="146"/>
      <c r="AP282" s="146"/>
      <c r="AQ282" s="146"/>
      <c r="AR282" s="146"/>
      <c r="AS282" s="146"/>
      <c r="AT282" s="146"/>
      <c r="AU282" s="146"/>
      <c r="AV282" s="146"/>
      <c r="AW282" s="146"/>
      <c r="AX282" s="146"/>
      <c r="AY282" s="146"/>
      <c r="AZ282" s="146"/>
      <c r="BA282" s="146"/>
      <c r="BB282" s="146"/>
      <c r="BC282" s="146"/>
      <c r="BD282" s="146"/>
      <c r="BE282" s="455"/>
      <c r="BF282" s="455"/>
      <c r="BG282" s="455"/>
      <c r="BH282" s="455"/>
      <c r="BI282" s="455"/>
      <c r="BJ282" s="455"/>
      <c r="BK282" s="455"/>
      <c r="BL282" s="455"/>
      <c r="BM282" s="455"/>
      <c r="BN282" s="455"/>
      <c r="BO282" s="455"/>
      <c r="BP282" s="455"/>
      <c r="BQ282" s="455"/>
      <c r="BR282" s="455"/>
      <c r="BS282" s="455"/>
      <c r="BT282" s="455"/>
      <c r="BU282" s="455"/>
      <c r="BV282" s="455"/>
      <c r="BW282" s="455"/>
      <c r="BX282" s="455"/>
      <c r="BY282" s="455"/>
    </row>
    <row r="283" spans="1:77" customFormat="1" ht="12.75">
      <c r="A283" s="145"/>
      <c r="B283" s="145"/>
      <c r="C283" s="145"/>
      <c r="D283" s="145"/>
      <c r="E283" s="145"/>
      <c r="F283" s="145"/>
      <c r="G283" s="145"/>
      <c r="H283" s="145"/>
      <c r="I283" s="210"/>
      <c r="J283" s="145"/>
      <c r="K283" s="145"/>
      <c r="L283" s="145"/>
      <c r="M283" s="145"/>
      <c r="N283" s="145"/>
      <c r="O283" s="145"/>
      <c r="P283" s="145"/>
      <c r="Q283" s="145"/>
      <c r="R283" s="145"/>
      <c r="S283" s="146"/>
      <c r="T283" s="457"/>
      <c r="U283" s="456"/>
      <c r="V283" s="455"/>
      <c r="W283" s="471"/>
      <c r="X283" s="471"/>
      <c r="Y283" s="471"/>
      <c r="Z283" s="471"/>
      <c r="AA283" s="471"/>
      <c r="AB283" s="471"/>
      <c r="AC283" s="471"/>
      <c r="AD283" s="471"/>
      <c r="AE283" s="471"/>
      <c r="AF283" s="471"/>
      <c r="AG283" s="471"/>
      <c r="AH283" s="471"/>
      <c r="AI283" s="455"/>
      <c r="AJ283" s="146"/>
      <c r="AK283" s="146"/>
      <c r="AL283" s="146"/>
      <c r="AM283" s="146"/>
      <c r="AN283" s="146"/>
      <c r="AO283" s="146"/>
      <c r="AP283" s="146"/>
      <c r="AQ283" s="146"/>
      <c r="AR283" s="146"/>
      <c r="AS283" s="146"/>
      <c r="AT283" s="146"/>
      <c r="AU283" s="146"/>
      <c r="AV283" s="146"/>
      <c r="AW283" s="146"/>
      <c r="AX283" s="146"/>
      <c r="AY283" s="146"/>
      <c r="AZ283" s="146"/>
      <c r="BA283" s="146"/>
      <c r="BB283" s="146"/>
      <c r="BC283" s="146"/>
      <c r="BD283" s="146"/>
      <c r="BE283" s="455"/>
      <c r="BF283" s="455"/>
      <c r="BG283" s="455"/>
      <c r="BH283" s="455"/>
      <c r="BI283" s="455"/>
      <c r="BJ283" s="455"/>
      <c r="BK283" s="455"/>
      <c r="BL283" s="455"/>
      <c r="BM283" s="455"/>
      <c r="BN283" s="455"/>
      <c r="BO283" s="455"/>
      <c r="BP283" s="455"/>
      <c r="BQ283" s="455"/>
      <c r="BR283" s="455"/>
      <c r="BS283" s="455"/>
      <c r="BT283" s="455"/>
      <c r="BU283" s="455"/>
      <c r="BV283" s="455"/>
      <c r="BW283" s="455"/>
      <c r="BX283" s="455"/>
      <c r="BY283" s="455"/>
    </row>
    <row r="284" spans="1:77" customFormat="1" ht="12.75">
      <c r="A284" s="145"/>
      <c r="B284" s="145"/>
      <c r="C284" s="145"/>
      <c r="D284" s="145"/>
      <c r="E284" s="145"/>
      <c r="F284" s="145"/>
      <c r="G284" s="145"/>
      <c r="H284" s="145"/>
      <c r="I284" s="210"/>
      <c r="J284" s="145"/>
      <c r="K284" s="145"/>
      <c r="L284" s="145"/>
      <c r="M284" s="145"/>
      <c r="N284" s="145"/>
      <c r="O284" s="145"/>
      <c r="P284" s="145"/>
      <c r="Q284" s="145"/>
      <c r="R284" s="145"/>
      <c r="S284" s="146"/>
      <c r="T284" s="457"/>
      <c r="U284" s="456"/>
      <c r="V284" s="455"/>
      <c r="W284" s="471"/>
      <c r="X284" s="471"/>
      <c r="Y284" s="471"/>
      <c r="Z284" s="471"/>
      <c r="AA284" s="471"/>
      <c r="AB284" s="471"/>
      <c r="AC284" s="471"/>
      <c r="AD284" s="471"/>
      <c r="AE284" s="471"/>
      <c r="AF284" s="471"/>
      <c r="AG284" s="471"/>
      <c r="AH284" s="471"/>
      <c r="AI284" s="455"/>
      <c r="AJ284" s="146"/>
      <c r="AK284" s="146"/>
      <c r="AL284" s="146"/>
      <c r="AM284" s="146"/>
      <c r="AN284" s="146"/>
      <c r="AO284" s="146"/>
      <c r="AP284" s="146"/>
      <c r="AQ284" s="146"/>
      <c r="AR284" s="146"/>
      <c r="AS284" s="146"/>
      <c r="AT284" s="146"/>
      <c r="AU284" s="146"/>
      <c r="AV284" s="146"/>
      <c r="AW284" s="146"/>
      <c r="AX284" s="146"/>
      <c r="AY284" s="146"/>
      <c r="AZ284" s="146"/>
      <c r="BA284" s="146"/>
      <c r="BB284" s="146"/>
      <c r="BC284" s="146"/>
      <c r="BD284" s="146"/>
      <c r="BE284" s="455"/>
      <c r="BF284" s="455"/>
      <c r="BG284" s="455"/>
      <c r="BH284" s="455"/>
      <c r="BI284" s="455"/>
      <c r="BJ284" s="455"/>
      <c r="BK284" s="455"/>
      <c r="BL284" s="455"/>
      <c r="BM284" s="455"/>
      <c r="BN284" s="455"/>
      <c r="BO284" s="455"/>
      <c r="BP284" s="455"/>
      <c r="BQ284" s="455"/>
      <c r="BR284" s="455"/>
      <c r="BS284" s="455"/>
      <c r="BT284" s="455"/>
      <c r="BU284" s="455"/>
      <c r="BV284" s="455"/>
      <c r="BW284" s="455"/>
      <c r="BX284" s="455"/>
      <c r="BY284" s="455"/>
    </row>
    <row r="285" spans="1:77" customFormat="1" ht="12.75">
      <c r="A285" s="145"/>
      <c r="B285" s="145"/>
      <c r="C285" s="145"/>
      <c r="D285" s="145"/>
      <c r="E285" s="145"/>
      <c r="F285" s="145"/>
      <c r="G285" s="145"/>
      <c r="H285" s="145"/>
      <c r="I285" s="210"/>
      <c r="J285" s="145"/>
      <c r="K285" s="145"/>
      <c r="L285" s="145"/>
      <c r="M285" s="145"/>
      <c r="N285" s="145"/>
      <c r="O285" s="145"/>
      <c r="P285" s="145"/>
      <c r="Q285" s="145"/>
      <c r="R285" s="145"/>
      <c r="S285" s="146"/>
      <c r="T285" s="457"/>
      <c r="U285" s="456"/>
      <c r="V285" s="455"/>
      <c r="W285" s="471"/>
      <c r="X285" s="471"/>
      <c r="Y285" s="471"/>
      <c r="Z285" s="471"/>
      <c r="AA285" s="471"/>
      <c r="AB285" s="471"/>
      <c r="AC285" s="471"/>
      <c r="AD285" s="471"/>
      <c r="AE285" s="471"/>
      <c r="AF285" s="471"/>
      <c r="AG285" s="471"/>
      <c r="AH285" s="471"/>
      <c r="AI285" s="455"/>
      <c r="AJ285" s="146"/>
      <c r="AK285" s="146"/>
      <c r="AL285" s="146"/>
      <c r="AM285" s="146"/>
      <c r="AN285" s="146"/>
      <c r="AO285" s="146"/>
      <c r="AP285" s="146"/>
      <c r="AQ285" s="146"/>
      <c r="AR285" s="146"/>
      <c r="AS285" s="146"/>
      <c r="AT285" s="146"/>
      <c r="AU285" s="146"/>
      <c r="AV285" s="146"/>
      <c r="AW285" s="146"/>
      <c r="AX285" s="146"/>
      <c r="AY285" s="146"/>
      <c r="AZ285" s="146"/>
      <c r="BA285" s="146"/>
      <c r="BB285" s="146"/>
      <c r="BC285" s="146"/>
      <c r="BD285" s="146"/>
      <c r="BE285" s="455"/>
      <c r="BF285" s="455"/>
      <c r="BG285" s="455"/>
      <c r="BH285" s="455"/>
      <c r="BI285" s="455"/>
      <c r="BJ285" s="455"/>
      <c r="BK285" s="455"/>
      <c r="BL285" s="455"/>
      <c r="BM285" s="455"/>
      <c r="BN285" s="455"/>
      <c r="BO285" s="455"/>
      <c r="BP285" s="455"/>
      <c r="BQ285" s="455"/>
      <c r="BR285" s="455"/>
      <c r="BS285" s="455"/>
      <c r="BT285" s="455"/>
      <c r="BU285" s="455"/>
      <c r="BV285" s="455"/>
      <c r="BW285" s="455"/>
      <c r="BX285" s="455"/>
      <c r="BY285" s="455"/>
    </row>
    <row r="286" spans="1:77" customFormat="1" ht="12.75">
      <c r="A286" s="145"/>
      <c r="B286" s="145"/>
      <c r="C286" s="145"/>
      <c r="D286" s="145"/>
      <c r="E286" s="145"/>
      <c r="F286" s="145"/>
      <c r="G286" s="145"/>
      <c r="H286" s="145"/>
      <c r="I286" s="210"/>
      <c r="J286" s="145"/>
      <c r="K286" s="145"/>
      <c r="L286" s="145"/>
      <c r="M286" s="145"/>
      <c r="N286" s="145"/>
      <c r="O286" s="145"/>
      <c r="P286" s="145"/>
      <c r="Q286" s="145"/>
      <c r="R286" s="145"/>
      <c r="S286" s="146"/>
      <c r="T286" s="457"/>
      <c r="U286" s="456"/>
      <c r="V286" s="455"/>
      <c r="W286" s="471"/>
      <c r="X286" s="471"/>
      <c r="Y286" s="471"/>
      <c r="Z286" s="471"/>
      <c r="AA286" s="471"/>
      <c r="AB286" s="471"/>
      <c r="AC286" s="471"/>
      <c r="AD286" s="471"/>
      <c r="AE286" s="471"/>
      <c r="AF286" s="471"/>
      <c r="AG286" s="471"/>
      <c r="AH286" s="471"/>
      <c r="AI286" s="455"/>
      <c r="AJ286" s="146"/>
      <c r="AK286" s="146"/>
      <c r="AL286" s="146"/>
      <c r="AM286" s="146"/>
      <c r="AN286" s="146"/>
      <c r="AO286" s="146"/>
      <c r="AP286" s="146"/>
      <c r="AQ286" s="146"/>
      <c r="AR286" s="146"/>
      <c r="AS286" s="146"/>
      <c r="AT286" s="146"/>
      <c r="AU286" s="146"/>
      <c r="AV286" s="146"/>
      <c r="AW286" s="146"/>
      <c r="AX286" s="146"/>
      <c r="AY286" s="146"/>
      <c r="AZ286" s="146"/>
      <c r="BA286" s="146"/>
      <c r="BB286" s="146"/>
      <c r="BC286" s="146"/>
      <c r="BD286" s="146"/>
      <c r="BE286" s="455"/>
      <c r="BF286" s="455"/>
      <c r="BG286" s="455"/>
      <c r="BH286" s="455"/>
      <c r="BI286" s="455"/>
      <c r="BJ286" s="455"/>
      <c r="BK286" s="455"/>
      <c r="BL286" s="455"/>
      <c r="BM286" s="455"/>
      <c r="BN286" s="455"/>
      <c r="BO286" s="455"/>
      <c r="BP286" s="455"/>
      <c r="BQ286" s="455"/>
      <c r="BR286" s="455"/>
      <c r="BS286" s="455"/>
      <c r="BT286" s="455"/>
      <c r="BU286" s="455"/>
      <c r="BV286" s="455"/>
      <c r="BW286" s="455"/>
      <c r="BX286" s="455"/>
      <c r="BY286" s="455"/>
    </row>
    <row r="287" spans="1:77" customFormat="1" ht="12.75">
      <c r="A287" s="145"/>
      <c r="B287" s="145"/>
      <c r="C287" s="145"/>
      <c r="D287" s="145"/>
      <c r="E287" s="145"/>
      <c r="F287" s="145"/>
      <c r="G287" s="145"/>
      <c r="H287" s="145"/>
      <c r="I287" s="210"/>
      <c r="J287" s="145"/>
      <c r="K287" s="145"/>
      <c r="L287" s="145"/>
      <c r="M287" s="145"/>
      <c r="N287" s="145"/>
      <c r="O287" s="145"/>
      <c r="P287" s="145"/>
      <c r="Q287" s="145"/>
      <c r="R287" s="145"/>
      <c r="S287" s="146"/>
      <c r="T287" s="457"/>
      <c r="U287" s="456"/>
      <c r="V287" s="455"/>
      <c r="W287" s="471"/>
      <c r="X287" s="471"/>
      <c r="Y287" s="471"/>
      <c r="Z287" s="471"/>
      <c r="AA287" s="471"/>
      <c r="AB287" s="471"/>
      <c r="AC287" s="471"/>
      <c r="AD287" s="471"/>
      <c r="AE287" s="471"/>
      <c r="AF287" s="471"/>
      <c r="AG287" s="471"/>
      <c r="AH287" s="471"/>
      <c r="AI287" s="455"/>
      <c r="AJ287" s="146"/>
      <c r="AK287" s="146"/>
      <c r="AL287" s="146"/>
      <c r="AM287" s="146"/>
      <c r="AN287" s="146"/>
      <c r="AO287" s="146"/>
      <c r="AP287" s="146"/>
      <c r="AQ287" s="146"/>
      <c r="AR287" s="146"/>
      <c r="AS287" s="146"/>
      <c r="AT287" s="146"/>
      <c r="AU287" s="146"/>
      <c r="AV287" s="146"/>
      <c r="AW287" s="146"/>
      <c r="AX287" s="146"/>
      <c r="AY287" s="146"/>
      <c r="AZ287" s="146"/>
      <c r="BA287" s="146"/>
      <c r="BB287" s="146"/>
      <c r="BC287" s="146"/>
      <c r="BD287" s="146"/>
      <c r="BE287" s="455"/>
      <c r="BF287" s="455"/>
      <c r="BG287" s="455"/>
      <c r="BH287" s="455"/>
      <c r="BI287" s="455"/>
      <c r="BJ287" s="455"/>
      <c r="BK287" s="455"/>
      <c r="BL287" s="455"/>
      <c r="BM287" s="455"/>
      <c r="BN287" s="455"/>
      <c r="BO287" s="455"/>
      <c r="BP287" s="455"/>
      <c r="BQ287" s="455"/>
      <c r="BR287" s="455"/>
      <c r="BS287" s="455"/>
      <c r="BT287" s="455"/>
      <c r="BU287" s="455"/>
      <c r="BV287" s="455"/>
      <c r="BW287" s="455"/>
      <c r="BX287" s="455"/>
      <c r="BY287" s="455"/>
    </row>
    <row r="288" spans="1:77" customFormat="1" ht="12.75">
      <c r="A288" s="145"/>
      <c r="B288" s="145"/>
      <c r="C288" s="145"/>
      <c r="D288" s="145"/>
      <c r="E288" s="145"/>
      <c r="F288" s="145"/>
      <c r="G288" s="145"/>
      <c r="H288" s="145"/>
      <c r="I288" s="210"/>
      <c r="J288" s="145"/>
      <c r="K288" s="145"/>
      <c r="L288" s="145"/>
      <c r="M288" s="145"/>
      <c r="N288" s="145"/>
      <c r="O288" s="145"/>
      <c r="P288" s="145"/>
      <c r="Q288" s="145"/>
      <c r="R288" s="145"/>
      <c r="S288" s="146"/>
      <c r="T288" s="457"/>
      <c r="U288" s="456"/>
      <c r="V288" s="455"/>
      <c r="W288" s="471"/>
      <c r="X288" s="471"/>
      <c r="Y288" s="471"/>
      <c r="Z288" s="471"/>
      <c r="AA288" s="471"/>
      <c r="AB288" s="471"/>
      <c r="AC288" s="471"/>
      <c r="AD288" s="471"/>
      <c r="AE288" s="471"/>
      <c r="AF288" s="471"/>
      <c r="AG288" s="471"/>
      <c r="AH288" s="471"/>
      <c r="AI288" s="455"/>
      <c r="AJ288" s="146"/>
      <c r="AK288" s="146"/>
      <c r="AL288" s="146"/>
      <c r="AM288" s="146"/>
      <c r="AN288" s="146"/>
      <c r="AO288" s="146"/>
      <c r="AP288" s="146"/>
      <c r="AQ288" s="146"/>
      <c r="AR288" s="146"/>
      <c r="AS288" s="146"/>
      <c r="AT288" s="146"/>
      <c r="AU288" s="146"/>
      <c r="AV288" s="146"/>
      <c r="AW288" s="146"/>
      <c r="AX288" s="146"/>
      <c r="AY288" s="146"/>
      <c r="AZ288" s="146"/>
      <c r="BA288" s="146"/>
      <c r="BB288" s="146"/>
      <c r="BC288" s="146"/>
      <c r="BD288" s="146"/>
      <c r="BE288" s="455"/>
      <c r="BF288" s="455"/>
      <c r="BG288" s="455"/>
      <c r="BH288" s="455"/>
      <c r="BI288" s="455"/>
      <c r="BJ288" s="455"/>
      <c r="BK288" s="455"/>
      <c r="BL288" s="455"/>
      <c r="BM288" s="455"/>
      <c r="BN288" s="455"/>
      <c r="BO288" s="455"/>
      <c r="BP288" s="455"/>
      <c r="BQ288" s="455"/>
      <c r="BR288" s="455"/>
      <c r="BS288" s="455"/>
      <c r="BT288" s="455"/>
      <c r="BU288" s="455"/>
      <c r="BV288" s="455"/>
      <c r="BW288" s="455"/>
      <c r="BX288" s="455"/>
      <c r="BY288" s="455"/>
    </row>
    <row r="289" spans="1:77" customFormat="1" ht="12.75">
      <c r="A289" s="145"/>
      <c r="B289" s="145"/>
      <c r="C289" s="145"/>
      <c r="D289" s="145"/>
      <c r="E289" s="145"/>
      <c r="F289" s="145"/>
      <c r="G289" s="145"/>
      <c r="H289" s="145"/>
      <c r="I289" s="210"/>
      <c r="J289" s="145"/>
      <c r="K289" s="145"/>
      <c r="L289" s="145"/>
      <c r="M289" s="145"/>
      <c r="N289" s="145"/>
      <c r="O289" s="145"/>
      <c r="P289" s="145"/>
      <c r="Q289" s="145"/>
      <c r="R289" s="145"/>
      <c r="S289" s="146"/>
      <c r="T289" s="457"/>
      <c r="U289" s="456"/>
      <c r="V289" s="455"/>
      <c r="W289" s="471"/>
      <c r="X289" s="471"/>
      <c r="Y289" s="471"/>
      <c r="Z289" s="471"/>
      <c r="AA289" s="471"/>
      <c r="AB289" s="471"/>
      <c r="AC289" s="471"/>
      <c r="AD289" s="471"/>
      <c r="AE289" s="471"/>
      <c r="AF289" s="471"/>
      <c r="AG289" s="471"/>
      <c r="AH289" s="471"/>
      <c r="AI289" s="455"/>
      <c r="AJ289" s="146"/>
      <c r="AK289" s="146"/>
      <c r="AL289" s="146"/>
      <c r="AM289" s="146"/>
      <c r="AN289" s="146"/>
      <c r="AO289" s="146"/>
      <c r="AP289" s="146"/>
      <c r="AQ289" s="146"/>
      <c r="AR289" s="146"/>
      <c r="AS289" s="146"/>
      <c r="AT289" s="146"/>
      <c r="AU289" s="146"/>
      <c r="AV289" s="146"/>
      <c r="AW289" s="146"/>
      <c r="AX289" s="146"/>
      <c r="AY289" s="146"/>
      <c r="AZ289" s="146"/>
      <c r="BA289" s="146"/>
      <c r="BB289" s="146"/>
      <c r="BC289" s="146"/>
      <c r="BD289" s="146"/>
      <c r="BE289" s="455"/>
      <c r="BF289" s="455"/>
      <c r="BG289" s="455"/>
      <c r="BH289" s="455"/>
      <c r="BI289" s="455"/>
      <c r="BJ289" s="455"/>
      <c r="BK289" s="455"/>
      <c r="BL289" s="455"/>
      <c r="BM289" s="455"/>
      <c r="BN289" s="455"/>
      <c r="BO289" s="455"/>
      <c r="BP289" s="455"/>
      <c r="BQ289" s="455"/>
      <c r="BR289" s="455"/>
      <c r="BS289" s="455"/>
      <c r="BT289" s="455"/>
      <c r="BU289" s="455"/>
      <c r="BV289" s="455"/>
      <c r="BW289" s="455"/>
      <c r="BX289" s="455"/>
      <c r="BY289" s="455"/>
    </row>
    <row r="290" spans="1:77" customFormat="1" ht="12.75">
      <c r="A290" s="145"/>
      <c r="B290" s="145"/>
      <c r="C290" s="145"/>
      <c r="D290" s="145"/>
      <c r="E290" s="145"/>
      <c r="F290" s="145"/>
      <c r="G290" s="145"/>
      <c r="H290" s="145"/>
      <c r="I290" s="210"/>
      <c r="J290" s="145"/>
      <c r="K290" s="145"/>
      <c r="L290" s="145"/>
      <c r="M290" s="145"/>
      <c r="N290" s="145"/>
      <c r="O290" s="145"/>
      <c r="P290" s="145"/>
      <c r="Q290" s="145"/>
      <c r="R290" s="145"/>
      <c r="S290" s="146"/>
      <c r="T290" s="457"/>
      <c r="U290" s="456"/>
      <c r="V290" s="455"/>
      <c r="W290" s="471"/>
      <c r="X290" s="471"/>
      <c r="Y290" s="471"/>
      <c r="Z290" s="471"/>
      <c r="AA290" s="471"/>
      <c r="AB290" s="471"/>
      <c r="AC290" s="471"/>
      <c r="AD290" s="471"/>
      <c r="AE290" s="471"/>
      <c r="AF290" s="471"/>
      <c r="AG290" s="471"/>
      <c r="AH290" s="471"/>
      <c r="AI290" s="455"/>
      <c r="AJ290" s="146"/>
      <c r="AK290" s="146"/>
      <c r="AL290" s="146"/>
      <c r="AM290" s="146"/>
      <c r="AN290" s="146"/>
      <c r="AO290" s="146"/>
      <c r="AP290" s="146"/>
      <c r="AQ290" s="146"/>
      <c r="AR290" s="146"/>
      <c r="AS290" s="146"/>
      <c r="AT290" s="146"/>
      <c r="AU290" s="146"/>
      <c r="AV290" s="146"/>
      <c r="AW290" s="146"/>
      <c r="AX290" s="146"/>
      <c r="AY290" s="146"/>
      <c r="AZ290" s="146"/>
      <c r="BA290" s="146"/>
      <c r="BB290" s="146"/>
      <c r="BC290" s="146"/>
      <c r="BD290" s="146"/>
      <c r="BE290" s="455"/>
      <c r="BF290" s="455"/>
      <c r="BG290" s="455"/>
      <c r="BH290" s="455"/>
      <c r="BI290" s="455"/>
      <c r="BJ290" s="455"/>
      <c r="BK290" s="455"/>
      <c r="BL290" s="455"/>
      <c r="BM290" s="455"/>
      <c r="BN290" s="455"/>
      <c r="BO290" s="455"/>
      <c r="BP290" s="455"/>
      <c r="BQ290" s="455"/>
      <c r="BR290" s="455"/>
      <c r="BS290" s="455"/>
      <c r="BT290" s="455"/>
      <c r="BU290" s="455"/>
      <c r="BV290" s="455"/>
      <c r="BW290" s="455"/>
      <c r="BX290" s="455"/>
      <c r="BY290" s="455"/>
    </row>
    <row r="291" spans="1:77" customFormat="1" ht="12.75">
      <c r="A291" s="145"/>
      <c r="B291" s="145"/>
      <c r="C291" s="145"/>
      <c r="D291" s="145"/>
      <c r="E291" s="145"/>
      <c r="F291" s="145"/>
      <c r="G291" s="145"/>
      <c r="H291" s="145"/>
      <c r="I291" s="210"/>
      <c r="J291" s="145"/>
      <c r="K291" s="145"/>
      <c r="L291" s="145"/>
      <c r="M291" s="145"/>
      <c r="N291" s="145"/>
      <c r="O291" s="145"/>
      <c r="P291" s="145"/>
      <c r="Q291" s="145"/>
      <c r="R291" s="145"/>
      <c r="S291" s="146"/>
      <c r="T291" s="456"/>
      <c r="U291" s="456"/>
      <c r="V291" s="455"/>
      <c r="W291" s="471"/>
      <c r="X291" s="471"/>
      <c r="Y291" s="471"/>
      <c r="Z291" s="471"/>
      <c r="AA291" s="471"/>
      <c r="AB291" s="471"/>
      <c r="AC291" s="471"/>
      <c r="AD291" s="471"/>
      <c r="AE291" s="471"/>
      <c r="AF291" s="471"/>
      <c r="AG291" s="471"/>
      <c r="AH291" s="471"/>
      <c r="AI291" s="455"/>
      <c r="AJ291" s="146"/>
      <c r="AK291" s="146"/>
      <c r="AL291" s="146"/>
      <c r="AM291" s="146"/>
      <c r="AN291" s="146"/>
      <c r="AO291" s="146"/>
      <c r="AP291" s="146"/>
      <c r="AQ291" s="146"/>
      <c r="AR291" s="146"/>
      <c r="AS291" s="146"/>
      <c r="AT291" s="146"/>
      <c r="AU291" s="146"/>
      <c r="AV291" s="146"/>
      <c r="AW291" s="146"/>
      <c r="AX291" s="146"/>
      <c r="AY291" s="146"/>
      <c r="AZ291" s="146"/>
      <c r="BA291" s="146"/>
      <c r="BB291" s="146"/>
      <c r="BC291" s="146"/>
      <c r="BD291" s="146"/>
      <c r="BE291" s="455"/>
      <c r="BF291" s="455"/>
      <c r="BG291" s="455"/>
      <c r="BH291" s="455"/>
      <c r="BI291" s="455"/>
      <c r="BJ291" s="455"/>
      <c r="BK291" s="455"/>
      <c r="BL291" s="455"/>
      <c r="BM291" s="455"/>
      <c r="BN291" s="455"/>
      <c r="BO291" s="455"/>
      <c r="BP291" s="455"/>
      <c r="BQ291" s="455"/>
      <c r="BR291" s="455"/>
      <c r="BS291" s="455"/>
      <c r="BT291" s="455"/>
      <c r="BU291" s="455"/>
      <c r="BV291" s="455"/>
      <c r="BW291" s="455"/>
      <c r="BX291" s="455"/>
      <c r="BY291" s="455"/>
    </row>
    <row r="292" spans="1:77" customFormat="1" ht="12.75">
      <c r="A292" s="145"/>
      <c r="B292" s="145"/>
      <c r="C292" s="145"/>
      <c r="D292" s="145"/>
      <c r="E292" s="145"/>
      <c r="F292" s="145"/>
      <c r="G292" s="145"/>
      <c r="H292" s="145"/>
      <c r="I292" s="210"/>
      <c r="J292" s="145"/>
      <c r="K292" s="145"/>
      <c r="L292" s="145"/>
      <c r="M292" s="145"/>
      <c r="N292" s="145"/>
      <c r="O292" s="145"/>
      <c r="P292" s="145"/>
      <c r="Q292" s="145"/>
      <c r="R292" s="145"/>
      <c r="S292" s="146"/>
      <c r="T292" s="456"/>
      <c r="U292" s="456"/>
      <c r="V292" s="455"/>
      <c r="W292" s="471"/>
      <c r="X292" s="471"/>
      <c r="Y292" s="471"/>
      <c r="Z292" s="471"/>
      <c r="AA292" s="471"/>
      <c r="AB292" s="471"/>
      <c r="AC292" s="471"/>
      <c r="AD292" s="471"/>
      <c r="AE292" s="471"/>
      <c r="AF292" s="471"/>
      <c r="AG292" s="471"/>
      <c r="AH292" s="471"/>
      <c r="AI292" s="455"/>
      <c r="AJ292" s="146"/>
      <c r="AK292" s="146"/>
      <c r="AL292" s="146"/>
      <c r="AM292" s="146"/>
      <c r="AN292" s="146"/>
      <c r="AO292" s="146"/>
      <c r="AP292" s="146"/>
      <c r="AQ292" s="146"/>
      <c r="AR292" s="146"/>
      <c r="AS292" s="146"/>
      <c r="AT292" s="146"/>
      <c r="AU292" s="146"/>
      <c r="AV292" s="146"/>
      <c r="AW292" s="146"/>
      <c r="AX292" s="146"/>
      <c r="AY292" s="146"/>
      <c r="AZ292" s="146"/>
      <c r="BA292" s="146"/>
      <c r="BB292" s="146"/>
      <c r="BC292" s="146"/>
      <c r="BD292" s="146"/>
      <c r="BE292" s="455"/>
      <c r="BF292" s="455"/>
      <c r="BG292" s="455"/>
      <c r="BH292" s="455"/>
      <c r="BI292" s="455"/>
      <c r="BJ292" s="455"/>
      <c r="BK292" s="455"/>
      <c r="BL292" s="455"/>
      <c r="BM292" s="455"/>
      <c r="BN292" s="455"/>
      <c r="BO292" s="455"/>
      <c r="BP292" s="455"/>
      <c r="BQ292" s="455"/>
      <c r="BR292" s="455"/>
      <c r="BS292" s="455"/>
      <c r="BT292" s="455"/>
      <c r="BU292" s="455"/>
      <c r="BV292" s="455"/>
      <c r="BW292" s="455"/>
      <c r="BX292" s="455"/>
      <c r="BY292" s="455"/>
    </row>
    <row r="293" spans="1:77" customFormat="1" ht="12.75">
      <c r="A293" s="145"/>
      <c r="B293" s="145"/>
      <c r="C293" s="145"/>
      <c r="D293" s="145"/>
      <c r="E293" s="145"/>
      <c r="F293" s="145"/>
      <c r="G293" s="145"/>
      <c r="H293" s="145"/>
      <c r="I293" s="210"/>
      <c r="J293" s="145"/>
      <c r="K293" s="145"/>
      <c r="L293" s="145"/>
      <c r="M293" s="145"/>
      <c r="N293" s="145"/>
      <c r="O293" s="145"/>
      <c r="P293" s="145"/>
      <c r="Q293" s="145"/>
      <c r="R293" s="145"/>
      <c r="S293" s="146"/>
      <c r="T293" s="457"/>
      <c r="U293" s="456"/>
      <c r="V293" s="455"/>
      <c r="W293" s="471"/>
      <c r="X293" s="471"/>
      <c r="Y293" s="471"/>
      <c r="Z293" s="471"/>
      <c r="AA293" s="471"/>
      <c r="AB293" s="471"/>
      <c r="AC293" s="471"/>
      <c r="AD293" s="471"/>
      <c r="AE293" s="471"/>
      <c r="AF293" s="471"/>
      <c r="AG293" s="471"/>
      <c r="AH293" s="471"/>
      <c r="AI293" s="455"/>
      <c r="AJ293" s="146"/>
      <c r="AK293" s="146"/>
      <c r="AL293" s="146"/>
      <c r="AM293" s="146"/>
      <c r="AN293" s="146"/>
      <c r="AO293" s="146"/>
      <c r="AP293" s="146"/>
      <c r="AQ293" s="146"/>
      <c r="AR293" s="146"/>
      <c r="AS293" s="146"/>
      <c r="AT293" s="146"/>
      <c r="AU293" s="146"/>
      <c r="AV293" s="146"/>
      <c r="AW293" s="146"/>
      <c r="AX293" s="146"/>
      <c r="AY293" s="146"/>
      <c r="AZ293" s="146"/>
      <c r="BA293" s="146"/>
      <c r="BB293" s="146"/>
      <c r="BC293" s="146"/>
      <c r="BD293" s="146"/>
      <c r="BE293" s="455"/>
      <c r="BF293" s="455"/>
      <c r="BG293" s="455"/>
      <c r="BH293" s="455"/>
      <c r="BI293" s="455"/>
      <c r="BJ293" s="455"/>
      <c r="BK293" s="455"/>
      <c r="BL293" s="455"/>
      <c r="BM293" s="455"/>
      <c r="BN293" s="455"/>
      <c r="BO293" s="455"/>
      <c r="BP293" s="455"/>
      <c r="BQ293" s="455"/>
      <c r="BR293" s="455"/>
      <c r="BS293" s="455"/>
      <c r="BT293" s="455"/>
      <c r="BU293" s="455"/>
      <c r="BV293" s="455"/>
      <c r="BW293" s="455"/>
      <c r="BX293" s="455"/>
      <c r="BY293" s="455"/>
    </row>
    <row r="294" spans="1:77" customFormat="1" ht="12.75">
      <c r="A294" s="145"/>
      <c r="B294" s="145"/>
      <c r="C294" s="145"/>
      <c r="D294" s="145"/>
      <c r="E294" s="145"/>
      <c r="F294" s="145"/>
      <c r="G294" s="145"/>
      <c r="H294" s="145"/>
      <c r="I294" s="210"/>
      <c r="J294" s="145"/>
      <c r="K294" s="145"/>
      <c r="L294" s="145"/>
      <c r="M294" s="145"/>
      <c r="N294" s="145"/>
      <c r="O294" s="145"/>
      <c r="P294" s="145"/>
      <c r="Q294" s="145"/>
      <c r="R294" s="145"/>
      <c r="S294" s="146"/>
      <c r="T294" s="457"/>
      <c r="U294" s="456"/>
      <c r="V294" s="455"/>
      <c r="W294" s="471"/>
      <c r="X294" s="471"/>
      <c r="Y294" s="471"/>
      <c r="Z294" s="471"/>
      <c r="AA294" s="471"/>
      <c r="AB294" s="471"/>
      <c r="AC294" s="471"/>
      <c r="AD294" s="471"/>
      <c r="AE294" s="471"/>
      <c r="AF294" s="471"/>
      <c r="AG294" s="471"/>
      <c r="AH294" s="471"/>
      <c r="AI294" s="455"/>
      <c r="AJ294" s="146"/>
      <c r="AK294" s="146"/>
      <c r="AL294" s="146"/>
      <c r="AM294" s="146"/>
      <c r="AN294" s="146"/>
      <c r="AO294" s="146"/>
      <c r="AP294" s="146"/>
      <c r="AQ294" s="146"/>
      <c r="AR294" s="146"/>
      <c r="AS294" s="146"/>
      <c r="AT294" s="146"/>
      <c r="AU294" s="146"/>
      <c r="AV294" s="146"/>
      <c r="AW294" s="146"/>
      <c r="AX294" s="146"/>
      <c r="AY294" s="146"/>
      <c r="AZ294" s="146"/>
      <c r="BA294" s="146"/>
      <c r="BB294" s="146"/>
      <c r="BC294" s="146"/>
      <c r="BD294" s="146"/>
      <c r="BE294" s="455"/>
      <c r="BF294" s="455"/>
      <c r="BG294" s="455"/>
      <c r="BH294" s="455"/>
      <c r="BI294" s="455"/>
      <c r="BJ294" s="455"/>
      <c r="BK294" s="455"/>
      <c r="BL294" s="455"/>
      <c r="BM294" s="455"/>
      <c r="BN294" s="455"/>
      <c r="BO294" s="455"/>
      <c r="BP294" s="455"/>
      <c r="BQ294" s="455"/>
      <c r="BR294" s="455"/>
      <c r="BS294" s="455"/>
      <c r="BT294" s="455"/>
      <c r="BU294" s="455"/>
      <c r="BV294" s="455"/>
      <c r="BW294" s="455"/>
      <c r="BX294" s="455"/>
      <c r="BY294" s="455"/>
    </row>
    <row r="295" spans="1:77" customFormat="1" ht="12.75">
      <c r="A295" s="145"/>
      <c r="B295" s="145"/>
      <c r="C295" s="145"/>
      <c r="D295" s="145"/>
      <c r="E295" s="145"/>
      <c r="F295" s="145"/>
      <c r="G295" s="145"/>
      <c r="H295" s="145"/>
      <c r="I295" s="210"/>
      <c r="J295" s="145"/>
      <c r="K295" s="145"/>
      <c r="L295" s="145"/>
      <c r="M295" s="145"/>
      <c r="N295" s="145"/>
      <c r="O295" s="145"/>
      <c r="P295" s="145"/>
      <c r="Q295" s="145"/>
      <c r="R295" s="145"/>
      <c r="S295" s="146"/>
      <c r="T295" s="457"/>
      <c r="U295" s="456"/>
      <c r="V295" s="455"/>
      <c r="W295" s="471"/>
      <c r="X295" s="471"/>
      <c r="Y295" s="471"/>
      <c r="Z295" s="471"/>
      <c r="AA295" s="471"/>
      <c r="AB295" s="471"/>
      <c r="AC295" s="471"/>
      <c r="AD295" s="471"/>
      <c r="AE295" s="471"/>
      <c r="AF295" s="471"/>
      <c r="AG295" s="471"/>
      <c r="AH295" s="471"/>
      <c r="AI295" s="455"/>
      <c r="AJ295" s="146"/>
      <c r="AK295" s="146"/>
      <c r="AL295" s="146"/>
      <c r="AM295" s="146"/>
      <c r="AN295" s="146"/>
      <c r="AO295" s="146"/>
      <c r="AP295" s="146"/>
      <c r="AQ295" s="146"/>
      <c r="AR295" s="146"/>
      <c r="AS295" s="146"/>
      <c r="AT295" s="146"/>
      <c r="AU295" s="146"/>
      <c r="AV295" s="146"/>
      <c r="AW295" s="146"/>
      <c r="AX295" s="146"/>
      <c r="AY295" s="146"/>
      <c r="AZ295" s="146"/>
      <c r="BA295" s="146"/>
      <c r="BB295" s="146"/>
      <c r="BC295" s="146"/>
      <c r="BD295" s="146"/>
      <c r="BE295" s="455"/>
      <c r="BF295" s="455"/>
      <c r="BG295" s="455"/>
      <c r="BH295" s="455"/>
      <c r="BI295" s="455"/>
      <c r="BJ295" s="455"/>
      <c r="BK295" s="455"/>
      <c r="BL295" s="455"/>
      <c r="BM295" s="455"/>
      <c r="BN295" s="455"/>
      <c r="BO295" s="455"/>
      <c r="BP295" s="455"/>
      <c r="BQ295" s="455"/>
      <c r="BR295" s="455"/>
      <c r="BS295" s="455"/>
      <c r="BT295" s="455"/>
      <c r="BU295" s="455"/>
      <c r="BV295" s="455"/>
      <c r="BW295" s="455"/>
      <c r="BX295" s="455"/>
      <c r="BY295" s="455"/>
    </row>
    <row r="296" spans="1:77" customFormat="1" ht="12.75">
      <c r="A296" s="145"/>
      <c r="B296" s="145"/>
      <c r="C296" s="145"/>
      <c r="D296" s="145"/>
      <c r="E296" s="145"/>
      <c r="F296" s="145"/>
      <c r="G296" s="145"/>
      <c r="H296" s="145"/>
      <c r="I296" s="210"/>
      <c r="J296" s="145"/>
      <c r="K296" s="145"/>
      <c r="L296" s="145"/>
      <c r="M296" s="145"/>
      <c r="N296" s="145"/>
      <c r="O296" s="145"/>
      <c r="P296" s="145"/>
      <c r="Q296" s="145"/>
      <c r="R296" s="145"/>
      <c r="S296" s="146"/>
      <c r="T296" s="457"/>
      <c r="U296" s="456"/>
      <c r="V296" s="455"/>
      <c r="W296" s="471"/>
      <c r="X296" s="471"/>
      <c r="Y296" s="471"/>
      <c r="Z296" s="471"/>
      <c r="AA296" s="471"/>
      <c r="AB296" s="471"/>
      <c r="AC296" s="471"/>
      <c r="AD296" s="471"/>
      <c r="AE296" s="471"/>
      <c r="AF296" s="471"/>
      <c r="AG296" s="471"/>
      <c r="AH296" s="471"/>
      <c r="AI296" s="455"/>
      <c r="AJ296" s="146"/>
      <c r="AK296" s="146"/>
      <c r="AL296" s="146"/>
      <c r="AM296" s="146"/>
      <c r="AN296" s="146"/>
      <c r="AO296" s="146"/>
      <c r="AP296" s="146"/>
      <c r="AQ296" s="146"/>
      <c r="AR296" s="146"/>
      <c r="AS296" s="146"/>
      <c r="AT296" s="146"/>
      <c r="AU296" s="146"/>
      <c r="AV296" s="146"/>
      <c r="AW296" s="146"/>
      <c r="AX296" s="146"/>
      <c r="AY296" s="146"/>
      <c r="AZ296" s="146"/>
      <c r="BA296" s="146"/>
      <c r="BB296" s="146"/>
      <c r="BC296" s="146"/>
      <c r="BD296" s="146"/>
      <c r="BE296" s="455"/>
      <c r="BF296" s="455"/>
      <c r="BG296" s="455"/>
      <c r="BH296" s="455"/>
      <c r="BI296" s="455"/>
      <c r="BJ296" s="455"/>
      <c r="BK296" s="455"/>
      <c r="BL296" s="455"/>
      <c r="BM296" s="455"/>
      <c r="BN296" s="455"/>
      <c r="BO296" s="455"/>
      <c r="BP296" s="455"/>
      <c r="BQ296" s="455"/>
      <c r="BR296" s="455"/>
      <c r="BS296" s="455"/>
      <c r="BT296" s="455"/>
      <c r="BU296" s="455"/>
      <c r="BV296" s="455"/>
      <c r="BW296" s="455"/>
      <c r="BX296" s="455"/>
      <c r="BY296" s="455"/>
    </row>
    <row r="297" spans="1:77" customFormat="1" ht="12.75">
      <c r="A297" s="145"/>
      <c r="B297" s="145"/>
      <c r="C297" s="145"/>
      <c r="D297" s="145"/>
      <c r="E297" s="145"/>
      <c r="F297" s="145"/>
      <c r="G297" s="145"/>
      <c r="H297" s="145"/>
      <c r="I297" s="210"/>
      <c r="J297" s="145"/>
      <c r="K297" s="145"/>
      <c r="L297" s="145"/>
      <c r="M297" s="145"/>
      <c r="N297" s="145"/>
      <c r="O297" s="145"/>
      <c r="P297" s="145"/>
      <c r="Q297" s="145"/>
      <c r="R297" s="145"/>
      <c r="S297" s="146"/>
      <c r="T297" s="457"/>
      <c r="U297" s="456"/>
      <c r="V297" s="455"/>
      <c r="W297" s="471"/>
      <c r="X297" s="471"/>
      <c r="Y297" s="471"/>
      <c r="Z297" s="471"/>
      <c r="AA297" s="471"/>
      <c r="AB297" s="471"/>
      <c r="AC297" s="471"/>
      <c r="AD297" s="471"/>
      <c r="AE297" s="471"/>
      <c r="AF297" s="471"/>
      <c r="AG297" s="471"/>
      <c r="AH297" s="471"/>
      <c r="AI297" s="455"/>
      <c r="AJ297" s="146"/>
      <c r="AK297" s="146"/>
      <c r="AL297" s="146"/>
      <c r="AM297" s="146"/>
      <c r="AN297" s="146"/>
      <c r="AO297" s="146"/>
      <c r="AP297" s="146"/>
      <c r="AQ297" s="146"/>
      <c r="AR297" s="146"/>
      <c r="AS297" s="146"/>
      <c r="AT297" s="146"/>
      <c r="AU297" s="146"/>
      <c r="AV297" s="146"/>
      <c r="AW297" s="146"/>
      <c r="AX297" s="146"/>
      <c r="AY297" s="146"/>
      <c r="AZ297" s="146"/>
      <c r="BA297" s="146"/>
      <c r="BB297" s="146"/>
      <c r="BC297" s="146"/>
      <c r="BD297" s="146"/>
      <c r="BE297" s="455"/>
      <c r="BF297" s="455"/>
      <c r="BG297" s="455"/>
      <c r="BH297" s="455"/>
      <c r="BI297" s="455"/>
      <c r="BJ297" s="455"/>
      <c r="BK297" s="455"/>
      <c r="BL297" s="455"/>
      <c r="BM297" s="455"/>
      <c r="BN297" s="455"/>
      <c r="BO297" s="455"/>
      <c r="BP297" s="455"/>
      <c r="BQ297" s="455"/>
      <c r="BR297" s="455"/>
      <c r="BS297" s="455"/>
      <c r="BT297" s="455"/>
      <c r="BU297" s="455"/>
      <c r="BV297" s="455"/>
      <c r="BW297" s="455"/>
      <c r="BX297" s="455"/>
      <c r="BY297" s="455"/>
    </row>
    <row r="298" spans="1:77" customFormat="1" ht="12.75">
      <c r="A298" s="145"/>
      <c r="B298" s="145"/>
      <c r="C298" s="145"/>
      <c r="D298" s="145"/>
      <c r="E298" s="145"/>
      <c r="F298" s="145"/>
      <c r="G298" s="145"/>
      <c r="H298" s="145"/>
      <c r="I298" s="210"/>
      <c r="J298" s="145"/>
      <c r="K298" s="145"/>
      <c r="L298" s="145"/>
      <c r="M298" s="145"/>
      <c r="N298" s="145"/>
      <c r="O298" s="145"/>
      <c r="P298" s="145"/>
      <c r="Q298" s="145"/>
      <c r="R298" s="145"/>
      <c r="S298" s="146"/>
      <c r="T298" s="457"/>
      <c r="U298" s="456"/>
      <c r="V298" s="455"/>
      <c r="W298" s="471"/>
      <c r="X298" s="471"/>
      <c r="Y298" s="471"/>
      <c r="Z298" s="471"/>
      <c r="AA298" s="471"/>
      <c r="AB298" s="471"/>
      <c r="AC298" s="471"/>
      <c r="AD298" s="471"/>
      <c r="AE298" s="471"/>
      <c r="AF298" s="471"/>
      <c r="AG298" s="471"/>
      <c r="AH298" s="471"/>
      <c r="AI298" s="455"/>
      <c r="AJ298" s="146"/>
      <c r="AK298" s="146"/>
      <c r="AL298" s="146"/>
      <c r="AM298" s="146"/>
      <c r="AN298" s="146"/>
      <c r="AO298" s="146"/>
      <c r="AP298" s="146"/>
      <c r="AQ298" s="146"/>
      <c r="AR298" s="146"/>
      <c r="AS298" s="146"/>
      <c r="AT298" s="146"/>
      <c r="AU298" s="146"/>
      <c r="AV298" s="146"/>
      <c r="AW298" s="146"/>
      <c r="AX298" s="146"/>
      <c r="AY298" s="146"/>
      <c r="AZ298" s="146"/>
      <c r="BA298" s="146"/>
      <c r="BB298" s="146"/>
      <c r="BC298" s="146"/>
      <c r="BD298" s="146"/>
      <c r="BE298" s="455"/>
      <c r="BF298" s="455"/>
      <c r="BG298" s="455"/>
      <c r="BH298" s="455"/>
      <c r="BI298" s="455"/>
      <c r="BJ298" s="455"/>
      <c r="BK298" s="455"/>
      <c r="BL298" s="455"/>
      <c r="BM298" s="455"/>
      <c r="BN298" s="455"/>
      <c r="BO298" s="455"/>
      <c r="BP298" s="455"/>
      <c r="BQ298" s="455"/>
      <c r="BR298" s="455"/>
      <c r="BS298" s="455"/>
      <c r="BT298" s="455"/>
      <c r="BU298" s="455"/>
      <c r="BV298" s="455"/>
      <c r="BW298" s="455"/>
      <c r="BX298" s="455"/>
      <c r="BY298" s="455"/>
    </row>
    <row r="299" spans="1:77" customFormat="1" ht="12.75">
      <c r="A299" s="145"/>
      <c r="B299" s="145"/>
      <c r="C299" s="145"/>
      <c r="D299" s="145"/>
      <c r="E299" s="145"/>
      <c r="F299" s="145"/>
      <c r="G299" s="145"/>
      <c r="H299" s="145"/>
      <c r="I299" s="210"/>
      <c r="J299" s="145"/>
      <c r="K299" s="145"/>
      <c r="L299" s="145"/>
      <c r="M299" s="145"/>
      <c r="N299" s="145"/>
      <c r="O299" s="145"/>
      <c r="P299" s="145"/>
      <c r="Q299" s="145"/>
      <c r="R299" s="145"/>
      <c r="S299" s="146"/>
      <c r="T299" s="457"/>
      <c r="U299" s="456"/>
      <c r="V299" s="455"/>
      <c r="W299" s="471"/>
      <c r="X299" s="471"/>
      <c r="Y299" s="471"/>
      <c r="Z299" s="471"/>
      <c r="AA299" s="471"/>
      <c r="AB299" s="471"/>
      <c r="AC299" s="471"/>
      <c r="AD299" s="471"/>
      <c r="AE299" s="471"/>
      <c r="AF299" s="471"/>
      <c r="AG299" s="471"/>
      <c r="AH299" s="471"/>
      <c r="AI299" s="455"/>
      <c r="AJ299" s="146"/>
      <c r="AK299" s="146"/>
      <c r="AL299" s="146"/>
      <c r="AM299" s="146"/>
      <c r="AN299" s="146"/>
      <c r="AO299" s="146"/>
      <c r="AP299" s="146"/>
      <c r="AQ299" s="146"/>
      <c r="AR299" s="146"/>
      <c r="AS299" s="146"/>
      <c r="AT299" s="146"/>
      <c r="AU299" s="146"/>
      <c r="AV299" s="146"/>
      <c r="AW299" s="146"/>
      <c r="AX299" s="146"/>
      <c r="AY299" s="146"/>
      <c r="AZ299" s="146"/>
      <c r="BA299" s="146"/>
      <c r="BB299" s="146"/>
      <c r="BC299" s="146"/>
      <c r="BD299" s="146"/>
      <c r="BE299" s="455"/>
      <c r="BF299" s="455"/>
      <c r="BG299" s="455"/>
      <c r="BH299" s="455"/>
      <c r="BI299" s="455"/>
      <c r="BJ299" s="455"/>
      <c r="BK299" s="455"/>
      <c r="BL299" s="455"/>
      <c r="BM299" s="455"/>
      <c r="BN299" s="455"/>
      <c r="BO299" s="455"/>
      <c r="BP299" s="455"/>
      <c r="BQ299" s="455"/>
      <c r="BR299" s="455"/>
      <c r="BS299" s="455"/>
      <c r="BT299" s="455"/>
      <c r="BU299" s="455"/>
      <c r="BV299" s="455"/>
      <c r="BW299" s="455"/>
      <c r="BX299" s="455"/>
      <c r="BY299" s="455"/>
    </row>
    <row r="300" spans="1:77" customFormat="1" ht="12.75">
      <c r="A300" s="145"/>
      <c r="B300" s="145"/>
      <c r="C300" s="145"/>
      <c r="D300" s="145"/>
      <c r="E300" s="145"/>
      <c r="F300" s="145"/>
      <c r="G300" s="145"/>
      <c r="H300" s="145"/>
      <c r="I300" s="210"/>
      <c r="J300" s="145"/>
      <c r="K300" s="145"/>
      <c r="L300" s="145"/>
      <c r="M300" s="145"/>
      <c r="N300" s="145"/>
      <c r="O300" s="145"/>
      <c r="P300" s="145"/>
      <c r="Q300" s="145"/>
      <c r="R300" s="145"/>
      <c r="S300" s="146"/>
      <c r="T300" s="457"/>
      <c r="U300" s="456"/>
      <c r="V300" s="455"/>
      <c r="W300" s="471"/>
      <c r="X300" s="471"/>
      <c r="Y300" s="471"/>
      <c r="Z300" s="471"/>
      <c r="AA300" s="471"/>
      <c r="AB300" s="471"/>
      <c r="AC300" s="471"/>
      <c r="AD300" s="471"/>
      <c r="AE300" s="471"/>
      <c r="AF300" s="471"/>
      <c r="AG300" s="471"/>
      <c r="AH300" s="471"/>
      <c r="AI300" s="455"/>
      <c r="AJ300" s="146"/>
      <c r="AK300" s="146"/>
      <c r="AL300" s="146"/>
      <c r="AM300" s="146"/>
      <c r="AN300" s="146"/>
      <c r="AO300" s="146"/>
      <c r="AP300" s="146"/>
      <c r="AQ300" s="146"/>
      <c r="AR300" s="146"/>
      <c r="AS300" s="146"/>
      <c r="AT300" s="146"/>
      <c r="AU300" s="146"/>
      <c r="AV300" s="146"/>
      <c r="AW300" s="146"/>
      <c r="AX300" s="146"/>
      <c r="AY300" s="146"/>
      <c r="AZ300" s="146"/>
      <c r="BA300" s="146"/>
      <c r="BB300" s="146"/>
      <c r="BC300" s="146"/>
      <c r="BD300" s="146"/>
      <c r="BE300" s="455"/>
      <c r="BF300" s="455"/>
      <c r="BG300" s="455"/>
      <c r="BH300" s="455"/>
      <c r="BI300" s="455"/>
      <c r="BJ300" s="455"/>
      <c r="BK300" s="455"/>
      <c r="BL300" s="455"/>
      <c r="BM300" s="455"/>
      <c r="BN300" s="455"/>
      <c r="BO300" s="455"/>
      <c r="BP300" s="455"/>
      <c r="BQ300" s="455"/>
      <c r="BR300" s="455"/>
      <c r="BS300" s="455"/>
      <c r="BT300" s="455"/>
      <c r="BU300" s="455"/>
      <c r="BV300" s="455"/>
      <c r="BW300" s="455"/>
      <c r="BX300" s="455"/>
      <c r="BY300" s="455"/>
    </row>
    <row r="301" spans="1:77" customFormat="1" ht="12.75">
      <c r="A301" s="145"/>
      <c r="B301" s="145"/>
      <c r="C301" s="145"/>
      <c r="D301" s="145"/>
      <c r="E301" s="145"/>
      <c r="F301" s="145"/>
      <c r="G301" s="145"/>
      <c r="H301" s="145"/>
      <c r="I301" s="210"/>
      <c r="J301" s="145"/>
      <c r="K301" s="145"/>
      <c r="L301" s="145"/>
      <c r="M301" s="145"/>
      <c r="N301" s="145"/>
      <c r="O301" s="145"/>
      <c r="P301" s="145"/>
      <c r="Q301" s="145"/>
      <c r="R301" s="145"/>
      <c r="S301" s="146"/>
      <c r="T301" s="457"/>
      <c r="U301" s="456"/>
      <c r="V301" s="455"/>
      <c r="W301" s="471"/>
      <c r="X301" s="471"/>
      <c r="Y301" s="471"/>
      <c r="Z301" s="471"/>
      <c r="AA301" s="471"/>
      <c r="AB301" s="471"/>
      <c r="AC301" s="471"/>
      <c r="AD301" s="471"/>
      <c r="AE301" s="471"/>
      <c r="AF301" s="471"/>
      <c r="AG301" s="471"/>
      <c r="AH301" s="471"/>
      <c r="AI301" s="455"/>
      <c r="AJ301" s="146"/>
      <c r="AK301" s="146"/>
      <c r="AL301" s="146"/>
      <c r="AM301" s="146"/>
      <c r="AN301" s="146"/>
      <c r="AO301" s="146"/>
      <c r="AP301" s="146"/>
      <c r="AQ301" s="146"/>
      <c r="AR301" s="146"/>
      <c r="AS301" s="146"/>
      <c r="AT301" s="146"/>
      <c r="AU301" s="146"/>
      <c r="AV301" s="146"/>
      <c r="AW301" s="146"/>
      <c r="AX301" s="146"/>
      <c r="AY301" s="146"/>
      <c r="AZ301" s="146"/>
      <c r="BA301" s="146"/>
      <c r="BB301" s="146"/>
      <c r="BC301" s="146"/>
      <c r="BD301" s="146"/>
      <c r="BE301" s="455"/>
      <c r="BF301" s="455"/>
      <c r="BG301" s="455"/>
      <c r="BH301" s="455"/>
      <c r="BI301" s="455"/>
      <c r="BJ301" s="455"/>
      <c r="BK301" s="455"/>
      <c r="BL301" s="455"/>
      <c r="BM301" s="455"/>
      <c r="BN301" s="455"/>
      <c r="BO301" s="455"/>
      <c r="BP301" s="455"/>
      <c r="BQ301" s="455"/>
      <c r="BR301" s="455"/>
      <c r="BS301" s="455"/>
      <c r="BT301" s="455"/>
      <c r="BU301" s="455"/>
      <c r="BV301" s="455"/>
      <c r="BW301" s="455"/>
      <c r="BX301" s="455"/>
      <c r="BY301" s="455"/>
    </row>
    <row r="302" spans="1:77" customFormat="1" ht="12.75">
      <c r="A302" s="145"/>
      <c r="B302" s="145"/>
      <c r="C302" s="145"/>
      <c r="D302" s="145"/>
      <c r="E302" s="145"/>
      <c r="F302" s="145"/>
      <c r="G302" s="145"/>
      <c r="H302" s="145"/>
      <c r="I302" s="210"/>
      <c r="J302" s="145"/>
      <c r="K302" s="145"/>
      <c r="L302" s="145"/>
      <c r="M302" s="145"/>
      <c r="N302" s="145"/>
      <c r="O302" s="145"/>
      <c r="P302" s="145"/>
      <c r="Q302" s="145"/>
      <c r="R302" s="145"/>
      <c r="S302" s="146"/>
      <c r="T302" s="457"/>
      <c r="U302" s="456"/>
      <c r="V302" s="455"/>
      <c r="W302" s="471"/>
      <c r="X302" s="471"/>
      <c r="Y302" s="471"/>
      <c r="Z302" s="471"/>
      <c r="AA302" s="471"/>
      <c r="AB302" s="471"/>
      <c r="AC302" s="471"/>
      <c r="AD302" s="471"/>
      <c r="AE302" s="471"/>
      <c r="AF302" s="471"/>
      <c r="AG302" s="471"/>
      <c r="AH302" s="471"/>
      <c r="AI302" s="455"/>
      <c r="AJ302" s="146"/>
      <c r="AK302" s="146"/>
      <c r="AL302" s="146"/>
      <c r="AM302" s="146"/>
      <c r="AN302" s="146"/>
      <c r="AO302" s="146"/>
      <c r="AP302" s="146"/>
      <c r="AQ302" s="146"/>
      <c r="AR302" s="146"/>
      <c r="AS302" s="146"/>
      <c r="AT302" s="146"/>
      <c r="AU302" s="146"/>
      <c r="AV302" s="146"/>
      <c r="AW302" s="146"/>
      <c r="AX302" s="146"/>
      <c r="AY302" s="146"/>
      <c r="AZ302" s="146"/>
      <c r="BA302" s="146"/>
      <c r="BB302" s="146"/>
      <c r="BC302" s="146"/>
      <c r="BD302" s="146"/>
      <c r="BE302" s="455"/>
      <c r="BF302" s="455"/>
      <c r="BG302" s="455"/>
      <c r="BH302" s="455"/>
      <c r="BI302" s="455"/>
      <c r="BJ302" s="455"/>
      <c r="BK302" s="455"/>
      <c r="BL302" s="455"/>
      <c r="BM302" s="455"/>
      <c r="BN302" s="455"/>
      <c r="BO302" s="455"/>
      <c r="BP302" s="455"/>
      <c r="BQ302" s="455"/>
      <c r="BR302" s="455"/>
      <c r="BS302" s="455"/>
      <c r="BT302" s="455"/>
      <c r="BU302" s="455"/>
      <c r="BV302" s="455"/>
      <c r="BW302" s="455"/>
      <c r="BX302" s="455"/>
      <c r="BY302" s="455"/>
    </row>
    <row r="303" spans="1:77" customFormat="1" ht="12.75">
      <c r="A303" s="145"/>
      <c r="B303" s="145"/>
      <c r="C303" s="145"/>
      <c r="D303" s="145"/>
      <c r="E303" s="145"/>
      <c r="F303" s="145"/>
      <c r="G303" s="145"/>
      <c r="H303" s="145"/>
      <c r="I303" s="210"/>
      <c r="J303" s="145"/>
      <c r="K303" s="145"/>
      <c r="L303" s="145"/>
      <c r="M303" s="145"/>
      <c r="N303" s="145"/>
      <c r="O303" s="145"/>
      <c r="P303" s="145"/>
      <c r="Q303" s="145"/>
      <c r="R303" s="145"/>
      <c r="S303" s="146"/>
      <c r="T303" s="457"/>
      <c r="U303" s="456"/>
      <c r="V303" s="455"/>
      <c r="W303" s="471"/>
      <c r="X303" s="471"/>
      <c r="Y303" s="471"/>
      <c r="Z303" s="471"/>
      <c r="AA303" s="471"/>
      <c r="AB303" s="471"/>
      <c r="AC303" s="471"/>
      <c r="AD303" s="471"/>
      <c r="AE303" s="471"/>
      <c r="AF303" s="471"/>
      <c r="AG303" s="471"/>
      <c r="AH303" s="471"/>
      <c r="AI303" s="455"/>
      <c r="AJ303" s="146"/>
      <c r="AK303" s="146"/>
      <c r="AL303" s="146"/>
      <c r="AM303" s="146"/>
      <c r="AN303" s="146"/>
      <c r="AO303" s="146"/>
      <c r="AP303" s="146"/>
      <c r="AQ303" s="146"/>
      <c r="AR303" s="146"/>
      <c r="AS303" s="146"/>
      <c r="AT303" s="146"/>
      <c r="AU303" s="146"/>
      <c r="AV303" s="146"/>
      <c r="AW303" s="146"/>
      <c r="AX303" s="146"/>
      <c r="AY303" s="146"/>
      <c r="AZ303" s="146"/>
      <c r="BA303" s="146"/>
      <c r="BB303" s="146"/>
      <c r="BC303" s="146"/>
      <c r="BD303" s="146"/>
      <c r="BE303" s="455"/>
      <c r="BF303" s="455"/>
      <c r="BG303" s="455"/>
      <c r="BH303" s="455"/>
      <c r="BI303" s="455"/>
      <c r="BJ303" s="455"/>
      <c r="BK303" s="455"/>
      <c r="BL303" s="455"/>
      <c r="BM303" s="455"/>
      <c r="BN303" s="455"/>
      <c r="BO303" s="455"/>
      <c r="BP303" s="455"/>
      <c r="BQ303" s="455"/>
      <c r="BR303" s="455"/>
      <c r="BS303" s="455"/>
      <c r="BT303" s="455"/>
      <c r="BU303" s="455"/>
      <c r="BV303" s="455"/>
      <c r="BW303" s="455"/>
      <c r="BX303" s="455"/>
      <c r="BY303" s="455"/>
    </row>
    <row r="304" spans="1:77" customFormat="1" ht="12.75">
      <c r="A304" s="145"/>
      <c r="B304" s="145"/>
      <c r="C304" s="145"/>
      <c r="D304" s="145"/>
      <c r="E304" s="145"/>
      <c r="F304" s="145"/>
      <c r="G304" s="145"/>
      <c r="H304" s="145"/>
      <c r="I304" s="210"/>
      <c r="J304" s="145"/>
      <c r="K304" s="145"/>
      <c r="L304" s="145"/>
      <c r="M304" s="145"/>
      <c r="N304" s="145"/>
      <c r="O304" s="145"/>
      <c r="P304" s="145"/>
      <c r="Q304" s="145"/>
      <c r="R304" s="145"/>
      <c r="S304" s="146"/>
      <c r="T304" s="457"/>
      <c r="U304" s="456"/>
      <c r="V304" s="455"/>
      <c r="W304" s="471"/>
      <c r="X304" s="471"/>
      <c r="Y304" s="471"/>
      <c r="Z304" s="471"/>
      <c r="AA304" s="471"/>
      <c r="AB304" s="471"/>
      <c r="AC304" s="471"/>
      <c r="AD304" s="471"/>
      <c r="AE304" s="471"/>
      <c r="AF304" s="471"/>
      <c r="AG304" s="471"/>
      <c r="AH304" s="471"/>
      <c r="AI304" s="455"/>
      <c r="AJ304" s="146"/>
      <c r="AK304" s="146"/>
      <c r="AL304" s="146"/>
      <c r="AM304" s="146"/>
      <c r="AN304" s="146"/>
      <c r="AO304" s="146"/>
      <c r="AP304" s="146"/>
      <c r="AQ304" s="146"/>
      <c r="AR304" s="146"/>
      <c r="AS304" s="146"/>
      <c r="AT304" s="146"/>
      <c r="AU304" s="146"/>
      <c r="AV304" s="146"/>
      <c r="AW304" s="146"/>
      <c r="AX304" s="146"/>
      <c r="AY304" s="146"/>
      <c r="AZ304" s="146"/>
      <c r="BA304" s="146"/>
      <c r="BB304" s="146"/>
      <c r="BC304" s="146"/>
      <c r="BD304" s="146"/>
      <c r="BE304" s="455"/>
      <c r="BF304" s="455"/>
      <c r="BG304" s="455"/>
      <c r="BH304" s="455"/>
      <c r="BI304" s="455"/>
      <c r="BJ304" s="455"/>
      <c r="BK304" s="455"/>
      <c r="BL304" s="455"/>
      <c r="BM304" s="455"/>
      <c r="BN304" s="455"/>
      <c r="BO304" s="455"/>
      <c r="BP304" s="455"/>
      <c r="BQ304" s="455"/>
      <c r="BR304" s="455"/>
      <c r="BS304" s="455"/>
      <c r="BT304" s="455"/>
      <c r="BU304" s="455"/>
      <c r="BV304" s="455"/>
      <c r="BW304" s="455"/>
      <c r="BX304" s="455"/>
      <c r="BY304" s="455"/>
    </row>
    <row r="305" spans="1:77" customFormat="1" ht="12.75">
      <c r="A305" s="145"/>
      <c r="B305" s="145"/>
      <c r="C305" s="145"/>
      <c r="D305" s="145"/>
      <c r="E305" s="145"/>
      <c r="F305" s="145"/>
      <c r="G305" s="145"/>
      <c r="H305" s="145"/>
      <c r="I305" s="210"/>
      <c r="J305" s="145"/>
      <c r="K305" s="145"/>
      <c r="L305" s="145"/>
      <c r="M305" s="145"/>
      <c r="N305" s="145"/>
      <c r="O305" s="145"/>
      <c r="P305" s="145"/>
      <c r="Q305" s="145"/>
      <c r="R305" s="145"/>
      <c r="S305" s="146"/>
      <c r="T305" s="457"/>
      <c r="U305" s="456"/>
      <c r="V305" s="455"/>
      <c r="W305" s="471"/>
      <c r="X305" s="471"/>
      <c r="Y305" s="471"/>
      <c r="Z305" s="471"/>
      <c r="AA305" s="471"/>
      <c r="AB305" s="471"/>
      <c r="AC305" s="471"/>
      <c r="AD305" s="471"/>
      <c r="AE305" s="471"/>
      <c r="AF305" s="471"/>
      <c r="AG305" s="471"/>
      <c r="AH305" s="471"/>
      <c r="AI305" s="455"/>
      <c r="AJ305" s="146"/>
      <c r="AK305" s="146"/>
      <c r="AL305" s="146"/>
      <c r="AM305" s="146"/>
      <c r="AN305" s="146"/>
      <c r="AO305" s="146"/>
      <c r="AP305" s="146"/>
      <c r="AQ305" s="146"/>
      <c r="AR305" s="146"/>
      <c r="AS305" s="146"/>
      <c r="AT305" s="146"/>
      <c r="AU305" s="146"/>
      <c r="AV305" s="146"/>
      <c r="AW305" s="146"/>
      <c r="AX305" s="146"/>
      <c r="AY305" s="146"/>
      <c r="AZ305" s="146"/>
      <c r="BA305" s="146"/>
      <c r="BB305" s="146"/>
      <c r="BC305" s="146"/>
      <c r="BD305" s="146"/>
      <c r="BE305" s="455"/>
      <c r="BF305" s="455"/>
      <c r="BG305" s="455"/>
      <c r="BH305" s="455"/>
      <c r="BI305" s="455"/>
      <c r="BJ305" s="455"/>
      <c r="BK305" s="455"/>
      <c r="BL305" s="455"/>
      <c r="BM305" s="455"/>
      <c r="BN305" s="455"/>
      <c r="BO305" s="455"/>
      <c r="BP305" s="455"/>
      <c r="BQ305" s="455"/>
      <c r="BR305" s="455"/>
      <c r="BS305" s="455"/>
      <c r="BT305" s="455"/>
      <c r="BU305" s="455"/>
      <c r="BV305" s="455"/>
      <c r="BW305" s="455"/>
      <c r="BX305" s="455"/>
      <c r="BY305" s="455"/>
    </row>
    <row r="306" spans="1:77" customFormat="1" ht="12.75">
      <c r="A306" s="145"/>
      <c r="B306" s="145"/>
      <c r="C306" s="145"/>
      <c r="D306" s="145"/>
      <c r="E306" s="145"/>
      <c r="F306" s="145"/>
      <c r="G306" s="145"/>
      <c r="H306" s="145"/>
      <c r="I306" s="210"/>
      <c r="J306" s="145"/>
      <c r="K306" s="145"/>
      <c r="L306" s="145"/>
      <c r="M306" s="145"/>
      <c r="N306" s="145"/>
      <c r="O306" s="145"/>
      <c r="P306" s="145"/>
      <c r="Q306" s="145"/>
      <c r="R306" s="145"/>
      <c r="S306" s="146"/>
      <c r="T306" s="457"/>
      <c r="U306" s="456"/>
      <c r="V306" s="455"/>
      <c r="W306" s="471"/>
      <c r="X306" s="471"/>
      <c r="Y306" s="471"/>
      <c r="Z306" s="471"/>
      <c r="AA306" s="471"/>
      <c r="AB306" s="471"/>
      <c r="AC306" s="471"/>
      <c r="AD306" s="471"/>
      <c r="AE306" s="471"/>
      <c r="AF306" s="471"/>
      <c r="AG306" s="471"/>
      <c r="AH306" s="471"/>
      <c r="AI306" s="455"/>
      <c r="AJ306" s="146"/>
      <c r="AK306" s="146"/>
      <c r="AL306" s="146"/>
      <c r="AM306" s="146"/>
      <c r="AN306" s="146"/>
      <c r="AO306" s="146"/>
      <c r="AP306" s="146"/>
      <c r="AQ306" s="146"/>
      <c r="AR306" s="146"/>
      <c r="AS306" s="146"/>
      <c r="AT306" s="146"/>
      <c r="AU306" s="146"/>
      <c r="AV306" s="146"/>
      <c r="AW306" s="146"/>
      <c r="AX306" s="146"/>
      <c r="AY306" s="146"/>
      <c r="AZ306" s="146"/>
      <c r="BA306" s="146"/>
      <c r="BB306" s="146"/>
      <c r="BC306" s="146"/>
      <c r="BD306" s="146"/>
      <c r="BE306" s="455"/>
      <c r="BF306" s="455"/>
      <c r="BG306" s="455"/>
      <c r="BH306" s="455"/>
      <c r="BI306" s="455"/>
      <c r="BJ306" s="455"/>
      <c r="BK306" s="455"/>
      <c r="BL306" s="455"/>
      <c r="BM306" s="455"/>
      <c r="BN306" s="455"/>
      <c r="BO306" s="455"/>
      <c r="BP306" s="455"/>
      <c r="BQ306" s="455"/>
      <c r="BR306" s="455"/>
      <c r="BS306" s="455"/>
      <c r="BT306" s="455"/>
      <c r="BU306" s="455"/>
      <c r="BV306" s="455"/>
      <c r="BW306" s="455"/>
      <c r="BX306" s="455"/>
      <c r="BY306" s="455"/>
    </row>
    <row r="307" spans="1:77" customFormat="1" ht="12.75">
      <c r="A307" s="145"/>
      <c r="B307" s="145"/>
      <c r="C307" s="145"/>
      <c r="D307" s="145"/>
      <c r="E307" s="145"/>
      <c r="F307" s="145"/>
      <c r="G307" s="145"/>
      <c r="H307" s="145"/>
      <c r="I307" s="210"/>
      <c r="J307" s="145"/>
      <c r="K307" s="145"/>
      <c r="L307" s="145"/>
      <c r="M307" s="145"/>
      <c r="N307" s="145"/>
      <c r="O307" s="145"/>
      <c r="P307" s="145"/>
      <c r="Q307" s="145"/>
      <c r="R307" s="145"/>
      <c r="S307" s="146"/>
      <c r="T307" s="457"/>
      <c r="U307" s="456"/>
      <c r="V307" s="455"/>
      <c r="W307" s="471"/>
      <c r="X307" s="471"/>
      <c r="Y307" s="471"/>
      <c r="Z307" s="471"/>
      <c r="AA307" s="471"/>
      <c r="AB307" s="471"/>
      <c r="AC307" s="471"/>
      <c r="AD307" s="471"/>
      <c r="AE307" s="471"/>
      <c r="AF307" s="471"/>
      <c r="AG307" s="471"/>
      <c r="AH307" s="471"/>
      <c r="AI307" s="455"/>
      <c r="AJ307" s="146"/>
      <c r="AK307" s="146"/>
      <c r="AL307" s="146"/>
      <c r="AM307" s="146"/>
      <c r="AN307" s="146"/>
      <c r="AO307" s="146"/>
      <c r="AP307" s="146"/>
      <c r="AQ307" s="146"/>
      <c r="AR307" s="146"/>
      <c r="AS307" s="146"/>
      <c r="AT307" s="146"/>
      <c r="AU307" s="146"/>
      <c r="AV307" s="146"/>
      <c r="AW307" s="146"/>
      <c r="AX307" s="146"/>
      <c r="AY307" s="146"/>
      <c r="AZ307" s="146"/>
      <c r="BA307" s="146"/>
      <c r="BB307" s="146"/>
      <c r="BC307" s="146"/>
      <c r="BD307" s="146"/>
      <c r="BE307" s="455"/>
      <c r="BF307" s="455"/>
      <c r="BG307" s="455"/>
      <c r="BH307" s="455"/>
      <c r="BI307" s="455"/>
      <c r="BJ307" s="455"/>
      <c r="BK307" s="455"/>
      <c r="BL307" s="455"/>
      <c r="BM307" s="455"/>
      <c r="BN307" s="455"/>
      <c r="BO307" s="455"/>
      <c r="BP307" s="455"/>
      <c r="BQ307" s="455"/>
      <c r="BR307" s="455"/>
      <c r="BS307" s="455"/>
      <c r="BT307" s="455"/>
      <c r="BU307" s="455"/>
      <c r="BV307" s="455"/>
      <c r="BW307" s="455"/>
      <c r="BX307" s="455"/>
      <c r="BY307" s="455"/>
    </row>
    <row r="308" spans="1:77" customFormat="1" ht="12.75">
      <c r="A308" s="145"/>
      <c r="B308" s="145"/>
      <c r="C308" s="145"/>
      <c r="D308" s="145"/>
      <c r="E308" s="145"/>
      <c r="F308" s="145"/>
      <c r="G308" s="145"/>
      <c r="H308" s="145"/>
      <c r="I308" s="210"/>
      <c r="J308" s="145"/>
      <c r="K308" s="145"/>
      <c r="L308" s="145"/>
      <c r="M308" s="145"/>
      <c r="N308" s="145"/>
      <c r="O308" s="145"/>
      <c r="P308" s="145"/>
      <c r="Q308" s="145"/>
      <c r="R308" s="145"/>
      <c r="S308" s="146"/>
      <c r="T308" s="457"/>
      <c r="U308" s="456"/>
      <c r="V308" s="455"/>
      <c r="W308" s="471"/>
      <c r="X308" s="471"/>
      <c r="Y308" s="471"/>
      <c r="Z308" s="471"/>
      <c r="AA308" s="471"/>
      <c r="AB308" s="471"/>
      <c r="AC308" s="471"/>
      <c r="AD308" s="471"/>
      <c r="AE308" s="471"/>
      <c r="AF308" s="471"/>
      <c r="AG308" s="471"/>
      <c r="AH308" s="471"/>
      <c r="AI308" s="455"/>
      <c r="AJ308" s="146"/>
      <c r="AK308" s="146"/>
      <c r="AL308" s="146"/>
      <c r="AM308" s="146"/>
      <c r="AN308" s="146"/>
      <c r="AO308" s="146"/>
      <c r="AP308" s="146"/>
      <c r="AQ308" s="146"/>
      <c r="AR308" s="146"/>
      <c r="AS308" s="146"/>
      <c r="AT308" s="146"/>
      <c r="AU308" s="146"/>
      <c r="AV308" s="146"/>
      <c r="AW308" s="146"/>
      <c r="AX308" s="146"/>
      <c r="AY308" s="146"/>
      <c r="AZ308" s="146"/>
      <c r="BA308" s="146"/>
      <c r="BB308" s="146"/>
      <c r="BC308" s="146"/>
      <c r="BD308" s="146"/>
      <c r="BE308" s="455"/>
      <c r="BF308" s="455"/>
      <c r="BG308" s="455"/>
      <c r="BH308" s="455"/>
      <c r="BI308" s="455"/>
      <c r="BJ308" s="455"/>
      <c r="BK308" s="455"/>
      <c r="BL308" s="455"/>
      <c r="BM308" s="455"/>
      <c r="BN308" s="455"/>
      <c r="BO308" s="455"/>
      <c r="BP308" s="455"/>
      <c r="BQ308" s="455"/>
      <c r="BR308" s="455"/>
      <c r="BS308" s="455"/>
      <c r="BT308" s="455"/>
      <c r="BU308" s="455"/>
      <c r="BV308" s="455"/>
      <c r="BW308" s="455"/>
      <c r="BX308" s="455"/>
      <c r="BY308" s="455"/>
    </row>
    <row r="309" spans="1:77" customFormat="1" ht="12.75">
      <c r="A309" s="145"/>
      <c r="B309" s="145"/>
      <c r="C309" s="145"/>
      <c r="D309" s="145"/>
      <c r="E309" s="145"/>
      <c r="F309" s="145"/>
      <c r="G309" s="145"/>
      <c r="H309" s="145"/>
      <c r="I309" s="210"/>
      <c r="J309" s="145"/>
      <c r="K309" s="145"/>
      <c r="L309" s="145"/>
      <c r="M309" s="145"/>
      <c r="N309" s="145"/>
      <c r="O309" s="145"/>
      <c r="P309" s="145"/>
      <c r="Q309" s="145"/>
      <c r="R309" s="145"/>
      <c r="S309" s="146"/>
      <c r="T309" s="457"/>
      <c r="U309" s="456"/>
      <c r="V309" s="455"/>
      <c r="W309" s="471"/>
      <c r="X309" s="471"/>
      <c r="Y309" s="471"/>
      <c r="Z309" s="471"/>
      <c r="AA309" s="471"/>
      <c r="AB309" s="471"/>
      <c r="AC309" s="471"/>
      <c r="AD309" s="471"/>
      <c r="AE309" s="471"/>
      <c r="AF309" s="471"/>
      <c r="AG309" s="471"/>
      <c r="AH309" s="471"/>
      <c r="AI309" s="455"/>
      <c r="AJ309" s="146"/>
      <c r="AK309" s="146"/>
      <c r="AL309" s="146"/>
      <c r="AM309" s="146"/>
      <c r="AN309" s="146"/>
      <c r="AO309" s="146"/>
      <c r="AP309" s="146"/>
      <c r="AQ309" s="146"/>
      <c r="AR309" s="146"/>
      <c r="AS309" s="146"/>
      <c r="AT309" s="146"/>
      <c r="AU309" s="146"/>
      <c r="AV309" s="146"/>
      <c r="AW309" s="146"/>
      <c r="AX309" s="146"/>
      <c r="AY309" s="146"/>
      <c r="AZ309" s="146"/>
      <c r="BA309" s="146"/>
      <c r="BB309" s="146"/>
      <c r="BC309" s="146"/>
      <c r="BD309" s="146"/>
      <c r="BE309" s="455"/>
      <c r="BF309" s="455"/>
      <c r="BG309" s="455"/>
      <c r="BH309" s="455"/>
      <c r="BI309" s="455"/>
      <c r="BJ309" s="455"/>
      <c r="BK309" s="455"/>
      <c r="BL309" s="455"/>
      <c r="BM309" s="455"/>
      <c r="BN309" s="455"/>
      <c r="BO309" s="455"/>
      <c r="BP309" s="455"/>
      <c r="BQ309" s="455"/>
      <c r="BR309" s="455"/>
      <c r="BS309" s="455"/>
      <c r="BT309" s="455"/>
      <c r="BU309" s="455"/>
      <c r="BV309" s="455"/>
      <c r="BW309" s="455"/>
      <c r="BX309" s="455"/>
      <c r="BY309" s="455"/>
    </row>
    <row r="310" spans="1:77" customFormat="1" ht="12.75">
      <c r="A310" s="145"/>
      <c r="B310" s="145"/>
      <c r="C310" s="145"/>
      <c r="D310" s="145"/>
      <c r="E310" s="145"/>
      <c r="F310" s="145"/>
      <c r="G310" s="145"/>
      <c r="H310" s="145"/>
      <c r="I310" s="210"/>
      <c r="J310" s="145"/>
      <c r="K310" s="145"/>
      <c r="L310" s="145"/>
      <c r="M310" s="145"/>
      <c r="N310" s="145"/>
      <c r="O310" s="145"/>
      <c r="P310" s="145"/>
      <c r="Q310" s="145"/>
      <c r="R310" s="145"/>
      <c r="S310" s="146"/>
      <c r="T310" s="457"/>
      <c r="U310" s="456"/>
      <c r="V310" s="455"/>
      <c r="W310" s="471"/>
      <c r="X310" s="471"/>
      <c r="Y310" s="471"/>
      <c r="Z310" s="471"/>
      <c r="AA310" s="471"/>
      <c r="AB310" s="471"/>
      <c r="AC310" s="471"/>
      <c r="AD310" s="471"/>
      <c r="AE310" s="471"/>
      <c r="AF310" s="471"/>
      <c r="AG310" s="471"/>
      <c r="AH310" s="471"/>
      <c r="AI310" s="455"/>
      <c r="AJ310" s="146"/>
      <c r="AK310" s="146"/>
      <c r="AL310" s="146"/>
      <c r="AM310" s="146"/>
      <c r="AN310" s="146"/>
      <c r="AO310" s="146"/>
      <c r="AP310" s="146"/>
      <c r="AQ310" s="146"/>
      <c r="AR310" s="146"/>
      <c r="AS310" s="146"/>
      <c r="AT310" s="146"/>
      <c r="AU310" s="146"/>
      <c r="AV310" s="146"/>
      <c r="AW310" s="146"/>
      <c r="AX310" s="146"/>
      <c r="AY310" s="146"/>
      <c r="AZ310" s="146"/>
      <c r="BA310" s="146"/>
      <c r="BB310" s="146"/>
      <c r="BC310" s="146"/>
      <c r="BD310" s="146"/>
      <c r="BE310" s="455"/>
      <c r="BF310" s="455"/>
      <c r="BG310" s="455"/>
      <c r="BH310" s="455"/>
      <c r="BI310" s="455"/>
      <c r="BJ310" s="455"/>
      <c r="BK310" s="455"/>
      <c r="BL310" s="455"/>
      <c r="BM310" s="455"/>
      <c r="BN310" s="455"/>
      <c r="BO310" s="455"/>
      <c r="BP310" s="455"/>
      <c r="BQ310" s="455"/>
      <c r="BR310" s="455"/>
      <c r="BS310" s="455"/>
      <c r="BT310" s="455"/>
      <c r="BU310" s="455"/>
      <c r="BV310" s="455"/>
      <c r="BW310" s="455"/>
      <c r="BX310" s="455"/>
      <c r="BY310" s="455"/>
    </row>
    <row r="311" spans="1:77" customFormat="1" ht="12.75">
      <c r="A311" s="145"/>
      <c r="B311" s="145"/>
      <c r="C311" s="145"/>
      <c r="D311" s="145"/>
      <c r="E311" s="145"/>
      <c r="F311" s="145"/>
      <c r="G311" s="145"/>
      <c r="H311" s="145"/>
      <c r="I311" s="210"/>
      <c r="J311" s="145"/>
      <c r="K311" s="145"/>
      <c r="L311" s="145"/>
      <c r="M311" s="145"/>
      <c r="N311" s="145"/>
      <c r="O311" s="145"/>
      <c r="P311" s="145"/>
      <c r="Q311" s="145"/>
      <c r="R311" s="145"/>
      <c r="S311" s="146"/>
      <c r="T311" s="457"/>
      <c r="U311" s="456"/>
      <c r="V311" s="455"/>
      <c r="W311" s="471"/>
      <c r="X311" s="471"/>
      <c r="Y311" s="471"/>
      <c r="Z311" s="471"/>
      <c r="AA311" s="471"/>
      <c r="AB311" s="471"/>
      <c r="AC311" s="471"/>
      <c r="AD311" s="471"/>
      <c r="AE311" s="471"/>
      <c r="AF311" s="471"/>
      <c r="AG311" s="471"/>
      <c r="AH311" s="471"/>
      <c r="AI311" s="455"/>
      <c r="AJ311" s="146"/>
      <c r="AK311" s="146"/>
      <c r="AL311" s="146"/>
      <c r="AM311" s="146"/>
      <c r="AN311" s="146"/>
      <c r="AO311" s="146"/>
      <c r="AP311" s="146"/>
      <c r="AQ311" s="146"/>
      <c r="AR311" s="146"/>
      <c r="AS311" s="146"/>
      <c r="AT311" s="146"/>
      <c r="AU311" s="146"/>
      <c r="AV311" s="146"/>
      <c r="AW311" s="146"/>
      <c r="AX311" s="146"/>
      <c r="AY311" s="146"/>
      <c r="AZ311" s="146"/>
      <c r="BA311" s="146"/>
      <c r="BB311" s="146"/>
      <c r="BC311" s="146"/>
      <c r="BD311" s="146"/>
      <c r="BE311" s="455"/>
      <c r="BF311" s="455"/>
      <c r="BG311" s="455"/>
      <c r="BH311" s="455"/>
      <c r="BI311" s="455"/>
      <c r="BJ311" s="455"/>
      <c r="BK311" s="455"/>
      <c r="BL311" s="455"/>
      <c r="BM311" s="455"/>
      <c r="BN311" s="455"/>
      <c r="BO311" s="455"/>
      <c r="BP311" s="455"/>
      <c r="BQ311" s="455"/>
      <c r="BR311" s="455"/>
      <c r="BS311" s="455"/>
      <c r="BT311" s="455"/>
      <c r="BU311" s="455"/>
      <c r="BV311" s="455"/>
      <c r="BW311" s="455"/>
      <c r="BX311" s="455"/>
      <c r="BY311" s="455"/>
    </row>
    <row r="312" spans="1:77" customFormat="1" ht="12.75">
      <c r="A312" s="145"/>
      <c r="B312" s="145"/>
      <c r="C312" s="145"/>
      <c r="D312" s="145"/>
      <c r="E312" s="145"/>
      <c r="F312" s="145"/>
      <c r="G312" s="145"/>
      <c r="H312" s="145"/>
      <c r="I312" s="210"/>
      <c r="J312" s="145"/>
      <c r="K312" s="145"/>
      <c r="L312" s="145"/>
      <c r="M312" s="145"/>
      <c r="N312" s="145"/>
      <c r="O312" s="145"/>
      <c r="P312" s="145"/>
      <c r="Q312" s="145"/>
      <c r="R312" s="145"/>
      <c r="S312" s="146"/>
      <c r="T312" s="457"/>
      <c r="U312" s="456"/>
      <c r="V312" s="455"/>
      <c r="W312" s="471"/>
      <c r="X312" s="471"/>
      <c r="Y312" s="471"/>
      <c r="Z312" s="471"/>
      <c r="AA312" s="471"/>
      <c r="AB312" s="471"/>
      <c r="AC312" s="471"/>
      <c r="AD312" s="471"/>
      <c r="AE312" s="471"/>
      <c r="AF312" s="471"/>
      <c r="AG312" s="471"/>
      <c r="AH312" s="471"/>
      <c r="AI312" s="455"/>
      <c r="AJ312" s="146"/>
      <c r="AK312" s="146"/>
      <c r="AL312" s="146"/>
      <c r="AM312" s="146"/>
      <c r="AN312" s="146"/>
      <c r="AO312" s="146"/>
      <c r="AP312" s="146"/>
      <c r="AQ312" s="146"/>
      <c r="AR312" s="146"/>
      <c r="AS312" s="146"/>
      <c r="AT312" s="146"/>
      <c r="AU312" s="146"/>
      <c r="AV312" s="146"/>
      <c r="AW312" s="146"/>
      <c r="AX312" s="146"/>
      <c r="AY312" s="146"/>
      <c r="AZ312" s="146"/>
      <c r="BA312" s="146"/>
      <c r="BB312" s="146"/>
      <c r="BC312" s="146"/>
      <c r="BD312" s="146"/>
      <c r="BE312" s="455"/>
      <c r="BF312" s="455"/>
      <c r="BG312" s="455"/>
      <c r="BH312" s="455"/>
      <c r="BI312" s="455"/>
      <c r="BJ312" s="455"/>
      <c r="BK312" s="455"/>
      <c r="BL312" s="455"/>
      <c r="BM312" s="455"/>
      <c r="BN312" s="455"/>
      <c r="BO312" s="455"/>
      <c r="BP312" s="455"/>
      <c r="BQ312" s="455"/>
      <c r="BR312" s="455"/>
      <c r="BS312" s="455"/>
      <c r="BT312" s="455"/>
      <c r="BU312" s="455"/>
      <c r="BV312" s="455"/>
      <c r="BW312" s="455"/>
      <c r="BX312" s="455"/>
      <c r="BY312" s="455"/>
    </row>
    <row r="313" spans="1:77" customFormat="1" ht="12.75">
      <c r="A313" s="145"/>
      <c r="B313" s="145"/>
      <c r="C313" s="145"/>
      <c r="D313" s="145"/>
      <c r="E313" s="145"/>
      <c r="F313" s="145"/>
      <c r="G313" s="145"/>
      <c r="H313" s="145"/>
      <c r="I313" s="210"/>
      <c r="J313" s="145"/>
      <c r="K313" s="145"/>
      <c r="L313" s="145"/>
      <c r="M313" s="145"/>
      <c r="N313" s="145"/>
      <c r="O313" s="145"/>
      <c r="P313" s="145"/>
      <c r="Q313" s="145"/>
      <c r="R313" s="145"/>
      <c r="S313" s="146"/>
      <c r="T313" s="457"/>
      <c r="U313" s="456"/>
      <c r="V313" s="455"/>
      <c r="W313" s="471"/>
      <c r="X313" s="471"/>
      <c r="Y313" s="471"/>
      <c r="Z313" s="471"/>
      <c r="AA313" s="471"/>
      <c r="AB313" s="471"/>
      <c r="AC313" s="471"/>
      <c r="AD313" s="471"/>
      <c r="AE313" s="471"/>
      <c r="AF313" s="471"/>
      <c r="AG313" s="471"/>
      <c r="AH313" s="471"/>
      <c r="AI313" s="455"/>
      <c r="AJ313" s="146"/>
      <c r="AK313" s="146"/>
      <c r="AL313" s="146"/>
      <c r="AM313" s="146"/>
      <c r="AN313" s="146"/>
      <c r="AO313" s="146"/>
      <c r="AP313" s="146"/>
      <c r="AQ313" s="146"/>
      <c r="AR313" s="146"/>
      <c r="AS313" s="146"/>
      <c r="AT313" s="146"/>
      <c r="AU313" s="146"/>
      <c r="AV313" s="146"/>
      <c r="AW313" s="146"/>
      <c r="AX313" s="146"/>
      <c r="AY313" s="146"/>
      <c r="AZ313" s="146"/>
      <c r="BA313" s="146"/>
      <c r="BB313" s="146"/>
      <c r="BC313" s="146"/>
      <c r="BD313" s="146"/>
      <c r="BE313" s="455"/>
      <c r="BF313" s="455"/>
      <c r="BG313" s="455"/>
      <c r="BH313" s="455"/>
      <c r="BI313" s="455"/>
      <c r="BJ313" s="455"/>
      <c r="BK313" s="455"/>
      <c r="BL313" s="455"/>
      <c r="BM313" s="455"/>
      <c r="BN313" s="455"/>
      <c r="BO313" s="455"/>
      <c r="BP313" s="455"/>
      <c r="BQ313" s="455"/>
      <c r="BR313" s="455"/>
      <c r="BS313" s="455"/>
      <c r="BT313" s="455"/>
      <c r="BU313" s="455"/>
      <c r="BV313" s="455"/>
      <c r="BW313" s="455"/>
      <c r="BX313" s="455"/>
      <c r="BY313" s="455"/>
    </row>
    <row r="314" spans="1:77" customFormat="1" ht="12.75">
      <c r="A314" s="145"/>
      <c r="B314" s="145"/>
      <c r="C314" s="145"/>
      <c r="D314" s="145"/>
      <c r="E314" s="145"/>
      <c r="F314" s="145"/>
      <c r="G314" s="145"/>
      <c r="H314" s="145"/>
      <c r="I314" s="210"/>
      <c r="J314" s="145"/>
      <c r="K314" s="145"/>
      <c r="L314" s="145"/>
      <c r="M314" s="145"/>
      <c r="N314" s="145"/>
      <c r="O314" s="145"/>
      <c r="P314" s="145"/>
      <c r="Q314" s="145"/>
      <c r="R314" s="145"/>
      <c r="S314" s="146"/>
      <c r="T314" s="457"/>
      <c r="U314" s="456"/>
      <c r="V314" s="455"/>
      <c r="W314" s="471"/>
      <c r="X314" s="471"/>
      <c r="Y314" s="471"/>
      <c r="Z314" s="471"/>
      <c r="AA314" s="471"/>
      <c r="AB314" s="471"/>
      <c r="AC314" s="471"/>
      <c r="AD314" s="471"/>
      <c r="AE314" s="471"/>
      <c r="AF314" s="471"/>
      <c r="AG314" s="471"/>
      <c r="AH314" s="471"/>
      <c r="AI314" s="455"/>
      <c r="AJ314" s="146"/>
      <c r="AK314" s="146"/>
      <c r="AL314" s="146"/>
      <c r="AM314" s="146"/>
      <c r="AN314" s="146"/>
      <c r="AO314" s="146"/>
      <c r="AP314" s="146"/>
      <c r="AQ314" s="146"/>
      <c r="AR314" s="146"/>
      <c r="AS314" s="146"/>
      <c r="AT314" s="146"/>
      <c r="AU314" s="146"/>
      <c r="AV314" s="146"/>
      <c r="AW314" s="146"/>
      <c r="AX314" s="146"/>
      <c r="AY314" s="146"/>
      <c r="AZ314" s="146"/>
      <c r="BA314" s="146"/>
      <c r="BB314" s="146"/>
      <c r="BC314" s="146"/>
      <c r="BD314" s="146"/>
      <c r="BE314" s="455"/>
      <c r="BF314" s="455"/>
      <c r="BG314" s="455"/>
      <c r="BH314" s="455"/>
      <c r="BI314" s="455"/>
      <c r="BJ314" s="455"/>
      <c r="BK314" s="455"/>
      <c r="BL314" s="455"/>
      <c r="BM314" s="455"/>
      <c r="BN314" s="455"/>
      <c r="BO314" s="455"/>
      <c r="BP314" s="455"/>
      <c r="BQ314" s="455"/>
      <c r="BR314" s="455"/>
      <c r="BS314" s="455"/>
      <c r="BT314" s="455"/>
      <c r="BU314" s="455"/>
      <c r="BV314" s="455"/>
      <c r="BW314" s="455"/>
      <c r="BX314" s="455"/>
      <c r="BY314" s="455"/>
    </row>
    <row r="315" spans="1:77" customFormat="1" ht="12.75">
      <c r="A315" s="145"/>
      <c r="B315" s="145"/>
      <c r="C315" s="145"/>
      <c r="D315" s="145"/>
      <c r="E315" s="145"/>
      <c r="F315" s="145"/>
      <c r="G315" s="145"/>
      <c r="H315" s="145"/>
      <c r="I315" s="210"/>
      <c r="J315" s="145"/>
      <c r="K315" s="145"/>
      <c r="L315" s="145"/>
      <c r="M315" s="145"/>
      <c r="N315" s="145"/>
      <c r="O315" s="145"/>
      <c r="P315" s="145"/>
      <c r="Q315" s="145"/>
      <c r="R315" s="145"/>
      <c r="S315" s="146"/>
      <c r="T315" s="457"/>
      <c r="U315" s="456"/>
      <c r="V315" s="455"/>
      <c r="W315" s="471"/>
      <c r="X315" s="471"/>
      <c r="Y315" s="471"/>
      <c r="Z315" s="471"/>
      <c r="AA315" s="471"/>
      <c r="AB315" s="471"/>
      <c r="AC315" s="471"/>
      <c r="AD315" s="471"/>
      <c r="AE315" s="471"/>
      <c r="AF315" s="471"/>
      <c r="AG315" s="471"/>
      <c r="AH315" s="471"/>
      <c r="AI315" s="455"/>
      <c r="AJ315" s="146"/>
      <c r="AK315" s="146"/>
      <c r="AL315" s="146"/>
      <c r="AM315" s="146"/>
      <c r="AN315" s="146"/>
      <c r="AO315" s="146"/>
      <c r="AP315" s="146"/>
      <c r="AQ315" s="146"/>
      <c r="AR315" s="146"/>
      <c r="AS315" s="146"/>
      <c r="AT315" s="146"/>
      <c r="AU315" s="146"/>
      <c r="AV315" s="146"/>
      <c r="AW315" s="146"/>
      <c r="AX315" s="146"/>
      <c r="AY315" s="146"/>
      <c r="AZ315" s="146"/>
      <c r="BA315" s="146"/>
      <c r="BB315" s="146"/>
      <c r="BC315" s="146"/>
      <c r="BD315" s="146"/>
      <c r="BE315" s="455"/>
      <c r="BF315" s="455"/>
      <c r="BG315" s="455"/>
      <c r="BH315" s="455"/>
      <c r="BI315" s="455"/>
      <c r="BJ315" s="455"/>
      <c r="BK315" s="455"/>
      <c r="BL315" s="455"/>
      <c r="BM315" s="455"/>
      <c r="BN315" s="455"/>
      <c r="BO315" s="455"/>
      <c r="BP315" s="455"/>
      <c r="BQ315" s="455"/>
      <c r="BR315" s="455"/>
      <c r="BS315" s="455"/>
      <c r="BT315" s="455"/>
      <c r="BU315" s="455"/>
      <c r="BV315" s="455"/>
      <c r="BW315" s="455"/>
      <c r="BX315" s="455"/>
      <c r="BY315" s="455"/>
    </row>
    <row r="316" spans="1:77" customFormat="1" ht="12.75">
      <c r="A316" s="145"/>
      <c r="B316" s="145"/>
      <c r="C316" s="145"/>
      <c r="D316" s="145"/>
      <c r="E316" s="145"/>
      <c r="F316" s="145"/>
      <c r="G316" s="145"/>
      <c r="H316" s="145"/>
      <c r="I316" s="210"/>
      <c r="J316" s="145"/>
      <c r="K316" s="145"/>
      <c r="L316" s="145"/>
      <c r="M316" s="145"/>
      <c r="N316" s="145"/>
      <c r="O316" s="145"/>
      <c r="P316" s="145"/>
      <c r="Q316" s="145"/>
      <c r="R316" s="145"/>
      <c r="S316" s="146"/>
      <c r="T316" s="457"/>
      <c r="U316" s="456"/>
      <c r="V316" s="455"/>
      <c r="W316" s="471"/>
      <c r="X316" s="471"/>
      <c r="Y316" s="471"/>
      <c r="Z316" s="471"/>
      <c r="AA316" s="471"/>
      <c r="AB316" s="471"/>
      <c r="AC316" s="471"/>
      <c r="AD316" s="471"/>
      <c r="AE316" s="471"/>
      <c r="AF316" s="471"/>
      <c r="AG316" s="471"/>
      <c r="AH316" s="471"/>
      <c r="AI316" s="455"/>
      <c r="AJ316" s="146"/>
      <c r="AK316" s="146"/>
      <c r="AL316" s="146"/>
      <c r="AM316" s="146"/>
      <c r="AN316" s="146"/>
      <c r="AO316" s="146"/>
      <c r="AP316" s="146"/>
      <c r="AQ316" s="146"/>
      <c r="AR316" s="146"/>
      <c r="AS316" s="146"/>
      <c r="AT316" s="146"/>
      <c r="AU316" s="146"/>
      <c r="AV316" s="146"/>
      <c r="AW316" s="146"/>
      <c r="AX316" s="146"/>
      <c r="AY316" s="146"/>
      <c r="AZ316" s="146"/>
      <c r="BA316" s="146"/>
      <c r="BB316" s="146"/>
      <c r="BC316" s="146"/>
      <c r="BD316" s="146"/>
      <c r="BE316" s="455"/>
      <c r="BF316" s="455"/>
      <c r="BG316" s="455"/>
      <c r="BH316" s="455"/>
      <c r="BI316" s="455"/>
      <c r="BJ316" s="455"/>
      <c r="BK316" s="455"/>
      <c r="BL316" s="455"/>
      <c r="BM316" s="455"/>
      <c r="BN316" s="455"/>
      <c r="BO316" s="455"/>
      <c r="BP316" s="455"/>
      <c r="BQ316" s="455"/>
      <c r="BR316" s="455"/>
      <c r="BS316" s="455"/>
      <c r="BT316" s="455"/>
      <c r="BU316" s="455"/>
      <c r="BV316" s="455"/>
      <c r="BW316" s="455"/>
      <c r="BX316" s="455"/>
      <c r="BY316" s="455"/>
    </row>
    <row r="317" spans="1:77" customFormat="1" ht="12.75">
      <c r="A317" s="145"/>
      <c r="B317" s="145"/>
      <c r="C317" s="145"/>
      <c r="D317" s="145"/>
      <c r="E317" s="145"/>
      <c r="F317" s="145"/>
      <c r="G317" s="145"/>
      <c r="H317" s="145"/>
      <c r="I317" s="210"/>
      <c r="J317" s="145"/>
      <c r="K317" s="145"/>
      <c r="L317" s="145"/>
      <c r="M317" s="145"/>
      <c r="N317" s="145"/>
      <c r="O317" s="145"/>
      <c r="P317" s="145"/>
      <c r="Q317" s="145"/>
      <c r="R317" s="145"/>
      <c r="S317" s="146"/>
      <c r="T317" s="457"/>
      <c r="U317" s="456"/>
      <c r="V317" s="455"/>
      <c r="W317" s="471"/>
      <c r="X317" s="471"/>
      <c r="Y317" s="471"/>
      <c r="Z317" s="471"/>
      <c r="AA317" s="471"/>
      <c r="AB317" s="471"/>
      <c r="AC317" s="471"/>
      <c r="AD317" s="471"/>
      <c r="AE317" s="471"/>
      <c r="AF317" s="471"/>
      <c r="AG317" s="471"/>
      <c r="AH317" s="471"/>
      <c r="AI317" s="455"/>
      <c r="AJ317" s="146"/>
      <c r="AK317" s="146"/>
      <c r="AL317" s="146"/>
      <c r="AM317" s="146"/>
      <c r="AN317" s="146"/>
      <c r="AO317" s="146"/>
      <c r="AP317" s="146"/>
      <c r="AQ317" s="146"/>
      <c r="AR317" s="146"/>
      <c r="AS317" s="146"/>
      <c r="AT317" s="146"/>
      <c r="AU317" s="146"/>
      <c r="AV317" s="146"/>
      <c r="AW317" s="146"/>
      <c r="AX317" s="146"/>
      <c r="AY317" s="146"/>
      <c r="AZ317" s="146"/>
      <c r="BA317" s="146"/>
      <c r="BB317" s="146"/>
      <c r="BC317" s="146"/>
      <c r="BD317" s="146"/>
      <c r="BE317" s="455"/>
      <c r="BF317" s="455"/>
      <c r="BG317" s="455"/>
      <c r="BH317" s="455"/>
      <c r="BI317" s="455"/>
      <c r="BJ317" s="455"/>
      <c r="BK317" s="455"/>
      <c r="BL317" s="455"/>
      <c r="BM317" s="455"/>
      <c r="BN317" s="455"/>
      <c r="BO317" s="455"/>
      <c r="BP317" s="455"/>
      <c r="BQ317" s="455"/>
      <c r="BR317" s="455"/>
      <c r="BS317" s="455"/>
      <c r="BT317" s="455"/>
      <c r="BU317" s="455"/>
      <c r="BV317" s="455"/>
      <c r="BW317" s="455"/>
      <c r="BX317" s="455"/>
      <c r="BY317" s="455"/>
    </row>
    <row r="318" spans="1:77" customFormat="1" ht="12.75">
      <c r="A318" s="145"/>
      <c r="B318" s="145"/>
      <c r="C318" s="145"/>
      <c r="D318" s="145"/>
      <c r="E318" s="145"/>
      <c r="F318" s="145"/>
      <c r="G318" s="145"/>
      <c r="H318" s="145"/>
      <c r="I318" s="210"/>
      <c r="J318" s="145"/>
      <c r="K318" s="145"/>
      <c r="L318" s="145"/>
      <c r="M318" s="145"/>
      <c r="N318" s="145"/>
      <c r="O318" s="145"/>
      <c r="P318" s="145"/>
      <c r="Q318" s="145"/>
      <c r="R318" s="145"/>
      <c r="S318" s="146"/>
      <c r="T318" s="457"/>
      <c r="U318" s="456"/>
      <c r="V318" s="455"/>
      <c r="W318" s="471"/>
      <c r="X318" s="471"/>
      <c r="Y318" s="471"/>
      <c r="Z318" s="471"/>
      <c r="AA318" s="471"/>
      <c r="AB318" s="408"/>
      <c r="AC318" s="471"/>
      <c r="AD318" s="471"/>
      <c r="AE318" s="471"/>
      <c r="AF318" s="471"/>
      <c r="AG318" s="471"/>
      <c r="AH318" s="471"/>
      <c r="AI318" s="455"/>
      <c r="AJ318" s="146"/>
      <c r="AK318" s="146"/>
      <c r="AL318" s="146"/>
      <c r="AM318" s="146"/>
      <c r="AN318" s="146"/>
      <c r="AO318" s="146"/>
      <c r="AP318" s="146"/>
      <c r="AQ318" s="146"/>
      <c r="AR318" s="146"/>
      <c r="AS318" s="146"/>
      <c r="AT318" s="146"/>
      <c r="AU318" s="146"/>
      <c r="AV318" s="146"/>
      <c r="AW318" s="146"/>
      <c r="AX318" s="146"/>
      <c r="AY318" s="146"/>
      <c r="AZ318" s="146"/>
      <c r="BA318" s="146"/>
      <c r="BB318" s="146"/>
      <c r="BC318" s="146"/>
      <c r="BD318" s="146"/>
      <c r="BE318" s="455"/>
      <c r="BF318" s="455"/>
      <c r="BG318" s="455"/>
      <c r="BH318" s="455"/>
      <c r="BI318" s="455"/>
      <c r="BJ318" s="455"/>
      <c r="BK318" s="455"/>
      <c r="BL318" s="455"/>
      <c r="BM318" s="455"/>
      <c r="BN318" s="455"/>
      <c r="BO318" s="455"/>
      <c r="BP318" s="455"/>
      <c r="BQ318" s="455"/>
      <c r="BR318" s="455"/>
      <c r="BS318" s="455"/>
      <c r="BT318" s="455"/>
      <c r="BU318" s="455"/>
      <c r="BV318" s="455"/>
      <c r="BW318" s="455"/>
      <c r="BX318" s="455"/>
      <c r="BY318" s="455"/>
    </row>
    <row r="319" spans="1:77" customFormat="1" ht="12.75">
      <c r="A319" s="145"/>
      <c r="B319" s="145"/>
      <c r="C319" s="145"/>
      <c r="D319" s="145"/>
      <c r="E319" s="145"/>
      <c r="F319" s="145"/>
      <c r="G319" s="145"/>
      <c r="H319" s="145"/>
      <c r="I319" s="210"/>
      <c r="J319" s="145"/>
      <c r="K319" s="145"/>
      <c r="L319" s="145"/>
      <c r="M319" s="145"/>
      <c r="N319" s="145"/>
      <c r="O319" s="145"/>
      <c r="P319" s="145"/>
      <c r="Q319" s="145"/>
      <c r="R319" s="145"/>
      <c r="S319" s="146"/>
      <c r="T319" s="457"/>
      <c r="U319" s="456"/>
      <c r="V319" s="455"/>
      <c r="W319" s="450"/>
      <c r="X319" s="450"/>
      <c r="Y319" s="450"/>
      <c r="Z319" s="450"/>
      <c r="AA319" s="450"/>
      <c r="AB319" s="408"/>
      <c r="AC319" s="450"/>
      <c r="AD319" s="450"/>
      <c r="AE319" s="473"/>
      <c r="AF319" s="450"/>
      <c r="AG319" s="450"/>
      <c r="AH319" s="450"/>
      <c r="AI319" s="455"/>
      <c r="AJ319" s="146"/>
      <c r="AK319" s="146"/>
      <c r="AL319" s="146"/>
      <c r="AM319" s="146"/>
      <c r="AN319" s="146"/>
      <c r="AO319" s="146"/>
      <c r="AP319" s="146"/>
      <c r="AQ319" s="146"/>
      <c r="AR319" s="146"/>
      <c r="AS319" s="146"/>
      <c r="AT319" s="146"/>
      <c r="AU319" s="146"/>
      <c r="AV319" s="146"/>
      <c r="AW319" s="146"/>
      <c r="AX319" s="146"/>
      <c r="AY319" s="146"/>
      <c r="AZ319" s="146"/>
      <c r="BA319" s="146"/>
      <c r="BB319" s="146"/>
      <c r="BC319" s="146"/>
      <c r="BD319" s="146"/>
      <c r="BE319" s="455"/>
      <c r="BF319" s="455"/>
      <c r="BG319" s="455"/>
      <c r="BH319" s="455"/>
      <c r="BI319" s="455"/>
      <c r="BJ319" s="455"/>
      <c r="BK319" s="455"/>
      <c r="BL319" s="455"/>
      <c r="BM319" s="455"/>
      <c r="BN319" s="455"/>
      <c r="BO319" s="455"/>
      <c r="BP319" s="455"/>
      <c r="BQ319" s="455"/>
      <c r="BR319" s="455"/>
      <c r="BS319" s="455"/>
      <c r="BT319" s="455"/>
      <c r="BU319" s="455"/>
      <c r="BV319" s="455"/>
      <c r="BW319" s="455"/>
      <c r="BX319" s="455"/>
      <c r="BY319" s="455"/>
    </row>
    <row r="320" spans="1:77" customFormat="1" ht="12.75">
      <c r="A320" s="145"/>
      <c r="B320" s="145"/>
      <c r="C320" s="145"/>
      <c r="D320" s="145"/>
      <c r="E320" s="145"/>
      <c r="F320" s="145"/>
      <c r="G320" s="145"/>
      <c r="H320" s="145"/>
      <c r="I320" s="210"/>
      <c r="J320" s="145"/>
      <c r="K320" s="145"/>
      <c r="L320" s="145"/>
      <c r="M320" s="145"/>
      <c r="N320" s="145"/>
      <c r="O320" s="145"/>
      <c r="P320" s="145"/>
      <c r="Q320" s="145"/>
      <c r="R320" s="145"/>
      <c r="S320" s="146"/>
      <c r="T320" s="457"/>
      <c r="U320" s="456"/>
      <c r="V320" s="455"/>
      <c r="W320" s="450"/>
      <c r="X320" s="450"/>
      <c r="Y320" s="450"/>
      <c r="Z320" s="450"/>
      <c r="AA320" s="450"/>
      <c r="AB320" s="408"/>
      <c r="AC320" s="450"/>
      <c r="AD320" s="450"/>
      <c r="AE320" s="473"/>
      <c r="AF320" s="450"/>
      <c r="AG320" s="450"/>
      <c r="AH320" s="450"/>
      <c r="AI320" s="455"/>
      <c r="AJ320" s="146"/>
      <c r="AK320" s="146"/>
      <c r="AL320" s="146"/>
      <c r="AM320" s="146"/>
      <c r="AN320" s="146"/>
      <c r="AO320" s="146"/>
      <c r="AP320" s="146"/>
      <c r="AQ320" s="146"/>
      <c r="AR320" s="146"/>
      <c r="AS320" s="146"/>
      <c r="AT320" s="146"/>
      <c r="AU320" s="146"/>
      <c r="AV320" s="146"/>
      <c r="AW320" s="146"/>
      <c r="AX320" s="146"/>
      <c r="AY320" s="146"/>
      <c r="AZ320" s="146"/>
      <c r="BA320" s="146"/>
      <c r="BB320" s="146"/>
      <c r="BC320" s="146"/>
      <c r="BD320" s="146"/>
      <c r="BE320" s="455"/>
      <c r="BF320" s="455"/>
      <c r="BG320" s="455"/>
      <c r="BH320" s="455"/>
      <c r="BI320" s="455"/>
      <c r="BJ320" s="455"/>
      <c r="BK320" s="455"/>
      <c r="BL320" s="455"/>
      <c r="BM320" s="455"/>
      <c r="BN320" s="455"/>
      <c r="BO320" s="455"/>
      <c r="BP320" s="455"/>
      <c r="BQ320" s="455"/>
      <c r="BR320" s="455"/>
      <c r="BS320" s="455"/>
      <c r="BT320" s="455"/>
      <c r="BU320" s="455"/>
      <c r="BV320" s="455"/>
      <c r="BW320" s="455"/>
      <c r="BX320" s="455"/>
      <c r="BY320" s="455"/>
    </row>
    <row r="321" spans="1:77" customFormat="1" ht="12.75">
      <c r="A321" s="145"/>
      <c r="B321" s="145"/>
      <c r="C321" s="145"/>
      <c r="D321" s="145"/>
      <c r="E321" s="145"/>
      <c r="F321" s="145"/>
      <c r="G321" s="145"/>
      <c r="H321" s="145"/>
      <c r="I321" s="210"/>
      <c r="J321" s="145"/>
      <c r="K321" s="145"/>
      <c r="L321" s="145"/>
      <c r="M321" s="145"/>
      <c r="N321" s="145"/>
      <c r="O321" s="145"/>
      <c r="P321" s="145"/>
      <c r="Q321" s="145"/>
      <c r="R321" s="145"/>
      <c r="S321" s="146"/>
      <c r="T321" s="457"/>
      <c r="U321" s="456"/>
      <c r="V321" s="455"/>
      <c r="W321" s="450"/>
      <c r="X321" s="450"/>
      <c r="Y321" s="450"/>
      <c r="Z321" s="450"/>
      <c r="AA321" s="450"/>
      <c r="AB321" s="408"/>
      <c r="AC321" s="450"/>
      <c r="AD321" s="450"/>
      <c r="AE321" s="473"/>
      <c r="AF321" s="450"/>
      <c r="AG321" s="450"/>
      <c r="AH321" s="450"/>
      <c r="AI321" s="455"/>
      <c r="AJ321" s="146"/>
      <c r="AK321" s="146"/>
      <c r="AL321" s="146"/>
      <c r="AM321" s="146"/>
      <c r="AN321" s="146"/>
      <c r="AO321" s="146"/>
      <c r="AP321" s="146"/>
      <c r="AQ321" s="146"/>
      <c r="AR321" s="146"/>
      <c r="AS321" s="146"/>
      <c r="AT321" s="146"/>
      <c r="AU321" s="146"/>
      <c r="AV321" s="146"/>
      <c r="AW321" s="146"/>
      <c r="AX321" s="146"/>
      <c r="AY321" s="146"/>
      <c r="AZ321" s="146"/>
      <c r="BA321" s="146"/>
      <c r="BB321" s="146"/>
      <c r="BC321" s="146"/>
      <c r="BD321" s="146"/>
      <c r="BE321" s="455"/>
      <c r="BF321" s="455"/>
      <c r="BG321" s="455"/>
      <c r="BH321" s="455"/>
      <c r="BI321" s="455"/>
      <c r="BJ321" s="455"/>
      <c r="BK321" s="455"/>
      <c r="BL321" s="455"/>
      <c r="BM321" s="455"/>
      <c r="BN321" s="455"/>
      <c r="BO321" s="455"/>
      <c r="BP321" s="455"/>
      <c r="BQ321" s="455"/>
      <c r="BR321" s="455"/>
      <c r="BS321" s="455"/>
      <c r="BT321" s="455"/>
      <c r="BU321" s="455"/>
      <c r="BV321" s="455"/>
      <c r="BW321" s="455"/>
      <c r="BX321" s="455"/>
      <c r="BY321" s="455"/>
    </row>
    <row r="322" spans="1:77" customFormat="1" ht="12.75">
      <c r="A322" s="145"/>
      <c r="B322" s="145"/>
      <c r="C322" s="145"/>
      <c r="D322" s="145"/>
      <c r="E322" s="145"/>
      <c r="F322" s="145"/>
      <c r="G322" s="145"/>
      <c r="H322" s="145"/>
      <c r="I322" s="210"/>
      <c r="J322" s="145"/>
      <c r="K322" s="145"/>
      <c r="L322" s="145"/>
      <c r="M322" s="145"/>
      <c r="N322" s="145"/>
      <c r="O322" s="145"/>
      <c r="P322" s="145"/>
      <c r="Q322" s="145"/>
      <c r="R322" s="145"/>
      <c r="S322" s="146"/>
      <c r="T322" s="457"/>
      <c r="U322" s="456"/>
      <c r="V322" s="455"/>
      <c r="W322" s="450"/>
      <c r="X322" s="450"/>
      <c r="Y322" s="450"/>
      <c r="Z322" s="450"/>
      <c r="AA322" s="450"/>
      <c r="AB322" s="408"/>
      <c r="AC322" s="450"/>
      <c r="AD322" s="450"/>
      <c r="AE322" s="473"/>
      <c r="AF322" s="450"/>
      <c r="AG322" s="450"/>
      <c r="AH322" s="450"/>
      <c r="AI322" s="455"/>
      <c r="AJ322" s="146"/>
      <c r="AK322" s="146"/>
      <c r="AL322" s="146"/>
      <c r="AM322" s="146"/>
      <c r="AN322" s="146"/>
      <c r="AO322" s="146"/>
      <c r="AP322" s="146"/>
      <c r="AQ322" s="146"/>
      <c r="AR322" s="146"/>
      <c r="AS322" s="146"/>
      <c r="AT322" s="146"/>
      <c r="AU322" s="146"/>
      <c r="AV322" s="146"/>
      <c r="AW322" s="146"/>
      <c r="AX322" s="146"/>
      <c r="AY322" s="146"/>
      <c r="AZ322" s="146"/>
      <c r="BA322" s="146"/>
      <c r="BB322" s="146"/>
      <c r="BC322" s="146"/>
      <c r="BD322" s="146"/>
      <c r="BE322" s="455"/>
      <c r="BF322" s="455"/>
      <c r="BG322" s="455"/>
      <c r="BH322" s="455"/>
      <c r="BI322" s="455"/>
      <c r="BJ322" s="455"/>
      <c r="BK322" s="455"/>
      <c r="BL322" s="455"/>
      <c r="BM322" s="455"/>
      <c r="BN322" s="455"/>
      <c r="BO322" s="455"/>
      <c r="BP322" s="455"/>
      <c r="BQ322" s="455"/>
      <c r="BR322" s="455"/>
      <c r="BS322" s="455"/>
      <c r="BT322" s="455"/>
      <c r="BU322" s="455"/>
      <c r="BV322" s="455"/>
      <c r="BW322" s="455"/>
      <c r="BX322" s="455"/>
      <c r="BY322" s="455"/>
    </row>
    <row r="323" spans="1:77" customFormat="1" ht="12.75">
      <c r="A323" s="145"/>
      <c r="B323" s="145"/>
      <c r="C323" s="145"/>
      <c r="D323" s="145"/>
      <c r="E323" s="145"/>
      <c r="F323" s="145"/>
      <c r="G323" s="145"/>
      <c r="H323" s="145"/>
      <c r="I323" s="210"/>
      <c r="J323" s="145"/>
      <c r="K323" s="145"/>
      <c r="L323" s="145"/>
      <c r="M323" s="145"/>
      <c r="N323" s="145"/>
      <c r="O323" s="145"/>
      <c r="P323" s="145"/>
      <c r="Q323" s="145"/>
      <c r="R323" s="145"/>
      <c r="S323" s="146"/>
      <c r="T323" s="457"/>
      <c r="U323" s="456"/>
      <c r="V323" s="455"/>
      <c r="W323" s="450"/>
      <c r="X323" s="450"/>
      <c r="Y323" s="450"/>
      <c r="Z323" s="450"/>
      <c r="AA323" s="450"/>
      <c r="AB323" s="408"/>
      <c r="AC323" s="450"/>
      <c r="AD323" s="450"/>
      <c r="AE323" s="473"/>
      <c r="AF323" s="450"/>
      <c r="AG323" s="450"/>
      <c r="AH323" s="450"/>
      <c r="AI323" s="455"/>
      <c r="AJ323" s="146"/>
      <c r="AK323" s="146"/>
      <c r="AL323" s="146"/>
      <c r="AM323" s="146"/>
      <c r="AN323" s="146"/>
      <c r="AO323" s="146"/>
      <c r="AP323" s="146"/>
      <c r="AQ323" s="146"/>
      <c r="AR323" s="146"/>
      <c r="AS323" s="146"/>
      <c r="AT323" s="146"/>
      <c r="AU323" s="146"/>
      <c r="AV323" s="146"/>
      <c r="AW323" s="146"/>
      <c r="AX323" s="146"/>
      <c r="AY323" s="146"/>
      <c r="AZ323" s="146"/>
      <c r="BA323" s="146"/>
      <c r="BB323" s="146"/>
      <c r="BC323" s="146"/>
      <c r="BD323" s="146"/>
      <c r="BE323" s="455"/>
      <c r="BF323" s="455"/>
      <c r="BG323" s="455"/>
      <c r="BH323" s="455"/>
      <c r="BI323" s="455"/>
      <c r="BJ323" s="455"/>
      <c r="BK323" s="455"/>
      <c r="BL323" s="455"/>
      <c r="BM323" s="455"/>
      <c r="BN323" s="455"/>
      <c r="BO323" s="455"/>
      <c r="BP323" s="455"/>
      <c r="BQ323" s="455"/>
      <c r="BR323" s="455"/>
      <c r="BS323" s="455"/>
      <c r="BT323" s="455"/>
      <c r="BU323" s="455"/>
      <c r="BV323" s="455"/>
      <c r="BW323" s="455"/>
      <c r="BX323" s="455"/>
      <c r="BY323" s="455"/>
    </row>
    <row r="324" spans="1:77" customFormat="1" ht="12.75">
      <c r="A324" s="145"/>
      <c r="B324" s="145"/>
      <c r="C324" s="145"/>
      <c r="D324" s="145"/>
      <c r="E324" s="145"/>
      <c r="F324" s="145"/>
      <c r="G324" s="145"/>
      <c r="H324" s="145"/>
      <c r="I324" s="210"/>
      <c r="J324" s="145"/>
      <c r="K324" s="145"/>
      <c r="L324" s="145"/>
      <c r="M324" s="145"/>
      <c r="N324" s="145"/>
      <c r="O324" s="145"/>
      <c r="P324" s="145"/>
      <c r="Q324" s="145"/>
      <c r="R324" s="145"/>
      <c r="S324" s="146"/>
      <c r="T324" s="457"/>
      <c r="U324" s="456"/>
      <c r="V324" s="455"/>
      <c r="W324" s="450"/>
      <c r="X324" s="450"/>
      <c r="Y324" s="450"/>
      <c r="Z324" s="450"/>
      <c r="AA324" s="450"/>
      <c r="AB324" s="408"/>
      <c r="AC324" s="450"/>
      <c r="AD324" s="450"/>
      <c r="AE324" s="473"/>
      <c r="AF324" s="450"/>
      <c r="AG324" s="450"/>
      <c r="AH324" s="450"/>
      <c r="AI324" s="455"/>
      <c r="AJ324" s="146"/>
      <c r="AK324" s="146"/>
      <c r="AL324" s="146"/>
      <c r="AM324" s="146"/>
      <c r="AN324" s="146"/>
      <c r="AO324" s="146"/>
      <c r="AP324" s="146"/>
      <c r="AQ324" s="146"/>
      <c r="AR324" s="146"/>
      <c r="AS324" s="146"/>
      <c r="AT324" s="146"/>
      <c r="AU324" s="146"/>
      <c r="AV324" s="146"/>
      <c r="AW324" s="146"/>
      <c r="AX324" s="146"/>
      <c r="AY324" s="146"/>
      <c r="AZ324" s="146"/>
      <c r="BA324" s="146"/>
      <c r="BB324" s="146"/>
      <c r="BC324" s="146"/>
      <c r="BD324" s="146"/>
      <c r="BE324" s="455"/>
      <c r="BF324" s="455"/>
      <c r="BG324" s="455"/>
      <c r="BH324" s="455"/>
      <c r="BI324" s="455"/>
      <c r="BJ324" s="455"/>
      <c r="BK324" s="455"/>
      <c r="BL324" s="455"/>
      <c r="BM324" s="455"/>
      <c r="BN324" s="455"/>
      <c r="BO324" s="455"/>
      <c r="BP324" s="455"/>
      <c r="BQ324" s="455"/>
      <c r="BR324" s="455"/>
      <c r="BS324" s="455"/>
      <c r="BT324" s="455"/>
      <c r="BU324" s="455"/>
      <c r="BV324" s="455"/>
      <c r="BW324" s="455"/>
      <c r="BX324" s="455"/>
      <c r="BY324" s="455"/>
    </row>
    <row r="325" spans="1:77" customFormat="1" ht="12.75">
      <c r="A325" s="145"/>
      <c r="B325" s="145"/>
      <c r="C325" s="145"/>
      <c r="D325" s="145"/>
      <c r="E325" s="145"/>
      <c r="F325" s="145"/>
      <c r="G325" s="145"/>
      <c r="H325" s="145"/>
      <c r="I325" s="210"/>
      <c r="J325" s="145"/>
      <c r="K325" s="145"/>
      <c r="L325" s="145"/>
      <c r="M325" s="145"/>
      <c r="N325" s="145"/>
      <c r="O325" s="145"/>
      <c r="P325" s="145"/>
      <c r="Q325" s="145"/>
      <c r="R325" s="145"/>
      <c r="S325" s="146"/>
      <c r="T325" s="457"/>
      <c r="U325" s="456"/>
      <c r="V325" s="455"/>
      <c r="W325" s="450"/>
      <c r="X325" s="450"/>
      <c r="Y325" s="450"/>
      <c r="Z325" s="450"/>
      <c r="AA325" s="450"/>
      <c r="AB325" s="408"/>
      <c r="AC325" s="450"/>
      <c r="AD325" s="450"/>
      <c r="AE325" s="473"/>
      <c r="AF325" s="450"/>
      <c r="AG325" s="450"/>
      <c r="AH325" s="450"/>
      <c r="AI325" s="455"/>
      <c r="AJ325" s="146"/>
      <c r="AK325" s="146"/>
      <c r="AL325" s="146"/>
      <c r="AM325" s="146"/>
      <c r="AN325" s="146"/>
      <c r="AO325" s="146"/>
      <c r="AP325" s="146"/>
      <c r="AQ325" s="146"/>
      <c r="AR325" s="146"/>
      <c r="AS325" s="146"/>
      <c r="AT325" s="146"/>
      <c r="AU325" s="146"/>
      <c r="AV325" s="146"/>
      <c r="AW325" s="146"/>
      <c r="AX325" s="146"/>
      <c r="AY325" s="146"/>
      <c r="AZ325" s="146"/>
      <c r="BA325" s="146"/>
      <c r="BB325" s="146"/>
      <c r="BC325" s="146"/>
      <c r="BD325" s="146"/>
      <c r="BE325" s="455"/>
      <c r="BF325" s="455"/>
      <c r="BG325" s="455"/>
      <c r="BH325" s="455"/>
      <c r="BI325" s="455"/>
      <c r="BJ325" s="455"/>
      <c r="BK325" s="455"/>
      <c r="BL325" s="455"/>
      <c r="BM325" s="455"/>
      <c r="BN325" s="455"/>
      <c r="BO325" s="455"/>
      <c r="BP325" s="455"/>
      <c r="BQ325" s="455"/>
      <c r="BR325" s="455"/>
      <c r="BS325" s="455"/>
      <c r="BT325" s="455"/>
      <c r="BU325" s="455"/>
      <c r="BV325" s="455"/>
      <c r="BW325" s="455"/>
      <c r="BX325" s="455"/>
      <c r="BY325" s="455"/>
    </row>
    <row r="326" spans="1:77" customFormat="1" ht="12.75">
      <c r="A326" s="145"/>
      <c r="B326" s="145"/>
      <c r="C326" s="145"/>
      <c r="D326" s="145"/>
      <c r="E326" s="145"/>
      <c r="F326" s="145"/>
      <c r="G326" s="145"/>
      <c r="H326" s="145"/>
      <c r="I326" s="210"/>
      <c r="J326" s="145"/>
      <c r="K326" s="145"/>
      <c r="L326" s="145"/>
      <c r="M326" s="145"/>
      <c r="N326" s="145"/>
      <c r="O326" s="145"/>
      <c r="P326" s="145"/>
      <c r="Q326" s="145"/>
      <c r="R326" s="145"/>
      <c r="S326" s="146"/>
      <c r="T326" s="457"/>
      <c r="U326" s="456"/>
      <c r="V326" s="455"/>
      <c r="W326" s="450"/>
      <c r="X326" s="450"/>
      <c r="Y326" s="450"/>
      <c r="Z326" s="450"/>
      <c r="AA326" s="450"/>
      <c r="AB326" s="408"/>
      <c r="AC326" s="450"/>
      <c r="AD326" s="450"/>
      <c r="AE326" s="473"/>
      <c r="AF326" s="450"/>
      <c r="AG326" s="450"/>
      <c r="AH326" s="450"/>
      <c r="AI326" s="455"/>
      <c r="AJ326" s="146"/>
      <c r="AK326" s="146"/>
      <c r="AL326" s="146"/>
      <c r="AM326" s="146"/>
      <c r="AN326" s="146"/>
      <c r="AO326" s="146"/>
      <c r="AP326" s="146"/>
      <c r="AQ326" s="146"/>
      <c r="AR326" s="146"/>
      <c r="AS326" s="146"/>
      <c r="AT326" s="146"/>
      <c r="AU326" s="146"/>
      <c r="AV326" s="146"/>
      <c r="AW326" s="146"/>
      <c r="AX326" s="146"/>
      <c r="AY326" s="146"/>
      <c r="AZ326" s="146"/>
      <c r="BA326" s="146"/>
      <c r="BB326" s="146"/>
      <c r="BC326" s="146"/>
      <c r="BD326" s="146"/>
      <c r="BE326" s="455"/>
      <c r="BF326" s="455"/>
      <c r="BG326" s="455"/>
      <c r="BH326" s="455"/>
      <c r="BI326" s="455"/>
      <c r="BJ326" s="455"/>
      <c r="BK326" s="455"/>
      <c r="BL326" s="455"/>
      <c r="BM326" s="455"/>
      <c r="BN326" s="455"/>
      <c r="BO326" s="455"/>
      <c r="BP326" s="455"/>
      <c r="BQ326" s="455"/>
      <c r="BR326" s="455"/>
      <c r="BS326" s="455"/>
      <c r="BT326" s="455"/>
      <c r="BU326" s="455"/>
      <c r="BV326" s="455"/>
      <c r="BW326" s="455"/>
      <c r="BX326" s="455"/>
      <c r="BY326" s="455"/>
    </row>
    <row r="327" spans="1:77" customFormat="1" ht="12.75">
      <c r="A327" s="145"/>
      <c r="B327" s="145"/>
      <c r="C327" s="145"/>
      <c r="D327" s="145"/>
      <c r="E327" s="145"/>
      <c r="F327" s="145"/>
      <c r="G327" s="145"/>
      <c r="H327" s="145"/>
      <c r="I327" s="210"/>
      <c r="J327" s="145"/>
      <c r="K327" s="145"/>
      <c r="L327" s="145"/>
      <c r="M327" s="145"/>
      <c r="N327" s="145"/>
      <c r="O327" s="145"/>
      <c r="P327" s="145"/>
      <c r="Q327" s="145"/>
      <c r="R327" s="145"/>
      <c r="S327" s="146"/>
      <c r="T327" s="457"/>
      <c r="U327" s="456"/>
      <c r="V327" s="455"/>
      <c r="W327" s="450"/>
      <c r="X327" s="450"/>
      <c r="Y327" s="450"/>
      <c r="Z327" s="450"/>
      <c r="AA327" s="450"/>
      <c r="AB327" s="408"/>
      <c r="AC327" s="450"/>
      <c r="AD327" s="450"/>
      <c r="AE327" s="450"/>
      <c r="AF327" s="450"/>
      <c r="AG327" s="450"/>
      <c r="AH327" s="450"/>
      <c r="AI327" s="455"/>
      <c r="AJ327" s="146"/>
      <c r="AK327" s="146"/>
      <c r="AL327" s="146"/>
      <c r="AM327" s="146"/>
      <c r="AN327" s="146"/>
      <c r="AO327" s="146"/>
      <c r="AP327" s="146"/>
      <c r="AQ327" s="146"/>
      <c r="AR327" s="146"/>
      <c r="AS327" s="146"/>
      <c r="AT327" s="146"/>
      <c r="AU327" s="146"/>
      <c r="AV327" s="146"/>
      <c r="AW327" s="146"/>
      <c r="AX327" s="146"/>
      <c r="AY327" s="146"/>
      <c r="AZ327" s="146"/>
      <c r="BA327" s="146"/>
      <c r="BB327" s="146"/>
      <c r="BC327" s="146"/>
      <c r="BD327" s="146"/>
      <c r="BE327" s="455"/>
      <c r="BF327" s="455"/>
      <c r="BG327" s="455"/>
      <c r="BH327" s="455"/>
      <c r="BI327" s="455"/>
      <c r="BJ327" s="455"/>
      <c r="BK327" s="455"/>
      <c r="BL327" s="455"/>
      <c r="BM327" s="455"/>
      <c r="BN327" s="455"/>
      <c r="BO327" s="455"/>
      <c r="BP327" s="455"/>
      <c r="BQ327" s="455"/>
      <c r="BR327" s="455"/>
      <c r="BS327" s="455"/>
      <c r="BT327" s="455"/>
      <c r="BU327" s="455"/>
      <c r="BV327" s="455"/>
      <c r="BW327" s="455"/>
      <c r="BX327" s="455"/>
      <c r="BY327" s="455"/>
    </row>
    <row r="328" spans="1:77" customFormat="1" ht="12.75">
      <c r="A328" s="145"/>
      <c r="B328" s="145"/>
      <c r="C328" s="145"/>
      <c r="D328" s="145"/>
      <c r="E328" s="145"/>
      <c r="F328" s="145"/>
      <c r="G328" s="145"/>
      <c r="H328" s="145"/>
      <c r="I328" s="210"/>
      <c r="J328" s="145"/>
      <c r="K328" s="145"/>
      <c r="L328" s="145"/>
      <c r="M328" s="145"/>
      <c r="N328" s="145"/>
      <c r="O328" s="145"/>
      <c r="P328" s="145"/>
      <c r="Q328" s="145"/>
      <c r="R328" s="145"/>
      <c r="S328" s="146"/>
      <c r="T328" s="457"/>
      <c r="U328" s="456"/>
      <c r="V328" s="455"/>
      <c r="W328" s="450"/>
      <c r="X328" s="450"/>
      <c r="Y328" s="450"/>
      <c r="Z328" s="450"/>
      <c r="AA328" s="450"/>
      <c r="AB328" s="408"/>
      <c r="AC328" s="450"/>
      <c r="AD328" s="450"/>
      <c r="AE328" s="450"/>
      <c r="AF328" s="450"/>
      <c r="AG328" s="450"/>
      <c r="AH328" s="450"/>
      <c r="AI328" s="455"/>
      <c r="AJ328" s="146"/>
      <c r="AK328" s="146"/>
      <c r="AL328" s="146"/>
      <c r="AM328" s="146"/>
      <c r="AN328" s="146"/>
      <c r="AO328" s="146"/>
      <c r="AP328" s="146"/>
      <c r="AQ328" s="146"/>
      <c r="AR328" s="146"/>
      <c r="AS328" s="146"/>
      <c r="AT328" s="146"/>
      <c r="AU328" s="146"/>
      <c r="AV328" s="146"/>
      <c r="AW328" s="146"/>
      <c r="AX328" s="146"/>
      <c r="AY328" s="146"/>
      <c r="AZ328" s="146"/>
      <c r="BA328" s="146"/>
      <c r="BB328" s="146"/>
      <c r="BC328" s="146"/>
      <c r="BD328" s="146"/>
      <c r="BE328" s="455"/>
      <c r="BF328" s="455"/>
      <c r="BG328" s="455"/>
      <c r="BH328" s="455"/>
      <c r="BI328" s="455"/>
      <c r="BJ328" s="455"/>
      <c r="BK328" s="455"/>
      <c r="BL328" s="455"/>
      <c r="BM328" s="455"/>
      <c r="BN328" s="455"/>
      <c r="BO328" s="455"/>
      <c r="BP328" s="455"/>
      <c r="BQ328" s="455"/>
      <c r="BR328" s="455"/>
      <c r="BS328" s="455"/>
      <c r="BT328" s="455"/>
      <c r="BU328" s="455"/>
      <c r="BV328" s="455"/>
      <c r="BW328" s="455"/>
      <c r="BX328" s="455"/>
      <c r="BY328" s="455"/>
    </row>
    <row r="329" spans="1:77" customFormat="1" ht="12.75">
      <c r="A329" s="145"/>
      <c r="B329" s="145"/>
      <c r="C329" s="145"/>
      <c r="D329" s="145"/>
      <c r="E329" s="145"/>
      <c r="F329" s="145"/>
      <c r="G329" s="145"/>
      <c r="H329" s="145"/>
      <c r="I329" s="210"/>
      <c r="J329" s="145"/>
      <c r="K329" s="145"/>
      <c r="L329" s="145"/>
      <c r="M329" s="145"/>
      <c r="N329" s="145"/>
      <c r="O329" s="145"/>
      <c r="P329" s="145"/>
      <c r="Q329" s="145"/>
      <c r="R329" s="145"/>
      <c r="S329" s="146"/>
      <c r="T329" s="457"/>
      <c r="U329" s="456"/>
      <c r="V329" s="455"/>
      <c r="W329" s="450"/>
      <c r="X329" s="450"/>
      <c r="Y329" s="450"/>
      <c r="Z329" s="450"/>
      <c r="AA329" s="450"/>
      <c r="AB329" s="408"/>
      <c r="AC329" s="450"/>
      <c r="AD329" s="450"/>
      <c r="AE329" s="450"/>
      <c r="AF329" s="450"/>
      <c r="AG329" s="450"/>
      <c r="AH329" s="450"/>
      <c r="AI329" s="455"/>
      <c r="AJ329" s="146"/>
      <c r="AK329" s="146"/>
      <c r="AL329" s="146"/>
      <c r="AM329" s="146"/>
      <c r="AN329" s="146"/>
      <c r="AO329" s="146"/>
      <c r="AP329" s="146"/>
      <c r="AQ329" s="146"/>
      <c r="AR329" s="146"/>
      <c r="AS329" s="146"/>
      <c r="AT329" s="146"/>
      <c r="AU329" s="146"/>
      <c r="AV329" s="146"/>
      <c r="AW329" s="146"/>
      <c r="AX329" s="146"/>
      <c r="AY329" s="146"/>
      <c r="AZ329" s="146"/>
      <c r="BA329" s="146"/>
      <c r="BB329" s="146"/>
      <c r="BC329" s="146"/>
      <c r="BD329" s="146"/>
      <c r="BE329" s="455"/>
      <c r="BF329" s="455"/>
      <c r="BG329" s="455"/>
      <c r="BH329" s="455"/>
      <c r="BI329" s="455"/>
      <c r="BJ329" s="455"/>
      <c r="BK329" s="455"/>
      <c r="BL329" s="455"/>
      <c r="BM329" s="455"/>
      <c r="BN329" s="455"/>
      <c r="BO329" s="455"/>
      <c r="BP329" s="455"/>
      <c r="BQ329" s="455"/>
      <c r="BR329" s="455"/>
      <c r="BS329" s="455"/>
      <c r="BT329" s="455"/>
      <c r="BU329" s="455"/>
      <c r="BV329" s="455"/>
      <c r="BW329" s="455"/>
      <c r="BX329" s="455"/>
      <c r="BY329" s="455"/>
    </row>
    <row r="330" spans="1:77" customFormat="1" ht="12.75">
      <c r="A330" s="145"/>
      <c r="B330" s="145"/>
      <c r="C330" s="145"/>
      <c r="D330" s="145"/>
      <c r="E330" s="145"/>
      <c r="F330" s="145"/>
      <c r="G330" s="145"/>
      <c r="H330" s="145"/>
      <c r="I330" s="210"/>
      <c r="J330" s="145"/>
      <c r="K330" s="145"/>
      <c r="L330" s="145"/>
      <c r="M330" s="145"/>
      <c r="N330" s="145"/>
      <c r="O330" s="145"/>
      <c r="P330" s="145"/>
      <c r="Q330" s="145"/>
      <c r="R330" s="145"/>
      <c r="S330" s="146"/>
      <c r="T330" s="457"/>
      <c r="U330" s="456"/>
      <c r="V330" s="455"/>
      <c r="W330" s="450"/>
      <c r="X330" s="450"/>
      <c r="Y330" s="450"/>
      <c r="Z330" s="450"/>
      <c r="AA330" s="450"/>
      <c r="AB330" s="408"/>
      <c r="AC330" s="450"/>
      <c r="AD330" s="450"/>
      <c r="AE330" s="450"/>
      <c r="AF330" s="450"/>
      <c r="AG330" s="450"/>
      <c r="AH330" s="450"/>
      <c r="AI330" s="455"/>
      <c r="AJ330" s="146"/>
      <c r="AK330" s="146"/>
      <c r="AL330" s="146"/>
      <c r="AM330" s="146"/>
      <c r="AN330" s="146"/>
      <c r="AO330" s="146"/>
      <c r="AP330" s="146"/>
      <c r="AQ330" s="146"/>
      <c r="AR330" s="146"/>
      <c r="AS330" s="146"/>
      <c r="AT330" s="146"/>
      <c r="AU330" s="146"/>
      <c r="AV330" s="146"/>
      <c r="AW330" s="146"/>
      <c r="AX330" s="146"/>
      <c r="AY330" s="146"/>
      <c r="AZ330" s="146"/>
      <c r="BA330" s="146"/>
      <c r="BB330" s="146"/>
      <c r="BC330" s="146"/>
      <c r="BD330" s="146"/>
      <c r="BE330" s="455"/>
      <c r="BF330" s="455"/>
      <c r="BG330" s="455"/>
      <c r="BH330" s="455"/>
      <c r="BI330" s="455"/>
      <c r="BJ330" s="455"/>
      <c r="BK330" s="455"/>
      <c r="BL330" s="455"/>
      <c r="BM330" s="455"/>
      <c r="BN330" s="455"/>
      <c r="BO330" s="455"/>
      <c r="BP330" s="455"/>
      <c r="BQ330" s="455"/>
      <c r="BR330" s="455"/>
      <c r="BS330" s="455"/>
      <c r="BT330" s="455"/>
      <c r="BU330" s="455"/>
      <c r="BV330" s="455"/>
      <c r="BW330" s="455"/>
      <c r="BX330" s="455"/>
      <c r="BY330" s="455"/>
    </row>
    <row r="331" spans="1:77" customFormat="1" ht="12.75">
      <c r="A331" s="145"/>
      <c r="B331" s="145"/>
      <c r="C331" s="145"/>
      <c r="D331" s="145"/>
      <c r="E331" s="145"/>
      <c r="F331" s="145"/>
      <c r="G331" s="145"/>
      <c r="H331" s="145"/>
      <c r="I331" s="210"/>
      <c r="J331" s="145"/>
      <c r="K331" s="145"/>
      <c r="L331" s="145"/>
      <c r="M331" s="145"/>
      <c r="N331" s="145"/>
      <c r="O331" s="145"/>
      <c r="P331" s="145"/>
      <c r="Q331" s="145"/>
      <c r="R331" s="145"/>
      <c r="S331" s="146"/>
      <c r="T331" s="457"/>
      <c r="U331" s="456"/>
      <c r="V331" s="455"/>
      <c r="W331" s="450"/>
      <c r="X331" s="450"/>
      <c r="Y331" s="450"/>
      <c r="Z331" s="450"/>
      <c r="AA331" s="450"/>
      <c r="AB331" s="408"/>
      <c r="AC331" s="450"/>
      <c r="AD331" s="450"/>
      <c r="AE331" s="450"/>
      <c r="AF331" s="450"/>
      <c r="AG331" s="450"/>
      <c r="AH331" s="450"/>
      <c r="AI331" s="455"/>
      <c r="AJ331" s="146"/>
      <c r="AK331" s="146"/>
      <c r="AL331" s="146"/>
      <c r="AM331" s="146"/>
      <c r="AN331" s="146"/>
      <c r="AO331" s="146"/>
      <c r="AP331" s="146"/>
      <c r="AQ331" s="146"/>
      <c r="AR331" s="146"/>
      <c r="AS331" s="146"/>
      <c r="AT331" s="146"/>
      <c r="AU331" s="146"/>
      <c r="AV331" s="146"/>
      <c r="AW331" s="146"/>
      <c r="AX331" s="146"/>
      <c r="AY331" s="146"/>
      <c r="AZ331" s="146"/>
      <c r="BA331" s="146"/>
      <c r="BB331" s="146"/>
      <c r="BC331" s="146"/>
      <c r="BD331" s="146"/>
      <c r="BE331" s="455"/>
      <c r="BF331" s="455"/>
      <c r="BG331" s="455"/>
      <c r="BH331" s="455"/>
      <c r="BI331" s="455"/>
      <c r="BJ331" s="455"/>
      <c r="BK331" s="455"/>
      <c r="BL331" s="455"/>
      <c r="BM331" s="455"/>
      <c r="BN331" s="455"/>
      <c r="BO331" s="455"/>
      <c r="BP331" s="455"/>
      <c r="BQ331" s="455"/>
      <c r="BR331" s="455"/>
      <c r="BS331" s="455"/>
      <c r="BT331" s="455"/>
      <c r="BU331" s="455"/>
      <c r="BV331" s="455"/>
      <c r="BW331" s="455"/>
      <c r="BX331" s="455"/>
      <c r="BY331" s="455"/>
    </row>
    <row r="332" spans="1:77" customFormat="1" ht="12.75">
      <c r="A332" s="145"/>
      <c r="B332" s="145"/>
      <c r="C332" s="145"/>
      <c r="D332" s="145"/>
      <c r="E332" s="145"/>
      <c r="F332" s="145"/>
      <c r="G332" s="145"/>
      <c r="H332" s="145"/>
      <c r="I332" s="210"/>
      <c r="J332" s="145"/>
      <c r="K332" s="145"/>
      <c r="L332" s="145"/>
      <c r="M332" s="145"/>
      <c r="N332" s="145"/>
      <c r="O332" s="145"/>
      <c r="P332" s="145"/>
      <c r="Q332" s="145"/>
      <c r="R332" s="145"/>
      <c r="S332" s="146"/>
      <c r="T332" s="457"/>
      <c r="U332" s="456"/>
      <c r="V332" s="455"/>
      <c r="W332" s="450"/>
      <c r="X332" s="450"/>
      <c r="Y332" s="450"/>
      <c r="Z332" s="450"/>
      <c r="AA332" s="450"/>
      <c r="AB332" s="408"/>
      <c r="AC332" s="450"/>
      <c r="AD332" s="450"/>
      <c r="AE332" s="450"/>
      <c r="AF332" s="450"/>
      <c r="AG332" s="450"/>
      <c r="AH332" s="450"/>
      <c r="AI332" s="455"/>
      <c r="AJ332" s="146"/>
      <c r="AK332" s="146"/>
      <c r="AL332" s="146"/>
      <c r="AM332" s="146"/>
      <c r="AN332" s="146"/>
      <c r="AO332" s="146"/>
      <c r="AP332" s="146"/>
      <c r="AQ332" s="146"/>
      <c r="AR332" s="146"/>
      <c r="AS332" s="146"/>
      <c r="AT332" s="146"/>
      <c r="AU332" s="146"/>
      <c r="AV332" s="146"/>
      <c r="AW332" s="146"/>
      <c r="AX332" s="146"/>
      <c r="AY332" s="146"/>
      <c r="AZ332" s="146"/>
      <c r="BA332" s="146"/>
      <c r="BB332" s="146"/>
      <c r="BC332" s="146"/>
      <c r="BD332" s="146"/>
      <c r="BE332" s="455"/>
      <c r="BF332" s="455"/>
      <c r="BG332" s="455"/>
      <c r="BH332" s="455"/>
      <c r="BI332" s="455"/>
      <c r="BJ332" s="455"/>
      <c r="BK332" s="455"/>
      <c r="BL332" s="455"/>
      <c r="BM332" s="455"/>
      <c r="BN332" s="455"/>
      <c r="BO332" s="455"/>
      <c r="BP332" s="455"/>
      <c r="BQ332" s="455"/>
      <c r="BR332" s="455"/>
      <c r="BS332" s="455"/>
      <c r="BT332" s="455"/>
      <c r="BU332" s="455"/>
      <c r="BV332" s="455"/>
      <c r="BW332" s="455"/>
      <c r="BX332" s="455"/>
      <c r="BY332" s="455"/>
    </row>
    <row r="333" spans="1:77" customFormat="1" ht="12.75">
      <c r="A333" s="145"/>
      <c r="B333" s="145"/>
      <c r="C333" s="145"/>
      <c r="D333" s="145"/>
      <c r="E333" s="145"/>
      <c r="F333" s="145"/>
      <c r="G333" s="145"/>
      <c r="H333" s="145"/>
      <c r="I333" s="210"/>
      <c r="J333" s="145"/>
      <c r="K333" s="145"/>
      <c r="L333" s="145"/>
      <c r="M333" s="145"/>
      <c r="N333" s="145"/>
      <c r="O333" s="145"/>
      <c r="P333" s="145"/>
      <c r="Q333" s="145"/>
      <c r="R333" s="145"/>
      <c r="S333" s="146"/>
      <c r="T333" s="457"/>
      <c r="U333" s="456"/>
      <c r="V333" s="455"/>
      <c r="W333" s="450"/>
      <c r="X333" s="450"/>
      <c r="Y333" s="450"/>
      <c r="Z333" s="450"/>
      <c r="AA333" s="450"/>
      <c r="AB333" s="408"/>
      <c r="AC333" s="450"/>
      <c r="AD333" s="450"/>
      <c r="AE333" s="450"/>
      <c r="AF333" s="450"/>
      <c r="AG333" s="450"/>
      <c r="AH333" s="450"/>
      <c r="AI333" s="455"/>
      <c r="AJ333" s="146"/>
      <c r="AK333" s="146"/>
      <c r="AL333" s="146"/>
      <c r="AM333" s="146"/>
      <c r="AN333" s="146"/>
      <c r="AO333" s="146"/>
      <c r="AP333" s="146"/>
      <c r="AQ333" s="146"/>
      <c r="AR333" s="146"/>
      <c r="AS333" s="146"/>
      <c r="AT333" s="146"/>
      <c r="AU333" s="146"/>
      <c r="AV333" s="146"/>
      <c r="AW333" s="146"/>
      <c r="AX333" s="146"/>
      <c r="AY333" s="146"/>
      <c r="AZ333" s="146"/>
      <c r="BA333" s="146"/>
      <c r="BB333" s="146"/>
      <c r="BC333" s="146"/>
      <c r="BD333" s="146"/>
      <c r="BE333" s="455"/>
      <c r="BF333" s="455"/>
      <c r="BG333" s="455"/>
      <c r="BH333" s="455"/>
      <c r="BI333" s="455"/>
      <c r="BJ333" s="455"/>
      <c r="BK333" s="455"/>
      <c r="BL333" s="455"/>
      <c r="BM333" s="455"/>
      <c r="BN333" s="455"/>
      <c r="BO333" s="455"/>
      <c r="BP333" s="455"/>
      <c r="BQ333" s="455"/>
      <c r="BR333" s="455"/>
      <c r="BS333" s="455"/>
      <c r="BT333" s="455"/>
      <c r="BU333" s="455"/>
      <c r="BV333" s="455"/>
      <c r="BW333" s="455"/>
      <c r="BX333" s="455"/>
      <c r="BY333" s="455"/>
    </row>
    <row r="334" spans="1:77" customFormat="1" ht="12.75">
      <c r="A334" s="145"/>
      <c r="B334" s="145"/>
      <c r="C334" s="145"/>
      <c r="D334" s="145"/>
      <c r="E334" s="145"/>
      <c r="F334" s="145"/>
      <c r="G334" s="145"/>
      <c r="H334" s="145"/>
      <c r="I334" s="210"/>
      <c r="J334" s="145"/>
      <c r="K334" s="145"/>
      <c r="L334" s="145"/>
      <c r="M334" s="145"/>
      <c r="N334" s="145"/>
      <c r="O334" s="145"/>
      <c r="P334" s="145"/>
      <c r="Q334" s="145"/>
      <c r="R334" s="145"/>
      <c r="S334" s="146"/>
      <c r="T334" s="457"/>
      <c r="U334" s="456"/>
      <c r="V334" s="455"/>
      <c r="W334" s="450"/>
      <c r="X334" s="450"/>
      <c r="Y334" s="450"/>
      <c r="Z334" s="450"/>
      <c r="AA334" s="450"/>
      <c r="AB334" s="408"/>
      <c r="AC334" s="450"/>
      <c r="AD334" s="450"/>
      <c r="AE334" s="450"/>
      <c r="AF334" s="450"/>
      <c r="AG334" s="450"/>
      <c r="AH334" s="450"/>
      <c r="AI334" s="455"/>
      <c r="AJ334" s="146"/>
      <c r="AK334" s="146"/>
      <c r="AL334" s="146"/>
      <c r="AM334" s="146"/>
      <c r="AN334" s="146"/>
      <c r="AO334" s="146"/>
      <c r="AP334" s="146"/>
      <c r="AQ334" s="146"/>
      <c r="AR334" s="146"/>
      <c r="AS334" s="146"/>
      <c r="AT334" s="146"/>
      <c r="AU334" s="146"/>
      <c r="AV334" s="146"/>
      <c r="AW334" s="146"/>
      <c r="AX334" s="146"/>
      <c r="AY334" s="146"/>
      <c r="AZ334" s="146"/>
      <c r="BA334" s="146"/>
      <c r="BB334" s="146"/>
      <c r="BC334" s="146"/>
      <c r="BD334" s="146"/>
      <c r="BE334" s="455"/>
      <c r="BF334" s="455"/>
      <c r="BG334" s="455"/>
      <c r="BH334" s="455"/>
      <c r="BI334" s="455"/>
      <c r="BJ334" s="455"/>
      <c r="BK334" s="455"/>
      <c r="BL334" s="455"/>
      <c r="BM334" s="455"/>
      <c r="BN334" s="455"/>
      <c r="BO334" s="455"/>
      <c r="BP334" s="455"/>
      <c r="BQ334" s="455"/>
      <c r="BR334" s="455"/>
      <c r="BS334" s="455"/>
      <c r="BT334" s="455"/>
      <c r="BU334" s="455"/>
      <c r="BV334" s="455"/>
      <c r="BW334" s="455"/>
      <c r="BX334" s="455"/>
      <c r="BY334" s="455"/>
    </row>
    <row r="335" spans="1:77" customFormat="1" ht="12.75">
      <c r="A335" s="145"/>
      <c r="B335" s="145"/>
      <c r="C335" s="145"/>
      <c r="D335" s="145"/>
      <c r="E335" s="145"/>
      <c r="F335" s="145"/>
      <c r="G335" s="145"/>
      <c r="H335" s="145"/>
      <c r="I335" s="210"/>
      <c r="J335" s="145"/>
      <c r="K335" s="145"/>
      <c r="L335" s="145"/>
      <c r="M335" s="145"/>
      <c r="N335" s="145"/>
      <c r="O335" s="145"/>
      <c r="P335" s="145"/>
      <c r="Q335" s="145"/>
      <c r="R335" s="145"/>
      <c r="S335" s="146"/>
      <c r="T335" s="457"/>
      <c r="U335" s="456"/>
      <c r="V335" s="455"/>
      <c r="W335" s="450"/>
      <c r="X335" s="450"/>
      <c r="Y335" s="450"/>
      <c r="Z335" s="450"/>
      <c r="AA335" s="450"/>
      <c r="AB335" s="408"/>
      <c r="AC335" s="450"/>
      <c r="AD335" s="450"/>
      <c r="AE335" s="450"/>
      <c r="AF335" s="450"/>
      <c r="AG335" s="450"/>
      <c r="AH335" s="450"/>
      <c r="AI335" s="455"/>
      <c r="AJ335" s="146"/>
      <c r="AK335" s="146"/>
      <c r="AL335" s="146"/>
      <c r="AM335" s="146"/>
      <c r="AN335" s="146"/>
      <c r="AO335" s="146"/>
      <c r="AP335" s="146"/>
      <c r="AQ335" s="146"/>
      <c r="AR335" s="146"/>
      <c r="AS335" s="146"/>
      <c r="AT335" s="146"/>
      <c r="AU335" s="146"/>
      <c r="AV335" s="146"/>
      <c r="AW335" s="146"/>
      <c r="AX335" s="146"/>
      <c r="AY335" s="146"/>
      <c r="AZ335" s="146"/>
      <c r="BA335" s="146"/>
      <c r="BB335" s="146"/>
      <c r="BC335" s="146"/>
      <c r="BD335" s="146"/>
      <c r="BE335" s="455"/>
      <c r="BF335" s="455"/>
      <c r="BG335" s="455"/>
      <c r="BH335" s="455"/>
      <c r="BI335" s="455"/>
      <c r="BJ335" s="455"/>
      <c r="BK335" s="455"/>
      <c r="BL335" s="455"/>
      <c r="BM335" s="455"/>
      <c r="BN335" s="455"/>
      <c r="BO335" s="455"/>
      <c r="BP335" s="455"/>
      <c r="BQ335" s="455"/>
      <c r="BR335" s="455"/>
      <c r="BS335" s="455"/>
      <c r="BT335" s="455"/>
      <c r="BU335" s="455"/>
      <c r="BV335" s="455"/>
      <c r="BW335" s="455"/>
      <c r="BX335" s="455"/>
      <c r="BY335" s="455"/>
    </row>
    <row r="336" spans="1:77" customFormat="1" ht="12.75">
      <c r="A336" s="145"/>
      <c r="B336" s="145"/>
      <c r="C336" s="145"/>
      <c r="D336" s="145"/>
      <c r="E336" s="145"/>
      <c r="F336" s="145"/>
      <c r="G336" s="145"/>
      <c r="H336" s="145"/>
      <c r="I336" s="210"/>
      <c r="J336" s="145"/>
      <c r="K336" s="145"/>
      <c r="L336" s="145"/>
      <c r="M336" s="145"/>
      <c r="N336" s="145"/>
      <c r="O336" s="145"/>
      <c r="P336" s="145"/>
      <c r="Q336" s="145"/>
      <c r="R336" s="145"/>
      <c r="S336" s="146"/>
      <c r="T336" s="457"/>
      <c r="U336" s="456"/>
      <c r="V336" s="455"/>
      <c r="W336" s="450"/>
      <c r="X336" s="450"/>
      <c r="Y336" s="450"/>
      <c r="Z336" s="450"/>
      <c r="AA336" s="450"/>
      <c r="AB336" s="408"/>
      <c r="AC336" s="450"/>
      <c r="AD336" s="450"/>
      <c r="AE336" s="450"/>
      <c r="AF336" s="450"/>
      <c r="AG336" s="450"/>
      <c r="AH336" s="450"/>
      <c r="AI336" s="455"/>
      <c r="AJ336" s="146"/>
      <c r="AK336" s="146"/>
      <c r="AL336" s="146"/>
      <c r="AM336" s="146"/>
      <c r="AN336" s="146"/>
      <c r="AO336" s="146"/>
      <c r="AP336" s="146"/>
      <c r="AQ336" s="146"/>
      <c r="AR336" s="146"/>
      <c r="AS336" s="146"/>
      <c r="AT336" s="146"/>
      <c r="AU336" s="146"/>
      <c r="AV336" s="146"/>
      <c r="AW336" s="146"/>
      <c r="AX336" s="146"/>
      <c r="AY336" s="146"/>
      <c r="AZ336" s="146"/>
      <c r="BA336" s="146"/>
      <c r="BB336" s="146"/>
      <c r="BC336" s="146"/>
      <c r="BD336" s="146"/>
      <c r="BE336" s="455"/>
      <c r="BF336" s="455"/>
      <c r="BG336" s="455"/>
      <c r="BH336" s="455"/>
      <c r="BI336" s="455"/>
      <c r="BJ336" s="455"/>
      <c r="BK336" s="455"/>
      <c r="BL336" s="455"/>
      <c r="BM336" s="455"/>
      <c r="BN336" s="455"/>
      <c r="BO336" s="455"/>
      <c r="BP336" s="455"/>
      <c r="BQ336" s="455"/>
      <c r="BR336" s="455"/>
      <c r="BS336" s="455"/>
      <c r="BT336" s="455"/>
      <c r="BU336" s="455"/>
      <c r="BV336" s="455"/>
      <c r="BW336" s="455"/>
      <c r="BX336" s="455"/>
      <c r="BY336" s="455"/>
    </row>
    <row r="337" spans="1:77" customFormat="1" ht="12.75">
      <c r="A337" s="145"/>
      <c r="B337" s="145"/>
      <c r="C337" s="145"/>
      <c r="D337" s="145"/>
      <c r="E337" s="145"/>
      <c r="F337" s="145"/>
      <c r="G337" s="145"/>
      <c r="H337" s="145"/>
      <c r="I337" s="210"/>
      <c r="J337" s="145"/>
      <c r="K337" s="145"/>
      <c r="L337" s="145"/>
      <c r="M337" s="145"/>
      <c r="N337" s="145"/>
      <c r="O337" s="145"/>
      <c r="P337" s="145"/>
      <c r="Q337" s="145"/>
      <c r="R337" s="145"/>
      <c r="S337" s="146"/>
      <c r="T337" s="457"/>
      <c r="U337" s="456"/>
      <c r="V337" s="455"/>
      <c r="W337" s="450"/>
      <c r="X337" s="450"/>
      <c r="Y337" s="450"/>
      <c r="Z337" s="450"/>
      <c r="AA337" s="450"/>
      <c r="AB337" s="408"/>
      <c r="AC337" s="450"/>
      <c r="AD337" s="450"/>
      <c r="AE337" s="450"/>
      <c r="AF337" s="450"/>
      <c r="AG337" s="450"/>
      <c r="AH337" s="450"/>
      <c r="AI337" s="455"/>
      <c r="AJ337" s="146"/>
      <c r="AK337" s="146"/>
      <c r="AL337" s="146"/>
      <c r="AM337" s="146"/>
      <c r="AN337" s="146"/>
      <c r="AO337" s="146"/>
      <c r="AP337" s="146"/>
      <c r="AQ337" s="146"/>
      <c r="AR337" s="146"/>
      <c r="AS337" s="146"/>
      <c r="AT337" s="146"/>
      <c r="AU337" s="146"/>
      <c r="AV337" s="146"/>
      <c r="AW337" s="146"/>
      <c r="AX337" s="146"/>
      <c r="AY337" s="146"/>
      <c r="AZ337" s="146"/>
      <c r="BA337" s="146"/>
      <c r="BB337" s="146"/>
      <c r="BC337" s="146"/>
      <c r="BD337" s="146"/>
      <c r="BE337" s="455"/>
      <c r="BF337" s="455"/>
      <c r="BG337" s="455"/>
      <c r="BH337" s="455"/>
      <c r="BI337" s="455"/>
      <c r="BJ337" s="455"/>
      <c r="BK337" s="455"/>
      <c r="BL337" s="455"/>
      <c r="BM337" s="455"/>
      <c r="BN337" s="455"/>
      <c r="BO337" s="455"/>
      <c r="BP337" s="455"/>
      <c r="BQ337" s="455"/>
      <c r="BR337" s="455"/>
      <c r="BS337" s="455"/>
      <c r="BT337" s="455"/>
      <c r="BU337" s="455"/>
      <c r="BV337" s="455"/>
      <c r="BW337" s="455"/>
      <c r="BX337" s="455"/>
      <c r="BY337" s="455"/>
    </row>
    <row r="338" spans="1:77" customFormat="1" ht="12.75">
      <c r="A338" s="145"/>
      <c r="B338" s="145"/>
      <c r="C338" s="145"/>
      <c r="D338" s="145"/>
      <c r="E338" s="145"/>
      <c r="F338" s="145"/>
      <c r="G338" s="145"/>
      <c r="H338" s="145"/>
      <c r="I338" s="210"/>
      <c r="J338" s="145"/>
      <c r="K338" s="145"/>
      <c r="L338" s="145"/>
      <c r="M338" s="145"/>
      <c r="N338" s="145"/>
      <c r="O338" s="145"/>
      <c r="P338" s="145"/>
      <c r="Q338" s="145"/>
      <c r="R338" s="145"/>
      <c r="S338" s="146"/>
      <c r="T338" s="457"/>
      <c r="U338" s="456"/>
      <c r="V338" s="455"/>
      <c r="W338" s="450"/>
      <c r="X338" s="450"/>
      <c r="Y338" s="450"/>
      <c r="Z338" s="450"/>
      <c r="AA338" s="450"/>
      <c r="AB338" s="408"/>
      <c r="AC338" s="450"/>
      <c r="AD338" s="450"/>
      <c r="AE338" s="450"/>
      <c r="AF338" s="450"/>
      <c r="AG338" s="450"/>
      <c r="AH338" s="450"/>
      <c r="AI338" s="455"/>
      <c r="AJ338" s="146"/>
      <c r="AK338" s="146"/>
      <c r="AL338" s="146"/>
      <c r="AM338" s="146"/>
      <c r="AN338" s="146"/>
      <c r="AO338" s="146"/>
      <c r="AP338" s="146"/>
      <c r="AQ338" s="146"/>
      <c r="AR338" s="146"/>
      <c r="AS338" s="146"/>
      <c r="AT338" s="146"/>
      <c r="AU338" s="146"/>
      <c r="AV338" s="146"/>
      <c r="AW338" s="146"/>
      <c r="AX338" s="146"/>
      <c r="AY338" s="146"/>
      <c r="AZ338" s="146"/>
      <c r="BA338" s="146"/>
      <c r="BB338" s="146"/>
      <c r="BC338" s="146"/>
      <c r="BD338" s="146"/>
      <c r="BE338" s="455"/>
      <c r="BF338" s="455"/>
      <c r="BG338" s="455"/>
      <c r="BH338" s="455"/>
      <c r="BI338" s="455"/>
      <c r="BJ338" s="455"/>
      <c r="BK338" s="455"/>
      <c r="BL338" s="455"/>
      <c r="BM338" s="455"/>
      <c r="BN338" s="455"/>
      <c r="BO338" s="455"/>
      <c r="BP338" s="455"/>
      <c r="BQ338" s="455"/>
      <c r="BR338" s="455"/>
      <c r="BS338" s="455"/>
      <c r="BT338" s="455"/>
      <c r="BU338" s="455"/>
      <c r="BV338" s="455"/>
      <c r="BW338" s="455"/>
      <c r="BX338" s="455"/>
      <c r="BY338" s="455"/>
    </row>
    <row r="339" spans="1:77" customFormat="1" ht="12.75">
      <c r="A339" s="145"/>
      <c r="B339" s="145"/>
      <c r="C339" s="145"/>
      <c r="D339" s="145"/>
      <c r="E339" s="145"/>
      <c r="F339" s="145"/>
      <c r="G339" s="145"/>
      <c r="H339" s="145"/>
      <c r="I339" s="210"/>
      <c r="J339" s="145"/>
      <c r="K339" s="145"/>
      <c r="L339" s="145"/>
      <c r="M339" s="145"/>
      <c r="N339" s="145"/>
      <c r="O339" s="145"/>
      <c r="P339" s="145"/>
      <c r="Q339" s="145"/>
      <c r="R339" s="145"/>
      <c r="S339" s="146"/>
      <c r="T339" s="457"/>
      <c r="U339" s="456"/>
      <c r="V339" s="455"/>
      <c r="W339" s="450"/>
      <c r="X339" s="450"/>
      <c r="Y339" s="450"/>
      <c r="Z339" s="450"/>
      <c r="AA339" s="450"/>
      <c r="AB339" s="408"/>
      <c r="AC339" s="450"/>
      <c r="AD339" s="450"/>
      <c r="AE339" s="450"/>
      <c r="AF339" s="450"/>
      <c r="AG339" s="450"/>
      <c r="AH339" s="450"/>
      <c r="AI339" s="455"/>
      <c r="AJ339" s="146"/>
      <c r="AK339" s="146"/>
      <c r="AL339" s="146"/>
      <c r="AM339" s="146"/>
      <c r="AN339" s="146"/>
      <c r="AO339" s="146"/>
      <c r="AP339" s="146"/>
      <c r="AQ339" s="146"/>
      <c r="AR339" s="146"/>
      <c r="AS339" s="146"/>
      <c r="AT339" s="146"/>
      <c r="AU339" s="146"/>
      <c r="AV339" s="146"/>
      <c r="AW339" s="146"/>
      <c r="AX339" s="146"/>
      <c r="AY339" s="146"/>
      <c r="AZ339" s="146"/>
      <c r="BA339" s="146"/>
      <c r="BB339" s="146"/>
      <c r="BC339" s="146"/>
      <c r="BD339" s="146"/>
      <c r="BE339" s="455"/>
      <c r="BF339" s="455"/>
      <c r="BG339" s="455"/>
      <c r="BH339" s="455"/>
      <c r="BI339" s="455"/>
      <c r="BJ339" s="455"/>
      <c r="BK339" s="455"/>
      <c r="BL339" s="455"/>
      <c r="BM339" s="455"/>
      <c r="BN339" s="455"/>
      <c r="BO339" s="455"/>
      <c r="BP339" s="455"/>
      <c r="BQ339" s="455"/>
      <c r="BR339" s="455"/>
      <c r="BS339" s="455"/>
      <c r="BT339" s="455"/>
      <c r="BU339" s="455"/>
      <c r="BV339" s="455"/>
      <c r="BW339" s="455"/>
      <c r="BX339" s="455"/>
      <c r="BY339" s="455"/>
    </row>
    <row r="340" spans="1:77" customFormat="1" ht="12.75">
      <c r="A340" s="145"/>
      <c r="B340" s="145"/>
      <c r="C340" s="145"/>
      <c r="D340" s="145"/>
      <c r="E340" s="145"/>
      <c r="F340" s="145"/>
      <c r="G340" s="145"/>
      <c r="H340" s="145"/>
      <c r="I340" s="210"/>
      <c r="J340" s="145"/>
      <c r="K340" s="145"/>
      <c r="L340" s="145"/>
      <c r="M340" s="145"/>
      <c r="N340" s="145"/>
      <c r="O340" s="145"/>
      <c r="P340" s="145"/>
      <c r="Q340" s="145"/>
      <c r="R340" s="145"/>
      <c r="S340" s="146"/>
      <c r="T340" s="457"/>
      <c r="U340" s="456"/>
      <c r="V340" s="455"/>
      <c r="W340" s="450"/>
      <c r="X340" s="450"/>
      <c r="Y340" s="450"/>
      <c r="Z340" s="450"/>
      <c r="AA340" s="450"/>
      <c r="AB340" s="408"/>
      <c r="AC340" s="450"/>
      <c r="AD340" s="450"/>
      <c r="AE340" s="450"/>
      <c r="AF340" s="450"/>
      <c r="AG340" s="450"/>
      <c r="AH340" s="450"/>
      <c r="AI340" s="455"/>
      <c r="AJ340" s="146"/>
      <c r="AK340" s="146"/>
      <c r="AL340" s="146"/>
      <c r="AM340" s="146"/>
      <c r="AN340" s="146"/>
      <c r="AO340" s="146"/>
      <c r="AP340" s="146"/>
      <c r="AQ340" s="146"/>
      <c r="AR340" s="146"/>
      <c r="AS340" s="146"/>
      <c r="AT340" s="146"/>
      <c r="AU340" s="146"/>
      <c r="AV340" s="146"/>
      <c r="AW340" s="146"/>
      <c r="AX340" s="146"/>
      <c r="AY340" s="146"/>
      <c r="AZ340" s="146"/>
      <c r="BA340" s="146"/>
      <c r="BB340" s="146"/>
      <c r="BC340" s="146"/>
      <c r="BD340" s="146"/>
      <c r="BE340" s="455"/>
      <c r="BF340" s="455"/>
      <c r="BG340" s="455"/>
      <c r="BH340" s="455"/>
      <c r="BI340" s="455"/>
      <c r="BJ340" s="455"/>
      <c r="BK340" s="455"/>
      <c r="BL340" s="455"/>
      <c r="BM340" s="455"/>
      <c r="BN340" s="455"/>
      <c r="BO340" s="455"/>
      <c r="BP340" s="455"/>
      <c r="BQ340" s="455"/>
      <c r="BR340" s="455"/>
      <c r="BS340" s="455"/>
      <c r="BT340" s="455"/>
      <c r="BU340" s="455"/>
      <c r="BV340" s="455"/>
      <c r="BW340" s="455"/>
      <c r="BX340" s="455"/>
      <c r="BY340" s="455"/>
    </row>
    <row r="341" spans="1:77" customFormat="1" ht="12.75">
      <c r="A341" s="145"/>
      <c r="B341" s="145"/>
      <c r="C341" s="145"/>
      <c r="D341" s="145"/>
      <c r="E341" s="145"/>
      <c r="F341" s="145"/>
      <c r="G341" s="145"/>
      <c r="H341" s="145"/>
      <c r="I341" s="210"/>
      <c r="J341" s="145"/>
      <c r="K341" s="145"/>
      <c r="L341" s="145"/>
      <c r="M341" s="145"/>
      <c r="N341" s="145"/>
      <c r="O341" s="145"/>
      <c r="P341" s="145"/>
      <c r="Q341" s="145"/>
      <c r="R341" s="145"/>
      <c r="S341" s="146"/>
      <c r="T341" s="457"/>
      <c r="U341" s="456"/>
      <c r="V341" s="455"/>
      <c r="W341" s="450"/>
      <c r="X341" s="450"/>
      <c r="Y341" s="450"/>
      <c r="Z341" s="450"/>
      <c r="AA341" s="450"/>
      <c r="AB341" s="408"/>
      <c r="AC341" s="450"/>
      <c r="AD341" s="450"/>
      <c r="AE341" s="450"/>
      <c r="AF341" s="450"/>
      <c r="AG341" s="450"/>
      <c r="AH341" s="450"/>
      <c r="AI341" s="455"/>
      <c r="AJ341" s="146"/>
      <c r="AK341" s="146"/>
      <c r="AL341" s="146"/>
      <c r="AM341" s="146"/>
      <c r="AN341" s="146"/>
      <c r="AO341" s="146"/>
      <c r="AP341" s="146"/>
      <c r="AQ341" s="146"/>
      <c r="AR341" s="146"/>
      <c r="AS341" s="146"/>
      <c r="AT341" s="146"/>
      <c r="AU341" s="146"/>
      <c r="AV341" s="146"/>
      <c r="AW341" s="146"/>
      <c r="AX341" s="146"/>
      <c r="AY341" s="146"/>
      <c r="AZ341" s="146"/>
      <c r="BA341" s="146"/>
      <c r="BB341" s="146"/>
      <c r="BC341" s="146"/>
      <c r="BD341" s="146"/>
      <c r="BE341" s="455"/>
      <c r="BF341" s="455"/>
      <c r="BG341" s="455"/>
      <c r="BH341" s="455"/>
      <c r="BI341" s="455"/>
      <c r="BJ341" s="455"/>
      <c r="BK341" s="455"/>
      <c r="BL341" s="455"/>
      <c r="BM341" s="455"/>
      <c r="BN341" s="455"/>
      <c r="BO341" s="455"/>
      <c r="BP341" s="455"/>
      <c r="BQ341" s="455"/>
      <c r="BR341" s="455"/>
      <c r="BS341" s="455"/>
      <c r="BT341" s="455"/>
      <c r="BU341" s="455"/>
      <c r="BV341" s="455"/>
      <c r="BW341" s="455"/>
      <c r="BX341" s="455"/>
      <c r="BY341" s="455"/>
    </row>
    <row r="342" spans="1:77" customFormat="1" ht="12.75">
      <c r="A342" s="145"/>
      <c r="B342" s="145"/>
      <c r="C342" s="145"/>
      <c r="D342" s="145"/>
      <c r="E342" s="145"/>
      <c r="F342" s="145"/>
      <c r="G342" s="145"/>
      <c r="H342" s="145"/>
      <c r="I342" s="210"/>
      <c r="J342" s="145"/>
      <c r="K342" s="145"/>
      <c r="L342" s="145"/>
      <c r="M342" s="145"/>
      <c r="N342" s="145"/>
      <c r="O342" s="145"/>
      <c r="P342" s="145"/>
      <c r="Q342" s="145"/>
      <c r="R342" s="145"/>
      <c r="S342" s="146"/>
      <c r="T342" s="457"/>
      <c r="U342" s="456"/>
      <c r="V342" s="455"/>
      <c r="W342" s="450"/>
      <c r="X342" s="450"/>
      <c r="Y342" s="450"/>
      <c r="Z342" s="450"/>
      <c r="AA342" s="450"/>
      <c r="AB342" s="408"/>
      <c r="AC342" s="450"/>
      <c r="AD342" s="450"/>
      <c r="AE342" s="450"/>
      <c r="AF342" s="450"/>
      <c r="AG342" s="450"/>
      <c r="AH342" s="450"/>
      <c r="AI342" s="455"/>
      <c r="AJ342" s="146"/>
      <c r="AK342" s="146"/>
      <c r="AL342" s="146"/>
      <c r="AM342" s="146"/>
      <c r="AN342" s="146"/>
      <c r="AO342" s="146"/>
      <c r="AP342" s="146"/>
      <c r="AQ342" s="146"/>
      <c r="AR342" s="146"/>
      <c r="AS342" s="146"/>
      <c r="AT342" s="146"/>
      <c r="AU342" s="146"/>
      <c r="AV342" s="146"/>
      <c r="AW342" s="146"/>
      <c r="AX342" s="146"/>
      <c r="AY342" s="146"/>
      <c r="AZ342" s="146"/>
      <c r="BA342" s="146"/>
      <c r="BB342" s="146"/>
      <c r="BC342" s="146"/>
      <c r="BD342" s="146"/>
      <c r="BE342" s="455"/>
      <c r="BF342" s="455"/>
      <c r="BG342" s="455"/>
      <c r="BH342" s="455"/>
      <c r="BI342" s="455"/>
      <c r="BJ342" s="455"/>
      <c r="BK342" s="455"/>
      <c r="BL342" s="455"/>
      <c r="BM342" s="455"/>
      <c r="BN342" s="455"/>
      <c r="BO342" s="455"/>
      <c r="BP342" s="455"/>
      <c r="BQ342" s="455"/>
      <c r="BR342" s="455"/>
      <c r="BS342" s="455"/>
      <c r="BT342" s="455"/>
      <c r="BU342" s="455"/>
      <c r="BV342" s="455"/>
      <c r="BW342" s="455"/>
      <c r="BX342" s="455"/>
      <c r="BY342" s="455"/>
    </row>
    <row r="343" spans="1:77" customFormat="1" ht="12.75">
      <c r="A343" s="145"/>
      <c r="B343" s="145"/>
      <c r="C343" s="145"/>
      <c r="D343" s="145"/>
      <c r="E343" s="145"/>
      <c r="F343" s="145"/>
      <c r="G343" s="145"/>
      <c r="H343" s="145"/>
      <c r="I343" s="210"/>
      <c r="J343" s="145"/>
      <c r="K343" s="145"/>
      <c r="L343" s="145"/>
      <c r="M343" s="145"/>
      <c r="N343" s="145"/>
      <c r="O343" s="145"/>
      <c r="P343" s="145"/>
      <c r="Q343" s="145"/>
      <c r="R343" s="145"/>
      <c r="S343" s="146"/>
      <c r="T343" s="457"/>
      <c r="U343" s="456"/>
      <c r="V343" s="455"/>
      <c r="W343" s="450"/>
      <c r="X343" s="450"/>
      <c r="Y343" s="450"/>
      <c r="Z343" s="450"/>
      <c r="AA343" s="450"/>
      <c r="AB343" s="408"/>
      <c r="AC343" s="450"/>
      <c r="AD343" s="450"/>
      <c r="AE343" s="450"/>
      <c r="AF343" s="450"/>
      <c r="AG343" s="450"/>
      <c r="AH343" s="450"/>
      <c r="AI343" s="455"/>
      <c r="AJ343" s="146"/>
      <c r="AK343" s="146"/>
      <c r="AL343" s="146"/>
      <c r="AM343" s="146"/>
      <c r="AN343" s="146"/>
      <c r="AO343" s="146"/>
      <c r="AP343" s="146"/>
      <c r="AQ343" s="146"/>
      <c r="AR343" s="146"/>
      <c r="AS343" s="146"/>
      <c r="AT343" s="146"/>
      <c r="AU343" s="146"/>
      <c r="AV343" s="146"/>
      <c r="AW343" s="146"/>
      <c r="AX343" s="146"/>
      <c r="AY343" s="146"/>
      <c r="AZ343" s="146"/>
      <c r="BA343" s="146"/>
      <c r="BB343" s="146"/>
      <c r="BC343" s="146"/>
      <c r="BD343" s="146"/>
      <c r="BE343" s="455"/>
      <c r="BF343" s="455"/>
      <c r="BG343" s="455"/>
      <c r="BH343" s="455"/>
      <c r="BI343" s="455"/>
      <c r="BJ343" s="455"/>
      <c r="BK343" s="455"/>
      <c r="BL343" s="455"/>
      <c r="BM343" s="455"/>
      <c r="BN343" s="455"/>
      <c r="BO343" s="455"/>
      <c r="BP343" s="455"/>
      <c r="BQ343" s="455"/>
      <c r="BR343" s="455"/>
      <c r="BS343" s="455"/>
      <c r="BT343" s="455"/>
      <c r="BU343" s="455"/>
      <c r="BV343" s="455"/>
      <c r="BW343" s="455"/>
      <c r="BX343" s="455"/>
      <c r="BY343" s="455"/>
    </row>
    <row r="344" spans="1:77" customFormat="1" ht="12.75">
      <c r="A344" s="145"/>
      <c r="B344" s="145"/>
      <c r="C344" s="145"/>
      <c r="D344" s="145"/>
      <c r="E344" s="145"/>
      <c r="F344" s="145"/>
      <c r="G344" s="145"/>
      <c r="H344" s="145"/>
      <c r="I344" s="210"/>
      <c r="J344" s="145"/>
      <c r="K344" s="145"/>
      <c r="L344" s="145"/>
      <c r="M344" s="145"/>
      <c r="N344" s="145"/>
      <c r="O344" s="145"/>
      <c r="P344" s="145"/>
      <c r="Q344" s="145"/>
      <c r="R344" s="145"/>
      <c r="S344" s="146"/>
      <c r="T344" s="456"/>
      <c r="U344" s="456"/>
      <c r="V344" s="455"/>
      <c r="W344" s="450"/>
      <c r="X344" s="450"/>
      <c r="Y344" s="450"/>
      <c r="Z344" s="450"/>
      <c r="AA344" s="450"/>
      <c r="AB344" s="408"/>
      <c r="AC344" s="450"/>
      <c r="AD344" s="450"/>
      <c r="AE344" s="450"/>
      <c r="AF344" s="450"/>
      <c r="AG344" s="450"/>
      <c r="AH344" s="450"/>
      <c r="AI344" s="455"/>
      <c r="AJ344" s="146"/>
      <c r="AK344" s="146"/>
      <c r="AL344" s="146"/>
      <c r="AM344" s="146"/>
      <c r="AN344" s="146"/>
      <c r="AO344" s="146"/>
      <c r="AP344" s="146"/>
      <c r="AQ344" s="146"/>
      <c r="AR344" s="146"/>
      <c r="AS344" s="146"/>
      <c r="AT344" s="146"/>
      <c r="AU344" s="146"/>
      <c r="AV344" s="146"/>
      <c r="AW344" s="146"/>
      <c r="AX344" s="146"/>
      <c r="AY344" s="146"/>
      <c r="AZ344" s="146"/>
      <c r="BA344" s="146"/>
      <c r="BB344" s="146"/>
      <c r="BC344" s="146"/>
      <c r="BD344" s="146"/>
      <c r="BE344" s="455"/>
      <c r="BF344" s="455"/>
      <c r="BG344" s="455"/>
      <c r="BH344" s="455"/>
      <c r="BI344" s="455"/>
      <c r="BJ344" s="455"/>
      <c r="BK344" s="455"/>
      <c r="BL344" s="455"/>
      <c r="BM344" s="455"/>
      <c r="BN344" s="455"/>
      <c r="BO344" s="455"/>
      <c r="BP344" s="455"/>
      <c r="BQ344" s="455"/>
      <c r="BR344" s="455"/>
      <c r="BS344" s="455"/>
      <c r="BT344" s="455"/>
      <c r="BU344" s="455"/>
      <c r="BV344" s="455"/>
      <c r="BW344" s="455"/>
      <c r="BX344" s="455"/>
      <c r="BY344" s="455"/>
    </row>
    <row r="345" spans="1:77" customFormat="1" ht="12.75">
      <c r="A345" s="145"/>
      <c r="B345" s="145"/>
      <c r="C345" s="145"/>
      <c r="D345" s="145"/>
      <c r="E345" s="145"/>
      <c r="F345" s="145"/>
      <c r="G345" s="145"/>
      <c r="H345" s="145"/>
      <c r="I345" s="210"/>
      <c r="J345" s="145"/>
      <c r="K345" s="145"/>
      <c r="L345" s="145"/>
      <c r="M345" s="145"/>
      <c r="N345" s="145"/>
      <c r="O345" s="145"/>
      <c r="P345" s="145"/>
      <c r="Q345" s="145"/>
      <c r="R345" s="145"/>
      <c r="S345" s="146"/>
      <c r="T345" s="456"/>
      <c r="U345" s="456"/>
      <c r="V345" s="455"/>
      <c r="W345" s="450"/>
      <c r="X345" s="450"/>
      <c r="Y345" s="450"/>
      <c r="Z345" s="450"/>
      <c r="AA345" s="450"/>
      <c r="AB345" s="408"/>
      <c r="AC345" s="450"/>
      <c r="AD345" s="450"/>
      <c r="AE345" s="450"/>
      <c r="AF345" s="450"/>
      <c r="AG345" s="450"/>
      <c r="AH345" s="450"/>
      <c r="AI345" s="455"/>
      <c r="AJ345" s="146"/>
      <c r="AK345" s="146"/>
      <c r="AL345" s="146"/>
      <c r="AM345" s="146"/>
      <c r="AN345" s="146"/>
      <c r="AO345" s="146"/>
      <c r="AP345" s="146"/>
      <c r="AQ345" s="146"/>
      <c r="AR345" s="146"/>
      <c r="AS345" s="146"/>
      <c r="AT345" s="146"/>
      <c r="AU345" s="146"/>
      <c r="AV345" s="146"/>
      <c r="AW345" s="146"/>
      <c r="AX345" s="146"/>
      <c r="AY345" s="146"/>
      <c r="AZ345" s="146"/>
      <c r="BA345" s="146"/>
      <c r="BB345" s="146"/>
      <c r="BC345" s="146"/>
      <c r="BD345" s="146"/>
      <c r="BE345" s="455"/>
      <c r="BF345" s="455"/>
      <c r="BG345" s="455"/>
      <c r="BH345" s="455"/>
      <c r="BI345" s="455"/>
      <c r="BJ345" s="455"/>
      <c r="BK345" s="455"/>
      <c r="BL345" s="455"/>
      <c r="BM345" s="455"/>
      <c r="BN345" s="455"/>
      <c r="BO345" s="455"/>
      <c r="BP345" s="455"/>
      <c r="BQ345" s="455"/>
      <c r="BR345" s="455"/>
      <c r="BS345" s="455"/>
      <c r="BT345" s="455"/>
      <c r="BU345" s="455"/>
      <c r="BV345" s="455"/>
      <c r="BW345" s="455"/>
      <c r="BX345" s="455"/>
      <c r="BY345" s="455"/>
    </row>
    <row r="346" spans="1:77" customFormat="1" ht="12.75">
      <c r="A346" s="145"/>
      <c r="B346" s="145"/>
      <c r="C346" s="145"/>
      <c r="D346" s="145"/>
      <c r="E346" s="145"/>
      <c r="F346" s="145"/>
      <c r="G346" s="145"/>
      <c r="H346" s="145"/>
      <c r="I346" s="210"/>
      <c r="J346" s="145"/>
      <c r="K346" s="145"/>
      <c r="L346" s="145"/>
      <c r="M346" s="145"/>
      <c r="N346" s="145"/>
      <c r="O346" s="145"/>
      <c r="P346" s="145"/>
      <c r="Q346" s="145"/>
      <c r="R346" s="145"/>
      <c r="S346" s="146"/>
      <c r="T346" s="457"/>
      <c r="U346" s="456"/>
      <c r="V346" s="455"/>
      <c r="W346" s="450"/>
      <c r="X346" s="450"/>
      <c r="Y346" s="450"/>
      <c r="Z346" s="450"/>
      <c r="AA346" s="450"/>
      <c r="AB346" s="408"/>
      <c r="AC346" s="450"/>
      <c r="AD346" s="450"/>
      <c r="AE346" s="450"/>
      <c r="AF346" s="450"/>
      <c r="AG346" s="450"/>
      <c r="AH346" s="450"/>
      <c r="AI346" s="455"/>
      <c r="AJ346" s="146"/>
      <c r="AK346" s="146"/>
      <c r="AL346" s="146"/>
      <c r="AM346" s="146"/>
      <c r="AN346" s="146"/>
      <c r="AO346" s="146"/>
      <c r="AP346" s="146"/>
      <c r="AQ346" s="146"/>
      <c r="AR346" s="146"/>
      <c r="AS346" s="146"/>
      <c r="AT346" s="146"/>
      <c r="AU346" s="146"/>
      <c r="AV346" s="146"/>
      <c r="AW346" s="146"/>
      <c r="AX346" s="146"/>
      <c r="AY346" s="146"/>
      <c r="AZ346" s="146"/>
      <c r="BA346" s="146"/>
      <c r="BB346" s="146"/>
      <c r="BC346" s="146"/>
      <c r="BD346" s="146"/>
      <c r="BE346" s="455"/>
      <c r="BF346" s="455"/>
      <c r="BG346" s="455"/>
      <c r="BH346" s="455"/>
      <c r="BI346" s="455"/>
      <c r="BJ346" s="455"/>
      <c r="BK346" s="455"/>
      <c r="BL346" s="455"/>
      <c r="BM346" s="455"/>
      <c r="BN346" s="455"/>
      <c r="BO346" s="455"/>
      <c r="BP346" s="455"/>
      <c r="BQ346" s="455"/>
      <c r="BR346" s="455"/>
      <c r="BS346" s="455"/>
      <c r="BT346" s="455"/>
      <c r="BU346" s="455"/>
      <c r="BV346" s="455"/>
      <c r="BW346" s="455"/>
      <c r="BX346" s="455"/>
      <c r="BY346" s="455"/>
    </row>
    <row r="347" spans="1:77" customFormat="1" ht="12.75">
      <c r="A347" s="145"/>
      <c r="B347" s="145"/>
      <c r="C347" s="145"/>
      <c r="D347" s="145"/>
      <c r="E347" s="145"/>
      <c r="F347" s="145"/>
      <c r="G347" s="145"/>
      <c r="H347" s="145"/>
      <c r="I347" s="210"/>
      <c r="J347" s="145"/>
      <c r="K347" s="145"/>
      <c r="L347" s="145"/>
      <c r="M347" s="145"/>
      <c r="N347" s="145"/>
      <c r="O347" s="145"/>
      <c r="P347" s="145"/>
      <c r="Q347" s="145"/>
      <c r="R347" s="145"/>
      <c r="S347" s="146"/>
      <c r="T347" s="457"/>
      <c r="U347" s="456"/>
      <c r="V347" s="455"/>
      <c r="W347" s="450"/>
      <c r="X347" s="450"/>
      <c r="Y347" s="450"/>
      <c r="Z347" s="450"/>
      <c r="AA347" s="450"/>
      <c r="AB347" s="408"/>
      <c r="AC347" s="450"/>
      <c r="AD347" s="450"/>
      <c r="AE347" s="450"/>
      <c r="AF347" s="450"/>
      <c r="AG347" s="450"/>
      <c r="AH347" s="450"/>
      <c r="AI347" s="455"/>
      <c r="AJ347" s="146"/>
      <c r="AK347" s="146"/>
      <c r="AL347" s="146"/>
      <c r="AM347" s="146"/>
      <c r="AN347" s="146"/>
      <c r="AO347" s="146"/>
      <c r="AP347" s="146"/>
      <c r="AQ347" s="146"/>
      <c r="AR347" s="146"/>
      <c r="AS347" s="146"/>
      <c r="AT347" s="146"/>
      <c r="AU347" s="146"/>
      <c r="AV347" s="146"/>
      <c r="AW347" s="146"/>
      <c r="AX347" s="146"/>
      <c r="AY347" s="146"/>
      <c r="AZ347" s="146"/>
      <c r="BA347" s="146"/>
      <c r="BB347" s="146"/>
      <c r="BC347" s="146"/>
      <c r="BD347" s="146"/>
      <c r="BE347" s="455"/>
      <c r="BF347" s="455"/>
      <c r="BG347" s="455"/>
      <c r="BH347" s="455"/>
      <c r="BI347" s="455"/>
      <c r="BJ347" s="455"/>
      <c r="BK347" s="455"/>
      <c r="BL347" s="455"/>
      <c r="BM347" s="455"/>
      <c r="BN347" s="455"/>
      <c r="BO347" s="455"/>
      <c r="BP347" s="455"/>
      <c r="BQ347" s="455"/>
      <c r="BR347" s="455"/>
      <c r="BS347" s="455"/>
      <c r="BT347" s="455"/>
      <c r="BU347" s="455"/>
      <c r="BV347" s="455"/>
      <c r="BW347" s="455"/>
      <c r="BX347" s="455"/>
      <c r="BY347" s="455"/>
    </row>
    <row r="348" spans="1:77" customFormat="1" ht="12.75">
      <c r="A348" s="145"/>
      <c r="B348" s="145"/>
      <c r="C348" s="145"/>
      <c r="D348" s="145"/>
      <c r="E348" s="145"/>
      <c r="F348" s="145"/>
      <c r="G348" s="145"/>
      <c r="H348" s="145"/>
      <c r="I348" s="210"/>
      <c r="J348" s="145"/>
      <c r="K348" s="145"/>
      <c r="L348" s="145"/>
      <c r="M348" s="145"/>
      <c r="N348" s="145"/>
      <c r="O348" s="145"/>
      <c r="P348" s="145"/>
      <c r="Q348" s="145"/>
      <c r="R348" s="145"/>
      <c r="S348" s="146"/>
      <c r="T348" s="457"/>
      <c r="U348" s="456"/>
      <c r="V348" s="455"/>
      <c r="W348" s="450"/>
      <c r="X348" s="450"/>
      <c r="Y348" s="450"/>
      <c r="Z348" s="450"/>
      <c r="AA348" s="450"/>
      <c r="AB348" s="408"/>
      <c r="AC348" s="450"/>
      <c r="AD348" s="450"/>
      <c r="AE348" s="450"/>
      <c r="AF348" s="450"/>
      <c r="AG348" s="450"/>
      <c r="AH348" s="450"/>
      <c r="AI348" s="455"/>
      <c r="AJ348" s="146"/>
      <c r="AK348" s="146"/>
      <c r="AL348" s="146"/>
      <c r="AM348" s="146"/>
      <c r="AN348" s="146"/>
      <c r="AO348" s="146"/>
      <c r="AP348" s="146"/>
      <c r="AQ348" s="146"/>
      <c r="AR348" s="146"/>
      <c r="AS348" s="146"/>
      <c r="AT348" s="146"/>
      <c r="AU348" s="146"/>
      <c r="AV348" s="146"/>
      <c r="AW348" s="146"/>
      <c r="AX348" s="146"/>
      <c r="AY348" s="146"/>
      <c r="AZ348" s="146"/>
      <c r="BA348" s="146"/>
      <c r="BB348" s="146"/>
      <c r="BC348" s="146"/>
      <c r="BD348" s="146"/>
      <c r="BE348" s="455"/>
      <c r="BF348" s="455"/>
      <c r="BG348" s="455"/>
      <c r="BH348" s="455"/>
      <c r="BI348" s="455"/>
      <c r="BJ348" s="455"/>
      <c r="BK348" s="455"/>
      <c r="BL348" s="455"/>
      <c r="BM348" s="455"/>
      <c r="BN348" s="455"/>
      <c r="BO348" s="455"/>
      <c r="BP348" s="455"/>
      <c r="BQ348" s="455"/>
      <c r="BR348" s="455"/>
      <c r="BS348" s="455"/>
      <c r="BT348" s="455"/>
      <c r="BU348" s="455"/>
      <c r="BV348" s="455"/>
      <c r="BW348" s="455"/>
      <c r="BX348" s="455"/>
      <c r="BY348" s="455"/>
    </row>
    <row r="349" spans="1:77" customFormat="1" ht="12.75">
      <c r="A349" s="145"/>
      <c r="B349" s="145"/>
      <c r="C349" s="145"/>
      <c r="D349" s="145"/>
      <c r="E349" s="145"/>
      <c r="F349" s="145"/>
      <c r="G349" s="145"/>
      <c r="H349" s="145"/>
      <c r="I349" s="210"/>
      <c r="J349" s="145"/>
      <c r="K349" s="145"/>
      <c r="L349" s="145"/>
      <c r="M349" s="145"/>
      <c r="N349" s="145"/>
      <c r="O349" s="145"/>
      <c r="P349" s="145"/>
      <c r="Q349" s="145"/>
      <c r="R349" s="145"/>
      <c r="S349" s="146"/>
      <c r="T349" s="457"/>
      <c r="U349" s="456"/>
      <c r="V349" s="455"/>
      <c r="W349" s="450"/>
      <c r="X349" s="450"/>
      <c r="Y349" s="450"/>
      <c r="Z349" s="450"/>
      <c r="AA349" s="450"/>
      <c r="AB349" s="408"/>
      <c r="AC349" s="450"/>
      <c r="AD349" s="450"/>
      <c r="AE349" s="450"/>
      <c r="AF349" s="450"/>
      <c r="AG349" s="450"/>
      <c r="AH349" s="450"/>
      <c r="AI349" s="455"/>
      <c r="AJ349" s="146"/>
      <c r="AK349" s="146"/>
      <c r="AL349" s="146"/>
      <c r="AM349" s="146"/>
      <c r="AN349" s="146"/>
      <c r="AO349" s="146"/>
      <c r="AP349" s="146"/>
      <c r="AQ349" s="146"/>
      <c r="AR349" s="146"/>
      <c r="AS349" s="146"/>
      <c r="AT349" s="146"/>
      <c r="AU349" s="146"/>
      <c r="AV349" s="146"/>
      <c r="AW349" s="146"/>
      <c r="AX349" s="146"/>
      <c r="AY349" s="146"/>
      <c r="AZ349" s="146"/>
      <c r="BA349" s="146"/>
      <c r="BB349" s="146"/>
      <c r="BC349" s="146"/>
      <c r="BD349" s="146"/>
      <c r="BE349" s="455"/>
      <c r="BF349" s="455"/>
      <c r="BG349" s="455"/>
      <c r="BH349" s="455"/>
      <c r="BI349" s="455"/>
      <c r="BJ349" s="455"/>
      <c r="BK349" s="455"/>
      <c r="BL349" s="455"/>
      <c r="BM349" s="455"/>
      <c r="BN349" s="455"/>
      <c r="BO349" s="455"/>
      <c r="BP349" s="455"/>
      <c r="BQ349" s="455"/>
      <c r="BR349" s="455"/>
      <c r="BS349" s="455"/>
      <c r="BT349" s="455"/>
      <c r="BU349" s="455"/>
      <c r="BV349" s="455"/>
      <c r="BW349" s="455"/>
      <c r="BX349" s="455"/>
      <c r="BY349" s="455"/>
    </row>
    <row r="350" spans="1:77" customFormat="1" ht="12.75">
      <c r="A350" s="145"/>
      <c r="B350" s="145"/>
      <c r="C350" s="145"/>
      <c r="D350" s="145"/>
      <c r="E350" s="145"/>
      <c r="F350" s="145"/>
      <c r="G350" s="145"/>
      <c r="H350" s="145"/>
      <c r="I350" s="210"/>
      <c r="J350" s="145"/>
      <c r="K350" s="145"/>
      <c r="L350" s="145"/>
      <c r="M350" s="145"/>
      <c r="N350" s="145"/>
      <c r="O350" s="145"/>
      <c r="P350" s="145"/>
      <c r="Q350" s="145"/>
      <c r="R350" s="145"/>
      <c r="S350" s="146"/>
      <c r="T350" s="457"/>
      <c r="U350" s="456"/>
      <c r="V350" s="455"/>
      <c r="W350" s="450"/>
      <c r="X350" s="450"/>
      <c r="Y350" s="450"/>
      <c r="Z350" s="450"/>
      <c r="AA350" s="450"/>
      <c r="AB350" s="408"/>
      <c r="AC350" s="450"/>
      <c r="AD350" s="450"/>
      <c r="AE350" s="450"/>
      <c r="AF350" s="450"/>
      <c r="AG350" s="450"/>
      <c r="AH350" s="450"/>
      <c r="AI350" s="455"/>
      <c r="AJ350" s="146"/>
      <c r="AK350" s="146"/>
      <c r="AL350" s="146"/>
      <c r="AM350" s="146"/>
      <c r="AN350" s="146"/>
      <c r="AO350" s="146"/>
      <c r="AP350" s="146"/>
      <c r="AQ350" s="146"/>
      <c r="AR350" s="146"/>
      <c r="AS350" s="146"/>
      <c r="AT350" s="146"/>
      <c r="AU350" s="146"/>
      <c r="AV350" s="146"/>
      <c r="AW350" s="146"/>
      <c r="AX350" s="146"/>
      <c r="AY350" s="146"/>
      <c r="AZ350" s="146"/>
      <c r="BA350" s="146"/>
      <c r="BB350" s="146"/>
      <c r="BC350" s="146"/>
      <c r="BD350" s="146"/>
      <c r="BE350" s="455"/>
      <c r="BF350" s="455"/>
      <c r="BG350" s="455"/>
      <c r="BH350" s="455"/>
      <c r="BI350" s="455"/>
      <c r="BJ350" s="455"/>
      <c r="BK350" s="455"/>
      <c r="BL350" s="455"/>
      <c r="BM350" s="455"/>
      <c r="BN350" s="455"/>
      <c r="BO350" s="455"/>
      <c r="BP350" s="455"/>
      <c r="BQ350" s="455"/>
      <c r="BR350" s="455"/>
      <c r="BS350" s="455"/>
      <c r="BT350" s="455"/>
      <c r="BU350" s="455"/>
      <c r="BV350" s="455"/>
      <c r="BW350" s="455"/>
      <c r="BX350" s="455"/>
      <c r="BY350" s="455"/>
    </row>
    <row r="351" spans="1:77" customFormat="1" ht="12.75">
      <c r="A351" s="145"/>
      <c r="B351" s="145"/>
      <c r="C351" s="145"/>
      <c r="D351" s="145"/>
      <c r="E351" s="145"/>
      <c r="F351" s="145"/>
      <c r="G351" s="145"/>
      <c r="H351" s="145"/>
      <c r="I351" s="210"/>
      <c r="J351" s="145"/>
      <c r="K351" s="145"/>
      <c r="L351" s="145"/>
      <c r="M351" s="145"/>
      <c r="N351" s="145"/>
      <c r="O351" s="145"/>
      <c r="P351" s="145"/>
      <c r="Q351" s="145"/>
      <c r="R351" s="145"/>
      <c r="S351" s="146"/>
      <c r="T351" s="457"/>
      <c r="U351" s="456"/>
      <c r="V351" s="455"/>
      <c r="W351" s="450"/>
      <c r="X351" s="450"/>
      <c r="Y351" s="450"/>
      <c r="Z351" s="450"/>
      <c r="AA351" s="450"/>
      <c r="AB351" s="408"/>
      <c r="AC351" s="450"/>
      <c r="AD351" s="450"/>
      <c r="AE351" s="450"/>
      <c r="AF351" s="450"/>
      <c r="AG351" s="450"/>
      <c r="AH351" s="450"/>
      <c r="AI351" s="455"/>
      <c r="AJ351" s="146"/>
      <c r="AK351" s="146"/>
      <c r="AL351" s="146"/>
      <c r="AM351" s="146"/>
      <c r="AN351" s="146"/>
      <c r="AO351" s="146"/>
      <c r="AP351" s="146"/>
      <c r="AQ351" s="146"/>
      <c r="AR351" s="146"/>
      <c r="AS351" s="146"/>
      <c r="AT351" s="146"/>
      <c r="AU351" s="146"/>
      <c r="AV351" s="146"/>
      <c r="AW351" s="146"/>
      <c r="AX351" s="146"/>
      <c r="AY351" s="146"/>
      <c r="AZ351" s="146"/>
      <c r="BA351" s="146"/>
      <c r="BB351" s="146"/>
      <c r="BC351" s="146"/>
      <c r="BD351" s="146"/>
      <c r="BE351" s="455"/>
      <c r="BF351" s="455"/>
      <c r="BG351" s="455"/>
      <c r="BH351" s="455"/>
      <c r="BI351" s="455"/>
      <c r="BJ351" s="455"/>
      <c r="BK351" s="455"/>
      <c r="BL351" s="455"/>
      <c r="BM351" s="455"/>
      <c r="BN351" s="455"/>
      <c r="BO351" s="455"/>
      <c r="BP351" s="455"/>
      <c r="BQ351" s="455"/>
      <c r="BR351" s="455"/>
      <c r="BS351" s="455"/>
      <c r="BT351" s="455"/>
      <c r="BU351" s="455"/>
      <c r="BV351" s="455"/>
      <c r="BW351" s="455"/>
      <c r="BX351" s="455"/>
      <c r="BY351" s="455"/>
    </row>
    <row r="352" spans="1:77" customFormat="1" ht="12.75">
      <c r="A352" s="145"/>
      <c r="B352" s="145"/>
      <c r="C352" s="145"/>
      <c r="D352" s="145"/>
      <c r="E352" s="145"/>
      <c r="F352" s="145"/>
      <c r="G352" s="145"/>
      <c r="H352" s="145"/>
      <c r="I352" s="210"/>
      <c r="J352" s="145"/>
      <c r="K352" s="145"/>
      <c r="L352" s="145"/>
      <c r="M352" s="145"/>
      <c r="N352" s="145"/>
      <c r="O352" s="145"/>
      <c r="P352" s="145"/>
      <c r="Q352" s="145"/>
      <c r="R352" s="145"/>
      <c r="S352" s="146"/>
      <c r="T352" s="457"/>
      <c r="U352" s="456"/>
      <c r="V352" s="455"/>
      <c r="W352" s="450"/>
      <c r="X352" s="450"/>
      <c r="Y352" s="450"/>
      <c r="Z352" s="450"/>
      <c r="AA352" s="450"/>
      <c r="AB352" s="408"/>
      <c r="AC352" s="450"/>
      <c r="AD352" s="450"/>
      <c r="AE352" s="450"/>
      <c r="AF352" s="450"/>
      <c r="AG352" s="450"/>
      <c r="AH352" s="450"/>
      <c r="AI352" s="455"/>
      <c r="AJ352" s="146"/>
      <c r="AK352" s="146"/>
      <c r="AL352" s="146"/>
      <c r="AM352" s="146"/>
      <c r="AN352" s="146"/>
      <c r="AO352" s="146"/>
      <c r="AP352" s="146"/>
      <c r="AQ352" s="146"/>
      <c r="AR352" s="146"/>
      <c r="AS352" s="146"/>
      <c r="AT352" s="146"/>
      <c r="AU352" s="146"/>
      <c r="AV352" s="146"/>
      <c r="AW352" s="146"/>
      <c r="AX352" s="146"/>
      <c r="AY352" s="146"/>
      <c r="AZ352" s="146"/>
      <c r="BA352" s="146"/>
      <c r="BB352" s="146"/>
      <c r="BC352" s="146"/>
      <c r="BD352" s="146"/>
      <c r="BE352" s="455"/>
      <c r="BF352" s="455"/>
      <c r="BG352" s="455"/>
      <c r="BH352" s="455"/>
      <c r="BI352" s="455"/>
      <c r="BJ352" s="455"/>
      <c r="BK352" s="455"/>
      <c r="BL352" s="455"/>
      <c r="BM352" s="455"/>
      <c r="BN352" s="455"/>
      <c r="BO352" s="455"/>
      <c r="BP352" s="455"/>
      <c r="BQ352" s="455"/>
      <c r="BR352" s="455"/>
      <c r="BS352" s="455"/>
      <c r="BT352" s="455"/>
      <c r="BU352" s="455"/>
      <c r="BV352" s="455"/>
      <c r="BW352" s="455"/>
      <c r="BX352" s="455"/>
      <c r="BY352" s="455"/>
    </row>
    <row r="353" spans="1:77" customFormat="1" ht="12.75">
      <c r="A353" s="145"/>
      <c r="B353" s="145"/>
      <c r="C353" s="145"/>
      <c r="D353" s="145"/>
      <c r="E353" s="145"/>
      <c r="F353" s="145"/>
      <c r="G353" s="145"/>
      <c r="H353" s="145"/>
      <c r="I353" s="210"/>
      <c r="J353" s="145"/>
      <c r="K353" s="145"/>
      <c r="L353" s="145"/>
      <c r="M353" s="145"/>
      <c r="N353" s="145"/>
      <c r="O353" s="145"/>
      <c r="P353" s="145"/>
      <c r="Q353" s="145"/>
      <c r="R353" s="145"/>
      <c r="S353" s="146"/>
      <c r="T353" s="457"/>
      <c r="U353" s="456"/>
      <c r="V353" s="455"/>
      <c r="W353" s="450"/>
      <c r="X353" s="450"/>
      <c r="Y353" s="450"/>
      <c r="Z353" s="450"/>
      <c r="AA353" s="450"/>
      <c r="AB353" s="408"/>
      <c r="AC353" s="450"/>
      <c r="AD353" s="450"/>
      <c r="AE353" s="450"/>
      <c r="AF353" s="450"/>
      <c r="AG353" s="450"/>
      <c r="AH353" s="450"/>
      <c r="AI353" s="455"/>
      <c r="AJ353" s="146"/>
      <c r="AK353" s="146"/>
      <c r="AL353" s="146"/>
      <c r="AM353" s="146"/>
      <c r="AN353" s="146"/>
      <c r="AO353" s="146"/>
      <c r="AP353" s="146"/>
      <c r="AQ353" s="146"/>
      <c r="AR353" s="146"/>
      <c r="AS353" s="146"/>
      <c r="AT353" s="146"/>
      <c r="AU353" s="146"/>
      <c r="AV353" s="146"/>
      <c r="AW353" s="146"/>
      <c r="AX353" s="146"/>
      <c r="AY353" s="146"/>
      <c r="AZ353" s="146"/>
      <c r="BA353" s="146"/>
      <c r="BB353" s="146"/>
      <c r="BC353" s="146"/>
      <c r="BD353" s="146"/>
      <c r="BE353" s="455"/>
      <c r="BF353" s="455"/>
      <c r="BG353" s="455"/>
      <c r="BH353" s="455"/>
      <c r="BI353" s="455"/>
      <c r="BJ353" s="455"/>
      <c r="BK353" s="455"/>
      <c r="BL353" s="455"/>
      <c r="BM353" s="455"/>
      <c r="BN353" s="455"/>
      <c r="BO353" s="455"/>
      <c r="BP353" s="455"/>
      <c r="BQ353" s="455"/>
      <c r="BR353" s="455"/>
      <c r="BS353" s="455"/>
      <c r="BT353" s="455"/>
      <c r="BU353" s="455"/>
      <c r="BV353" s="455"/>
      <c r="BW353" s="455"/>
      <c r="BX353" s="455"/>
      <c r="BY353" s="455"/>
    </row>
    <row r="354" spans="1:77" customFormat="1" ht="12.75">
      <c r="A354" s="145"/>
      <c r="B354" s="145"/>
      <c r="C354" s="145"/>
      <c r="D354" s="145"/>
      <c r="E354" s="145"/>
      <c r="F354" s="145"/>
      <c r="G354" s="145"/>
      <c r="H354" s="145"/>
      <c r="I354" s="210"/>
      <c r="J354" s="145"/>
      <c r="K354" s="145"/>
      <c r="L354" s="145"/>
      <c r="M354" s="145"/>
      <c r="N354" s="145"/>
      <c r="O354" s="145"/>
      <c r="P354" s="145"/>
      <c r="Q354" s="145"/>
      <c r="R354" s="145"/>
      <c r="S354" s="146"/>
      <c r="T354" s="457"/>
      <c r="U354" s="456"/>
      <c r="V354" s="455"/>
      <c r="W354" s="450"/>
      <c r="X354" s="450"/>
      <c r="Y354" s="450"/>
      <c r="Z354" s="450"/>
      <c r="AA354" s="450"/>
      <c r="AB354" s="408"/>
      <c r="AC354" s="450"/>
      <c r="AD354" s="450"/>
      <c r="AE354" s="450"/>
      <c r="AF354" s="450"/>
      <c r="AG354" s="450"/>
      <c r="AH354" s="450"/>
      <c r="AI354" s="455"/>
      <c r="AJ354" s="146"/>
      <c r="AK354" s="146"/>
      <c r="AL354" s="146"/>
      <c r="AM354" s="146"/>
      <c r="AN354" s="146"/>
      <c r="AO354" s="146"/>
      <c r="AP354" s="146"/>
      <c r="AQ354" s="146"/>
      <c r="AR354" s="146"/>
      <c r="AS354" s="146"/>
      <c r="AT354" s="146"/>
      <c r="AU354" s="146"/>
      <c r="AV354" s="146"/>
      <c r="AW354" s="146"/>
      <c r="AX354" s="146"/>
      <c r="AY354" s="146"/>
      <c r="AZ354" s="146"/>
      <c r="BA354" s="146"/>
      <c r="BB354" s="146"/>
      <c r="BC354" s="146"/>
      <c r="BD354" s="146"/>
      <c r="BE354" s="455"/>
      <c r="BF354" s="455"/>
      <c r="BG354" s="455"/>
      <c r="BH354" s="455"/>
      <c r="BI354" s="455"/>
      <c r="BJ354" s="455"/>
      <c r="BK354" s="455"/>
      <c r="BL354" s="455"/>
      <c r="BM354" s="455"/>
      <c r="BN354" s="455"/>
      <c r="BO354" s="455"/>
      <c r="BP354" s="455"/>
      <c r="BQ354" s="455"/>
      <c r="BR354" s="455"/>
      <c r="BS354" s="455"/>
      <c r="BT354" s="455"/>
      <c r="BU354" s="455"/>
      <c r="BV354" s="455"/>
      <c r="BW354" s="455"/>
      <c r="BX354" s="455"/>
      <c r="BY354" s="455"/>
    </row>
    <row r="355" spans="1:77" customFormat="1" ht="12.75">
      <c r="A355" s="145"/>
      <c r="B355" s="145"/>
      <c r="C355" s="145"/>
      <c r="D355" s="145"/>
      <c r="E355" s="145"/>
      <c r="F355" s="145"/>
      <c r="G355" s="145"/>
      <c r="H355" s="145"/>
      <c r="I355" s="210"/>
      <c r="J355" s="145"/>
      <c r="K355" s="145"/>
      <c r="L355" s="145"/>
      <c r="M355" s="145"/>
      <c r="N355" s="145"/>
      <c r="O355" s="145"/>
      <c r="P355" s="145"/>
      <c r="Q355" s="145"/>
      <c r="R355" s="145"/>
      <c r="S355" s="146"/>
      <c r="T355" s="457"/>
      <c r="U355" s="456"/>
      <c r="V355" s="455"/>
      <c r="W355" s="450"/>
      <c r="X355" s="450"/>
      <c r="Y355" s="450"/>
      <c r="Z355" s="450"/>
      <c r="AA355" s="450"/>
      <c r="AB355" s="408"/>
      <c r="AC355" s="450"/>
      <c r="AD355" s="450"/>
      <c r="AE355" s="450"/>
      <c r="AF355" s="450"/>
      <c r="AG355" s="450"/>
      <c r="AH355" s="450"/>
      <c r="AI355" s="455"/>
      <c r="AJ355" s="146"/>
      <c r="AK355" s="146"/>
      <c r="AL355" s="146"/>
      <c r="AM355" s="146"/>
      <c r="AN355" s="146"/>
      <c r="AO355" s="146"/>
      <c r="AP355" s="146"/>
      <c r="AQ355" s="146"/>
      <c r="AR355" s="146"/>
      <c r="AS355" s="146"/>
      <c r="AT355" s="146"/>
      <c r="AU355" s="146"/>
      <c r="AV355" s="146"/>
      <c r="AW355" s="146"/>
      <c r="AX355" s="146"/>
      <c r="AY355" s="146"/>
      <c r="AZ355" s="146"/>
      <c r="BA355" s="146"/>
      <c r="BB355" s="146"/>
      <c r="BC355" s="146"/>
      <c r="BD355" s="146"/>
      <c r="BE355" s="455"/>
      <c r="BF355" s="455"/>
      <c r="BG355" s="455"/>
      <c r="BH355" s="455"/>
      <c r="BI355" s="455"/>
      <c r="BJ355" s="455"/>
      <c r="BK355" s="455"/>
      <c r="BL355" s="455"/>
      <c r="BM355" s="455"/>
      <c r="BN355" s="455"/>
      <c r="BO355" s="455"/>
      <c r="BP355" s="455"/>
      <c r="BQ355" s="455"/>
      <c r="BR355" s="455"/>
      <c r="BS355" s="455"/>
      <c r="BT355" s="455"/>
      <c r="BU355" s="455"/>
      <c r="BV355" s="455"/>
      <c r="BW355" s="455"/>
      <c r="BX355" s="455"/>
      <c r="BY355" s="455"/>
    </row>
    <row r="356" spans="1:77" customFormat="1" ht="12.75">
      <c r="A356" s="145"/>
      <c r="B356" s="145"/>
      <c r="C356" s="145"/>
      <c r="D356" s="145"/>
      <c r="E356" s="145"/>
      <c r="F356" s="145"/>
      <c r="G356" s="145"/>
      <c r="H356" s="145"/>
      <c r="I356" s="210"/>
      <c r="J356" s="145"/>
      <c r="K356" s="145"/>
      <c r="L356" s="145"/>
      <c r="M356" s="145"/>
      <c r="N356" s="145"/>
      <c r="O356" s="145"/>
      <c r="P356" s="145"/>
      <c r="Q356" s="145"/>
      <c r="R356" s="145"/>
      <c r="S356" s="146"/>
      <c r="T356" s="457"/>
      <c r="U356" s="456"/>
      <c r="V356" s="455"/>
      <c r="W356" s="450"/>
      <c r="X356" s="450"/>
      <c r="Y356" s="450"/>
      <c r="Z356" s="450"/>
      <c r="AA356" s="450"/>
      <c r="AB356" s="408"/>
      <c r="AC356" s="450"/>
      <c r="AD356" s="450"/>
      <c r="AE356" s="450"/>
      <c r="AF356" s="450"/>
      <c r="AG356" s="450"/>
      <c r="AH356" s="450"/>
      <c r="AI356" s="455"/>
      <c r="AJ356" s="146"/>
      <c r="AK356" s="146"/>
      <c r="AL356" s="146"/>
      <c r="AM356" s="146"/>
      <c r="AN356" s="146"/>
      <c r="AO356" s="146"/>
      <c r="AP356" s="146"/>
      <c r="AQ356" s="146"/>
      <c r="AR356" s="146"/>
      <c r="AS356" s="146"/>
      <c r="AT356" s="146"/>
      <c r="AU356" s="146"/>
      <c r="AV356" s="146"/>
      <c r="AW356" s="146"/>
      <c r="AX356" s="146"/>
      <c r="AY356" s="146"/>
      <c r="AZ356" s="146"/>
      <c r="BA356" s="146"/>
      <c r="BB356" s="146"/>
      <c r="BC356" s="146"/>
      <c r="BD356" s="146"/>
      <c r="BE356" s="455"/>
      <c r="BF356" s="455"/>
      <c r="BG356" s="455"/>
      <c r="BH356" s="455"/>
      <c r="BI356" s="455"/>
      <c r="BJ356" s="455"/>
      <c r="BK356" s="455"/>
      <c r="BL356" s="455"/>
      <c r="BM356" s="455"/>
      <c r="BN356" s="455"/>
      <c r="BO356" s="455"/>
      <c r="BP356" s="455"/>
      <c r="BQ356" s="455"/>
      <c r="BR356" s="455"/>
      <c r="BS356" s="455"/>
      <c r="BT356" s="455"/>
      <c r="BU356" s="455"/>
      <c r="BV356" s="455"/>
      <c r="BW356" s="455"/>
      <c r="BX356" s="455"/>
      <c r="BY356" s="455"/>
    </row>
    <row r="357" spans="1:77" customFormat="1" ht="12.75">
      <c r="A357" s="145"/>
      <c r="B357" s="145"/>
      <c r="C357" s="145"/>
      <c r="D357" s="145"/>
      <c r="E357" s="145"/>
      <c r="F357" s="145"/>
      <c r="G357" s="145"/>
      <c r="H357" s="145"/>
      <c r="I357" s="210"/>
      <c r="J357" s="145"/>
      <c r="K357" s="145"/>
      <c r="L357" s="145"/>
      <c r="M357" s="145"/>
      <c r="N357" s="145"/>
      <c r="O357" s="145"/>
      <c r="P357" s="145"/>
      <c r="Q357" s="145"/>
      <c r="R357" s="145"/>
      <c r="S357" s="146"/>
      <c r="T357" s="457"/>
      <c r="U357" s="456"/>
      <c r="V357" s="455"/>
      <c r="W357" s="450"/>
      <c r="X357" s="450"/>
      <c r="Y357" s="450"/>
      <c r="Z357" s="450"/>
      <c r="AA357" s="450"/>
      <c r="AB357" s="408"/>
      <c r="AC357" s="450"/>
      <c r="AD357" s="450"/>
      <c r="AE357" s="450"/>
      <c r="AF357" s="450"/>
      <c r="AG357" s="450"/>
      <c r="AH357" s="450"/>
      <c r="AI357" s="455"/>
      <c r="AJ357" s="146"/>
      <c r="AK357" s="146"/>
      <c r="AL357" s="146"/>
      <c r="AM357" s="146"/>
      <c r="AN357" s="146"/>
      <c r="AO357" s="146"/>
      <c r="AP357" s="146"/>
      <c r="AQ357" s="146"/>
      <c r="AR357" s="146"/>
      <c r="AS357" s="146"/>
      <c r="AT357" s="146"/>
      <c r="AU357" s="146"/>
      <c r="AV357" s="146"/>
      <c r="AW357" s="146"/>
      <c r="AX357" s="146"/>
      <c r="AY357" s="146"/>
      <c r="AZ357" s="146"/>
      <c r="BA357" s="146"/>
      <c r="BB357" s="146"/>
      <c r="BC357" s="146"/>
      <c r="BD357" s="146"/>
      <c r="BE357" s="455"/>
      <c r="BF357" s="455"/>
      <c r="BG357" s="455"/>
      <c r="BH357" s="455"/>
      <c r="BI357" s="455"/>
      <c r="BJ357" s="455"/>
      <c r="BK357" s="455"/>
      <c r="BL357" s="455"/>
      <c r="BM357" s="455"/>
      <c r="BN357" s="455"/>
      <c r="BO357" s="455"/>
      <c r="BP357" s="455"/>
      <c r="BQ357" s="455"/>
      <c r="BR357" s="455"/>
      <c r="BS357" s="455"/>
      <c r="BT357" s="455"/>
      <c r="BU357" s="455"/>
      <c r="BV357" s="455"/>
      <c r="BW357" s="455"/>
      <c r="BX357" s="455"/>
      <c r="BY357" s="455"/>
    </row>
    <row r="358" spans="1:77" customFormat="1" ht="12.75">
      <c r="A358" s="145"/>
      <c r="B358" s="145"/>
      <c r="C358" s="145"/>
      <c r="D358" s="145"/>
      <c r="E358" s="145"/>
      <c r="F358" s="145"/>
      <c r="G358" s="145"/>
      <c r="H358" s="145"/>
      <c r="I358" s="210"/>
      <c r="J358" s="145"/>
      <c r="K358" s="145"/>
      <c r="L358" s="145"/>
      <c r="M358" s="145"/>
      <c r="N358" s="145"/>
      <c r="O358" s="145"/>
      <c r="P358" s="145"/>
      <c r="Q358" s="145"/>
      <c r="R358" s="145"/>
      <c r="S358" s="146"/>
      <c r="T358" s="457"/>
      <c r="U358" s="456"/>
      <c r="V358" s="455"/>
      <c r="W358" s="450"/>
      <c r="X358" s="450"/>
      <c r="Y358" s="450"/>
      <c r="Z358" s="450"/>
      <c r="AA358" s="450"/>
      <c r="AB358" s="408"/>
      <c r="AC358" s="450"/>
      <c r="AD358" s="450"/>
      <c r="AE358" s="450"/>
      <c r="AF358" s="450"/>
      <c r="AG358" s="450"/>
      <c r="AH358" s="450"/>
      <c r="AI358" s="455"/>
      <c r="AJ358" s="146"/>
      <c r="AK358" s="146"/>
      <c r="AL358" s="146"/>
      <c r="AM358" s="146"/>
      <c r="AN358" s="146"/>
      <c r="AO358" s="146"/>
      <c r="AP358" s="146"/>
      <c r="AQ358" s="146"/>
      <c r="AR358" s="146"/>
      <c r="AS358" s="146"/>
      <c r="AT358" s="146"/>
      <c r="AU358" s="146"/>
      <c r="AV358" s="146"/>
      <c r="AW358" s="146"/>
      <c r="AX358" s="146"/>
      <c r="AY358" s="146"/>
      <c r="AZ358" s="146"/>
      <c r="BA358" s="146"/>
      <c r="BB358" s="146"/>
      <c r="BC358" s="146"/>
      <c r="BD358" s="146"/>
      <c r="BE358" s="455"/>
      <c r="BF358" s="455"/>
      <c r="BG358" s="455"/>
      <c r="BH358" s="455"/>
      <c r="BI358" s="455"/>
      <c r="BJ358" s="455"/>
      <c r="BK358" s="455"/>
      <c r="BL358" s="455"/>
      <c r="BM358" s="455"/>
      <c r="BN358" s="455"/>
      <c r="BO358" s="455"/>
      <c r="BP358" s="455"/>
      <c r="BQ358" s="455"/>
      <c r="BR358" s="455"/>
      <c r="BS358" s="455"/>
      <c r="BT358" s="455"/>
      <c r="BU358" s="455"/>
      <c r="BV358" s="455"/>
      <c r="BW358" s="455"/>
      <c r="BX358" s="455"/>
      <c r="BY358" s="455"/>
    </row>
    <row r="359" spans="1:77" customFormat="1" ht="12.75">
      <c r="A359" s="145"/>
      <c r="B359" s="145"/>
      <c r="C359" s="145"/>
      <c r="D359" s="145"/>
      <c r="E359" s="145"/>
      <c r="F359" s="145"/>
      <c r="G359" s="145"/>
      <c r="H359" s="145"/>
      <c r="I359" s="210"/>
      <c r="J359" s="145"/>
      <c r="K359" s="145"/>
      <c r="L359" s="145"/>
      <c r="M359" s="145"/>
      <c r="N359" s="145"/>
      <c r="O359" s="145"/>
      <c r="P359" s="145"/>
      <c r="Q359" s="145"/>
      <c r="R359" s="145"/>
      <c r="S359" s="146"/>
      <c r="T359" s="457"/>
      <c r="U359" s="456"/>
      <c r="V359" s="455"/>
      <c r="W359" s="450"/>
      <c r="X359" s="450"/>
      <c r="Y359" s="450"/>
      <c r="Z359" s="450"/>
      <c r="AA359" s="450"/>
      <c r="AB359" s="408"/>
      <c r="AC359" s="450"/>
      <c r="AD359" s="450"/>
      <c r="AE359" s="450"/>
      <c r="AF359" s="450"/>
      <c r="AG359" s="450"/>
      <c r="AH359" s="450"/>
      <c r="AI359" s="455"/>
      <c r="AJ359" s="146"/>
      <c r="AK359" s="146"/>
      <c r="AL359" s="146"/>
      <c r="AM359" s="146"/>
      <c r="AN359" s="146"/>
      <c r="AO359" s="146"/>
      <c r="AP359" s="146"/>
      <c r="AQ359" s="146"/>
      <c r="AR359" s="146"/>
      <c r="AS359" s="146"/>
      <c r="AT359" s="146"/>
      <c r="AU359" s="146"/>
      <c r="AV359" s="146"/>
      <c r="AW359" s="146"/>
      <c r="AX359" s="146"/>
      <c r="AY359" s="146"/>
      <c r="AZ359" s="146"/>
      <c r="BA359" s="146"/>
      <c r="BB359" s="146"/>
      <c r="BC359" s="146"/>
      <c r="BD359" s="146"/>
      <c r="BE359" s="455"/>
      <c r="BF359" s="455"/>
      <c r="BG359" s="455"/>
      <c r="BH359" s="455"/>
      <c r="BI359" s="455"/>
      <c r="BJ359" s="455"/>
      <c r="BK359" s="455"/>
      <c r="BL359" s="455"/>
      <c r="BM359" s="455"/>
      <c r="BN359" s="455"/>
      <c r="BO359" s="455"/>
      <c r="BP359" s="455"/>
      <c r="BQ359" s="455"/>
      <c r="BR359" s="455"/>
      <c r="BS359" s="455"/>
      <c r="BT359" s="455"/>
      <c r="BU359" s="455"/>
      <c r="BV359" s="455"/>
      <c r="BW359" s="455"/>
      <c r="BX359" s="455"/>
      <c r="BY359" s="455"/>
    </row>
    <row r="360" spans="1:77" customFormat="1" ht="12.75">
      <c r="A360" s="145"/>
      <c r="B360" s="145"/>
      <c r="C360" s="145"/>
      <c r="D360" s="145"/>
      <c r="E360" s="145"/>
      <c r="F360" s="145"/>
      <c r="G360" s="145"/>
      <c r="H360" s="145"/>
      <c r="I360" s="210"/>
      <c r="J360" s="145"/>
      <c r="K360" s="145"/>
      <c r="L360" s="145"/>
      <c r="M360" s="145"/>
      <c r="N360" s="145"/>
      <c r="O360" s="145"/>
      <c r="P360" s="145"/>
      <c r="Q360" s="145"/>
      <c r="R360" s="145"/>
      <c r="S360" s="146"/>
      <c r="T360" s="457"/>
      <c r="U360" s="456"/>
      <c r="V360" s="455"/>
      <c r="W360" s="450"/>
      <c r="X360" s="450"/>
      <c r="Y360" s="450"/>
      <c r="Z360" s="450"/>
      <c r="AA360" s="450"/>
      <c r="AB360" s="408"/>
      <c r="AC360" s="450"/>
      <c r="AD360" s="450"/>
      <c r="AE360" s="450"/>
      <c r="AF360" s="450"/>
      <c r="AG360" s="450"/>
      <c r="AH360" s="450"/>
      <c r="AI360" s="455"/>
      <c r="AJ360" s="146"/>
      <c r="AK360" s="146"/>
      <c r="AL360" s="146"/>
      <c r="AM360" s="146"/>
      <c r="AN360" s="146"/>
      <c r="AO360" s="146"/>
      <c r="AP360" s="146"/>
      <c r="AQ360" s="146"/>
      <c r="AR360" s="146"/>
      <c r="AS360" s="146"/>
      <c r="AT360" s="146"/>
      <c r="AU360" s="146"/>
      <c r="AV360" s="146"/>
      <c r="AW360" s="146"/>
      <c r="AX360" s="146"/>
      <c r="AY360" s="146"/>
      <c r="AZ360" s="146"/>
      <c r="BA360" s="146"/>
      <c r="BB360" s="146"/>
      <c r="BC360" s="146"/>
      <c r="BD360" s="146"/>
      <c r="BE360" s="455"/>
      <c r="BF360" s="455"/>
      <c r="BG360" s="455"/>
      <c r="BH360" s="455"/>
      <c r="BI360" s="455"/>
      <c r="BJ360" s="455"/>
      <c r="BK360" s="455"/>
      <c r="BL360" s="455"/>
      <c r="BM360" s="455"/>
      <c r="BN360" s="455"/>
      <c r="BO360" s="455"/>
      <c r="BP360" s="455"/>
      <c r="BQ360" s="455"/>
      <c r="BR360" s="455"/>
      <c r="BS360" s="455"/>
      <c r="BT360" s="455"/>
      <c r="BU360" s="455"/>
      <c r="BV360" s="455"/>
      <c r="BW360" s="455"/>
      <c r="BX360" s="455"/>
      <c r="BY360" s="455"/>
    </row>
    <row r="361" spans="1:77" customFormat="1" ht="12.75">
      <c r="A361" s="145"/>
      <c r="B361" s="145"/>
      <c r="C361" s="145"/>
      <c r="D361" s="145"/>
      <c r="E361" s="145"/>
      <c r="F361" s="145"/>
      <c r="G361" s="145"/>
      <c r="H361" s="145"/>
      <c r="I361" s="210"/>
      <c r="J361" s="145"/>
      <c r="K361" s="145"/>
      <c r="L361" s="145"/>
      <c r="M361" s="145"/>
      <c r="N361" s="145"/>
      <c r="O361" s="145"/>
      <c r="P361" s="145"/>
      <c r="Q361" s="145"/>
      <c r="R361" s="145"/>
      <c r="S361" s="146"/>
      <c r="T361" s="457"/>
      <c r="U361" s="456"/>
      <c r="V361" s="455"/>
      <c r="W361" s="450"/>
      <c r="X361" s="450"/>
      <c r="Y361" s="450"/>
      <c r="Z361" s="450"/>
      <c r="AA361" s="450"/>
      <c r="AB361" s="408"/>
      <c r="AC361" s="450"/>
      <c r="AD361" s="450"/>
      <c r="AE361" s="450"/>
      <c r="AF361" s="450"/>
      <c r="AG361" s="450"/>
      <c r="AH361" s="450"/>
      <c r="AI361" s="455"/>
      <c r="AJ361" s="146"/>
      <c r="AK361" s="146"/>
      <c r="AL361" s="146"/>
      <c r="AM361" s="146"/>
      <c r="AN361" s="146"/>
      <c r="AO361" s="146"/>
      <c r="AP361" s="146"/>
      <c r="AQ361" s="146"/>
      <c r="AR361" s="146"/>
      <c r="AS361" s="146"/>
      <c r="AT361" s="146"/>
      <c r="AU361" s="146"/>
      <c r="AV361" s="146"/>
      <c r="AW361" s="146"/>
      <c r="AX361" s="146"/>
      <c r="AY361" s="146"/>
      <c r="AZ361" s="146"/>
      <c r="BA361" s="146"/>
      <c r="BB361" s="146"/>
      <c r="BC361" s="146"/>
      <c r="BD361" s="146"/>
      <c r="BE361" s="455"/>
      <c r="BF361" s="455"/>
      <c r="BG361" s="455"/>
      <c r="BH361" s="455"/>
      <c r="BI361" s="455"/>
      <c r="BJ361" s="455"/>
      <c r="BK361" s="455"/>
      <c r="BL361" s="455"/>
      <c r="BM361" s="455"/>
      <c r="BN361" s="455"/>
      <c r="BO361" s="455"/>
      <c r="BP361" s="455"/>
      <c r="BQ361" s="455"/>
      <c r="BR361" s="455"/>
      <c r="BS361" s="455"/>
      <c r="BT361" s="455"/>
      <c r="BU361" s="455"/>
      <c r="BV361" s="455"/>
      <c r="BW361" s="455"/>
      <c r="BX361" s="455"/>
      <c r="BY361" s="455"/>
    </row>
    <row r="362" spans="1:77" customFormat="1" ht="12.75">
      <c r="A362" s="145"/>
      <c r="B362" s="145"/>
      <c r="C362" s="145"/>
      <c r="D362" s="145"/>
      <c r="E362" s="145"/>
      <c r="F362" s="145"/>
      <c r="G362" s="145"/>
      <c r="H362" s="145"/>
      <c r="I362" s="210"/>
      <c r="J362" s="145"/>
      <c r="K362" s="145"/>
      <c r="L362" s="145"/>
      <c r="M362" s="145"/>
      <c r="N362" s="145"/>
      <c r="O362" s="145"/>
      <c r="P362" s="145"/>
      <c r="Q362" s="145"/>
      <c r="R362" s="145"/>
      <c r="S362" s="146"/>
      <c r="T362" s="457"/>
      <c r="U362" s="456"/>
      <c r="V362" s="455"/>
      <c r="W362" s="450"/>
      <c r="X362" s="450"/>
      <c r="Y362" s="450"/>
      <c r="Z362" s="450"/>
      <c r="AA362" s="450"/>
      <c r="AB362" s="408"/>
      <c r="AC362" s="450"/>
      <c r="AD362" s="450"/>
      <c r="AE362" s="450"/>
      <c r="AF362" s="450"/>
      <c r="AG362" s="450"/>
      <c r="AH362" s="450"/>
      <c r="AI362" s="455"/>
      <c r="AJ362" s="146"/>
      <c r="AK362" s="146"/>
      <c r="AL362" s="146"/>
      <c r="AM362" s="146"/>
      <c r="AN362" s="146"/>
      <c r="AO362" s="146"/>
      <c r="AP362" s="146"/>
      <c r="AQ362" s="146"/>
      <c r="AR362" s="146"/>
      <c r="AS362" s="146"/>
      <c r="AT362" s="146"/>
      <c r="AU362" s="146"/>
      <c r="AV362" s="146"/>
      <c r="AW362" s="146"/>
      <c r="AX362" s="146"/>
      <c r="AY362" s="146"/>
      <c r="AZ362" s="146"/>
      <c r="BA362" s="146"/>
      <c r="BB362" s="146"/>
      <c r="BC362" s="146"/>
      <c r="BD362" s="146"/>
      <c r="BE362" s="455"/>
      <c r="BF362" s="455"/>
      <c r="BG362" s="455"/>
      <c r="BH362" s="455"/>
      <c r="BI362" s="455"/>
      <c r="BJ362" s="455"/>
      <c r="BK362" s="455"/>
      <c r="BL362" s="455"/>
      <c r="BM362" s="455"/>
      <c r="BN362" s="455"/>
      <c r="BO362" s="455"/>
      <c r="BP362" s="455"/>
      <c r="BQ362" s="455"/>
      <c r="BR362" s="455"/>
      <c r="BS362" s="455"/>
      <c r="BT362" s="455"/>
      <c r="BU362" s="455"/>
      <c r="BV362" s="455"/>
      <c r="BW362" s="455"/>
      <c r="BX362" s="455"/>
      <c r="BY362" s="455"/>
    </row>
    <row r="363" spans="1:77" customFormat="1" ht="12.75">
      <c r="A363" s="145"/>
      <c r="B363" s="145"/>
      <c r="C363" s="145"/>
      <c r="D363" s="145"/>
      <c r="E363" s="145"/>
      <c r="F363" s="145"/>
      <c r="G363" s="145"/>
      <c r="H363" s="145"/>
      <c r="I363" s="210"/>
      <c r="J363" s="145"/>
      <c r="K363" s="145"/>
      <c r="L363" s="145"/>
      <c r="M363" s="145"/>
      <c r="N363" s="145"/>
      <c r="O363" s="145"/>
      <c r="P363" s="145"/>
      <c r="Q363" s="145"/>
      <c r="R363" s="145"/>
      <c r="S363" s="146"/>
      <c r="T363" s="457"/>
      <c r="U363" s="456"/>
      <c r="V363" s="455"/>
      <c r="W363" s="450"/>
      <c r="X363" s="450"/>
      <c r="Y363" s="450"/>
      <c r="Z363" s="450"/>
      <c r="AA363" s="450"/>
      <c r="AB363" s="408"/>
      <c r="AC363" s="450"/>
      <c r="AD363" s="450"/>
      <c r="AE363" s="450"/>
      <c r="AF363" s="450"/>
      <c r="AG363" s="450"/>
      <c r="AH363" s="450"/>
      <c r="AI363" s="455"/>
      <c r="AJ363" s="146"/>
      <c r="AK363" s="146"/>
      <c r="AL363" s="146"/>
      <c r="AM363" s="146"/>
      <c r="AN363" s="146"/>
      <c r="AO363" s="146"/>
      <c r="AP363" s="146"/>
      <c r="AQ363" s="146"/>
      <c r="AR363" s="146"/>
      <c r="AS363" s="146"/>
      <c r="AT363" s="146"/>
      <c r="AU363" s="146"/>
      <c r="AV363" s="146"/>
      <c r="AW363" s="146"/>
      <c r="AX363" s="146"/>
      <c r="AY363" s="146"/>
      <c r="AZ363" s="146"/>
      <c r="BA363" s="146"/>
      <c r="BB363" s="146"/>
      <c r="BC363" s="146"/>
      <c r="BD363" s="146"/>
      <c r="BE363" s="455"/>
      <c r="BF363" s="455"/>
      <c r="BG363" s="455"/>
      <c r="BH363" s="455"/>
      <c r="BI363" s="455"/>
      <c r="BJ363" s="455"/>
      <c r="BK363" s="455"/>
      <c r="BL363" s="455"/>
      <c r="BM363" s="455"/>
      <c r="BN363" s="455"/>
      <c r="BO363" s="455"/>
      <c r="BP363" s="455"/>
      <c r="BQ363" s="455"/>
      <c r="BR363" s="455"/>
      <c r="BS363" s="455"/>
      <c r="BT363" s="455"/>
      <c r="BU363" s="455"/>
      <c r="BV363" s="455"/>
      <c r="BW363" s="455"/>
      <c r="BX363" s="455"/>
      <c r="BY363" s="455"/>
    </row>
    <row r="364" spans="1:77" customFormat="1" ht="12.75">
      <c r="A364" s="145"/>
      <c r="B364" s="145"/>
      <c r="C364" s="145"/>
      <c r="D364" s="145"/>
      <c r="E364" s="145"/>
      <c r="F364" s="145"/>
      <c r="G364" s="145"/>
      <c r="H364" s="145"/>
      <c r="I364" s="210"/>
      <c r="J364" s="145"/>
      <c r="K364" s="145"/>
      <c r="L364" s="145"/>
      <c r="M364" s="145"/>
      <c r="N364" s="145"/>
      <c r="O364" s="145"/>
      <c r="P364" s="145"/>
      <c r="Q364" s="145"/>
      <c r="R364" s="145"/>
      <c r="S364" s="146"/>
      <c r="T364" s="457"/>
      <c r="U364" s="456"/>
      <c r="V364" s="455"/>
      <c r="W364" s="450"/>
      <c r="X364" s="450"/>
      <c r="Y364" s="450"/>
      <c r="Z364" s="450"/>
      <c r="AA364" s="450"/>
      <c r="AB364" s="408"/>
      <c r="AC364" s="450"/>
      <c r="AD364" s="450"/>
      <c r="AE364" s="450"/>
      <c r="AF364" s="450"/>
      <c r="AG364" s="450"/>
      <c r="AH364" s="450"/>
      <c r="AI364" s="455"/>
      <c r="AJ364" s="146"/>
      <c r="AK364" s="146"/>
      <c r="AL364" s="146"/>
      <c r="AM364" s="146"/>
      <c r="AN364" s="146"/>
      <c r="AO364" s="146"/>
      <c r="AP364" s="146"/>
      <c r="AQ364" s="146"/>
      <c r="AR364" s="146"/>
      <c r="AS364" s="146"/>
      <c r="AT364" s="146"/>
      <c r="AU364" s="146"/>
      <c r="AV364" s="146"/>
      <c r="AW364" s="146"/>
      <c r="AX364" s="146"/>
      <c r="AY364" s="146"/>
      <c r="AZ364" s="146"/>
      <c r="BA364" s="146"/>
      <c r="BB364" s="146"/>
      <c r="BC364" s="146"/>
      <c r="BD364" s="146"/>
      <c r="BE364" s="455"/>
      <c r="BF364" s="455"/>
      <c r="BG364" s="455"/>
      <c r="BH364" s="455"/>
      <c r="BI364" s="455"/>
      <c r="BJ364" s="455"/>
      <c r="BK364" s="455"/>
      <c r="BL364" s="455"/>
      <c r="BM364" s="455"/>
      <c r="BN364" s="455"/>
      <c r="BO364" s="455"/>
      <c r="BP364" s="455"/>
      <c r="BQ364" s="455"/>
      <c r="BR364" s="455"/>
      <c r="BS364" s="455"/>
      <c r="BT364" s="455"/>
      <c r="BU364" s="455"/>
      <c r="BV364" s="455"/>
      <c r="BW364" s="455"/>
      <c r="BX364" s="455"/>
      <c r="BY364" s="455"/>
    </row>
    <row r="365" spans="1:77" customFormat="1" ht="12.75">
      <c r="A365" s="145"/>
      <c r="B365" s="145"/>
      <c r="C365" s="145"/>
      <c r="D365" s="145"/>
      <c r="E365" s="145"/>
      <c r="F365" s="145"/>
      <c r="G365" s="145"/>
      <c r="H365" s="145"/>
      <c r="I365" s="210"/>
      <c r="J365" s="145"/>
      <c r="K365" s="145"/>
      <c r="L365" s="145"/>
      <c r="M365" s="145"/>
      <c r="N365" s="145"/>
      <c r="O365" s="145"/>
      <c r="P365" s="145"/>
      <c r="Q365" s="145"/>
      <c r="R365" s="145"/>
      <c r="S365" s="146"/>
      <c r="T365" s="457"/>
      <c r="U365" s="456"/>
      <c r="V365" s="455"/>
      <c r="W365" s="450"/>
      <c r="X365" s="450"/>
      <c r="Y365" s="450"/>
      <c r="Z365" s="450"/>
      <c r="AA365" s="450"/>
      <c r="AB365" s="408"/>
      <c r="AC365" s="450"/>
      <c r="AD365" s="450"/>
      <c r="AE365" s="450"/>
      <c r="AF365" s="450"/>
      <c r="AG365" s="450"/>
      <c r="AH365" s="450"/>
      <c r="AI365" s="455"/>
      <c r="AJ365" s="146"/>
      <c r="AK365" s="146"/>
      <c r="AL365" s="146"/>
      <c r="AM365" s="146"/>
      <c r="AN365" s="146"/>
      <c r="AO365" s="146"/>
      <c r="AP365" s="146"/>
      <c r="AQ365" s="146"/>
      <c r="AR365" s="146"/>
      <c r="AS365" s="146"/>
      <c r="AT365" s="146"/>
      <c r="AU365" s="146"/>
      <c r="AV365" s="146"/>
      <c r="AW365" s="146"/>
      <c r="AX365" s="146"/>
      <c r="AY365" s="146"/>
      <c r="AZ365" s="146"/>
      <c r="BA365" s="146"/>
      <c r="BB365" s="146"/>
      <c r="BC365" s="146"/>
      <c r="BD365" s="146"/>
      <c r="BE365" s="455"/>
      <c r="BF365" s="455"/>
      <c r="BG365" s="455"/>
      <c r="BH365" s="455"/>
      <c r="BI365" s="455"/>
      <c r="BJ365" s="455"/>
      <c r="BK365" s="455"/>
      <c r="BL365" s="455"/>
      <c r="BM365" s="455"/>
      <c r="BN365" s="455"/>
      <c r="BO365" s="455"/>
      <c r="BP365" s="455"/>
      <c r="BQ365" s="455"/>
      <c r="BR365" s="455"/>
      <c r="BS365" s="455"/>
      <c r="BT365" s="455"/>
      <c r="BU365" s="455"/>
      <c r="BV365" s="455"/>
      <c r="BW365" s="455"/>
      <c r="BX365" s="455"/>
      <c r="BY365" s="455"/>
    </row>
    <row r="366" spans="1:77" customFormat="1" ht="12.75">
      <c r="A366" s="145"/>
      <c r="B366" s="145"/>
      <c r="C366" s="145"/>
      <c r="D366" s="145"/>
      <c r="E366" s="145"/>
      <c r="F366" s="145"/>
      <c r="G366" s="145"/>
      <c r="H366" s="145"/>
      <c r="I366" s="210"/>
      <c r="J366" s="145"/>
      <c r="K366" s="145"/>
      <c r="L366" s="145"/>
      <c r="M366" s="145"/>
      <c r="N366" s="145"/>
      <c r="O366" s="145"/>
      <c r="P366" s="145"/>
      <c r="Q366" s="145"/>
      <c r="R366" s="145"/>
      <c r="S366" s="146"/>
      <c r="T366" s="457"/>
      <c r="U366" s="456"/>
      <c r="V366" s="455"/>
      <c r="W366" s="450"/>
      <c r="X366" s="450"/>
      <c r="Y366" s="450"/>
      <c r="Z366" s="450"/>
      <c r="AA366" s="450"/>
      <c r="AB366" s="408"/>
      <c r="AC366" s="450"/>
      <c r="AD366" s="450"/>
      <c r="AE366" s="450"/>
      <c r="AF366" s="450"/>
      <c r="AG366" s="450"/>
      <c r="AH366" s="450"/>
      <c r="AI366" s="455"/>
      <c r="AJ366" s="146"/>
      <c r="AK366" s="146"/>
      <c r="AL366" s="146"/>
      <c r="AM366" s="146"/>
      <c r="AN366" s="146"/>
      <c r="AO366" s="146"/>
      <c r="AP366" s="146"/>
      <c r="AQ366" s="146"/>
      <c r="AR366" s="146"/>
      <c r="AS366" s="146"/>
      <c r="AT366" s="146"/>
      <c r="AU366" s="146"/>
      <c r="AV366" s="146"/>
      <c r="AW366" s="146"/>
      <c r="AX366" s="146"/>
      <c r="AY366" s="146"/>
      <c r="AZ366" s="146"/>
      <c r="BA366" s="146"/>
      <c r="BB366" s="146"/>
      <c r="BC366" s="146"/>
      <c r="BD366" s="146"/>
      <c r="BE366" s="455"/>
      <c r="BF366" s="455"/>
      <c r="BG366" s="455"/>
      <c r="BH366" s="455"/>
      <c r="BI366" s="455"/>
      <c r="BJ366" s="455"/>
      <c r="BK366" s="455"/>
      <c r="BL366" s="455"/>
      <c r="BM366" s="455"/>
      <c r="BN366" s="455"/>
      <c r="BO366" s="455"/>
      <c r="BP366" s="455"/>
      <c r="BQ366" s="455"/>
      <c r="BR366" s="455"/>
      <c r="BS366" s="455"/>
      <c r="BT366" s="455"/>
      <c r="BU366" s="455"/>
      <c r="BV366" s="455"/>
      <c r="BW366" s="455"/>
      <c r="BX366" s="455"/>
      <c r="BY366" s="455"/>
    </row>
    <row r="367" spans="1:77" customFormat="1" ht="12.75">
      <c r="A367" s="145"/>
      <c r="B367" s="145"/>
      <c r="C367" s="145"/>
      <c r="D367" s="145"/>
      <c r="E367" s="145"/>
      <c r="F367" s="145"/>
      <c r="G367" s="145"/>
      <c r="H367" s="145"/>
      <c r="I367" s="210"/>
      <c r="J367" s="145"/>
      <c r="K367" s="145"/>
      <c r="L367" s="145"/>
      <c r="M367" s="145"/>
      <c r="N367" s="145"/>
      <c r="O367" s="145"/>
      <c r="P367" s="145"/>
      <c r="Q367" s="145"/>
      <c r="R367" s="145"/>
      <c r="S367" s="146"/>
      <c r="T367" s="457"/>
      <c r="U367" s="456"/>
      <c r="V367" s="455"/>
      <c r="W367" s="450"/>
      <c r="X367" s="450"/>
      <c r="Y367" s="450"/>
      <c r="Z367" s="450"/>
      <c r="AA367" s="450"/>
      <c r="AB367" s="408"/>
      <c r="AC367" s="450"/>
      <c r="AD367" s="450"/>
      <c r="AE367" s="450"/>
      <c r="AF367" s="450"/>
      <c r="AG367" s="450"/>
      <c r="AH367" s="450"/>
      <c r="AI367" s="455"/>
      <c r="AJ367" s="146"/>
      <c r="AK367" s="146"/>
      <c r="AL367" s="146"/>
      <c r="AM367" s="146"/>
      <c r="AN367" s="146"/>
      <c r="AO367" s="146"/>
      <c r="AP367" s="146"/>
      <c r="AQ367" s="146"/>
      <c r="AR367" s="146"/>
      <c r="AS367" s="146"/>
      <c r="AT367" s="146"/>
      <c r="AU367" s="146"/>
      <c r="AV367" s="146"/>
      <c r="AW367" s="146"/>
      <c r="AX367" s="146"/>
      <c r="AY367" s="146"/>
      <c r="AZ367" s="146"/>
      <c r="BA367" s="146"/>
      <c r="BB367" s="146"/>
      <c r="BC367" s="146"/>
      <c r="BD367" s="146"/>
      <c r="BE367" s="455"/>
      <c r="BF367" s="455"/>
      <c r="BG367" s="455"/>
      <c r="BH367" s="455"/>
      <c r="BI367" s="455"/>
      <c r="BJ367" s="455"/>
      <c r="BK367" s="455"/>
      <c r="BL367" s="455"/>
      <c r="BM367" s="455"/>
      <c r="BN367" s="455"/>
      <c r="BO367" s="455"/>
      <c r="BP367" s="455"/>
      <c r="BQ367" s="455"/>
      <c r="BR367" s="455"/>
      <c r="BS367" s="455"/>
      <c r="BT367" s="455"/>
      <c r="BU367" s="455"/>
      <c r="BV367" s="455"/>
      <c r="BW367" s="455"/>
      <c r="BX367" s="455"/>
      <c r="BY367" s="455"/>
    </row>
    <row r="368" spans="1:77" customFormat="1" ht="12.75">
      <c r="A368" s="145"/>
      <c r="B368" s="145"/>
      <c r="C368" s="145"/>
      <c r="D368" s="145"/>
      <c r="E368" s="145"/>
      <c r="F368" s="145"/>
      <c r="G368" s="145"/>
      <c r="H368" s="145"/>
      <c r="I368" s="210"/>
      <c r="J368" s="145"/>
      <c r="K368" s="145"/>
      <c r="L368" s="145"/>
      <c r="M368" s="145"/>
      <c r="N368" s="145"/>
      <c r="O368" s="145"/>
      <c r="P368" s="145"/>
      <c r="Q368" s="145"/>
      <c r="R368" s="145"/>
      <c r="S368" s="146"/>
      <c r="T368" s="457"/>
      <c r="U368" s="456"/>
      <c r="V368" s="455"/>
      <c r="W368" s="450"/>
      <c r="X368" s="450"/>
      <c r="Y368" s="450"/>
      <c r="Z368" s="450"/>
      <c r="AA368" s="450"/>
      <c r="AB368" s="408"/>
      <c r="AC368" s="450"/>
      <c r="AD368" s="450"/>
      <c r="AE368" s="450"/>
      <c r="AF368" s="450"/>
      <c r="AG368" s="450"/>
      <c r="AH368" s="450"/>
      <c r="AI368" s="455"/>
      <c r="AJ368" s="146"/>
      <c r="AK368" s="146"/>
      <c r="AL368" s="146"/>
      <c r="AM368" s="146"/>
      <c r="AN368" s="146"/>
      <c r="AO368" s="146"/>
      <c r="AP368" s="146"/>
      <c r="AQ368" s="146"/>
      <c r="AR368" s="146"/>
      <c r="AS368" s="146"/>
      <c r="AT368" s="146"/>
      <c r="AU368" s="146"/>
      <c r="AV368" s="146"/>
      <c r="AW368" s="146"/>
      <c r="AX368" s="146"/>
      <c r="AY368" s="146"/>
      <c r="AZ368" s="146"/>
      <c r="BA368" s="146"/>
      <c r="BB368" s="146"/>
      <c r="BC368" s="146"/>
      <c r="BD368" s="146"/>
      <c r="BE368" s="455"/>
      <c r="BF368" s="455"/>
      <c r="BG368" s="455"/>
      <c r="BH368" s="455"/>
      <c r="BI368" s="455"/>
      <c r="BJ368" s="455"/>
      <c r="BK368" s="455"/>
      <c r="BL368" s="455"/>
      <c r="BM368" s="455"/>
      <c r="BN368" s="455"/>
      <c r="BO368" s="455"/>
      <c r="BP368" s="455"/>
      <c r="BQ368" s="455"/>
      <c r="BR368" s="455"/>
      <c r="BS368" s="455"/>
      <c r="BT368" s="455"/>
      <c r="BU368" s="455"/>
      <c r="BV368" s="455"/>
      <c r="BW368" s="455"/>
      <c r="BX368" s="455"/>
      <c r="BY368" s="455"/>
    </row>
    <row r="369" spans="1:77" customFormat="1" ht="12.75">
      <c r="A369" s="145"/>
      <c r="B369" s="145"/>
      <c r="C369" s="145"/>
      <c r="D369" s="145"/>
      <c r="E369" s="145"/>
      <c r="F369" s="145"/>
      <c r="G369" s="145"/>
      <c r="H369" s="145"/>
      <c r="I369" s="210"/>
      <c r="J369" s="145"/>
      <c r="K369" s="145"/>
      <c r="L369" s="145"/>
      <c r="M369" s="145"/>
      <c r="N369" s="145"/>
      <c r="O369" s="145"/>
      <c r="P369" s="145"/>
      <c r="Q369" s="145"/>
      <c r="R369" s="145"/>
      <c r="S369" s="146"/>
      <c r="T369" s="457"/>
      <c r="U369" s="456"/>
      <c r="V369" s="455"/>
      <c r="W369" s="450"/>
      <c r="X369" s="450"/>
      <c r="Y369" s="450"/>
      <c r="Z369" s="450"/>
      <c r="AA369" s="450"/>
      <c r="AB369" s="408"/>
      <c r="AC369" s="450"/>
      <c r="AD369" s="450"/>
      <c r="AE369" s="450"/>
      <c r="AF369" s="450"/>
      <c r="AG369" s="450"/>
      <c r="AH369" s="450"/>
      <c r="AI369" s="455"/>
      <c r="AJ369" s="146"/>
      <c r="AK369" s="146"/>
      <c r="AL369" s="146"/>
      <c r="AM369" s="146"/>
      <c r="AN369" s="146"/>
      <c r="AO369" s="146"/>
      <c r="AP369" s="146"/>
      <c r="AQ369" s="146"/>
      <c r="AR369" s="146"/>
      <c r="AS369" s="146"/>
      <c r="AT369" s="146"/>
      <c r="AU369" s="146"/>
      <c r="AV369" s="146"/>
      <c r="AW369" s="146"/>
      <c r="AX369" s="146"/>
      <c r="AY369" s="146"/>
      <c r="AZ369" s="146"/>
      <c r="BA369" s="146"/>
      <c r="BB369" s="146"/>
      <c r="BC369" s="146"/>
      <c r="BD369" s="146"/>
      <c r="BE369" s="455"/>
      <c r="BF369" s="455"/>
      <c r="BG369" s="455"/>
      <c r="BH369" s="455"/>
      <c r="BI369" s="455"/>
      <c r="BJ369" s="455"/>
      <c r="BK369" s="455"/>
      <c r="BL369" s="455"/>
      <c r="BM369" s="455"/>
      <c r="BN369" s="455"/>
      <c r="BO369" s="455"/>
      <c r="BP369" s="455"/>
      <c r="BQ369" s="455"/>
      <c r="BR369" s="455"/>
      <c r="BS369" s="455"/>
      <c r="BT369" s="455"/>
      <c r="BU369" s="455"/>
      <c r="BV369" s="455"/>
      <c r="BW369" s="455"/>
      <c r="BX369" s="455"/>
      <c r="BY369" s="455"/>
    </row>
    <row r="370" spans="1:77" customFormat="1" ht="12.75">
      <c r="A370" s="145"/>
      <c r="B370" s="145"/>
      <c r="C370" s="145"/>
      <c r="D370" s="145"/>
      <c r="E370" s="145"/>
      <c r="F370" s="145"/>
      <c r="G370" s="145"/>
      <c r="H370" s="145"/>
      <c r="I370" s="210"/>
      <c r="J370" s="145"/>
      <c r="K370" s="145"/>
      <c r="L370" s="145"/>
      <c r="M370" s="145"/>
      <c r="N370" s="145"/>
      <c r="O370" s="145"/>
      <c r="P370" s="145"/>
      <c r="Q370" s="145"/>
      <c r="R370" s="145"/>
      <c r="S370" s="146"/>
      <c r="T370" s="457"/>
      <c r="U370" s="456"/>
      <c r="V370" s="455"/>
      <c r="W370" s="450"/>
      <c r="X370" s="450"/>
      <c r="Y370" s="450"/>
      <c r="Z370" s="450"/>
      <c r="AA370" s="450"/>
      <c r="AB370" s="408"/>
      <c r="AC370" s="450"/>
      <c r="AD370" s="450"/>
      <c r="AE370" s="450"/>
      <c r="AF370" s="450"/>
      <c r="AG370" s="450"/>
      <c r="AH370" s="450"/>
      <c r="AI370" s="455"/>
      <c r="AJ370" s="146"/>
      <c r="AK370" s="146"/>
      <c r="AL370" s="146"/>
      <c r="AM370" s="146"/>
      <c r="AN370" s="146"/>
      <c r="AO370" s="146"/>
      <c r="AP370" s="146"/>
      <c r="AQ370" s="146"/>
      <c r="AR370" s="146"/>
      <c r="AS370" s="146"/>
      <c r="AT370" s="146"/>
      <c r="AU370" s="146"/>
      <c r="AV370" s="146"/>
      <c r="AW370" s="146"/>
      <c r="AX370" s="146"/>
      <c r="AY370" s="146"/>
      <c r="AZ370" s="146"/>
      <c r="BA370" s="146"/>
      <c r="BB370" s="146"/>
      <c r="BC370" s="146"/>
      <c r="BD370" s="146"/>
      <c r="BE370" s="455"/>
      <c r="BF370" s="455"/>
      <c r="BG370" s="455"/>
      <c r="BH370" s="455"/>
      <c r="BI370" s="455"/>
      <c r="BJ370" s="455"/>
      <c r="BK370" s="455"/>
      <c r="BL370" s="455"/>
      <c r="BM370" s="455"/>
      <c r="BN370" s="455"/>
      <c r="BO370" s="455"/>
      <c r="BP370" s="455"/>
      <c r="BQ370" s="455"/>
      <c r="BR370" s="455"/>
      <c r="BS370" s="455"/>
      <c r="BT370" s="455"/>
      <c r="BU370" s="455"/>
      <c r="BV370" s="455"/>
      <c r="BW370" s="455"/>
      <c r="BX370" s="455"/>
      <c r="BY370" s="455"/>
    </row>
    <row r="371" spans="1:77" customFormat="1" ht="12.75">
      <c r="A371" s="145"/>
      <c r="B371" s="145"/>
      <c r="C371" s="145"/>
      <c r="D371" s="145"/>
      <c r="E371" s="145"/>
      <c r="F371" s="145"/>
      <c r="G371" s="145"/>
      <c r="H371" s="145"/>
      <c r="I371" s="210"/>
      <c r="J371" s="145"/>
      <c r="K371" s="145"/>
      <c r="L371" s="145"/>
      <c r="M371" s="145"/>
      <c r="N371" s="145"/>
      <c r="O371" s="145"/>
      <c r="P371" s="145"/>
      <c r="Q371" s="145"/>
      <c r="R371" s="145"/>
      <c r="S371" s="146"/>
      <c r="T371" s="457"/>
      <c r="U371" s="456"/>
      <c r="V371" s="455"/>
      <c r="W371" s="450"/>
      <c r="X371" s="450"/>
      <c r="Y371" s="450"/>
      <c r="Z371" s="450"/>
      <c r="AA371" s="450"/>
      <c r="AB371" s="408"/>
      <c r="AC371" s="450"/>
      <c r="AD371" s="450"/>
      <c r="AE371" s="450"/>
      <c r="AF371" s="450"/>
      <c r="AG371" s="450"/>
      <c r="AH371" s="450"/>
      <c r="AI371" s="455"/>
      <c r="AJ371" s="146"/>
      <c r="AK371" s="146"/>
      <c r="AL371" s="146"/>
      <c r="AM371" s="146"/>
      <c r="AN371" s="146"/>
      <c r="AO371" s="146"/>
      <c r="AP371" s="146"/>
      <c r="AQ371" s="146"/>
      <c r="AR371" s="146"/>
      <c r="AS371" s="146"/>
      <c r="AT371" s="146"/>
      <c r="AU371" s="146"/>
      <c r="AV371" s="146"/>
      <c r="AW371" s="146"/>
      <c r="AX371" s="146"/>
      <c r="AY371" s="146"/>
      <c r="AZ371" s="146"/>
      <c r="BA371" s="146"/>
      <c r="BB371" s="146"/>
      <c r="BC371" s="146"/>
      <c r="BD371" s="146"/>
      <c r="BE371" s="455"/>
      <c r="BF371" s="455"/>
      <c r="BG371" s="455"/>
      <c r="BH371" s="455"/>
      <c r="BI371" s="455"/>
      <c r="BJ371" s="455"/>
      <c r="BK371" s="455"/>
      <c r="BL371" s="455"/>
      <c r="BM371" s="455"/>
      <c r="BN371" s="455"/>
      <c r="BO371" s="455"/>
      <c r="BP371" s="455"/>
      <c r="BQ371" s="455"/>
      <c r="BR371" s="455"/>
      <c r="BS371" s="455"/>
      <c r="BT371" s="455"/>
      <c r="BU371" s="455"/>
      <c r="BV371" s="455"/>
      <c r="BW371" s="455"/>
      <c r="BX371" s="455"/>
      <c r="BY371" s="455"/>
    </row>
    <row r="372" spans="1:77" customFormat="1" ht="12.75">
      <c r="A372" s="145"/>
      <c r="B372" s="145"/>
      <c r="C372" s="145"/>
      <c r="D372" s="145"/>
      <c r="E372" s="145"/>
      <c r="F372" s="145"/>
      <c r="G372" s="145"/>
      <c r="H372" s="145"/>
      <c r="I372" s="210"/>
      <c r="J372" s="145"/>
      <c r="K372" s="145"/>
      <c r="L372" s="145"/>
      <c r="M372" s="145"/>
      <c r="N372" s="145"/>
      <c r="O372" s="145"/>
      <c r="P372" s="145"/>
      <c r="Q372" s="145"/>
      <c r="R372" s="145"/>
      <c r="S372" s="146"/>
      <c r="T372" s="457"/>
      <c r="U372" s="456"/>
      <c r="V372" s="455"/>
      <c r="W372" s="450"/>
      <c r="X372" s="450"/>
      <c r="Y372" s="450"/>
      <c r="Z372" s="450"/>
      <c r="AA372" s="450"/>
      <c r="AB372" s="408"/>
      <c r="AC372" s="450"/>
      <c r="AD372" s="450"/>
      <c r="AE372" s="450"/>
      <c r="AF372" s="450"/>
      <c r="AG372" s="450"/>
      <c r="AH372" s="450"/>
      <c r="AI372" s="455"/>
      <c r="AJ372" s="146"/>
      <c r="AK372" s="146"/>
      <c r="AL372" s="146"/>
      <c r="AM372" s="146"/>
      <c r="AN372" s="146"/>
      <c r="AO372" s="146"/>
      <c r="AP372" s="146"/>
      <c r="AQ372" s="146"/>
      <c r="AR372" s="146"/>
      <c r="AS372" s="146"/>
      <c r="AT372" s="146"/>
      <c r="AU372" s="146"/>
      <c r="AV372" s="146"/>
      <c r="AW372" s="146"/>
      <c r="AX372" s="146"/>
      <c r="AY372" s="146"/>
      <c r="AZ372" s="146"/>
      <c r="BA372" s="146"/>
      <c r="BB372" s="146"/>
      <c r="BC372" s="146"/>
      <c r="BD372" s="146"/>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row>
    <row r="373" spans="1:77" customFormat="1" ht="12.75">
      <c r="A373" s="145"/>
      <c r="B373" s="145"/>
      <c r="C373" s="145"/>
      <c r="D373" s="145"/>
      <c r="E373" s="145"/>
      <c r="F373" s="145"/>
      <c r="G373" s="145"/>
      <c r="H373" s="145"/>
      <c r="I373" s="210"/>
      <c r="J373" s="145"/>
      <c r="K373" s="145"/>
      <c r="L373" s="145"/>
      <c r="M373" s="145"/>
      <c r="N373" s="145"/>
      <c r="O373" s="145"/>
      <c r="P373" s="145"/>
      <c r="Q373" s="145"/>
      <c r="R373" s="145"/>
      <c r="S373" s="146"/>
      <c r="T373" s="457"/>
      <c r="U373" s="456"/>
      <c r="V373" s="455"/>
      <c r="W373" s="450"/>
      <c r="X373" s="450"/>
      <c r="Y373" s="450"/>
      <c r="Z373" s="450"/>
      <c r="AA373" s="450"/>
      <c r="AB373" s="408"/>
      <c r="AC373" s="450"/>
      <c r="AD373" s="450"/>
      <c r="AE373" s="450"/>
      <c r="AF373" s="450"/>
      <c r="AG373" s="450"/>
      <c r="AH373" s="450"/>
      <c r="AI373" s="455"/>
      <c r="AJ373" s="146"/>
      <c r="AK373" s="146"/>
      <c r="AL373" s="146"/>
      <c r="AM373" s="146"/>
      <c r="AN373" s="146"/>
      <c r="AO373" s="146"/>
      <c r="AP373" s="146"/>
      <c r="AQ373" s="146"/>
      <c r="AR373" s="146"/>
      <c r="AS373" s="146"/>
      <c r="AT373" s="146"/>
      <c r="AU373" s="146"/>
      <c r="AV373" s="146"/>
      <c r="AW373" s="146"/>
      <c r="AX373" s="146"/>
      <c r="AY373" s="146"/>
      <c r="AZ373" s="146"/>
      <c r="BA373" s="146"/>
      <c r="BB373" s="146"/>
      <c r="BC373" s="146"/>
      <c r="BD373" s="146"/>
      <c r="BE373" s="455"/>
      <c r="BF373" s="455"/>
      <c r="BG373" s="455"/>
      <c r="BH373" s="455"/>
      <c r="BI373" s="455"/>
      <c r="BJ373" s="455"/>
      <c r="BK373" s="455"/>
      <c r="BL373" s="455"/>
      <c r="BM373" s="455"/>
      <c r="BN373" s="455"/>
      <c r="BO373" s="455"/>
      <c r="BP373" s="455"/>
      <c r="BQ373" s="455"/>
      <c r="BR373" s="455"/>
      <c r="BS373" s="455"/>
      <c r="BT373" s="455"/>
      <c r="BU373" s="455"/>
      <c r="BV373" s="455"/>
      <c r="BW373" s="455"/>
      <c r="BX373" s="455"/>
      <c r="BY373" s="455"/>
    </row>
    <row r="374" spans="1:77" customFormat="1" ht="12.75">
      <c r="A374" s="145"/>
      <c r="B374" s="145"/>
      <c r="C374" s="145"/>
      <c r="D374" s="145"/>
      <c r="E374" s="145"/>
      <c r="F374" s="145"/>
      <c r="G374" s="145"/>
      <c r="H374" s="145"/>
      <c r="I374" s="210"/>
      <c r="J374" s="145"/>
      <c r="K374" s="145"/>
      <c r="L374" s="145"/>
      <c r="M374" s="145"/>
      <c r="N374" s="145"/>
      <c r="O374" s="145"/>
      <c r="P374" s="145"/>
      <c r="Q374" s="145"/>
      <c r="R374" s="145"/>
      <c r="S374" s="146"/>
      <c r="T374" s="457"/>
      <c r="U374" s="456"/>
      <c r="V374" s="455"/>
      <c r="W374" s="450"/>
      <c r="X374" s="450"/>
      <c r="Y374" s="450"/>
      <c r="Z374" s="450"/>
      <c r="AA374" s="450"/>
      <c r="AB374" s="408"/>
      <c r="AC374" s="450"/>
      <c r="AD374" s="450"/>
      <c r="AE374" s="450"/>
      <c r="AF374" s="450"/>
      <c r="AG374" s="450"/>
      <c r="AH374" s="450"/>
      <c r="AI374" s="455"/>
      <c r="AJ374" s="146"/>
      <c r="AK374" s="146"/>
      <c r="AL374" s="146"/>
      <c r="AM374" s="146"/>
      <c r="AN374" s="146"/>
      <c r="AO374" s="146"/>
      <c r="AP374" s="146"/>
      <c r="AQ374" s="146"/>
      <c r="AR374" s="146"/>
      <c r="AS374" s="146"/>
      <c r="AT374" s="146"/>
      <c r="AU374" s="146"/>
      <c r="AV374" s="146"/>
      <c r="AW374" s="146"/>
      <c r="AX374" s="146"/>
      <c r="AY374" s="146"/>
      <c r="AZ374" s="146"/>
      <c r="BA374" s="146"/>
      <c r="BB374" s="146"/>
      <c r="BC374" s="146"/>
      <c r="BD374" s="146"/>
      <c r="BE374" s="455"/>
      <c r="BF374" s="455"/>
      <c r="BG374" s="455"/>
      <c r="BH374" s="455"/>
      <c r="BI374" s="455"/>
      <c r="BJ374" s="455"/>
      <c r="BK374" s="455"/>
      <c r="BL374" s="455"/>
      <c r="BM374" s="455"/>
      <c r="BN374" s="455"/>
      <c r="BO374" s="455"/>
      <c r="BP374" s="455"/>
      <c r="BQ374" s="455"/>
      <c r="BR374" s="455"/>
      <c r="BS374" s="455"/>
      <c r="BT374" s="455"/>
      <c r="BU374" s="455"/>
      <c r="BV374" s="455"/>
      <c r="BW374" s="455"/>
      <c r="BX374" s="455"/>
      <c r="BY374" s="455"/>
    </row>
    <row r="375" spans="1:77" customFormat="1" ht="12.75">
      <c r="A375" s="145"/>
      <c r="B375" s="145"/>
      <c r="C375" s="145"/>
      <c r="D375" s="145"/>
      <c r="E375" s="145"/>
      <c r="F375" s="145"/>
      <c r="G375" s="145"/>
      <c r="H375" s="145"/>
      <c r="I375" s="210"/>
      <c r="J375" s="145"/>
      <c r="K375" s="145"/>
      <c r="L375" s="145"/>
      <c r="M375" s="145"/>
      <c r="N375" s="145"/>
      <c r="O375" s="145"/>
      <c r="P375" s="145"/>
      <c r="Q375" s="145"/>
      <c r="R375" s="145"/>
      <c r="S375" s="146"/>
      <c r="T375" s="457"/>
      <c r="U375" s="456"/>
      <c r="V375" s="455"/>
      <c r="W375" s="450"/>
      <c r="X375" s="450"/>
      <c r="Y375" s="450"/>
      <c r="Z375" s="450"/>
      <c r="AA375" s="450"/>
      <c r="AB375" s="408"/>
      <c r="AC375" s="450"/>
      <c r="AD375" s="450"/>
      <c r="AE375" s="450"/>
      <c r="AF375" s="450"/>
      <c r="AG375" s="450"/>
      <c r="AH375" s="450"/>
      <c r="AI375" s="455"/>
      <c r="AJ375" s="146"/>
      <c r="AK375" s="146"/>
      <c r="AL375" s="146"/>
      <c r="AM375" s="146"/>
      <c r="AN375" s="146"/>
      <c r="AO375" s="146"/>
      <c r="AP375" s="146"/>
      <c r="AQ375" s="146"/>
      <c r="AR375" s="146"/>
      <c r="AS375" s="146"/>
      <c r="AT375" s="146"/>
      <c r="AU375" s="146"/>
      <c r="AV375" s="146"/>
      <c r="AW375" s="146"/>
      <c r="AX375" s="146"/>
      <c r="AY375" s="146"/>
      <c r="AZ375" s="146"/>
      <c r="BA375" s="146"/>
      <c r="BB375" s="146"/>
      <c r="BC375" s="146"/>
      <c r="BD375" s="146"/>
      <c r="BE375" s="455"/>
      <c r="BF375" s="455"/>
      <c r="BG375" s="455"/>
      <c r="BH375" s="455"/>
      <c r="BI375" s="455"/>
      <c r="BJ375" s="455"/>
      <c r="BK375" s="455"/>
      <c r="BL375" s="455"/>
      <c r="BM375" s="455"/>
      <c r="BN375" s="455"/>
      <c r="BO375" s="455"/>
      <c r="BP375" s="455"/>
      <c r="BQ375" s="455"/>
      <c r="BR375" s="455"/>
      <c r="BS375" s="455"/>
      <c r="BT375" s="455"/>
      <c r="BU375" s="455"/>
      <c r="BV375" s="455"/>
      <c r="BW375" s="455"/>
      <c r="BX375" s="455"/>
      <c r="BY375" s="455"/>
    </row>
    <row r="376" spans="1:77" customFormat="1" ht="12.75">
      <c r="A376" s="145"/>
      <c r="B376" s="145"/>
      <c r="C376" s="145"/>
      <c r="D376" s="145"/>
      <c r="E376" s="145"/>
      <c r="F376" s="145"/>
      <c r="G376" s="145"/>
      <c r="H376" s="145"/>
      <c r="I376" s="210"/>
      <c r="J376" s="145"/>
      <c r="K376" s="145"/>
      <c r="L376" s="145"/>
      <c r="M376" s="145"/>
      <c r="N376" s="145"/>
      <c r="O376" s="145"/>
      <c r="P376" s="145"/>
      <c r="Q376" s="145"/>
      <c r="R376" s="145"/>
      <c r="S376" s="146"/>
      <c r="T376" s="457"/>
      <c r="U376" s="456"/>
      <c r="V376" s="455"/>
      <c r="W376" s="450"/>
      <c r="X376" s="450"/>
      <c r="Y376" s="450"/>
      <c r="Z376" s="450"/>
      <c r="AA376" s="450"/>
      <c r="AB376" s="408"/>
      <c r="AC376" s="450"/>
      <c r="AD376" s="450"/>
      <c r="AE376" s="450"/>
      <c r="AF376" s="450"/>
      <c r="AG376" s="450"/>
      <c r="AH376" s="450"/>
      <c r="AI376" s="455"/>
      <c r="AJ376" s="146"/>
      <c r="AK376" s="146"/>
      <c r="AL376" s="146"/>
      <c r="AM376" s="146"/>
      <c r="AN376" s="146"/>
      <c r="AO376" s="146"/>
      <c r="AP376" s="146"/>
      <c r="AQ376" s="146"/>
      <c r="AR376" s="146"/>
      <c r="AS376" s="146"/>
      <c r="AT376" s="146"/>
      <c r="AU376" s="146"/>
      <c r="AV376" s="146"/>
      <c r="AW376" s="146"/>
      <c r="AX376" s="146"/>
      <c r="AY376" s="146"/>
      <c r="AZ376" s="146"/>
      <c r="BA376" s="146"/>
      <c r="BB376" s="146"/>
      <c r="BC376" s="146"/>
      <c r="BD376" s="146"/>
      <c r="BE376" s="455"/>
      <c r="BF376" s="455"/>
      <c r="BG376" s="455"/>
      <c r="BH376" s="455"/>
      <c r="BI376" s="455"/>
      <c r="BJ376" s="455"/>
      <c r="BK376" s="455"/>
      <c r="BL376" s="455"/>
      <c r="BM376" s="455"/>
      <c r="BN376" s="455"/>
      <c r="BO376" s="455"/>
      <c r="BP376" s="455"/>
      <c r="BQ376" s="455"/>
      <c r="BR376" s="455"/>
      <c r="BS376" s="455"/>
      <c r="BT376" s="455"/>
      <c r="BU376" s="455"/>
      <c r="BV376" s="455"/>
      <c r="BW376" s="455"/>
      <c r="BX376" s="455"/>
      <c r="BY376" s="455"/>
    </row>
    <row r="377" spans="1:77" customFormat="1" ht="12.75">
      <c r="A377" s="145"/>
      <c r="B377" s="145"/>
      <c r="C377" s="145"/>
      <c r="D377" s="145"/>
      <c r="E377" s="145"/>
      <c r="F377" s="145"/>
      <c r="G377" s="145"/>
      <c r="H377" s="145"/>
      <c r="I377" s="210"/>
      <c r="J377" s="145"/>
      <c r="K377" s="145"/>
      <c r="L377" s="145"/>
      <c r="M377" s="145"/>
      <c r="N377" s="145"/>
      <c r="O377" s="145"/>
      <c r="P377" s="145"/>
      <c r="Q377" s="145"/>
      <c r="R377" s="145"/>
      <c r="S377" s="146"/>
      <c r="T377" s="457"/>
      <c r="U377" s="456"/>
      <c r="V377" s="455"/>
      <c r="W377" s="450"/>
      <c r="X377" s="450"/>
      <c r="Y377" s="450"/>
      <c r="Z377" s="450"/>
      <c r="AA377" s="450"/>
      <c r="AB377" s="408"/>
      <c r="AC377" s="450"/>
      <c r="AD377" s="450"/>
      <c r="AE377" s="450"/>
      <c r="AF377" s="450"/>
      <c r="AG377" s="450"/>
      <c r="AH377" s="450"/>
      <c r="AI377" s="455"/>
      <c r="AJ377" s="146"/>
      <c r="AK377" s="146"/>
      <c r="AL377" s="146"/>
      <c r="AM377" s="146"/>
      <c r="AN377" s="146"/>
      <c r="AO377" s="146"/>
      <c r="AP377" s="146"/>
      <c r="AQ377" s="146"/>
      <c r="AR377" s="146"/>
      <c r="AS377" s="146"/>
      <c r="AT377" s="146"/>
      <c r="AU377" s="146"/>
      <c r="AV377" s="146"/>
      <c r="AW377" s="146"/>
      <c r="AX377" s="146"/>
      <c r="AY377" s="146"/>
      <c r="AZ377" s="146"/>
      <c r="BA377" s="146"/>
      <c r="BB377" s="146"/>
      <c r="BC377" s="146"/>
      <c r="BD377" s="146"/>
      <c r="BE377" s="455"/>
      <c r="BF377" s="455"/>
      <c r="BG377" s="455"/>
      <c r="BH377" s="455"/>
      <c r="BI377" s="455"/>
      <c r="BJ377" s="455"/>
      <c r="BK377" s="455"/>
      <c r="BL377" s="455"/>
      <c r="BM377" s="455"/>
      <c r="BN377" s="455"/>
      <c r="BO377" s="455"/>
      <c r="BP377" s="455"/>
      <c r="BQ377" s="455"/>
      <c r="BR377" s="455"/>
      <c r="BS377" s="455"/>
      <c r="BT377" s="455"/>
      <c r="BU377" s="455"/>
      <c r="BV377" s="455"/>
      <c r="BW377" s="455"/>
      <c r="BX377" s="455"/>
      <c r="BY377" s="455"/>
    </row>
    <row r="378" spans="1:77" customFormat="1" ht="12.75">
      <c r="A378" s="145"/>
      <c r="B378" s="145"/>
      <c r="C378" s="145"/>
      <c r="D378" s="145"/>
      <c r="E378" s="145"/>
      <c r="F378" s="145"/>
      <c r="G378" s="145"/>
      <c r="H378" s="145"/>
      <c r="I378" s="210"/>
      <c r="J378" s="145"/>
      <c r="K378" s="145"/>
      <c r="L378" s="145"/>
      <c r="M378" s="145"/>
      <c r="N378" s="145"/>
      <c r="O378" s="145"/>
      <c r="P378" s="145"/>
      <c r="Q378" s="145"/>
      <c r="R378" s="145"/>
      <c r="S378" s="146"/>
      <c r="T378" s="457"/>
      <c r="U378" s="456"/>
      <c r="V378" s="455"/>
      <c r="W378" s="450"/>
      <c r="X378" s="450"/>
      <c r="Y378" s="450"/>
      <c r="Z378" s="450"/>
      <c r="AA378" s="450"/>
      <c r="AB378" s="408"/>
      <c r="AC378" s="450"/>
      <c r="AD378" s="450"/>
      <c r="AE378" s="450"/>
      <c r="AF378" s="450"/>
      <c r="AG378" s="450"/>
      <c r="AH378" s="450"/>
      <c r="AI378" s="455"/>
      <c r="AJ378" s="146"/>
      <c r="AK378" s="146"/>
      <c r="AL378" s="146"/>
      <c r="AM378" s="146"/>
      <c r="AN378" s="146"/>
      <c r="AO378" s="146"/>
      <c r="AP378" s="146"/>
      <c r="AQ378" s="146"/>
      <c r="AR378" s="146"/>
      <c r="AS378" s="146"/>
      <c r="AT378" s="146"/>
      <c r="AU378" s="146"/>
      <c r="AV378" s="146"/>
      <c r="AW378" s="146"/>
      <c r="AX378" s="146"/>
      <c r="AY378" s="146"/>
      <c r="AZ378" s="146"/>
      <c r="BA378" s="146"/>
      <c r="BB378" s="146"/>
      <c r="BC378" s="146"/>
      <c r="BD378" s="146"/>
      <c r="BE378" s="455"/>
      <c r="BF378" s="455"/>
      <c r="BG378" s="455"/>
      <c r="BH378" s="455"/>
      <c r="BI378" s="455"/>
      <c r="BJ378" s="455"/>
      <c r="BK378" s="455"/>
      <c r="BL378" s="455"/>
      <c r="BM378" s="455"/>
      <c r="BN378" s="455"/>
      <c r="BO378" s="455"/>
      <c r="BP378" s="455"/>
      <c r="BQ378" s="455"/>
      <c r="BR378" s="455"/>
      <c r="BS378" s="455"/>
      <c r="BT378" s="455"/>
      <c r="BU378" s="455"/>
      <c r="BV378" s="455"/>
      <c r="BW378" s="455"/>
      <c r="BX378" s="455"/>
      <c r="BY378" s="455"/>
    </row>
    <row r="379" spans="1:77" customFormat="1" ht="12.75">
      <c r="A379" s="145"/>
      <c r="B379" s="145"/>
      <c r="C379" s="145"/>
      <c r="D379" s="145"/>
      <c r="E379" s="145"/>
      <c r="F379" s="145"/>
      <c r="G379" s="145"/>
      <c r="H379" s="145"/>
      <c r="I379" s="210"/>
      <c r="J379" s="145"/>
      <c r="K379" s="145"/>
      <c r="L379" s="145"/>
      <c r="M379" s="145"/>
      <c r="N379" s="145"/>
      <c r="O379" s="145"/>
      <c r="P379" s="145"/>
      <c r="Q379" s="145"/>
      <c r="R379" s="145"/>
      <c r="S379" s="146"/>
      <c r="T379" s="457"/>
      <c r="U379" s="456"/>
      <c r="V379" s="455"/>
      <c r="W379" s="450"/>
      <c r="X379" s="450"/>
      <c r="Y379" s="450"/>
      <c r="Z379" s="450"/>
      <c r="AA379" s="450"/>
      <c r="AB379" s="408"/>
      <c r="AC379" s="450"/>
      <c r="AD379" s="450"/>
      <c r="AE379" s="450"/>
      <c r="AF379" s="450"/>
      <c r="AG379" s="450"/>
      <c r="AH379" s="450"/>
      <c r="AI379" s="455"/>
      <c r="AJ379" s="146"/>
      <c r="AK379" s="146"/>
      <c r="AL379" s="146"/>
      <c r="AM379" s="146"/>
      <c r="AN379" s="146"/>
      <c r="AO379" s="146"/>
      <c r="AP379" s="146"/>
      <c r="AQ379" s="146"/>
      <c r="AR379" s="146"/>
      <c r="AS379" s="146"/>
      <c r="AT379" s="146"/>
      <c r="AU379" s="146"/>
      <c r="AV379" s="146"/>
      <c r="AW379" s="146"/>
      <c r="AX379" s="146"/>
      <c r="AY379" s="146"/>
      <c r="AZ379" s="146"/>
      <c r="BA379" s="146"/>
      <c r="BB379" s="146"/>
      <c r="BC379" s="146"/>
      <c r="BD379" s="146"/>
      <c r="BE379" s="455"/>
      <c r="BF379" s="455"/>
      <c r="BG379" s="455"/>
      <c r="BH379" s="455"/>
      <c r="BI379" s="455"/>
      <c r="BJ379" s="455"/>
      <c r="BK379" s="455"/>
      <c r="BL379" s="455"/>
      <c r="BM379" s="455"/>
      <c r="BN379" s="455"/>
      <c r="BO379" s="455"/>
      <c r="BP379" s="455"/>
      <c r="BQ379" s="455"/>
      <c r="BR379" s="455"/>
      <c r="BS379" s="455"/>
      <c r="BT379" s="455"/>
      <c r="BU379" s="455"/>
      <c r="BV379" s="455"/>
      <c r="BW379" s="455"/>
      <c r="BX379" s="455"/>
      <c r="BY379" s="455"/>
    </row>
    <row r="380" spans="1:77" customFormat="1" ht="12.75">
      <c r="A380" s="145"/>
      <c r="B380" s="145"/>
      <c r="C380" s="145"/>
      <c r="D380" s="145"/>
      <c r="E380" s="145"/>
      <c r="F380" s="145"/>
      <c r="G380" s="145"/>
      <c r="H380" s="145"/>
      <c r="I380" s="210"/>
      <c r="J380" s="145"/>
      <c r="K380" s="145"/>
      <c r="L380" s="145"/>
      <c r="M380" s="145"/>
      <c r="N380" s="145"/>
      <c r="O380" s="145"/>
      <c r="P380" s="145"/>
      <c r="Q380" s="145"/>
      <c r="R380" s="145"/>
      <c r="S380" s="146"/>
      <c r="T380" s="457"/>
      <c r="U380" s="456"/>
      <c r="V380" s="455"/>
      <c r="W380" s="416"/>
      <c r="X380" s="416"/>
      <c r="Y380" s="416"/>
      <c r="Z380" s="416"/>
      <c r="AA380" s="416"/>
      <c r="AB380" s="414"/>
      <c r="AC380" s="416"/>
      <c r="AD380" s="416"/>
      <c r="AE380" s="450"/>
      <c r="AF380" s="416"/>
      <c r="AG380" s="416"/>
      <c r="AH380" s="416"/>
      <c r="AI380" s="455"/>
      <c r="AJ380" s="146"/>
      <c r="AK380" s="146"/>
      <c r="AL380" s="146"/>
      <c r="AM380" s="146"/>
      <c r="AN380" s="146"/>
      <c r="AO380" s="146"/>
      <c r="AP380" s="146"/>
      <c r="AQ380" s="146"/>
      <c r="AR380" s="146"/>
      <c r="AS380" s="146"/>
      <c r="AT380" s="146"/>
      <c r="AU380" s="146"/>
      <c r="AV380" s="146"/>
      <c r="AW380" s="146"/>
      <c r="AX380" s="146"/>
      <c r="AY380" s="146"/>
      <c r="AZ380" s="146"/>
      <c r="BA380" s="146"/>
      <c r="BB380" s="146"/>
      <c r="BC380" s="146"/>
      <c r="BD380" s="146"/>
      <c r="BE380" s="455"/>
      <c r="BF380" s="455"/>
      <c r="BG380" s="455"/>
      <c r="BH380" s="455"/>
      <c r="BI380" s="455"/>
      <c r="BJ380" s="455"/>
      <c r="BK380" s="455"/>
      <c r="BL380" s="455"/>
      <c r="BM380" s="455"/>
      <c r="BN380" s="455"/>
      <c r="BO380" s="455"/>
      <c r="BP380" s="455"/>
      <c r="BQ380" s="455"/>
      <c r="BR380" s="455"/>
      <c r="BS380" s="455"/>
      <c r="BT380" s="455"/>
      <c r="BU380" s="455"/>
      <c r="BV380" s="455"/>
      <c r="BW380" s="455"/>
      <c r="BX380" s="455"/>
      <c r="BY380" s="455"/>
    </row>
    <row r="381" spans="1:77" customFormat="1" ht="12.75">
      <c r="A381" s="145"/>
      <c r="B381" s="145"/>
      <c r="C381" s="145"/>
      <c r="D381" s="145"/>
      <c r="E381" s="145"/>
      <c r="F381" s="145"/>
      <c r="G381" s="145"/>
      <c r="H381" s="145"/>
      <c r="I381" s="210"/>
      <c r="J381" s="145"/>
      <c r="K381" s="145"/>
      <c r="L381" s="145"/>
      <c r="M381" s="145"/>
      <c r="N381" s="145"/>
      <c r="O381" s="145"/>
      <c r="P381" s="145"/>
      <c r="Q381" s="145"/>
      <c r="R381" s="145"/>
      <c r="S381" s="146"/>
      <c r="T381" s="457"/>
      <c r="U381" s="456"/>
      <c r="V381" s="455"/>
      <c r="W381" s="416"/>
      <c r="X381" s="416"/>
      <c r="Y381" s="416"/>
      <c r="Z381" s="416"/>
      <c r="AA381" s="416"/>
      <c r="AB381" s="414"/>
      <c r="AC381" s="416"/>
      <c r="AD381" s="416"/>
      <c r="AE381" s="450"/>
      <c r="AF381" s="416"/>
      <c r="AG381" s="416"/>
      <c r="AH381" s="416"/>
      <c r="AI381" s="455"/>
      <c r="AJ381" s="146"/>
      <c r="AK381" s="146"/>
      <c r="AL381" s="146"/>
      <c r="AM381" s="146"/>
      <c r="AN381" s="146"/>
      <c r="AO381" s="146"/>
      <c r="AP381" s="146"/>
      <c r="AQ381" s="146"/>
      <c r="AR381" s="146"/>
      <c r="AS381" s="146"/>
      <c r="AT381" s="146"/>
      <c r="AU381" s="146"/>
      <c r="AV381" s="146"/>
      <c r="AW381" s="146"/>
      <c r="AX381" s="146"/>
      <c r="AY381" s="146"/>
      <c r="AZ381" s="146"/>
      <c r="BA381" s="146"/>
      <c r="BB381" s="146"/>
      <c r="BC381" s="146"/>
      <c r="BD381" s="146"/>
      <c r="BE381" s="455"/>
      <c r="BF381" s="455"/>
      <c r="BG381" s="455"/>
      <c r="BH381" s="455"/>
      <c r="BI381" s="455"/>
      <c r="BJ381" s="455"/>
      <c r="BK381" s="455"/>
      <c r="BL381" s="455"/>
      <c r="BM381" s="455"/>
      <c r="BN381" s="455"/>
      <c r="BO381" s="455"/>
      <c r="BP381" s="455"/>
      <c r="BQ381" s="455"/>
      <c r="BR381" s="455"/>
      <c r="BS381" s="455"/>
      <c r="BT381" s="455"/>
      <c r="BU381" s="455"/>
      <c r="BV381" s="455"/>
      <c r="BW381" s="455"/>
      <c r="BX381" s="455"/>
      <c r="BY381" s="455"/>
    </row>
    <row r="382" spans="1:77" customFormat="1" ht="12.75">
      <c r="A382" s="145"/>
      <c r="B382" s="145"/>
      <c r="C382" s="145"/>
      <c r="D382" s="145"/>
      <c r="E382" s="145"/>
      <c r="F382" s="145"/>
      <c r="G382" s="145"/>
      <c r="H382" s="145"/>
      <c r="I382" s="210"/>
      <c r="J382" s="145"/>
      <c r="K382" s="145"/>
      <c r="L382" s="145"/>
      <c r="M382" s="145"/>
      <c r="N382" s="145"/>
      <c r="O382" s="145"/>
      <c r="P382" s="145"/>
      <c r="Q382" s="145"/>
      <c r="R382" s="145"/>
      <c r="S382" s="146"/>
      <c r="T382" s="457"/>
      <c r="U382" s="456"/>
      <c r="V382" s="455"/>
      <c r="W382" s="416"/>
      <c r="X382" s="416"/>
      <c r="Y382" s="416"/>
      <c r="Z382" s="416"/>
      <c r="AA382" s="416"/>
      <c r="AB382" s="414"/>
      <c r="AC382" s="416"/>
      <c r="AD382" s="416"/>
      <c r="AE382" s="450"/>
      <c r="AF382" s="416"/>
      <c r="AG382" s="416"/>
      <c r="AH382" s="416"/>
      <c r="AI382" s="455"/>
      <c r="AJ382" s="146"/>
      <c r="AK382" s="146"/>
      <c r="AL382" s="146"/>
      <c r="AM382" s="146"/>
      <c r="AN382" s="146"/>
      <c r="AO382" s="146"/>
      <c r="AP382" s="146"/>
      <c r="AQ382" s="146"/>
      <c r="AR382" s="146"/>
      <c r="AS382" s="146"/>
      <c r="AT382" s="146"/>
      <c r="AU382" s="146"/>
      <c r="AV382" s="146"/>
      <c r="AW382" s="146"/>
      <c r="AX382" s="146"/>
      <c r="AY382" s="146"/>
      <c r="AZ382" s="146"/>
      <c r="BA382" s="146"/>
      <c r="BB382" s="146"/>
      <c r="BC382" s="146"/>
      <c r="BD382" s="146"/>
      <c r="BE382" s="455"/>
      <c r="BF382" s="455"/>
      <c r="BG382" s="455"/>
      <c r="BH382" s="455"/>
      <c r="BI382" s="455"/>
      <c r="BJ382" s="455"/>
      <c r="BK382" s="455"/>
      <c r="BL382" s="455"/>
      <c r="BM382" s="455"/>
      <c r="BN382" s="455"/>
      <c r="BO382" s="455"/>
      <c r="BP382" s="455"/>
      <c r="BQ382" s="455"/>
      <c r="BR382" s="455"/>
      <c r="BS382" s="455"/>
      <c r="BT382" s="455"/>
      <c r="BU382" s="455"/>
      <c r="BV382" s="455"/>
      <c r="BW382" s="455"/>
      <c r="BX382" s="455"/>
      <c r="BY382" s="455"/>
    </row>
    <row r="383" spans="1:77" customFormat="1" ht="12.75">
      <c r="A383" s="145"/>
      <c r="B383" s="145"/>
      <c r="C383" s="145"/>
      <c r="D383" s="145"/>
      <c r="E383" s="145"/>
      <c r="F383" s="145"/>
      <c r="G383" s="145"/>
      <c r="H383" s="145"/>
      <c r="I383" s="210"/>
      <c r="J383" s="145"/>
      <c r="K383" s="145"/>
      <c r="L383" s="145"/>
      <c r="M383" s="145"/>
      <c r="N383" s="145"/>
      <c r="O383" s="145"/>
      <c r="P383" s="145"/>
      <c r="Q383" s="145"/>
      <c r="R383" s="145"/>
      <c r="S383" s="146"/>
      <c r="T383" s="457"/>
      <c r="U383" s="456"/>
      <c r="V383" s="455"/>
      <c r="W383" s="416"/>
      <c r="X383" s="416"/>
      <c r="Y383" s="416"/>
      <c r="Z383" s="416"/>
      <c r="AA383" s="416"/>
      <c r="AB383" s="414"/>
      <c r="AC383" s="416"/>
      <c r="AD383" s="416"/>
      <c r="AE383" s="450"/>
      <c r="AF383" s="416"/>
      <c r="AG383" s="416"/>
      <c r="AH383" s="416"/>
      <c r="AI383" s="455"/>
      <c r="AJ383" s="146"/>
      <c r="AK383" s="146"/>
      <c r="AL383" s="146"/>
      <c r="AM383" s="146"/>
      <c r="AN383" s="146"/>
      <c r="AO383" s="146"/>
      <c r="AP383" s="146"/>
      <c r="AQ383" s="146"/>
      <c r="AR383" s="146"/>
      <c r="AS383" s="146"/>
      <c r="AT383" s="146"/>
      <c r="AU383" s="146"/>
      <c r="AV383" s="146"/>
      <c r="AW383" s="146"/>
      <c r="AX383" s="146"/>
      <c r="AY383" s="146"/>
      <c r="AZ383" s="146"/>
      <c r="BA383" s="146"/>
      <c r="BB383" s="146"/>
      <c r="BC383" s="146"/>
      <c r="BD383" s="146"/>
      <c r="BE383" s="455"/>
      <c r="BF383" s="455"/>
      <c r="BG383" s="455"/>
      <c r="BH383" s="455"/>
      <c r="BI383" s="455"/>
      <c r="BJ383" s="455"/>
      <c r="BK383" s="455"/>
      <c r="BL383" s="455"/>
      <c r="BM383" s="455"/>
      <c r="BN383" s="455"/>
      <c r="BO383" s="455"/>
      <c r="BP383" s="455"/>
      <c r="BQ383" s="455"/>
      <c r="BR383" s="455"/>
      <c r="BS383" s="455"/>
      <c r="BT383" s="455"/>
      <c r="BU383" s="455"/>
      <c r="BV383" s="455"/>
      <c r="BW383" s="455"/>
      <c r="BX383" s="455"/>
      <c r="BY383" s="455"/>
    </row>
    <row r="384" spans="1:77" customFormat="1" ht="12.75">
      <c r="A384" s="145"/>
      <c r="B384" s="145"/>
      <c r="C384" s="145"/>
      <c r="D384" s="145"/>
      <c r="E384" s="145"/>
      <c r="F384" s="145"/>
      <c r="G384" s="145"/>
      <c r="H384" s="145"/>
      <c r="I384" s="210"/>
      <c r="J384" s="145"/>
      <c r="K384" s="145"/>
      <c r="L384" s="145"/>
      <c r="M384" s="145"/>
      <c r="N384" s="145"/>
      <c r="O384" s="145"/>
      <c r="P384" s="145"/>
      <c r="Q384" s="145"/>
      <c r="R384" s="145"/>
      <c r="S384" s="146"/>
      <c r="T384" s="457"/>
      <c r="U384" s="456"/>
      <c r="V384" s="455"/>
      <c r="W384" s="416"/>
      <c r="X384" s="416"/>
      <c r="Y384" s="416"/>
      <c r="Z384" s="416"/>
      <c r="AA384" s="416"/>
      <c r="AB384" s="416"/>
      <c r="AC384" s="416"/>
      <c r="AD384" s="416"/>
      <c r="AE384" s="416"/>
      <c r="AF384" s="416"/>
      <c r="AG384" s="416"/>
      <c r="AH384" s="416"/>
      <c r="AI384" s="455"/>
      <c r="AJ384" s="146"/>
      <c r="AK384" s="146"/>
      <c r="AL384" s="146"/>
      <c r="AM384" s="146"/>
      <c r="AN384" s="146"/>
      <c r="AO384" s="146"/>
      <c r="AP384" s="146"/>
      <c r="AQ384" s="146"/>
      <c r="AR384" s="146"/>
      <c r="AS384" s="146"/>
      <c r="AT384" s="146"/>
      <c r="AU384" s="146"/>
      <c r="AV384" s="146"/>
      <c r="AW384" s="146"/>
      <c r="AX384" s="146"/>
      <c r="AY384" s="146"/>
      <c r="AZ384" s="146"/>
      <c r="BA384" s="146"/>
      <c r="BB384" s="146"/>
      <c r="BC384" s="146"/>
      <c r="BD384" s="146"/>
      <c r="BE384" s="455"/>
      <c r="BF384" s="455"/>
      <c r="BG384" s="455"/>
      <c r="BH384" s="455"/>
      <c r="BI384" s="455"/>
      <c r="BJ384" s="455"/>
      <c r="BK384" s="455"/>
      <c r="BL384" s="455"/>
      <c r="BM384" s="455"/>
      <c r="BN384" s="455"/>
      <c r="BO384" s="455"/>
      <c r="BP384" s="455"/>
      <c r="BQ384" s="455"/>
      <c r="BR384" s="455"/>
      <c r="BS384" s="455"/>
      <c r="BT384" s="455"/>
      <c r="BU384" s="455"/>
      <c r="BV384" s="455"/>
      <c r="BW384" s="455"/>
      <c r="BX384" s="455"/>
      <c r="BY384" s="455"/>
    </row>
    <row r="385" spans="1:77" customFormat="1" ht="12.75">
      <c r="A385" s="145"/>
      <c r="B385" s="145"/>
      <c r="C385" s="145"/>
      <c r="D385" s="145"/>
      <c r="E385" s="145"/>
      <c r="F385" s="145"/>
      <c r="G385" s="145"/>
      <c r="H385" s="145"/>
      <c r="I385" s="210"/>
      <c r="J385" s="145"/>
      <c r="K385" s="145"/>
      <c r="L385" s="145"/>
      <c r="M385" s="145"/>
      <c r="N385" s="145"/>
      <c r="O385" s="145"/>
      <c r="P385" s="145"/>
      <c r="Q385" s="145"/>
      <c r="R385" s="145"/>
      <c r="S385" s="146"/>
      <c r="T385" s="457"/>
      <c r="U385" s="456"/>
      <c r="V385" s="455"/>
      <c r="W385" s="416"/>
      <c r="X385" s="416"/>
      <c r="Y385" s="416"/>
      <c r="Z385" s="416"/>
      <c r="AA385" s="416"/>
      <c r="AB385" s="416"/>
      <c r="AC385" s="416"/>
      <c r="AD385" s="416"/>
      <c r="AE385" s="416"/>
      <c r="AF385" s="416"/>
      <c r="AG385" s="416"/>
      <c r="AH385" s="416"/>
      <c r="AI385" s="455"/>
      <c r="AJ385" s="146"/>
      <c r="AK385" s="146"/>
      <c r="AL385" s="146"/>
      <c r="AM385" s="146"/>
      <c r="AN385" s="146"/>
      <c r="AO385" s="146"/>
      <c r="AP385" s="146"/>
      <c r="AQ385" s="146"/>
      <c r="AR385" s="146"/>
      <c r="AS385" s="146"/>
      <c r="AT385" s="146"/>
      <c r="AU385" s="146"/>
      <c r="AV385" s="146"/>
      <c r="AW385" s="146"/>
      <c r="AX385" s="146"/>
      <c r="AY385" s="146"/>
      <c r="AZ385" s="146"/>
      <c r="BA385" s="146"/>
      <c r="BB385" s="146"/>
      <c r="BC385" s="146"/>
      <c r="BD385" s="146"/>
      <c r="BE385" s="455"/>
      <c r="BF385" s="455"/>
      <c r="BG385" s="455"/>
      <c r="BH385" s="455"/>
      <c r="BI385" s="455"/>
      <c r="BJ385" s="455"/>
      <c r="BK385" s="455"/>
      <c r="BL385" s="455"/>
      <c r="BM385" s="455"/>
      <c r="BN385" s="455"/>
      <c r="BO385" s="455"/>
      <c r="BP385" s="455"/>
      <c r="BQ385" s="455"/>
      <c r="BR385" s="455"/>
      <c r="BS385" s="455"/>
      <c r="BT385" s="455"/>
      <c r="BU385" s="455"/>
      <c r="BV385" s="455"/>
      <c r="BW385" s="455"/>
      <c r="BX385" s="455"/>
      <c r="BY385" s="455"/>
    </row>
    <row r="386" spans="1:77" customFormat="1" ht="12.75">
      <c r="A386" s="145"/>
      <c r="B386" s="145"/>
      <c r="C386" s="145"/>
      <c r="D386" s="145"/>
      <c r="E386" s="145"/>
      <c r="F386" s="145"/>
      <c r="G386" s="145"/>
      <c r="H386" s="145"/>
      <c r="I386" s="210"/>
      <c r="J386" s="145"/>
      <c r="K386" s="145"/>
      <c r="L386" s="145"/>
      <c r="M386" s="145"/>
      <c r="N386" s="145"/>
      <c r="O386" s="145"/>
      <c r="P386" s="145"/>
      <c r="Q386" s="145"/>
      <c r="R386" s="145"/>
      <c r="S386" s="146"/>
      <c r="T386" s="457"/>
      <c r="U386" s="456"/>
      <c r="V386" s="455"/>
      <c r="W386" s="416"/>
      <c r="X386" s="416"/>
      <c r="Y386" s="416"/>
      <c r="Z386" s="416"/>
      <c r="AA386" s="416"/>
      <c r="AB386" s="416"/>
      <c r="AC386" s="416"/>
      <c r="AD386" s="416"/>
      <c r="AE386" s="416"/>
      <c r="AF386" s="416"/>
      <c r="AG386" s="416"/>
      <c r="AH386" s="416"/>
      <c r="AI386" s="455"/>
      <c r="AJ386" s="146"/>
      <c r="AK386" s="146"/>
      <c r="AL386" s="146"/>
      <c r="AM386" s="146"/>
      <c r="AN386" s="146"/>
      <c r="AO386" s="146"/>
      <c r="AP386" s="146"/>
      <c r="AQ386" s="146"/>
      <c r="AR386" s="146"/>
      <c r="AS386" s="146"/>
      <c r="AT386" s="146"/>
      <c r="AU386" s="146"/>
      <c r="AV386" s="146"/>
      <c r="AW386" s="146"/>
      <c r="AX386" s="146"/>
      <c r="AY386" s="146"/>
      <c r="AZ386" s="146"/>
      <c r="BA386" s="146"/>
      <c r="BB386" s="146"/>
      <c r="BC386" s="146"/>
      <c r="BD386" s="146"/>
      <c r="BE386" s="455"/>
      <c r="BF386" s="455"/>
      <c r="BG386" s="455"/>
      <c r="BH386" s="455"/>
      <c r="BI386" s="455"/>
      <c r="BJ386" s="455"/>
      <c r="BK386" s="455"/>
      <c r="BL386" s="455"/>
      <c r="BM386" s="455"/>
      <c r="BN386" s="455"/>
      <c r="BO386" s="455"/>
      <c r="BP386" s="455"/>
      <c r="BQ386" s="455"/>
      <c r="BR386" s="455"/>
      <c r="BS386" s="455"/>
      <c r="BT386" s="455"/>
      <c r="BU386" s="455"/>
      <c r="BV386" s="455"/>
      <c r="BW386" s="455"/>
      <c r="BX386" s="455"/>
      <c r="BY386" s="455"/>
    </row>
    <row r="387" spans="1:77" customFormat="1" ht="12.75">
      <c r="A387" s="145"/>
      <c r="B387" s="145"/>
      <c r="C387" s="145"/>
      <c r="D387" s="145"/>
      <c r="E387" s="145"/>
      <c r="F387" s="145"/>
      <c r="G387" s="145"/>
      <c r="H387" s="145"/>
      <c r="I387" s="210"/>
      <c r="J387" s="145"/>
      <c r="K387" s="145"/>
      <c r="L387" s="145"/>
      <c r="M387" s="145"/>
      <c r="N387" s="145"/>
      <c r="O387" s="145"/>
      <c r="P387" s="145"/>
      <c r="Q387" s="145"/>
      <c r="R387" s="145"/>
      <c r="S387" s="146"/>
      <c r="T387" s="457"/>
      <c r="U387" s="456"/>
      <c r="V387" s="455"/>
      <c r="W387" s="416"/>
      <c r="X387" s="416"/>
      <c r="Y387" s="416"/>
      <c r="Z387" s="416"/>
      <c r="AA387" s="416"/>
      <c r="AB387" s="416"/>
      <c r="AC387" s="416"/>
      <c r="AD387" s="416"/>
      <c r="AE387" s="416"/>
      <c r="AF387" s="416"/>
      <c r="AG387" s="416"/>
      <c r="AH387" s="416"/>
      <c r="AI387" s="455"/>
      <c r="AJ387" s="146"/>
      <c r="AK387" s="146"/>
      <c r="AL387" s="146"/>
      <c r="AM387" s="146"/>
      <c r="AN387" s="146"/>
      <c r="AO387" s="146"/>
      <c r="AP387" s="146"/>
      <c r="AQ387" s="146"/>
      <c r="AR387" s="146"/>
      <c r="AS387" s="146"/>
      <c r="AT387" s="146"/>
      <c r="AU387" s="146"/>
      <c r="AV387" s="146"/>
      <c r="AW387" s="146"/>
      <c r="AX387" s="146"/>
      <c r="AY387" s="146"/>
      <c r="AZ387" s="146"/>
      <c r="BA387" s="146"/>
      <c r="BB387" s="146"/>
      <c r="BC387" s="146"/>
      <c r="BD387" s="146"/>
      <c r="BE387" s="455"/>
      <c r="BF387" s="455"/>
      <c r="BG387" s="455"/>
      <c r="BH387" s="455"/>
      <c r="BI387" s="455"/>
      <c r="BJ387" s="455"/>
      <c r="BK387" s="455"/>
      <c r="BL387" s="455"/>
      <c r="BM387" s="455"/>
      <c r="BN387" s="455"/>
      <c r="BO387" s="455"/>
      <c r="BP387" s="455"/>
      <c r="BQ387" s="455"/>
      <c r="BR387" s="455"/>
      <c r="BS387" s="455"/>
      <c r="BT387" s="455"/>
      <c r="BU387" s="455"/>
      <c r="BV387" s="455"/>
      <c r="BW387" s="455"/>
      <c r="BX387" s="455"/>
      <c r="BY387" s="455"/>
    </row>
    <row r="388" spans="1:77" customFormat="1" ht="12.75">
      <c r="A388" s="145"/>
      <c r="B388" s="145"/>
      <c r="C388" s="145"/>
      <c r="D388" s="145"/>
      <c r="E388" s="145"/>
      <c r="F388" s="145"/>
      <c r="G388" s="145"/>
      <c r="H388" s="145"/>
      <c r="I388" s="210"/>
      <c r="J388" s="145"/>
      <c r="K388" s="145"/>
      <c r="L388" s="145"/>
      <c r="M388" s="145"/>
      <c r="N388" s="145"/>
      <c r="O388" s="145"/>
      <c r="P388" s="145"/>
      <c r="Q388" s="145"/>
      <c r="R388" s="145"/>
      <c r="S388" s="146"/>
      <c r="T388" s="457"/>
      <c r="U388" s="456"/>
      <c r="V388" s="455"/>
      <c r="W388" s="416"/>
      <c r="X388" s="416"/>
      <c r="Y388" s="416"/>
      <c r="Z388" s="416"/>
      <c r="AA388" s="416"/>
      <c r="AB388" s="416"/>
      <c r="AC388" s="416"/>
      <c r="AD388" s="416"/>
      <c r="AE388" s="416"/>
      <c r="AF388" s="416"/>
      <c r="AG388" s="416"/>
      <c r="AH388" s="416"/>
      <c r="AI388" s="455"/>
      <c r="AJ388" s="146"/>
      <c r="AK388" s="146"/>
      <c r="AL388" s="146"/>
      <c r="AM388" s="146"/>
      <c r="AN388" s="146"/>
      <c r="AO388" s="146"/>
      <c r="AP388" s="146"/>
      <c r="AQ388" s="146"/>
      <c r="AR388" s="146"/>
      <c r="AS388" s="146"/>
      <c r="AT388" s="146"/>
      <c r="AU388" s="146"/>
      <c r="AV388" s="146"/>
      <c r="AW388" s="146"/>
      <c r="AX388" s="146"/>
      <c r="AY388" s="146"/>
      <c r="AZ388" s="146"/>
      <c r="BA388" s="146"/>
      <c r="BB388" s="146"/>
      <c r="BC388" s="146"/>
      <c r="BD388" s="146"/>
      <c r="BE388" s="455"/>
      <c r="BF388" s="455"/>
      <c r="BG388" s="455"/>
      <c r="BH388" s="455"/>
      <c r="BI388" s="455"/>
      <c r="BJ388" s="455"/>
      <c r="BK388" s="455"/>
      <c r="BL388" s="455"/>
      <c r="BM388" s="455"/>
      <c r="BN388" s="455"/>
      <c r="BO388" s="455"/>
      <c r="BP388" s="455"/>
      <c r="BQ388" s="455"/>
      <c r="BR388" s="455"/>
      <c r="BS388" s="455"/>
      <c r="BT388" s="455"/>
      <c r="BU388" s="455"/>
      <c r="BV388" s="455"/>
      <c r="BW388" s="455"/>
      <c r="BX388" s="455"/>
      <c r="BY388" s="455"/>
    </row>
    <row r="389" spans="1:77" customFormat="1" ht="12.75">
      <c r="A389" s="145"/>
      <c r="B389" s="145"/>
      <c r="C389" s="145"/>
      <c r="D389" s="145"/>
      <c r="E389" s="145"/>
      <c r="F389" s="145"/>
      <c r="G389" s="145"/>
      <c r="H389" s="145"/>
      <c r="I389" s="210"/>
      <c r="J389" s="145"/>
      <c r="K389" s="145"/>
      <c r="L389" s="145"/>
      <c r="M389" s="145"/>
      <c r="N389" s="145"/>
      <c r="O389" s="145"/>
      <c r="P389" s="145"/>
      <c r="Q389" s="145"/>
      <c r="R389" s="145"/>
      <c r="S389" s="146"/>
      <c r="T389" s="457"/>
      <c r="U389" s="456"/>
      <c r="V389" s="455"/>
      <c r="W389" s="416"/>
      <c r="X389" s="416"/>
      <c r="Y389" s="416"/>
      <c r="Z389" s="416"/>
      <c r="AA389" s="416"/>
      <c r="AB389" s="416"/>
      <c r="AC389" s="416"/>
      <c r="AD389" s="416"/>
      <c r="AE389" s="416"/>
      <c r="AF389" s="416"/>
      <c r="AG389" s="416"/>
      <c r="AH389" s="416"/>
      <c r="AI389" s="455"/>
      <c r="AJ389" s="146"/>
      <c r="AK389" s="146"/>
      <c r="AL389" s="146"/>
      <c r="AM389" s="146"/>
      <c r="AN389" s="146"/>
      <c r="AO389" s="146"/>
      <c r="AP389" s="146"/>
      <c r="AQ389" s="146"/>
      <c r="AR389" s="146"/>
      <c r="AS389" s="146"/>
      <c r="AT389" s="146"/>
      <c r="AU389" s="146"/>
      <c r="AV389" s="146"/>
      <c r="AW389" s="146"/>
      <c r="AX389" s="146"/>
      <c r="AY389" s="146"/>
      <c r="AZ389" s="146"/>
      <c r="BA389" s="146"/>
      <c r="BB389" s="146"/>
      <c r="BC389" s="146"/>
      <c r="BD389" s="146"/>
      <c r="BE389" s="455"/>
      <c r="BF389" s="455"/>
      <c r="BG389" s="455"/>
      <c r="BH389" s="455"/>
      <c r="BI389" s="455"/>
      <c r="BJ389" s="455"/>
      <c r="BK389" s="455"/>
      <c r="BL389" s="455"/>
      <c r="BM389" s="455"/>
      <c r="BN389" s="455"/>
      <c r="BO389" s="455"/>
      <c r="BP389" s="455"/>
      <c r="BQ389" s="455"/>
      <c r="BR389" s="455"/>
      <c r="BS389" s="455"/>
      <c r="BT389" s="455"/>
      <c r="BU389" s="455"/>
      <c r="BV389" s="455"/>
      <c r="BW389" s="455"/>
      <c r="BX389" s="455"/>
      <c r="BY389" s="455"/>
    </row>
    <row r="390" spans="1:77" customFormat="1" ht="12.75">
      <c r="A390" s="145"/>
      <c r="B390" s="145"/>
      <c r="C390" s="145"/>
      <c r="D390" s="145"/>
      <c r="E390" s="145"/>
      <c r="F390" s="145"/>
      <c r="G390" s="145"/>
      <c r="H390" s="145"/>
      <c r="I390" s="210"/>
      <c r="J390" s="145"/>
      <c r="K390" s="145"/>
      <c r="L390" s="145"/>
      <c r="M390" s="145"/>
      <c r="N390" s="145"/>
      <c r="O390" s="145"/>
      <c r="P390" s="145"/>
      <c r="Q390" s="145"/>
      <c r="R390" s="145"/>
      <c r="S390" s="146"/>
      <c r="T390" s="457"/>
      <c r="U390" s="456"/>
      <c r="V390" s="455"/>
      <c r="W390" s="416"/>
      <c r="X390" s="416"/>
      <c r="Y390" s="416"/>
      <c r="Z390" s="416"/>
      <c r="AA390" s="416"/>
      <c r="AB390" s="416"/>
      <c r="AC390" s="416"/>
      <c r="AD390" s="416"/>
      <c r="AE390" s="416"/>
      <c r="AF390" s="416"/>
      <c r="AG390" s="416"/>
      <c r="AH390" s="416"/>
      <c r="AI390" s="455"/>
      <c r="AJ390" s="146"/>
      <c r="AK390" s="146"/>
      <c r="AL390" s="146"/>
      <c r="AM390" s="146"/>
      <c r="AN390" s="146"/>
      <c r="AO390" s="146"/>
      <c r="AP390" s="146"/>
      <c r="AQ390" s="146"/>
      <c r="AR390" s="146"/>
      <c r="AS390" s="146"/>
      <c r="AT390" s="146"/>
      <c r="AU390" s="146"/>
      <c r="AV390" s="146"/>
      <c r="AW390" s="146"/>
      <c r="AX390" s="146"/>
      <c r="AY390" s="146"/>
      <c r="AZ390" s="146"/>
      <c r="BA390" s="146"/>
      <c r="BB390" s="146"/>
      <c r="BC390" s="146"/>
      <c r="BD390" s="146"/>
      <c r="BE390" s="455"/>
      <c r="BF390" s="455"/>
      <c r="BG390" s="455"/>
      <c r="BH390" s="455"/>
      <c r="BI390" s="455"/>
      <c r="BJ390" s="455"/>
      <c r="BK390" s="455"/>
      <c r="BL390" s="455"/>
      <c r="BM390" s="455"/>
      <c r="BN390" s="455"/>
      <c r="BO390" s="455"/>
      <c r="BP390" s="455"/>
      <c r="BQ390" s="455"/>
      <c r="BR390" s="455"/>
      <c r="BS390" s="455"/>
      <c r="BT390" s="455"/>
      <c r="BU390" s="455"/>
      <c r="BV390" s="455"/>
      <c r="BW390" s="455"/>
      <c r="BX390" s="455"/>
      <c r="BY390" s="455"/>
    </row>
    <row r="391" spans="1:77" customFormat="1" ht="12.75">
      <c r="A391" s="145"/>
      <c r="B391" s="145"/>
      <c r="C391" s="145"/>
      <c r="D391" s="145"/>
      <c r="E391" s="145"/>
      <c r="F391" s="145"/>
      <c r="G391" s="145"/>
      <c r="H391" s="145"/>
      <c r="I391" s="210"/>
      <c r="J391" s="145"/>
      <c r="K391" s="145"/>
      <c r="L391" s="145"/>
      <c r="M391" s="145"/>
      <c r="N391" s="145"/>
      <c r="O391" s="145"/>
      <c r="P391" s="145"/>
      <c r="Q391" s="145"/>
      <c r="R391" s="145"/>
      <c r="S391" s="146"/>
      <c r="T391" s="457"/>
      <c r="U391" s="456"/>
      <c r="V391" s="455"/>
      <c r="W391" s="416"/>
      <c r="X391" s="416"/>
      <c r="Y391" s="416"/>
      <c r="Z391" s="416"/>
      <c r="AA391" s="416"/>
      <c r="AB391" s="416"/>
      <c r="AC391" s="416"/>
      <c r="AD391" s="416"/>
      <c r="AE391" s="416"/>
      <c r="AF391" s="416"/>
      <c r="AG391" s="416"/>
      <c r="AH391" s="416"/>
      <c r="AI391" s="455"/>
      <c r="AJ391" s="146"/>
      <c r="AK391" s="146"/>
      <c r="AL391" s="146"/>
      <c r="AM391" s="146"/>
      <c r="AN391" s="146"/>
      <c r="AO391" s="146"/>
      <c r="AP391" s="146"/>
      <c r="AQ391" s="146"/>
      <c r="AR391" s="146"/>
      <c r="AS391" s="146"/>
      <c r="AT391" s="146"/>
      <c r="AU391" s="146"/>
      <c r="AV391" s="146"/>
      <c r="AW391" s="146"/>
      <c r="AX391" s="146"/>
      <c r="AY391" s="146"/>
      <c r="AZ391" s="146"/>
      <c r="BA391" s="146"/>
      <c r="BB391" s="146"/>
      <c r="BC391" s="146"/>
      <c r="BD391" s="146"/>
      <c r="BE391" s="455"/>
      <c r="BF391" s="455"/>
      <c r="BG391" s="455"/>
      <c r="BH391" s="455"/>
      <c r="BI391" s="455"/>
      <c r="BJ391" s="455"/>
      <c r="BK391" s="455"/>
      <c r="BL391" s="455"/>
      <c r="BM391" s="455"/>
      <c r="BN391" s="455"/>
      <c r="BO391" s="455"/>
      <c r="BP391" s="455"/>
      <c r="BQ391" s="455"/>
      <c r="BR391" s="455"/>
      <c r="BS391" s="455"/>
      <c r="BT391" s="455"/>
      <c r="BU391" s="455"/>
      <c r="BV391" s="455"/>
      <c r="BW391" s="455"/>
      <c r="BX391" s="455"/>
      <c r="BY391" s="455"/>
    </row>
    <row r="392" spans="1:77" customFormat="1" ht="12.75">
      <c r="A392" s="145"/>
      <c r="B392" s="145"/>
      <c r="C392" s="145"/>
      <c r="D392" s="145"/>
      <c r="E392" s="145"/>
      <c r="F392" s="145"/>
      <c r="G392" s="145"/>
      <c r="H392" s="145"/>
      <c r="I392" s="210"/>
      <c r="J392" s="145"/>
      <c r="K392" s="145"/>
      <c r="L392" s="145"/>
      <c r="M392" s="145"/>
      <c r="N392" s="145"/>
      <c r="O392" s="145"/>
      <c r="P392" s="145"/>
      <c r="Q392" s="145"/>
      <c r="R392" s="145"/>
      <c r="S392" s="146"/>
      <c r="T392" s="457"/>
      <c r="U392" s="456"/>
      <c r="V392" s="455"/>
      <c r="W392" s="416"/>
      <c r="X392" s="416"/>
      <c r="Y392" s="416"/>
      <c r="Z392" s="416"/>
      <c r="AA392" s="416"/>
      <c r="AB392" s="416"/>
      <c r="AC392" s="416"/>
      <c r="AD392" s="416"/>
      <c r="AE392" s="416"/>
      <c r="AF392" s="416"/>
      <c r="AG392" s="416"/>
      <c r="AH392" s="416"/>
      <c r="AI392" s="455"/>
      <c r="AJ392" s="146"/>
      <c r="AK392" s="146"/>
      <c r="AL392" s="146"/>
      <c r="AM392" s="146"/>
      <c r="AN392" s="146"/>
      <c r="AO392" s="146"/>
      <c r="AP392" s="146"/>
      <c r="AQ392" s="146"/>
      <c r="AR392" s="146"/>
      <c r="AS392" s="146"/>
      <c r="AT392" s="146"/>
      <c r="AU392" s="146"/>
      <c r="AV392" s="146"/>
      <c r="AW392" s="146"/>
      <c r="AX392" s="146"/>
      <c r="AY392" s="146"/>
      <c r="AZ392" s="146"/>
      <c r="BA392" s="146"/>
      <c r="BB392" s="146"/>
      <c r="BC392" s="146"/>
      <c r="BD392" s="146"/>
      <c r="BE392" s="455"/>
      <c r="BF392" s="455"/>
      <c r="BG392" s="455"/>
      <c r="BH392" s="455"/>
      <c r="BI392" s="455"/>
      <c r="BJ392" s="455"/>
      <c r="BK392" s="455"/>
      <c r="BL392" s="455"/>
      <c r="BM392" s="455"/>
      <c r="BN392" s="455"/>
      <c r="BO392" s="455"/>
      <c r="BP392" s="455"/>
      <c r="BQ392" s="455"/>
      <c r="BR392" s="455"/>
      <c r="BS392" s="455"/>
      <c r="BT392" s="455"/>
      <c r="BU392" s="455"/>
      <c r="BV392" s="455"/>
      <c r="BW392" s="455"/>
      <c r="BX392" s="455"/>
      <c r="BY392" s="455"/>
    </row>
    <row r="393" spans="1:77" customFormat="1" ht="12.75">
      <c r="A393" s="145"/>
      <c r="B393" s="145"/>
      <c r="C393" s="145"/>
      <c r="D393" s="145"/>
      <c r="E393" s="145"/>
      <c r="F393" s="145"/>
      <c r="G393" s="145"/>
      <c r="H393" s="145"/>
      <c r="I393" s="210"/>
      <c r="J393" s="145"/>
      <c r="K393" s="145"/>
      <c r="L393" s="145"/>
      <c r="M393" s="145"/>
      <c r="N393" s="145"/>
      <c r="O393" s="145"/>
      <c r="P393" s="145"/>
      <c r="Q393" s="145"/>
      <c r="R393" s="145"/>
      <c r="S393" s="146"/>
      <c r="T393" s="457"/>
      <c r="U393" s="456"/>
      <c r="V393" s="455"/>
      <c r="W393" s="450"/>
      <c r="X393" s="450"/>
      <c r="Y393" s="450"/>
      <c r="Z393" s="450"/>
      <c r="AA393" s="450"/>
      <c r="AB393" s="408"/>
      <c r="AC393" s="450"/>
      <c r="AD393" s="450"/>
      <c r="AE393" s="450"/>
      <c r="AF393" s="450"/>
      <c r="AG393" s="450"/>
      <c r="AH393" s="450"/>
      <c r="AI393" s="455"/>
      <c r="AJ393" s="146"/>
      <c r="AK393" s="146"/>
      <c r="AL393" s="146"/>
      <c r="AM393" s="146"/>
      <c r="AN393" s="146"/>
      <c r="AO393" s="146"/>
      <c r="AP393" s="146"/>
      <c r="AQ393" s="146"/>
      <c r="AR393" s="146"/>
      <c r="AS393" s="146"/>
      <c r="AT393" s="146"/>
      <c r="AU393" s="146"/>
      <c r="AV393" s="146"/>
      <c r="AW393" s="146"/>
      <c r="AX393" s="146"/>
      <c r="AY393" s="146"/>
      <c r="AZ393" s="146"/>
      <c r="BA393" s="146"/>
      <c r="BB393" s="146"/>
      <c r="BC393" s="146"/>
      <c r="BD393" s="146"/>
      <c r="BE393" s="455"/>
      <c r="BF393" s="455"/>
      <c r="BG393" s="455"/>
      <c r="BH393" s="455"/>
      <c r="BI393" s="455"/>
      <c r="BJ393" s="455"/>
      <c r="BK393" s="455"/>
      <c r="BL393" s="455"/>
      <c r="BM393" s="455"/>
      <c r="BN393" s="455"/>
      <c r="BO393" s="455"/>
      <c r="BP393" s="455"/>
      <c r="BQ393" s="455"/>
      <c r="BR393" s="455"/>
      <c r="BS393" s="455"/>
      <c r="BT393" s="455"/>
      <c r="BU393" s="455"/>
      <c r="BV393" s="455"/>
      <c r="BW393" s="455"/>
      <c r="BX393" s="455"/>
      <c r="BY393" s="455"/>
    </row>
    <row r="394" spans="1:77" customFormat="1" ht="12.75">
      <c r="A394" s="145"/>
      <c r="B394" s="145"/>
      <c r="C394" s="145"/>
      <c r="D394" s="145"/>
      <c r="E394" s="145"/>
      <c r="F394" s="145"/>
      <c r="G394" s="145"/>
      <c r="H394" s="145"/>
      <c r="I394" s="210"/>
      <c r="J394" s="145"/>
      <c r="K394" s="145"/>
      <c r="L394" s="145"/>
      <c r="M394" s="145"/>
      <c r="N394" s="145"/>
      <c r="O394" s="145"/>
      <c r="P394" s="145"/>
      <c r="Q394" s="145"/>
      <c r="R394" s="145"/>
      <c r="S394" s="146"/>
      <c r="T394" s="457"/>
      <c r="U394" s="456"/>
      <c r="V394" s="455"/>
      <c r="W394" s="450"/>
      <c r="X394" s="450"/>
      <c r="Y394" s="450"/>
      <c r="Z394" s="450"/>
      <c r="AA394" s="450"/>
      <c r="AB394" s="408"/>
      <c r="AC394" s="450"/>
      <c r="AD394" s="450"/>
      <c r="AE394" s="450"/>
      <c r="AF394" s="450"/>
      <c r="AG394" s="450"/>
      <c r="AH394" s="450"/>
      <c r="AI394" s="455"/>
      <c r="AJ394" s="146"/>
      <c r="AK394" s="146"/>
      <c r="AL394" s="146"/>
      <c r="AM394" s="146"/>
      <c r="AN394" s="146"/>
      <c r="AO394" s="146"/>
      <c r="AP394" s="146"/>
      <c r="AQ394" s="146"/>
      <c r="AR394" s="146"/>
      <c r="AS394" s="146"/>
      <c r="AT394" s="146"/>
      <c r="AU394" s="146"/>
      <c r="AV394" s="146"/>
      <c r="AW394" s="146"/>
      <c r="AX394" s="146"/>
      <c r="AY394" s="146"/>
      <c r="AZ394" s="146"/>
      <c r="BA394" s="146"/>
      <c r="BB394" s="146"/>
      <c r="BC394" s="146"/>
      <c r="BD394" s="146"/>
      <c r="BE394" s="455"/>
      <c r="BF394" s="455"/>
      <c r="BG394" s="455"/>
      <c r="BH394" s="455"/>
      <c r="BI394" s="455"/>
      <c r="BJ394" s="455"/>
      <c r="BK394" s="455"/>
      <c r="BL394" s="455"/>
      <c r="BM394" s="455"/>
      <c r="BN394" s="455"/>
      <c r="BO394" s="455"/>
      <c r="BP394" s="455"/>
      <c r="BQ394" s="455"/>
      <c r="BR394" s="455"/>
      <c r="BS394" s="455"/>
      <c r="BT394" s="455"/>
      <c r="BU394" s="455"/>
      <c r="BV394" s="455"/>
      <c r="BW394" s="455"/>
      <c r="BX394" s="455"/>
      <c r="BY394" s="455"/>
    </row>
    <row r="395" spans="1:77" customFormat="1" ht="12.75">
      <c r="A395" s="145"/>
      <c r="B395" s="145"/>
      <c r="C395" s="145"/>
      <c r="D395" s="145"/>
      <c r="E395" s="145"/>
      <c r="F395" s="145"/>
      <c r="G395" s="145"/>
      <c r="H395" s="145"/>
      <c r="I395" s="210"/>
      <c r="J395" s="145"/>
      <c r="K395" s="145"/>
      <c r="L395" s="145"/>
      <c r="M395" s="145"/>
      <c r="N395" s="145"/>
      <c r="O395" s="145"/>
      <c r="P395" s="145"/>
      <c r="Q395" s="145"/>
      <c r="R395" s="145"/>
      <c r="S395" s="146"/>
      <c r="T395" s="457"/>
      <c r="U395" s="456"/>
      <c r="V395" s="455"/>
      <c r="W395" s="450"/>
      <c r="X395" s="450"/>
      <c r="Y395" s="450"/>
      <c r="Z395" s="450"/>
      <c r="AA395" s="450"/>
      <c r="AB395" s="408"/>
      <c r="AC395" s="450"/>
      <c r="AD395" s="450"/>
      <c r="AE395" s="450"/>
      <c r="AF395" s="450"/>
      <c r="AG395" s="450"/>
      <c r="AH395" s="450"/>
      <c r="AI395" s="455"/>
      <c r="AJ395" s="146"/>
      <c r="AK395" s="146"/>
      <c r="AL395" s="146"/>
      <c r="AM395" s="146"/>
      <c r="AN395" s="146"/>
      <c r="AO395" s="146"/>
      <c r="AP395" s="146"/>
      <c r="AQ395" s="146"/>
      <c r="AR395" s="146"/>
      <c r="AS395" s="146"/>
      <c r="AT395" s="146"/>
      <c r="AU395" s="146"/>
      <c r="AV395" s="146"/>
      <c r="AW395" s="146"/>
      <c r="AX395" s="146"/>
      <c r="AY395" s="146"/>
      <c r="AZ395" s="146"/>
      <c r="BA395" s="146"/>
      <c r="BB395" s="146"/>
      <c r="BC395" s="146"/>
      <c r="BD395" s="146"/>
      <c r="BE395" s="455"/>
      <c r="BF395" s="455"/>
      <c r="BG395" s="455"/>
      <c r="BH395" s="455"/>
      <c r="BI395" s="455"/>
      <c r="BJ395" s="455"/>
      <c r="BK395" s="455"/>
      <c r="BL395" s="455"/>
      <c r="BM395" s="455"/>
      <c r="BN395" s="455"/>
      <c r="BO395" s="455"/>
      <c r="BP395" s="455"/>
      <c r="BQ395" s="455"/>
      <c r="BR395" s="455"/>
      <c r="BS395" s="455"/>
      <c r="BT395" s="455"/>
      <c r="BU395" s="455"/>
      <c r="BV395" s="455"/>
      <c r="BW395" s="455"/>
      <c r="BX395" s="455"/>
      <c r="BY395" s="455"/>
    </row>
    <row r="396" spans="1:77" customFormat="1" ht="12.75">
      <c r="A396" s="145"/>
      <c r="B396" s="145"/>
      <c r="C396" s="145"/>
      <c r="D396" s="145"/>
      <c r="E396" s="145"/>
      <c r="F396" s="145"/>
      <c r="G396" s="145"/>
      <c r="H396" s="145"/>
      <c r="I396" s="210"/>
      <c r="J396" s="145"/>
      <c r="K396" s="145"/>
      <c r="L396" s="145"/>
      <c r="M396" s="145"/>
      <c r="N396" s="145"/>
      <c r="O396" s="145"/>
      <c r="P396" s="145"/>
      <c r="Q396" s="145"/>
      <c r="R396" s="145"/>
      <c r="S396" s="146"/>
      <c r="T396" s="462"/>
      <c r="U396" s="456"/>
      <c r="V396" s="455"/>
      <c r="W396" s="450"/>
      <c r="X396" s="450"/>
      <c r="Y396" s="450"/>
      <c r="Z396" s="450"/>
      <c r="AA396" s="450"/>
      <c r="AB396" s="408"/>
      <c r="AC396" s="450"/>
      <c r="AD396" s="450"/>
      <c r="AE396" s="450"/>
      <c r="AF396" s="450"/>
      <c r="AG396" s="450"/>
      <c r="AH396" s="450"/>
      <c r="AI396" s="455"/>
      <c r="AJ396" s="146"/>
      <c r="AK396" s="146"/>
      <c r="AL396" s="146"/>
      <c r="AM396" s="146"/>
      <c r="AN396" s="146"/>
      <c r="AO396" s="146"/>
      <c r="AP396" s="146"/>
      <c r="AQ396" s="146"/>
      <c r="AR396" s="146"/>
      <c r="AS396" s="146"/>
      <c r="AT396" s="146"/>
      <c r="AU396" s="146"/>
      <c r="AV396" s="146"/>
      <c r="AW396" s="146"/>
      <c r="AX396" s="146"/>
      <c r="AY396" s="146"/>
      <c r="AZ396" s="146"/>
      <c r="BA396" s="146"/>
      <c r="BB396" s="146"/>
      <c r="BC396" s="146"/>
      <c r="BD396" s="146"/>
      <c r="BE396" s="455"/>
      <c r="BF396" s="455"/>
      <c r="BG396" s="455"/>
      <c r="BH396" s="455"/>
      <c r="BI396" s="455"/>
      <c r="BJ396" s="455"/>
      <c r="BK396" s="455"/>
      <c r="BL396" s="455"/>
      <c r="BM396" s="455"/>
      <c r="BN396" s="455"/>
      <c r="BO396" s="455"/>
      <c r="BP396" s="455"/>
      <c r="BQ396" s="455"/>
      <c r="BR396" s="455"/>
      <c r="BS396" s="455"/>
      <c r="BT396" s="455"/>
      <c r="BU396" s="455"/>
      <c r="BV396" s="455"/>
      <c r="BW396" s="455"/>
      <c r="BX396" s="455"/>
      <c r="BY396" s="455"/>
    </row>
  </sheetData>
  <customSheetViews>
    <customSheetView guid="{7398011F-6792-457D-9968-3CBE3236EAF9}" scale="85" showPageBreaks="1" printArea="1" view="pageBreakPreview">
      <selection activeCell="O50" sqref="O50"/>
      <rowBreaks count="2" manualBreakCount="2">
        <brk id="51" max="7" man="1"/>
        <brk id="84" max="7"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6:H6"/>
    <mergeCell ref="A4:H4"/>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13&amp;R&amp;"Calibri Light,Regular"&amp;10Dirección Ejecutiva
Sub Dirección de Gestión de Información</oddFooter>
  </headerFooter>
  <rowBreaks count="2" manualBreakCount="2">
    <brk id="51" max="7" man="1"/>
    <brk id="84" max="7" man="1"/>
  </rowBreak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E264"/>
  <sheetViews>
    <sheetView view="pageBreakPreview" topLeftCell="A19" zoomScaleNormal="100" zoomScaleSheetLayoutView="100" workbookViewId="0">
      <selection activeCell="L27" sqref="L27"/>
    </sheetView>
  </sheetViews>
  <sheetFormatPr defaultRowHeight="11.25"/>
  <cols>
    <col min="1" max="1" width="36" style="145" customWidth="1"/>
    <col min="2" max="2" width="33.5" style="145" bestFit="1" customWidth="1"/>
    <col min="3" max="3" width="29.83203125" style="145" bestFit="1"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0" customWidth="1"/>
    <col min="11" max="11" width="1.5" style="145" customWidth="1"/>
    <col min="12" max="14" width="9.33203125" style="145"/>
    <col min="15" max="15" width="6.5" style="504" bestFit="1" customWidth="1"/>
    <col min="16" max="16" width="5.83203125" style="504" bestFit="1" customWidth="1"/>
    <col min="17" max="17" width="21.6640625" style="504" bestFit="1" customWidth="1"/>
    <col min="18" max="18" width="20.5" style="504" bestFit="1" customWidth="1"/>
    <col min="19" max="19" width="29.5" style="504" bestFit="1" customWidth="1"/>
    <col min="20" max="20" width="35.83203125" style="504" bestFit="1" customWidth="1"/>
    <col min="21" max="21" width="28" style="504" bestFit="1" customWidth="1"/>
    <col min="22" max="23" width="9.33203125" style="504"/>
    <col min="24" max="25" width="21" style="504" customWidth="1"/>
    <col min="26" max="26" width="30" style="504" customWidth="1"/>
    <col min="27" max="29" width="7.33203125" style="504" customWidth="1"/>
    <col min="30" max="30" width="10.5" style="504" customWidth="1"/>
    <col min="31" max="31" width="9.33203125" style="504"/>
    <col min="32" max="16384" width="9.33203125" style="145"/>
  </cols>
  <sheetData>
    <row r="1" spans="1:30" ht="14.1" customHeight="1">
      <c r="A1" s="203"/>
      <c r="B1" s="204"/>
      <c r="C1" s="204"/>
      <c r="D1" s="204"/>
      <c r="E1" s="204"/>
      <c r="F1" s="204"/>
      <c r="G1" s="205"/>
      <c r="H1" s="205"/>
      <c r="I1" s="206"/>
      <c r="J1" s="206"/>
      <c r="K1" s="144"/>
    </row>
    <row r="2" spans="1:30" ht="14.1" customHeight="1">
      <c r="A2" s="207"/>
      <c r="B2" s="208"/>
      <c r="C2" s="208"/>
      <c r="D2" s="208"/>
      <c r="E2" s="208"/>
      <c r="F2" s="208"/>
      <c r="G2" s="209"/>
      <c r="H2" s="209"/>
      <c r="I2" s="209"/>
      <c r="J2" s="209"/>
      <c r="K2" s="147"/>
    </row>
    <row r="3" spans="1:30" ht="14.25">
      <c r="A3" s="207"/>
      <c r="B3" s="208"/>
      <c r="C3" s="208"/>
      <c r="D3" s="208"/>
      <c r="E3" s="208"/>
      <c r="F3" s="208"/>
      <c r="G3" s="209"/>
      <c r="H3" s="209"/>
      <c r="I3" s="209"/>
      <c r="J3" s="209"/>
      <c r="K3" s="147"/>
      <c r="X3" s="583" t="s">
        <v>170</v>
      </c>
      <c r="Y3" s="600">
        <v>2</v>
      </c>
    </row>
    <row r="4" spans="1:30" ht="20.25">
      <c r="A4" s="904" t="s">
        <v>263</v>
      </c>
      <c r="B4" s="904"/>
      <c r="C4" s="904"/>
      <c r="D4" s="904"/>
      <c r="E4" s="904"/>
      <c r="F4" s="904"/>
      <c r="G4" s="904"/>
      <c r="H4" s="904"/>
      <c r="I4" s="494"/>
      <c r="J4" s="700"/>
      <c r="K4" s="148"/>
      <c r="X4" s="583" t="s">
        <v>241</v>
      </c>
      <c r="Y4" s="584" t="s">
        <v>259</v>
      </c>
    </row>
    <row r="5" spans="1:30" ht="15.95" customHeight="1">
      <c r="A5" s="210"/>
      <c r="B5" s="211"/>
      <c r="C5" s="213"/>
      <c r="D5" s="214"/>
      <c r="E5" s="214"/>
      <c r="F5" s="212"/>
      <c r="G5" s="215"/>
      <c r="H5" s="215"/>
      <c r="I5" s="216"/>
      <c r="J5" s="212"/>
      <c r="K5" s="148"/>
      <c r="O5" s="527" t="s">
        <v>240</v>
      </c>
      <c r="P5" s="520" t="s">
        <v>170</v>
      </c>
      <c r="Q5" s="520" t="s">
        <v>241</v>
      </c>
      <c r="R5" s="520" t="s">
        <v>242</v>
      </c>
      <c r="S5" s="520" t="s">
        <v>243</v>
      </c>
      <c r="T5" s="520" t="s">
        <v>244</v>
      </c>
      <c r="U5" s="528" t="s">
        <v>245</v>
      </c>
    </row>
    <row r="6" spans="1:30" ht="36">
      <c r="A6" s="495" t="s">
        <v>242</v>
      </c>
      <c r="B6" s="492" t="s">
        <v>243</v>
      </c>
      <c r="C6" s="492" t="s">
        <v>244</v>
      </c>
      <c r="D6" s="492" t="s">
        <v>610</v>
      </c>
      <c r="E6" s="492" t="s">
        <v>611</v>
      </c>
      <c r="F6" s="492" t="s">
        <v>612</v>
      </c>
      <c r="G6" s="493" t="s">
        <v>586</v>
      </c>
      <c r="H6" s="493" t="s">
        <v>585</v>
      </c>
      <c r="I6" s="216"/>
      <c r="J6" s="212"/>
      <c r="K6" s="149"/>
      <c r="O6" s="529">
        <v>2015</v>
      </c>
      <c r="P6" s="517">
        <v>1</v>
      </c>
      <c r="Q6" s="518" t="s">
        <v>246</v>
      </c>
      <c r="R6" s="518" t="s">
        <v>247</v>
      </c>
      <c r="S6" s="518" t="s">
        <v>248</v>
      </c>
      <c r="T6" s="519" t="s">
        <v>249</v>
      </c>
      <c r="U6" s="530">
        <v>2.4700000000000002</v>
      </c>
      <c r="X6" s="585" t="s">
        <v>260</v>
      </c>
      <c r="Y6" s="586"/>
      <c r="Z6" s="586"/>
      <c r="AA6" s="585" t="s">
        <v>240</v>
      </c>
      <c r="AB6" s="586"/>
      <c r="AC6" s="586"/>
      <c r="AD6" s="587"/>
    </row>
    <row r="7" spans="1:30" ht="14.25" customHeight="1">
      <c r="A7" s="496" t="s">
        <v>247</v>
      </c>
      <c r="B7" s="496" t="s">
        <v>248</v>
      </c>
      <c r="C7" s="496" t="s">
        <v>262</v>
      </c>
      <c r="D7" s="497">
        <v>595.1</v>
      </c>
      <c r="E7" s="497">
        <v>175.6</v>
      </c>
      <c r="F7" s="497">
        <v>11.96666667</v>
      </c>
      <c r="G7" s="503">
        <f>+E7/F7-1</f>
        <v>13.674094703433399</v>
      </c>
      <c r="H7" s="503">
        <f>+D7/E7-1</f>
        <v>2.3889521640091118</v>
      </c>
      <c r="I7" s="216"/>
      <c r="J7" s="212"/>
      <c r="K7" s="150"/>
      <c r="O7" s="531">
        <v>2015</v>
      </c>
      <c r="P7" s="509">
        <f>+P6+1</f>
        <v>2</v>
      </c>
      <c r="Q7" s="510" t="s">
        <v>246</v>
      </c>
      <c r="R7" s="510" t="s">
        <v>247</v>
      </c>
      <c r="S7" s="510" t="s">
        <v>248</v>
      </c>
      <c r="T7" s="511" t="s">
        <v>249</v>
      </c>
      <c r="U7" s="532">
        <v>11.96666667</v>
      </c>
      <c r="X7" s="585" t="s">
        <v>242</v>
      </c>
      <c r="Y7" s="585" t="s">
        <v>243</v>
      </c>
      <c r="Z7" s="585" t="s">
        <v>244</v>
      </c>
      <c r="AA7" s="588">
        <v>2017</v>
      </c>
      <c r="AB7" s="589">
        <v>2016</v>
      </c>
      <c r="AC7" s="589">
        <v>2015</v>
      </c>
      <c r="AD7" s="590" t="s">
        <v>99</v>
      </c>
    </row>
    <row r="8" spans="1:30" ht="14.25" customHeight="1">
      <c r="A8" s="954" t="s">
        <v>250</v>
      </c>
      <c r="B8" s="834" t="s">
        <v>257</v>
      </c>
      <c r="C8" s="834" t="s">
        <v>258</v>
      </c>
      <c r="D8" s="835"/>
      <c r="E8" s="835">
        <v>0</v>
      </c>
      <c r="F8" s="835">
        <v>0</v>
      </c>
      <c r="G8" s="836"/>
      <c r="H8" s="836"/>
      <c r="I8" s="216"/>
      <c r="J8" s="212"/>
      <c r="K8" s="151"/>
      <c r="O8" s="531">
        <v>2015</v>
      </c>
      <c r="P8" s="509">
        <f t="shared" ref="P8:P17" si="0">+P7+1</f>
        <v>3</v>
      </c>
      <c r="Q8" s="510" t="s">
        <v>246</v>
      </c>
      <c r="R8" s="510" t="s">
        <v>247</v>
      </c>
      <c r="S8" s="510" t="s">
        <v>248</v>
      </c>
      <c r="T8" s="511" t="s">
        <v>249</v>
      </c>
      <c r="U8" s="532">
        <v>42.366666666666674</v>
      </c>
      <c r="W8" s="504" t="s">
        <v>248</v>
      </c>
      <c r="X8" s="591" t="s">
        <v>247</v>
      </c>
      <c r="Y8" s="591" t="s">
        <v>248</v>
      </c>
      <c r="Z8" s="591" t="s">
        <v>249</v>
      </c>
      <c r="AA8" s="592">
        <v>595.1</v>
      </c>
      <c r="AB8" s="593">
        <v>175.6</v>
      </c>
      <c r="AC8" s="593">
        <v>11.96666667</v>
      </c>
      <c r="AD8" s="594">
        <v>782.66666667000004</v>
      </c>
    </row>
    <row r="9" spans="1:30" ht="14.25" customHeight="1">
      <c r="A9" s="955"/>
      <c r="B9" s="834" t="s">
        <v>251</v>
      </c>
      <c r="C9" s="837" t="s">
        <v>264</v>
      </c>
      <c r="D9" s="835"/>
      <c r="E9" s="835">
        <v>7.5833333329999997</v>
      </c>
      <c r="F9" s="835">
        <v>15.06666667</v>
      </c>
      <c r="G9" s="836">
        <f>+E9/F9-1</f>
        <v>-0.49668141606268112</v>
      </c>
      <c r="H9" s="836"/>
      <c r="I9" s="216"/>
      <c r="J9" s="212"/>
      <c r="K9" s="151"/>
      <c r="O9" s="531">
        <v>2015</v>
      </c>
      <c r="P9" s="509">
        <f t="shared" si="0"/>
        <v>4</v>
      </c>
      <c r="Q9" s="510" t="s">
        <v>246</v>
      </c>
      <c r="R9" s="510" t="s">
        <v>247</v>
      </c>
      <c r="S9" s="510" t="s">
        <v>248</v>
      </c>
      <c r="T9" s="511" t="s">
        <v>249</v>
      </c>
      <c r="U9" s="532">
        <v>12.2</v>
      </c>
      <c r="W9" s="504" t="s">
        <v>257</v>
      </c>
      <c r="X9" s="591" t="s">
        <v>250</v>
      </c>
      <c r="Y9" s="591" t="s">
        <v>257</v>
      </c>
      <c r="Z9" s="591" t="s">
        <v>258</v>
      </c>
      <c r="AA9" s="592"/>
      <c r="AB9" s="593">
        <v>0</v>
      </c>
      <c r="AC9" s="593">
        <v>0</v>
      </c>
      <c r="AD9" s="594">
        <v>0</v>
      </c>
    </row>
    <row r="10" spans="1:30" ht="14.25" customHeight="1">
      <c r="A10" s="955"/>
      <c r="B10" s="834" t="s">
        <v>253</v>
      </c>
      <c r="C10" s="834" t="s">
        <v>254</v>
      </c>
      <c r="D10" s="835">
        <v>32.25</v>
      </c>
      <c r="E10" s="835">
        <v>5.45</v>
      </c>
      <c r="F10" s="835">
        <v>0</v>
      </c>
      <c r="G10" s="836"/>
      <c r="H10" s="836">
        <f>+D10/E10-1</f>
        <v>4.9174311926605503</v>
      </c>
      <c r="I10" s="216"/>
      <c r="J10" s="212"/>
      <c r="K10" s="152"/>
      <c r="O10" s="531">
        <v>2015</v>
      </c>
      <c r="P10" s="509">
        <f t="shared" si="0"/>
        <v>5</v>
      </c>
      <c r="Q10" s="510" t="s">
        <v>246</v>
      </c>
      <c r="R10" s="510" t="s">
        <v>247</v>
      </c>
      <c r="S10" s="510" t="s">
        <v>248</v>
      </c>
      <c r="T10" s="511" t="s">
        <v>249</v>
      </c>
      <c r="U10" s="532">
        <v>39.619999999999997</v>
      </c>
      <c r="W10" s="504" t="s">
        <v>251</v>
      </c>
      <c r="X10" s="512"/>
      <c r="Y10" s="591" t="s">
        <v>251</v>
      </c>
      <c r="Z10" s="591" t="s">
        <v>252</v>
      </c>
      <c r="AA10" s="592"/>
      <c r="AB10" s="593">
        <v>7.5833333329999997</v>
      </c>
      <c r="AC10" s="593">
        <v>15.06666667</v>
      </c>
      <c r="AD10" s="594">
        <v>22.650000002999999</v>
      </c>
    </row>
    <row r="11" spans="1:30" ht="14.25" customHeight="1">
      <c r="A11" s="956"/>
      <c r="B11" s="834" t="s">
        <v>255</v>
      </c>
      <c r="C11" s="834" t="s">
        <v>256</v>
      </c>
      <c r="D11" s="835"/>
      <c r="E11" s="835">
        <v>0</v>
      </c>
      <c r="F11" s="835">
        <v>0</v>
      </c>
      <c r="G11" s="836"/>
      <c r="H11" s="836"/>
      <c r="I11" s="216"/>
      <c r="J11" s="212"/>
      <c r="K11" s="155"/>
      <c r="N11" s="389"/>
      <c r="O11" s="531">
        <v>2015</v>
      </c>
      <c r="P11" s="509">
        <f t="shared" si="0"/>
        <v>6</v>
      </c>
      <c r="Q11" s="510" t="s">
        <v>246</v>
      </c>
      <c r="R11" s="510" t="s">
        <v>247</v>
      </c>
      <c r="S11" s="510" t="s">
        <v>248</v>
      </c>
      <c r="T11" s="511" t="s">
        <v>249</v>
      </c>
      <c r="U11" s="532">
        <v>23.55</v>
      </c>
      <c r="W11" s="504" t="s">
        <v>253</v>
      </c>
      <c r="X11" s="512"/>
      <c r="Y11" s="591" t="s">
        <v>253</v>
      </c>
      <c r="Z11" s="591" t="s">
        <v>254</v>
      </c>
      <c r="AA11" s="592">
        <v>32.25</v>
      </c>
      <c r="AB11" s="593">
        <v>5.45</v>
      </c>
      <c r="AC11" s="593">
        <v>0</v>
      </c>
      <c r="AD11" s="594">
        <v>37.700000000000003</v>
      </c>
    </row>
    <row r="12" spans="1:30" ht="14.25" customHeight="1">
      <c r="A12" s="498" t="s">
        <v>261</v>
      </c>
      <c r="B12" s="499"/>
      <c r="C12" s="500"/>
      <c r="D12" s="501">
        <f>SUM(D7:D11)</f>
        <v>627.35</v>
      </c>
      <c r="E12" s="501">
        <f>SUM(E7:E11)</f>
        <v>188.633333333</v>
      </c>
      <c r="F12" s="501">
        <f>SUM(F7:F11)</f>
        <v>27.033333339999999</v>
      </c>
      <c r="G12" s="502">
        <f>+E12/F12-1</f>
        <v>5.977805177058495</v>
      </c>
      <c r="H12" s="502">
        <f>+D12/E12-1</f>
        <v>2.3257642693114082</v>
      </c>
      <c r="I12" s="216"/>
      <c r="J12" s="212"/>
      <c r="K12" s="155"/>
      <c r="N12" s="389"/>
      <c r="O12" s="531">
        <v>2015</v>
      </c>
      <c r="P12" s="509">
        <f t="shared" si="0"/>
        <v>7</v>
      </c>
      <c r="Q12" s="510" t="s">
        <v>246</v>
      </c>
      <c r="R12" s="510" t="s">
        <v>247</v>
      </c>
      <c r="S12" s="510" t="s">
        <v>248</v>
      </c>
      <c r="T12" s="511" t="s">
        <v>249</v>
      </c>
      <c r="U12" s="532">
        <v>22.83</v>
      </c>
      <c r="W12" s="504" t="s">
        <v>255</v>
      </c>
      <c r="X12" s="512"/>
      <c r="Y12" s="591" t="s">
        <v>255</v>
      </c>
      <c r="Z12" s="591" t="s">
        <v>256</v>
      </c>
      <c r="AA12" s="592"/>
      <c r="AB12" s="593">
        <v>0</v>
      </c>
      <c r="AC12" s="593">
        <v>0</v>
      </c>
      <c r="AD12" s="594">
        <v>0</v>
      </c>
    </row>
    <row r="13" spans="1:30" ht="15">
      <c r="A13" s="210"/>
      <c r="B13" s="211"/>
      <c r="C13" s="213"/>
      <c r="D13" s="214"/>
      <c r="E13" s="214"/>
      <c r="F13" s="212"/>
      <c r="G13" s="215"/>
      <c r="H13" s="231"/>
      <c r="I13" s="216"/>
      <c r="J13" s="212"/>
      <c r="K13" s="155"/>
      <c r="N13" s="389"/>
      <c r="O13" s="531">
        <v>2015</v>
      </c>
      <c r="P13" s="509">
        <f t="shared" si="0"/>
        <v>8</v>
      </c>
      <c r="Q13" s="510" t="s">
        <v>246</v>
      </c>
      <c r="R13" s="510" t="s">
        <v>247</v>
      </c>
      <c r="S13" s="510" t="s">
        <v>248</v>
      </c>
      <c r="T13" s="511" t="s">
        <v>249</v>
      </c>
      <c r="U13" s="532">
        <v>19.649999999999999</v>
      </c>
      <c r="X13" s="595" t="s">
        <v>99</v>
      </c>
      <c r="Y13" s="596"/>
      <c r="Z13" s="596"/>
      <c r="AA13" s="597">
        <v>627.35</v>
      </c>
      <c r="AB13" s="598">
        <v>188.633333333</v>
      </c>
      <c r="AC13" s="598">
        <v>27.033333339999999</v>
      </c>
      <c r="AD13" s="599">
        <v>843.01666667300003</v>
      </c>
    </row>
    <row r="14" spans="1:30" ht="14.25" customHeight="1">
      <c r="A14" s="210"/>
      <c r="B14" s="211"/>
      <c r="C14" s="213"/>
      <c r="D14" s="214"/>
      <c r="E14" s="214"/>
      <c r="F14" s="212"/>
      <c r="G14" s="215"/>
      <c r="H14" s="231"/>
      <c r="N14" s="389"/>
      <c r="O14" s="531">
        <v>2015</v>
      </c>
      <c r="P14" s="509">
        <f t="shared" si="0"/>
        <v>9</v>
      </c>
      <c r="Q14" s="510" t="s">
        <v>246</v>
      </c>
      <c r="R14" s="510" t="s">
        <v>247</v>
      </c>
      <c r="S14" s="510" t="s">
        <v>248</v>
      </c>
      <c r="T14" s="511" t="s">
        <v>249</v>
      </c>
      <c r="U14" s="532">
        <v>71.183000000000007</v>
      </c>
      <c r="X14" s="508"/>
      <c r="Y14" s="508"/>
      <c r="Z14" s="508"/>
      <c r="AA14" s="508"/>
      <c r="AB14" s="508"/>
      <c r="AC14" s="508"/>
      <c r="AD14" s="508"/>
    </row>
    <row r="15" spans="1:30" ht="14.25" customHeight="1">
      <c r="A15" s="210"/>
      <c r="B15" s="211"/>
      <c r="C15" s="213"/>
      <c r="D15" s="214"/>
      <c r="E15" s="214"/>
      <c r="F15" s="212"/>
      <c r="G15" s="215"/>
      <c r="H15" s="231"/>
      <c r="I15" s="216"/>
      <c r="J15" s="212"/>
      <c r="K15" s="155"/>
      <c r="N15" s="389"/>
      <c r="O15" s="531">
        <v>2015</v>
      </c>
      <c r="P15" s="509">
        <f t="shared" si="0"/>
        <v>10</v>
      </c>
      <c r="Q15" s="510" t="s">
        <v>246</v>
      </c>
      <c r="R15" s="510" t="s">
        <v>247</v>
      </c>
      <c r="S15" s="510" t="s">
        <v>248</v>
      </c>
      <c r="T15" s="511" t="s">
        <v>249</v>
      </c>
      <c r="U15" s="532">
        <v>278.5</v>
      </c>
      <c r="X15" s="508"/>
      <c r="Y15" s="508"/>
      <c r="Z15" s="508"/>
      <c r="AA15" s="508"/>
      <c r="AB15" s="508"/>
      <c r="AC15" s="508"/>
      <c r="AD15" s="508"/>
    </row>
    <row r="16" spans="1:30" ht="14.25" customHeight="1">
      <c r="A16" s="210"/>
      <c r="B16" s="211"/>
      <c r="C16" s="213"/>
      <c r="D16" s="214"/>
      <c r="E16" s="214"/>
      <c r="F16" s="212"/>
      <c r="G16" s="215"/>
      <c r="H16" s="231"/>
      <c r="I16" s="216"/>
      <c r="J16" s="212"/>
      <c r="K16" s="155"/>
      <c r="O16" s="531">
        <v>2015</v>
      </c>
      <c r="P16" s="509">
        <f t="shared" si="0"/>
        <v>11</v>
      </c>
      <c r="Q16" s="510" t="s">
        <v>246</v>
      </c>
      <c r="R16" s="510" t="s">
        <v>247</v>
      </c>
      <c r="S16" s="510" t="s">
        <v>248</v>
      </c>
      <c r="T16" s="511" t="s">
        <v>249</v>
      </c>
      <c r="U16" s="532">
        <v>177.3</v>
      </c>
      <c r="X16" s="508"/>
      <c r="Y16" s="508"/>
      <c r="Z16" s="508"/>
      <c r="AA16" s="508"/>
      <c r="AB16" s="508"/>
      <c r="AC16" s="508"/>
      <c r="AD16" s="508"/>
    </row>
    <row r="17" spans="1:31" ht="14.25" customHeight="1">
      <c r="A17" s="210"/>
      <c r="B17" s="211"/>
      <c r="C17" s="213"/>
      <c r="D17" s="214"/>
      <c r="E17" s="214"/>
      <c r="F17" s="212"/>
      <c r="G17" s="215"/>
      <c r="H17" s="215"/>
      <c r="I17" s="216"/>
      <c r="J17" s="212"/>
      <c r="K17" s="155"/>
      <c r="O17" s="531">
        <v>2015</v>
      </c>
      <c r="P17" s="509">
        <f t="shared" si="0"/>
        <v>12</v>
      </c>
      <c r="Q17" s="510" t="s">
        <v>246</v>
      </c>
      <c r="R17" s="510" t="s">
        <v>247</v>
      </c>
      <c r="S17" s="510" t="s">
        <v>248</v>
      </c>
      <c r="T17" s="511" t="s">
        <v>249</v>
      </c>
      <c r="U17" s="532">
        <v>367.9</v>
      </c>
      <c r="X17" s="508"/>
      <c r="Y17" s="508"/>
      <c r="Z17" s="508"/>
      <c r="AA17" s="508"/>
      <c r="AB17" s="508"/>
      <c r="AC17" s="508"/>
      <c r="AD17" s="508"/>
    </row>
    <row r="18" spans="1:31" ht="14.25" customHeight="1">
      <c r="A18" s="210"/>
      <c r="B18" s="211"/>
      <c r="C18" s="213"/>
      <c r="D18" s="214"/>
      <c r="E18" s="214"/>
      <c r="F18" s="212"/>
      <c r="G18" s="215"/>
      <c r="H18" s="215"/>
      <c r="I18" s="216"/>
      <c r="J18" s="212"/>
      <c r="K18" s="166"/>
      <c r="O18" s="531">
        <v>2016</v>
      </c>
      <c r="P18" s="509">
        <v>1</v>
      </c>
      <c r="Q18" s="510" t="s">
        <v>246</v>
      </c>
      <c r="R18" s="510" t="s">
        <v>247</v>
      </c>
      <c r="S18" s="510" t="s">
        <v>248</v>
      </c>
      <c r="T18" s="511" t="s">
        <v>249</v>
      </c>
      <c r="U18" s="532">
        <v>150.55000000000001</v>
      </c>
      <c r="X18" s="508"/>
      <c r="Y18" s="508"/>
      <c r="Z18" s="508"/>
      <c r="AA18" s="508"/>
      <c r="AB18" s="508"/>
      <c r="AC18" s="508"/>
      <c r="AD18" s="508"/>
    </row>
    <row r="19" spans="1:31" ht="14.25" customHeight="1">
      <c r="A19" s="210"/>
      <c r="B19" s="211"/>
      <c r="C19" s="213"/>
      <c r="D19" s="214"/>
      <c r="E19" s="214"/>
      <c r="F19" s="212"/>
      <c r="G19" s="215"/>
      <c r="H19" s="215"/>
      <c r="I19" s="216"/>
      <c r="J19" s="212"/>
      <c r="K19" s="166"/>
      <c r="O19" s="531">
        <v>2016</v>
      </c>
      <c r="P19" s="509">
        <f>+P18+1</f>
        <v>2</v>
      </c>
      <c r="Q19" s="510" t="s">
        <v>246</v>
      </c>
      <c r="R19" s="510" t="s">
        <v>247</v>
      </c>
      <c r="S19" s="510" t="s">
        <v>248</v>
      </c>
      <c r="T19" s="511" t="s">
        <v>249</v>
      </c>
      <c r="U19" s="532">
        <v>175.6</v>
      </c>
      <c r="X19" s="508"/>
      <c r="Y19" s="508"/>
      <c r="Z19" s="508"/>
      <c r="AA19" s="508"/>
      <c r="AB19" s="508"/>
      <c r="AC19" s="508"/>
      <c r="AD19" s="508"/>
    </row>
    <row r="20" spans="1:31" ht="14.25" customHeight="1">
      <c r="A20" s="210"/>
      <c r="B20" s="211"/>
      <c r="C20" s="213"/>
      <c r="D20" s="214"/>
      <c r="E20" s="214"/>
      <c r="F20" s="212"/>
      <c r="G20" s="215"/>
      <c r="H20" s="215"/>
      <c r="I20" s="216"/>
      <c r="J20" s="212"/>
      <c r="K20" s="172"/>
      <c r="O20" s="531">
        <v>2016</v>
      </c>
      <c r="P20" s="509">
        <f>+P19+1</f>
        <v>3</v>
      </c>
      <c r="Q20" s="510" t="s">
        <v>246</v>
      </c>
      <c r="R20" s="510" t="s">
        <v>247</v>
      </c>
      <c r="S20" s="510" t="s">
        <v>248</v>
      </c>
      <c r="T20" s="511" t="s">
        <v>249</v>
      </c>
      <c r="U20" s="532">
        <v>36.31666666666667</v>
      </c>
      <c r="X20" s="508"/>
      <c r="Y20" s="508"/>
      <c r="Z20" s="508"/>
      <c r="AA20" s="508"/>
      <c r="AB20" s="508"/>
      <c r="AC20" s="508"/>
      <c r="AD20" s="508"/>
    </row>
    <row r="21" spans="1:31" s="173" customFormat="1" ht="14.25" customHeight="1">
      <c r="A21" s="210"/>
      <c r="B21" s="211"/>
      <c r="C21" s="213"/>
      <c r="D21" s="214"/>
      <c r="E21" s="214"/>
      <c r="F21" s="212"/>
      <c r="G21" s="215"/>
      <c r="H21" s="215"/>
      <c r="I21" s="216"/>
      <c r="J21" s="212"/>
      <c r="K21" s="166"/>
      <c r="O21" s="531">
        <v>2016</v>
      </c>
      <c r="P21" s="509">
        <f t="shared" ref="P21:P29" si="1">+P20+1</f>
        <v>4</v>
      </c>
      <c r="Q21" s="510" t="s">
        <v>246</v>
      </c>
      <c r="R21" s="510" t="s">
        <v>247</v>
      </c>
      <c r="S21" s="510" t="s">
        <v>248</v>
      </c>
      <c r="T21" s="511" t="s">
        <v>249</v>
      </c>
      <c r="U21" s="532">
        <v>54.6</v>
      </c>
      <c r="V21" s="513"/>
      <c r="W21" s="513"/>
      <c r="X21" s="508"/>
      <c r="Y21" s="508"/>
      <c r="Z21" s="508"/>
      <c r="AA21" s="508"/>
      <c r="AB21" s="508"/>
      <c r="AC21" s="508"/>
      <c r="AD21" s="508"/>
      <c r="AE21" s="513"/>
    </row>
    <row r="22" spans="1:31" s="173" customFormat="1" ht="14.25" customHeight="1">
      <c r="A22" s="210"/>
      <c r="B22" s="211"/>
      <c r="C22" s="213"/>
      <c r="D22" s="214"/>
      <c r="E22" s="214"/>
      <c r="F22" s="212"/>
      <c r="G22" s="215"/>
      <c r="H22" s="215"/>
      <c r="I22" s="216"/>
      <c r="J22" s="212"/>
      <c r="K22" s="166"/>
      <c r="O22" s="531">
        <v>2016</v>
      </c>
      <c r="P22" s="509">
        <f t="shared" si="1"/>
        <v>5</v>
      </c>
      <c r="Q22" s="510" t="s">
        <v>246</v>
      </c>
      <c r="R22" s="510" t="s">
        <v>247</v>
      </c>
      <c r="S22" s="510" t="s">
        <v>248</v>
      </c>
      <c r="T22" s="511" t="s">
        <v>249</v>
      </c>
      <c r="U22" s="532">
        <v>309.91666670000001</v>
      </c>
      <c r="V22" s="513"/>
      <c r="W22" s="513"/>
      <c r="X22" s="508"/>
      <c r="Y22" s="508"/>
      <c r="Z22" s="508"/>
      <c r="AA22" s="508"/>
      <c r="AB22" s="508"/>
      <c r="AC22" s="508"/>
      <c r="AD22" s="508"/>
      <c r="AE22" s="513"/>
    </row>
    <row r="23" spans="1:31" s="173" customFormat="1" ht="14.25" customHeight="1">
      <c r="A23" s="210"/>
      <c r="B23" s="211"/>
      <c r="C23" s="213"/>
      <c r="D23" s="214"/>
      <c r="E23" s="214"/>
      <c r="F23" s="212"/>
      <c r="G23" s="215"/>
      <c r="H23" s="215"/>
      <c r="I23" s="216"/>
      <c r="J23" s="212"/>
      <c r="K23" s="166"/>
      <c r="O23" s="531">
        <v>2016</v>
      </c>
      <c r="P23" s="509">
        <f t="shared" si="1"/>
        <v>6</v>
      </c>
      <c r="Q23" s="510" t="s">
        <v>246</v>
      </c>
      <c r="R23" s="510" t="s">
        <v>247</v>
      </c>
      <c r="S23" s="510" t="s">
        <v>248</v>
      </c>
      <c r="T23" s="511" t="s">
        <v>249</v>
      </c>
      <c r="U23" s="532">
        <v>209.4555556</v>
      </c>
      <c r="V23" s="513"/>
      <c r="W23" s="513"/>
      <c r="X23" s="508"/>
      <c r="Y23" s="508"/>
      <c r="Z23" s="508"/>
      <c r="AA23" s="508"/>
      <c r="AB23" s="508"/>
      <c r="AC23" s="508"/>
      <c r="AD23" s="508"/>
      <c r="AE23" s="513"/>
    </row>
    <row r="24" spans="1:31" s="173" customFormat="1" ht="14.25" customHeight="1">
      <c r="A24" s="210"/>
      <c r="B24" s="211"/>
      <c r="C24" s="213"/>
      <c r="D24" s="214"/>
      <c r="E24" s="214"/>
      <c r="F24" s="212"/>
      <c r="G24" s="215"/>
      <c r="H24" s="215"/>
      <c r="I24" s="216"/>
      <c r="J24" s="212"/>
      <c r="K24" s="166"/>
      <c r="O24" s="531">
        <v>2016</v>
      </c>
      <c r="P24" s="509">
        <f t="shared" si="1"/>
        <v>7</v>
      </c>
      <c r="Q24" s="510" t="s">
        <v>246</v>
      </c>
      <c r="R24" s="510" t="s">
        <v>247</v>
      </c>
      <c r="S24" s="510" t="s">
        <v>248</v>
      </c>
      <c r="T24" s="511" t="s">
        <v>249</v>
      </c>
      <c r="U24" s="532">
        <v>386</v>
      </c>
      <c r="V24" s="513"/>
      <c r="W24" s="513"/>
      <c r="X24" s="513"/>
      <c r="Y24" s="513"/>
      <c r="Z24" s="513"/>
      <c r="AA24" s="513"/>
      <c r="AB24" s="513"/>
      <c r="AC24" s="513"/>
      <c r="AD24" s="513"/>
      <c r="AE24" s="513"/>
    </row>
    <row r="25" spans="1:31" s="173" customFormat="1" ht="14.25" customHeight="1">
      <c r="A25" s="210"/>
      <c r="B25" s="211"/>
      <c r="C25" s="213"/>
      <c r="D25" s="214"/>
      <c r="E25" s="214"/>
      <c r="F25" s="212"/>
      <c r="G25" s="215"/>
      <c r="H25" s="215"/>
      <c r="I25" s="216"/>
      <c r="J25" s="212"/>
      <c r="K25" s="166"/>
      <c r="O25" s="531">
        <v>2016</v>
      </c>
      <c r="P25" s="509">
        <f t="shared" si="1"/>
        <v>8</v>
      </c>
      <c r="Q25" s="510" t="s">
        <v>246</v>
      </c>
      <c r="R25" s="510" t="s">
        <v>247</v>
      </c>
      <c r="S25" s="510" t="s">
        <v>248</v>
      </c>
      <c r="T25" s="511" t="s">
        <v>249</v>
      </c>
      <c r="U25" s="532">
        <v>616.3833333</v>
      </c>
      <c r="V25" s="513"/>
      <c r="W25" s="513"/>
      <c r="X25" s="513"/>
      <c r="Y25" s="513"/>
      <c r="Z25" s="513"/>
      <c r="AA25" s="513"/>
      <c r="AB25" s="513"/>
      <c r="AC25" s="513"/>
      <c r="AD25" s="513"/>
      <c r="AE25" s="513"/>
    </row>
    <row r="26" spans="1:31" s="173" customFormat="1" ht="14.25" customHeight="1">
      <c r="A26" s="210"/>
      <c r="B26" s="211"/>
      <c r="C26" s="213"/>
      <c r="D26" s="214"/>
      <c r="E26" s="214"/>
      <c r="F26" s="212"/>
      <c r="G26" s="215"/>
      <c r="H26" s="215"/>
      <c r="I26" s="216"/>
      <c r="J26" s="256"/>
      <c r="K26" s="166"/>
      <c r="O26" s="531">
        <v>2016</v>
      </c>
      <c r="P26" s="509">
        <f t="shared" si="1"/>
        <v>9</v>
      </c>
      <c r="Q26" s="510" t="s">
        <v>246</v>
      </c>
      <c r="R26" s="510" t="s">
        <v>247</v>
      </c>
      <c r="S26" s="510" t="s">
        <v>248</v>
      </c>
      <c r="T26" s="511" t="s">
        <v>249</v>
      </c>
      <c r="U26" s="532">
        <v>471.91666670000001</v>
      </c>
      <c r="V26" s="513"/>
      <c r="W26" s="513"/>
      <c r="X26" s="513"/>
      <c r="Y26" s="513"/>
      <c r="Z26" s="513"/>
      <c r="AA26" s="513"/>
      <c r="AB26" s="513"/>
      <c r="AC26" s="513"/>
      <c r="AD26" s="513"/>
      <c r="AE26" s="513"/>
    </row>
    <row r="27" spans="1:31" s="173" customFormat="1" ht="14.25" customHeight="1">
      <c r="A27" s="210"/>
      <c r="B27" s="211"/>
      <c r="C27" s="213"/>
      <c r="D27" s="214"/>
      <c r="E27" s="214"/>
      <c r="F27" s="212"/>
      <c r="G27" s="215"/>
      <c r="H27" s="215"/>
      <c r="I27" s="216"/>
      <c r="J27" s="256"/>
      <c r="K27" s="166"/>
      <c r="O27" s="531">
        <v>2016</v>
      </c>
      <c r="P27" s="509">
        <f t="shared" si="1"/>
        <v>10</v>
      </c>
      <c r="Q27" s="510" t="s">
        <v>246</v>
      </c>
      <c r="R27" s="510" t="s">
        <v>247</v>
      </c>
      <c r="S27" s="510" t="s">
        <v>248</v>
      </c>
      <c r="T27" s="511" t="s">
        <v>249</v>
      </c>
      <c r="U27" s="532"/>
      <c r="V27" s="513"/>
      <c r="W27" s="513"/>
      <c r="X27" s="513"/>
      <c r="Y27" s="513"/>
      <c r="Z27" s="513"/>
      <c r="AA27" s="513"/>
      <c r="AB27" s="513"/>
      <c r="AC27" s="513"/>
      <c r="AD27" s="513"/>
      <c r="AE27" s="513"/>
    </row>
    <row r="28" spans="1:31" s="173" customFormat="1" ht="14.25" customHeight="1">
      <c r="A28" s="210"/>
      <c r="B28" s="211"/>
      <c r="C28" s="213"/>
      <c r="D28" s="214"/>
      <c r="E28" s="214"/>
      <c r="F28" s="212"/>
      <c r="G28" s="215"/>
      <c r="H28" s="215"/>
      <c r="I28" s="216"/>
      <c r="J28" s="256"/>
      <c r="K28" s="166"/>
      <c r="O28" s="531">
        <v>2016</v>
      </c>
      <c r="P28" s="509">
        <f t="shared" si="1"/>
        <v>11</v>
      </c>
      <c r="Q28" s="510" t="s">
        <v>246</v>
      </c>
      <c r="R28" s="510" t="s">
        <v>247</v>
      </c>
      <c r="S28" s="510" t="s">
        <v>248</v>
      </c>
      <c r="T28" s="511" t="s">
        <v>249</v>
      </c>
      <c r="U28" s="532"/>
      <c r="V28" s="513"/>
      <c r="W28" s="513"/>
      <c r="X28" s="513"/>
      <c r="Y28" s="513"/>
      <c r="Z28" s="513"/>
      <c r="AA28" s="513"/>
      <c r="AB28" s="513"/>
      <c r="AC28" s="513"/>
      <c r="AD28" s="513"/>
      <c r="AE28" s="513"/>
    </row>
    <row r="29" spans="1:31" s="173" customFormat="1" ht="15">
      <c r="A29" s="210"/>
      <c r="B29" s="211"/>
      <c r="C29" s="213"/>
      <c r="D29" s="214"/>
      <c r="E29" s="214"/>
      <c r="F29" s="212"/>
      <c r="G29" s="215"/>
      <c r="H29" s="215"/>
      <c r="I29" s="231"/>
      <c r="J29" s="256"/>
      <c r="K29" s="166"/>
      <c r="O29" s="533">
        <v>2016</v>
      </c>
      <c r="P29" s="521">
        <f t="shared" si="1"/>
        <v>12</v>
      </c>
      <c r="Q29" s="522" t="s">
        <v>246</v>
      </c>
      <c r="R29" s="522" t="s">
        <v>247</v>
      </c>
      <c r="S29" s="522" t="s">
        <v>248</v>
      </c>
      <c r="T29" s="523" t="s">
        <v>249</v>
      </c>
      <c r="U29" s="534"/>
      <c r="V29" s="513"/>
      <c r="W29" s="513"/>
      <c r="X29" s="513"/>
      <c r="Y29" s="513"/>
      <c r="Z29" s="513"/>
      <c r="AA29" s="513"/>
      <c r="AB29" s="513"/>
      <c r="AC29" s="513"/>
      <c r="AD29" s="513"/>
      <c r="AE29" s="513"/>
    </row>
    <row r="30" spans="1:31" s="173" customFormat="1" ht="15">
      <c r="A30" s="210"/>
      <c r="B30" s="211"/>
      <c r="C30" s="213"/>
      <c r="D30" s="214"/>
      <c r="E30" s="214"/>
      <c r="F30" s="212"/>
      <c r="G30" s="215"/>
      <c r="H30" s="215"/>
      <c r="I30" s="231"/>
      <c r="J30" s="256"/>
      <c r="K30" s="166"/>
      <c r="O30" s="535">
        <v>2015</v>
      </c>
      <c r="P30" s="524">
        <v>1</v>
      </c>
      <c r="Q30" s="525">
        <v>138</v>
      </c>
      <c r="R30" s="525" t="s">
        <v>250</v>
      </c>
      <c r="S30" s="525" t="s">
        <v>251</v>
      </c>
      <c r="T30" s="526" t="s">
        <v>252</v>
      </c>
      <c r="U30" s="536">
        <v>20.55</v>
      </c>
      <c r="V30" s="513"/>
      <c r="W30" s="513"/>
      <c r="X30" s="513"/>
      <c r="Y30" s="513"/>
      <c r="Z30" s="513"/>
      <c r="AA30" s="513"/>
      <c r="AB30" s="513"/>
      <c r="AC30" s="513"/>
      <c r="AD30" s="513"/>
      <c r="AE30" s="513"/>
    </row>
    <row r="31" spans="1:31" s="173" customFormat="1" ht="15">
      <c r="A31" s="210"/>
      <c r="B31" s="211"/>
      <c r="C31" s="213"/>
      <c r="D31" s="214"/>
      <c r="E31" s="214"/>
      <c r="F31" s="212"/>
      <c r="G31" s="215"/>
      <c r="H31" s="215"/>
      <c r="I31" s="231"/>
      <c r="J31" s="256"/>
      <c r="K31" s="166"/>
      <c r="O31" s="531">
        <v>2015</v>
      </c>
      <c r="P31" s="509">
        <f>+P30+1</f>
        <v>2</v>
      </c>
      <c r="Q31" s="510">
        <v>138</v>
      </c>
      <c r="R31" s="510" t="s">
        <v>250</v>
      </c>
      <c r="S31" s="510" t="s">
        <v>251</v>
      </c>
      <c r="T31" s="511" t="s">
        <v>252</v>
      </c>
      <c r="U31" s="532">
        <v>15.06666667</v>
      </c>
      <c r="V31" s="513"/>
      <c r="W31" s="513"/>
      <c r="X31" s="513"/>
      <c r="Y31" s="513"/>
      <c r="Z31" s="513"/>
      <c r="AA31" s="513"/>
      <c r="AB31" s="513"/>
      <c r="AC31" s="513"/>
      <c r="AD31" s="513"/>
      <c r="AE31" s="513"/>
    </row>
    <row r="32" spans="1:31" s="173" customFormat="1" ht="18" customHeight="1">
      <c r="A32" s="210"/>
      <c r="B32" s="211"/>
      <c r="C32" s="213"/>
      <c r="D32" s="214"/>
      <c r="E32" s="214"/>
      <c r="F32" s="212"/>
      <c r="G32" s="215"/>
      <c r="H32" s="215"/>
      <c r="I32" s="231"/>
      <c r="J32" s="256"/>
      <c r="K32" s="166"/>
      <c r="O32" s="531">
        <v>2015</v>
      </c>
      <c r="P32" s="509">
        <f t="shared" ref="P32:P41" si="2">+P31+1</f>
        <v>3</v>
      </c>
      <c r="Q32" s="510">
        <v>138</v>
      </c>
      <c r="R32" s="510" t="s">
        <v>250</v>
      </c>
      <c r="S32" s="510" t="s">
        <v>251</v>
      </c>
      <c r="T32" s="511" t="s">
        <v>252</v>
      </c>
      <c r="U32" s="532">
        <v>20.5</v>
      </c>
      <c r="V32" s="513"/>
      <c r="W32" s="513"/>
      <c r="X32" s="513"/>
      <c r="Y32" s="513"/>
      <c r="Z32" s="513"/>
      <c r="AA32" s="513"/>
      <c r="AB32" s="513"/>
      <c r="AC32" s="513"/>
      <c r="AD32" s="513"/>
      <c r="AE32" s="513"/>
    </row>
    <row r="33" spans="1:31" s="173" customFormat="1" ht="15">
      <c r="A33" s="210"/>
      <c r="B33" s="211"/>
      <c r="C33" s="213"/>
      <c r="D33" s="214"/>
      <c r="E33" s="214"/>
      <c r="F33" s="212"/>
      <c r="G33" s="215"/>
      <c r="H33" s="215"/>
      <c r="I33" s="231"/>
      <c r="J33" s="256"/>
      <c r="K33" s="166"/>
      <c r="O33" s="531">
        <v>2015</v>
      </c>
      <c r="P33" s="509">
        <f t="shared" si="2"/>
        <v>4</v>
      </c>
      <c r="Q33" s="510">
        <v>138</v>
      </c>
      <c r="R33" s="510" t="s">
        <v>250</v>
      </c>
      <c r="S33" s="510" t="s">
        <v>251</v>
      </c>
      <c r="T33" s="511" t="s">
        <v>252</v>
      </c>
      <c r="U33" s="532">
        <v>36.366666666666674</v>
      </c>
      <c r="V33" s="513"/>
      <c r="W33" s="513"/>
      <c r="X33" s="513"/>
      <c r="Y33" s="513"/>
      <c r="Z33" s="513"/>
      <c r="AA33" s="513"/>
      <c r="AB33" s="513"/>
      <c r="AC33" s="513"/>
      <c r="AD33" s="513"/>
      <c r="AE33" s="513"/>
    </row>
    <row r="34" spans="1:31" s="173" customFormat="1" ht="15">
      <c r="A34" s="210"/>
      <c r="B34" s="211"/>
      <c r="C34" s="213"/>
      <c r="D34" s="214"/>
      <c r="E34" s="214"/>
      <c r="F34" s="212"/>
      <c r="G34" s="215"/>
      <c r="H34" s="215"/>
      <c r="I34" s="231"/>
      <c r="J34" s="256"/>
      <c r="K34" s="166"/>
      <c r="O34" s="531">
        <v>2015</v>
      </c>
      <c r="P34" s="509">
        <f t="shared" si="2"/>
        <v>5</v>
      </c>
      <c r="Q34" s="510">
        <v>138</v>
      </c>
      <c r="R34" s="510" t="s">
        <v>250</v>
      </c>
      <c r="S34" s="510" t="s">
        <v>251</v>
      </c>
      <c r="T34" s="511" t="s">
        <v>252</v>
      </c>
      <c r="U34" s="532">
        <v>62.5</v>
      </c>
      <c r="V34" s="513"/>
      <c r="W34" s="513"/>
      <c r="X34" s="513"/>
      <c r="Y34" s="513"/>
      <c r="Z34" s="513"/>
      <c r="AA34" s="513"/>
      <c r="AB34" s="513"/>
      <c r="AC34" s="513"/>
      <c r="AD34" s="513"/>
      <c r="AE34" s="513"/>
    </row>
    <row r="35" spans="1:31" s="173" customFormat="1" ht="15">
      <c r="A35" s="210"/>
      <c r="B35" s="211"/>
      <c r="C35" s="213"/>
      <c r="D35" s="214"/>
      <c r="E35" s="214"/>
      <c r="F35" s="212"/>
      <c r="G35" s="215"/>
      <c r="H35" s="215"/>
      <c r="I35" s="231"/>
      <c r="J35" s="256"/>
      <c r="K35" s="166"/>
      <c r="O35" s="531">
        <v>2015</v>
      </c>
      <c r="P35" s="509">
        <f t="shared" si="2"/>
        <v>6</v>
      </c>
      <c r="Q35" s="510">
        <v>138</v>
      </c>
      <c r="R35" s="510" t="s">
        <v>250</v>
      </c>
      <c r="S35" s="510" t="s">
        <v>251</v>
      </c>
      <c r="T35" s="511" t="s">
        <v>252</v>
      </c>
      <c r="U35" s="532">
        <v>14.95</v>
      </c>
      <c r="V35" s="513"/>
      <c r="W35" s="513"/>
      <c r="X35" s="513"/>
      <c r="Y35" s="513"/>
      <c r="Z35" s="513"/>
      <c r="AA35" s="513"/>
      <c r="AB35" s="513"/>
      <c r="AC35" s="513"/>
      <c r="AD35" s="513"/>
      <c r="AE35" s="513"/>
    </row>
    <row r="36" spans="1:31" s="173" customFormat="1" ht="15">
      <c r="A36" s="210"/>
      <c r="B36" s="211"/>
      <c r="C36" s="213"/>
      <c r="D36" s="214"/>
      <c r="E36" s="214"/>
      <c r="F36" s="212"/>
      <c r="G36" s="215"/>
      <c r="H36" s="215"/>
      <c r="I36" s="231"/>
      <c r="J36" s="256"/>
      <c r="K36" s="166"/>
      <c r="O36" s="531">
        <v>2015</v>
      </c>
      <c r="P36" s="509">
        <f t="shared" si="2"/>
        <v>7</v>
      </c>
      <c r="Q36" s="510">
        <v>138</v>
      </c>
      <c r="R36" s="510" t="s">
        <v>250</v>
      </c>
      <c r="S36" s="510" t="s">
        <v>251</v>
      </c>
      <c r="T36" s="511" t="s">
        <v>252</v>
      </c>
      <c r="U36" s="532">
        <v>5.23</v>
      </c>
      <c r="V36" s="513"/>
      <c r="W36" s="513"/>
      <c r="X36" s="513"/>
      <c r="Y36" s="513"/>
      <c r="Z36" s="513"/>
      <c r="AA36" s="513"/>
      <c r="AB36" s="513"/>
      <c r="AC36" s="513"/>
      <c r="AD36" s="513"/>
      <c r="AE36" s="513"/>
    </row>
    <row r="37" spans="1:31" s="173" customFormat="1" ht="15">
      <c r="A37" s="210"/>
      <c r="B37" s="211"/>
      <c r="C37" s="213"/>
      <c r="D37" s="214"/>
      <c r="E37" s="214"/>
      <c r="F37" s="212"/>
      <c r="G37" s="215"/>
      <c r="H37" s="215"/>
      <c r="I37" s="231"/>
      <c r="J37" s="256"/>
      <c r="K37" s="166"/>
      <c r="O37" s="531">
        <v>2015</v>
      </c>
      <c r="P37" s="509">
        <f t="shared" si="2"/>
        <v>8</v>
      </c>
      <c r="Q37" s="510">
        <v>138</v>
      </c>
      <c r="R37" s="510" t="s">
        <v>250</v>
      </c>
      <c r="S37" s="510" t="s">
        <v>251</v>
      </c>
      <c r="T37" s="511" t="s">
        <v>252</v>
      </c>
      <c r="U37" s="532">
        <v>2.85</v>
      </c>
      <c r="V37" s="513"/>
      <c r="W37" s="513"/>
      <c r="X37" s="513"/>
      <c r="Y37" s="513"/>
      <c r="Z37" s="513"/>
      <c r="AA37" s="513"/>
      <c r="AB37" s="513"/>
      <c r="AC37" s="513"/>
      <c r="AD37" s="513"/>
      <c r="AE37" s="513"/>
    </row>
    <row r="38" spans="1:31" s="173" customFormat="1" ht="15">
      <c r="A38" s="210"/>
      <c r="B38" s="211"/>
      <c r="C38" s="213"/>
      <c r="D38" s="214"/>
      <c r="E38" s="214"/>
      <c r="F38" s="212"/>
      <c r="G38" s="215"/>
      <c r="H38" s="215"/>
      <c r="I38" s="231"/>
      <c r="J38" s="256"/>
      <c r="K38" s="166"/>
      <c r="O38" s="531">
        <v>2015</v>
      </c>
      <c r="P38" s="509">
        <f t="shared" si="2"/>
        <v>9</v>
      </c>
      <c r="Q38" s="510">
        <v>138</v>
      </c>
      <c r="R38" s="510" t="s">
        <v>250</v>
      </c>
      <c r="S38" s="510" t="s">
        <v>251</v>
      </c>
      <c r="T38" s="511" t="s">
        <v>252</v>
      </c>
      <c r="U38" s="532">
        <v>0</v>
      </c>
      <c r="V38" s="513"/>
      <c r="W38" s="513"/>
      <c r="X38" s="513"/>
      <c r="Y38" s="513"/>
      <c r="Z38" s="513"/>
      <c r="AA38" s="513"/>
      <c r="AB38" s="513"/>
      <c r="AC38" s="513"/>
      <c r="AD38" s="513"/>
      <c r="AE38" s="513"/>
    </row>
    <row r="39" spans="1:31" s="173" customFormat="1" ht="15">
      <c r="A39" s="210"/>
      <c r="B39" s="211"/>
      <c r="C39" s="213"/>
      <c r="D39" s="214"/>
      <c r="E39" s="214"/>
      <c r="F39" s="212"/>
      <c r="G39" s="215"/>
      <c r="H39" s="215"/>
      <c r="I39" s="231"/>
      <c r="J39" s="256"/>
      <c r="K39" s="166"/>
      <c r="O39" s="531">
        <v>2015</v>
      </c>
      <c r="P39" s="509">
        <f t="shared" si="2"/>
        <v>10</v>
      </c>
      <c r="Q39" s="510">
        <v>138</v>
      </c>
      <c r="R39" s="510" t="s">
        <v>250</v>
      </c>
      <c r="S39" s="510" t="s">
        <v>251</v>
      </c>
      <c r="T39" s="511" t="s">
        <v>252</v>
      </c>
      <c r="U39" s="532">
        <v>0</v>
      </c>
      <c r="V39" s="513"/>
      <c r="W39" s="513"/>
      <c r="X39" s="513"/>
      <c r="Y39" s="513"/>
      <c r="Z39" s="513"/>
      <c r="AA39" s="513"/>
      <c r="AB39" s="513"/>
      <c r="AC39" s="513"/>
      <c r="AD39" s="513"/>
      <c r="AE39" s="513"/>
    </row>
    <row r="40" spans="1:31" s="173" customFormat="1" ht="15">
      <c r="A40" s="210"/>
      <c r="B40" s="211"/>
      <c r="C40" s="213"/>
      <c r="D40" s="214"/>
      <c r="E40" s="214"/>
      <c r="F40" s="212"/>
      <c r="G40" s="215"/>
      <c r="H40" s="215"/>
      <c r="I40" s="231"/>
      <c r="J40" s="256"/>
      <c r="K40" s="166"/>
      <c r="O40" s="531">
        <v>2015</v>
      </c>
      <c r="P40" s="509">
        <f t="shared" si="2"/>
        <v>11</v>
      </c>
      <c r="Q40" s="510">
        <v>138</v>
      </c>
      <c r="R40" s="510" t="s">
        <v>250</v>
      </c>
      <c r="S40" s="510" t="s">
        <v>251</v>
      </c>
      <c r="T40" s="511" t="s">
        <v>252</v>
      </c>
      <c r="U40" s="532">
        <v>0</v>
      </c>
      <c r="V40" s="513"/>
      <c r="W40" s="513"/>
      <c r="X40" s="513"/>
      <c r="Y40" s="513"/>
      <c r="Z40" s="513"/>
      <c r="AA40" s="513"/>
      <c r="AB40" s="513"/>
      <c r="AC40" s="513"/>
      <c r="AD40" s="513"/>
      <c r="AE40" s="513"/>
    </row>
    <row r="41" spans="1:31" customFormat="1" ht="12.75">
      <c r="A41" s="145"/>
      <c r="B41" s="145"/>
      <c r="C41" s="145"/>
      <c r="D41" s="145"/>
      <c r="E41" s="145"/>
      <c r="F41" s="145"/>
      <c r="G41" s="145"/>
      <c r="H41" s="145"/>
      <c r="I41" s="145"/>
      <c r="J41" s="210"/>
      <c r="K41" s="145"/>
      <c r="L41" s="145"/>
      <c r="M41" s="145"/>
      <c r="N41" s="145"/>
      <c r="O41" s="531">
        <v>2015</v>
      </c>
      <c r="P41" s="509">
        <f t="shared" si="2"/>
        <v>12</v>
      </c>
      <c r="Q41" s="510">
        <v>138</v>
      </c>
      <c r="R41" s="510" t="s">
        <v>250</v>
      </c>
      <c r="S41" s="510" t="s">
        <v>251</v>
      </c>
      <c r="T41" s="511" t="s">
        <v>252</v>
      </c>
      <c r="U41" s="532">
        <v>0</v>
      </c>
      <c r="V41" s="508"/>
      <c r="W41" s="508"/>
      <c r="X41" s="508"/>
      <c r="Y41" s="508"/>
      <c r="Z41" s="508"/>
      <c r="AA41" s="508"/>
      <c r="AB41" s="508"/>
      <c r="AC41" s="508"/>
      <c r="AD41" s="508"/>
      <c r="AE41" s="508"/>
    </row>
    <row r="42" spans="1:31" customFormat="1" ht="12.75">
      <c r="A42" s="145"/>
      <c r="B42" s="145"/>
      <c r="C42" s="145"/>
      <c r="D42" s="145"/>
      <c r="E42" s="145"/>
      <c r="F42" s="145"/>
      <c r="G42" s="145"/>
      <c r="H42" s="145"/>
      <c r="I42" s="145"/>
      <c r="J42" s="210"/>
      <c r="K42" s="145"/>
      <c r="L42" s="145"/>
      <c r="M42" s="145"/>
      <c r="N42" s="145"/>
      <c r="O42" s="531">
        <v>2016</v>
      </c>
      <c r="P42" s="509">
        <v>1</v>
      </c>
      <c r="Q42" s="510">
        <v>138</v>
      </c>
      <c r="R42" s="510" t="s">
        <v>250</v>
      </c>
      <c r="S42" s="510" t="s">
        <v>251</v>
      </c>
      <c r="T42" s="511" t="s">
        <v>252</v>
      </c>
      <c r="U42" s="532">
        <v>0</v>
      </c>
      <c r="V42" s="508"/>
      <c r="W42" s="508"/>
      <c r="X42" s="508"/>
      <c r="Y42" s="508"/>
      <c r="Z42" s="508"/>
      <c r="AA42" s="508"/>
      <c r="AB42" s="508"/>
      <c r="AC42" s="508"/>
      <c r="AD42" s="508"/>
      <c r="AE42" s="508"/>
    </row>
    <row r="43" spans="1:31" customFormat="1" ht="12.75">
      <c r="A43" s="145"/>
      <c r="B43" s="145"/>
      <c r="C43" s="145"/>
      <c r="D43" s="145"/>
      <c r="E43" s="145"/>
      <c r="F43" s="145"/>
      <c r="G43" s="145"/>
      <c r="H43" s="145"/>
      <c r="I43" s="145"/>
      <c r="J43" s="210"/>
      <c r="K43" s="145"/>
      <c r="L43" s="145"/>
      <c r="M43" s="145"/>
      <c r="N43" s="145"/>
      <c r="O43" s="531">
        <v>2016</v>
      </c>
      <c r="P43" s="509">
        <f>+P42+1</f>
        <v>2</v>
      </c>
      <c r="Q43" s="510">
        <v>138</v>
      </c>
      <c r="R43" s="510" t="s">
        <v>250</v>
      </c>
      <c r="S43" s="510" t="s">
        <v>251</v>
      </c>
      <c r="T43" s="511" t="s">
        <v>252</v>
      </c>
      <c r="U43" s="532">
        <v>7.5833333329999997</v>
      </c>
      <c r="V43" s="508"/>
      <c r="W43" s="508"/>
      <c r="X43" s="508"/>
      <c r="Y43" s="508"/>
      <c r="Z43" s="508"/>
      <c r="AA43" s="508"/>
      <c r="AB43" s="508"/>
      <c r="AC43" s="508"/>
      <c r="AD43" s="508"/>
      <c r="AE43" s="508"/>
    </row>
    <row r="44" spans="1:31" customFormat="1" ht="12.75">
      <c r="A44" s="145"/>
      <c r="B44" s="145"/>
      <c r="C44" s="145"/>
      <c r="D44" s="145"/>
      <c r="E44" s="145"/>
      <c r="F44" s="145"/>
      <c r="G44" s="145"/>
      <c r="H44" s="145"/>
      <c r="I44" s="145"/>
      <c r="J44" s="210"/>
      <c r="K44" s="145"/>
      <c r="L44" s="145"/>
      <c r="M44" s="145"/>
      <c r="N44" s="145"/>
      <c r="O44" s="531">
        <v>2016</v>
      </c>
      <c r="P44" s="509">
        <f>+P43+1</f>
        <v>3</v>
      </c>
      <c r="Q44" s="510">
        <v>138</v>
      </c>
      <c r="R44" s="510" t="s">
        <v>250</v>
      </c>
      <c r="S44" s="510" t="s">
        <v>251</v>
      </c>
      <c r="T44" s="511" t="s">
        <v>252</v>
      </c>
      <c r="U44" s="532">
        <v>0</v>
      </c>
      <c r="V44" s="508"/>
      <c r="W44" s="508"/>
      <c r="X44" s="508"/>
      <c r="Y44" s="508"/>
      <c r="Z44" s="508"/>
      <c r="AA44" s="508"/>
      <c r="AB44" s="508"/>
      <c r="AC44" s="508"/>
      <c r="AD44" s="508"/>
      <c r="AE44" s="508"/>
    </row>
    <row r="45" spans="1:31" customFormat="1" ht="12.75">
      <c r="A45" s="145"/>
      <c r="B45" s="145"/>
      <c r="C45" s="145"/>
      <c r="D45" s="145"/>
      <c r="E45" s="145"/>
      <c r="F45" s="145"/>
      <c r="G45" s="145"/>
      <c r="H45" s="145"/>
      <c r="I45" s="145"/>
      <c r="J45" s="210"/>
      <c r="K45" s="145"/>
      <c r="L45" s="145"/>
      <c r="M45" s="145"/>
      <c r="N45" s="145"/>
      <c r="O45" s="531">
        <v>2016</v>
      </c>
      <c r="P45" s="509">
        <f t="shared" ref="P45:P53" si="3">+P44+1</f>
        <v>4</v>
      </c>
      <c r="Q45" s="510">
        <v>138</v>
      </c>
      <c r="R45" s="510" t="s">
        <v>250</v>
      </c>
      <c r="S45" s="510" t="s">
        <v>251</v>
      </c>
      <c r="T45" s="511" t="s">
        <v>252</v>
      </c>
      <c r="U45" s="532">
        <v>0</v>
      </c>
      <c r="V45" s="508"/>
      <c r="W45" s="508"/>
      <c r="X45" s="508"/>
      <c r="Y45" s="508"/>
      <c r="Z45" s="508"/>
      <c r="AA45" s="508"/>
      <c r="AB45" s="508"/>
      <c r="AC45" s="508"/>
      <c r="AD45" s="508"/>
      <c r="AE45" s="508"/>
    </row>
    <row r="46" spans="1:31" customFormat="1" ht="12.75">
      <c r="A46" s="145"/>
      <c r="B46" s="145"/>
      <c r="C46" s="145"/>
      <c r="D46" s="145"/>
      <c r="E46" s="145"/>
      <c r="F46" s="145"/>
      <c r="G46" s="145"/>
      <c r="H46" s="145"/>
      <c r="I46" s="145"/>
      <c r="J46" s="210"/>
      <c r="K46" s="145"/>
      <c r="L46" s="145"/>
      <c r="M46" s="145"/>
      <c r="N46" s="145"/>
      <c r="O46" s="531">
        <v>2016</v>
      </c>
      <c r="P46" s="509">
        <f t="shared" si="3"/>
        <v>5</v>
      </c>
      <c r="Q46" s="510">
        <v>138</v>
      </c>
      <c r="R46" s="510" t="s">
        <v>250</v>
      </c>
      <c r="S46" s="510" t="s">
        <v>251</v>
      </c>
      <c r="T46" s="511" t="s">
        <v>252</v>
      </c>
      <c r="U46" s="532">
        <v>0</v>
      </c>
      <c r="V46" s="508"/>
      <c r="W46" s="508"/>
      <c r="X46" s="508"/>
      <c r="Y46" s="508"/>
      <c r="Z46" s="508"/>
      <c r="AA46" s="508"/>
      <c r="AB46" s="508"/>
      <c r="AC46" s="508"/>
      <c r="AD46" s="508"/>
      <c r="AE46" s="508"/>
    </row>
    <row r="47" spans="1:31" customFormat="1" ht="12.75">
      <c r="A47" s="145"/>
      <c r="B47" s="145"/>
      <c r="C47" s="145"/>
      <c r="D47" s="145"/>
      <c r="E47" s="145"/>
      <c r="F47" s="145"/>
      <c r="G47" s="145"/>
      <c r="H47" s="145"/>
      <c r="I47" s="145"/>
      <c r="J47" s="210"/>
      <c r="K47" s="145"/>
      <c r="L47" s="145"/>
      <c r="M47" s="145"/>
      <c r="N47" s="145"/>
      <c r="O47" s="531">
        <v>2016</v>
      </c>
      <c r="P47" s="509">
        <f t="shared" si="3"/>
        <v>6</v>
      </c>
      <c r="Q47" s="510">
        <v>138</v>
      </c>
      <c r="R47" s="510" t="s">
        <v>250</v>
      </c>
      <c r="S47" s="510" t="s">
        <v>251</v>
      </c>
      <c r="T47" s="511" t="s">
        <v>252</v>
      </c>
      <c r="U47" s="532">
        <v>0</v>
      </c>
      <c r="V47" s="508"/>
      <c r="W47" s="508"/>
      <c r="X47" s="508"/>
      <c r="Y47" s="508"/>
      <c r="Z47" s="508"/>
      <c r="AA47" s="508"/>
      <c r="AB47" s="508"/>
      <c r="AC47" s="508"/>
      <c r="AD47" s="508"/>
      <c r="AE47" s="508"/>
    </row>
    <row r="48" spans="1:31" customFormat="1" ht="12.75">
      <c r="A48" s="145"/>
      <c r="B48" s="145"/>
      <c r="C48" s="145"/>
      <c r="D48" s="145"/>
      <c r="E48" s="145"/>
      <c r="F48" s="145"/>
      <c r="G48" s="145"/>
      <c r="H48" s="145"/>
      <c r="I48" s="145"/>
      <c r="J48" s="210"/>
      <c r="K48" s="145"/>
      <c r="L48" s="145"/>
      <c r="M48" s="145"/>
      <c r="N48" s="145"/>
      <c r="O48" s="531">
        <v>2016</v>
      </c>
      <c r="P48" s="509">
        <f t="shared" si="3"/>
        <v>7</v>
      </c>
      <c r="Q48" s="510">
        <v>138</v>
      </c>
      <c r="R48" s="510" t="s">
        <v>250</v>
      </c>
      <c r="S48" s="510" t="s">
        <v>251</v>
      </c>
      <c r="T48" s="511" t="s">
        <v>252</v>
      </c>
      <c r="U48" s="532">
        <v>0</v>
      </c>
      <c r="V48" s="508"/>
      <c r="W48" s="508"/>
      <c r="X48" s="508"/>
      <c r="Y48" s="508"/>
      <c r="Z48" s="508"/>
      <c r="AA48" s="508"/>
      <c r="AB48" s="508"/>
      <c r="AC48" s="508"/>
      <c r="AD48" s="508"/>
      <c r="AE48" s="508"/>
    </row>
    <row r="49" spans="1:31" customFormat="1" ht="12.75">
      <c r="A49" s="145"/>
      <c r="B49" s="145"/>
      <c r="C49" s="145"/>
      <c r="D49" s="145"/>
      <c r="E49" s="145"/>
      <c r="F49" s="145"/>
      <c r="G49" s="145"/>
      <c r="H49" s="145"/>
      <c r="I49" s="145"/>
      <c r="J49" s="210"/>
      <c r="K49" s="145"/>
      <c r="L49" s="145"/>
      <c r="M49" s="145"/>
      <c r="N49" s="145"/>
      <c r="O49" s="531">
        <v>2016</v>
      </c>
      <c r="P49" s="509">
        <f t="shared" si="3"/>
        <v>8</v>
      </c>
      <c r="Q49" s="510">
        <v>138</v>
      </c>
      <c r="R49" s="510" t="s">
        <v>250</v>
      </c>
      <c r="S49" s="510" t="s">
        <v>251</v>
      </c>
      <c r="T49" s="511" t="s">
        <v>252</v>
      </c>
      <c r="U49" s="532">
        <v>0</v>
      </c>
      <c r="V49" s="508"/>
      <c r="W49" s="508"/>
      <c r="X49" s="508"/>
      <c r="Y49" s="508"/>
      <c r="Z49" s="508"/>
      <c r="AA49" s="508"/>
      <c r="AB49" s="508"/>
      <c r="AC49" s="508"/>
      <c r="AD49" s="508"/>
      <c r="AE49" s="508"/>
    </row>
    <row r="50" spans="1:31" customFormat="1" ht="12.75">
      <c r="A50" s="145"/>
      <c r="B50" s="145"/>
      <c r="C50" s="145"/>
      <c r="D50" s="145"/>
      <c r="E50" s="145"/>
      <c r="F50" s="145"/>
      <c r="G50" s="145"/>
      <c r="H50" s="145"/>
      <c r="I50" s="145"/>
      <c r="J50" s="210"/>
      <c r="K50" s="145"/>
      <c r="L50" s="145"/>
      <c r="M50" s="145"/>
      <c r="N50" s="145"/>
      <c r="O50" s="531">
        <v>2016</v>
      </c>
      <c r="P50" s="509">
        <f t="shared" si="3"/>
        <v>9</v>
      </c>
      <c r="Q50" s="510">
        <v>138</v>
      </c>
      <c r="R50" s="510" t="s">
        <v>250</v>
      </c>
      <c r="S50" s="510" t="s">
        <v>251</v>
      </c>
      <c r="T50" s="511" t="s">
        <v>252</v>
      </c>
      <c r="U50" s="532">
        <v>0</v>
      </c>
      <c r="V50" s="508"/>
      <c r="W50" s="508"/>
      <c r="X50" s="508"/>
      <c r="Y50" s="508"/>
      <c r="Z50" s="508"/>
      <c r="AA50" s="508"/>
      <c r="AB50" s="508"/>
      <c r="AC50" s="508"/>
      <c r="AD50" s="508"/>
      <c r="AE50" s="508"/>
    </row>
    <row r="51" spans="1:31" customFormat="1" ht="12.75">
      <c r="A51" s="145"/>
      <c r="B51" s="145"/>
      <c r="C51" s="145"/>
      <c r="D51" s="145"/>
      <c r="E51" s="145"/>
      <c r="F51" s="145"/>
      <c r="G51" s="145"/>
      <c r="H51" s="145"/>
      <c r="I51" s="145"/>
      <c r="J51" s="210"/>
      <c r="K51" s="145"/>
      <c r="L51" s="145"/>
      <c r="M51" s="145"/>
      <c r="N51" s="145"/>
      <c r="O51" s="531">
        <v>2016</v>
      </c>
      <c r="P51" s="509">
        <f t="shared" si="3"/>
        <v>10</v>
      </c>
      <c r="Q51" s="510">
        <v>138</v>
      </c>
      <c r="R51" s="510" t="s">
        <v>250</v>
      </c>
      <c r="S51" s="510" t="s">
        <v>251</v>
      </c>
      <c r="T51" s="511" t="s">
        <v>252</v>
      </c>
      <c r="U51" s="532"/>
      <c r="V51" s="508"/>
      <c r="W51" s="508"/>
      <c r="X51" s="508"/>
      <c r="Y51" s="508"/>
      <c r="Z51" s="508"/>
      <c r="AA51" s="508"/>
      <c r="AB51" s="508"/>
      <c r="AC51" s="508"/>
      <c r="AD51" s="508"/>
      <c r="AE51" s="508"/>
    </row>
    <row r="52" spans="1:31" customFormat="1" ht="12.75">
      <c r="A52" s="145"/>
      <c r="B52" s="145"/>
      <c r="C52" s="145"/>
      <c r="D52" s="145"/>
      <c r="E52" s="145"/>
      <c r="F52" s="145"/>
      <c r="G52" s="145"/>
      <c r="H52" s="145"/>
      <c r="I52" s="145"/>
      <c r="J52" s="210"/>
      <c r="K52" s="145"/>
      <c r="L52" s="145"/>
      <c r="M52" s="145"/>
      <c r="N52" s="145"/>
      <c r="O52" s="531">
        <v>2016</v>
      </c>
      <c r="P52" s="509">
        <f t="shared" si="3"/>
        <v>11</v>
      </c>
      <c r="Q52" s="510">
        <v>138</v>
      </c>
      <c r="R52" s="510" t="s">
        <v>250</v>
      </c>
      <c r="S52" s="510" t="s">
        <v>251</v>
      </c>
      <c r="T52" s="511" t="s">
        <v>252</v>
      </c>
      <c r="U52" s="532"/>
      <c r="V52" s="508"/>
      <c r="W52" s="508"/>
      <c r="X52" s="508"/>
      <c r="Y52" s="508"/>
      <c r="Z52" s="508"/>
      <c r="AA52" s="508"/>
      <c r="AB52" s="508"/>
      <c r="AC52" s="508"/>
      <c r="AD52" s="508"/>
      <c r="AE52" s="508"/>
    </row>
    <row r="53" spans="1:31" customFormat="1" ht="12.75">
      <c r="A53" s="145"/>
      <c r="B53" s="145"/>
      <c r="C53" s="145"/>
      <c r="D53" s="145"/>
      <c r="E53" s="145"/>
      <c r="F53" s="145"/>
      <c r="G53" s="145"/>
      <c r="H53" s="145"/>
      <c r="I53" s="145"/>
      <c r="J53" s="210"/>
      <c r="K53" s="145"/>
      <c r="L53" s="145"/>
      <c r="M53" s="145"/>
      <c r="N53" s="145"/>
      <c r="O53" s="537">
        <v>2016</v>
      </c>
      <c r="P53" s="514">
        <f t="shared" si="3"/>
        <v>12</v>
      </c>
      <c r="Q53" s="515">
        <v>138</v>
      </c>
      <c r="R53" s="515" t="s">
        <v>250</v>
      </c>
      <c r="S53" s="515" t="s">
        <v>251</v>
      </c>
      <c r="T53" s="516" t="s">
        <v>252</v>
      </c>
      <c r="U53" s="538"/>
      <c r="V53" s="508"/>
      <c r="W53" s="508"/>
      <c r="X53" s="508"/>
      <c r="Y53" s="508"/>
      <c r="Z53" s="508"/>
      <c r="AA53" s="508"/>
      <c r="AB53" s="508"/>
      <c r="AC53" s="508"/>
      <c r="AD53" s="508"/>
      <c r="AE53" s="508"/>
    </row>
    <row r="54" spans="1:31" customFormat="1" ht="12.75">
      <c r="A54" s="145"/>
      <c r="B54" s="145"/>
      <c r="C54" s="145"/>
      <c r="D54" s="145"/>
      <c r="E54" s="145"/>
      <c r="F54" s="145"/>
      <c r="G54" s="145"/>
      <c r="H54" s="145"/>
      <c r="I54" s="145"/>
      <c r="J54" s="210"/>
      <c r="K54" s="145"/>
      <c r="L54" s="145"/>
      <c r="M54" s="145"/>
      <c r="N54" s="145"/>
      <c r="O54" s="539">
        <v>2015</v>
      </c>
      <c r="P54" s="505">
        <v>1</v>
      </c>
      <c r="Q54" s="506">
        <v>220</v>
      </c>
      <c r="R54" s="506" t="s">
        <v>250</v>
      </c>
      <c r="S54" s="506" t="s">
        <v>253</v>
      </c>
      <c r="T54" s="507" t="s">
        <v>254</v>
      </c>
      <c r="U54" s="540">
        <v>0</v>
      </c>
      <c r="V54" s="508"/>
      <c r="W54" s="508"/>
      <c r="X54" s="508"/>
      <c r="Y54" s="508"/>
      <c r="Z54" s="508"/>
      <c r="AA54" s="508"/>
      <c r="AB54" s="508"/>
      <c r="AC54" s="508"/>
      <c r="AD54" s="508"/>
      <c r="AE54" s="508"/>
    </row>
    <row r="55" spans="1:31" customFormat="1" ht="12.75">
      <c r="A55" s="145"/>
      <c r="B55" s="145"/>
      <c r="C55" s="145"/>
      <c r="D55" s="145"/>
      <c r="E55" s="145"/>
      <c r="F55" s="145"/>
      <c r="G55" s="145"/>
      <c r="H55" s="145"/>
      <c r="I55" s="145"/>
      <c r="J55" s="210"/>
      <c r="K55" s="145"/>
      <c r="L55" s="145"/>
      <c r="M55" s="145"/>
      <c r="N55" s="145"/>
      <c r="O55" s="531">
        <v>2015</v>
      </c>
      <c r="P55" s="509">
        <f>+P54+1</f>
        <v>2</v>
      </c>
      <c r="Q55" s="510">
        <v>220</v>
      </c>
      <c r="R55" s="510" t="s">
        <v>250</v>
      </c>
      <c r="S55" s="510" t="s">
        <v>253</v>
      </c>
      <c r="T55" s="511" t="s">
        <v>254</v>
      </c>
      <c r="U55" s="532">
        <v>0</v>
      </c>
      <c r="V55" s="508"/>
      <c r="W55" s="508"/>
      <c r="X55" s="508"/>
      <c r="Y55" s="508"/>
      <c r="Z55" s="508"/>
      <c r="AA55" s="508"/>
      <c r="AB55" s="508"/>
      <c r="AC55" s="508"/>
      <c r="AD55" s="508"/>
      <c r="AE55" s="508"/>
    </row>
    <row r="56" spans="1:31" customFormat="1" ht="12.75">
      <c r="A56" s="145"/>
      <c r="B56" s="145"/>
      <c r="C56" s="145"/>
      <c r="D56" s="145"/>
      <c r="E56" s="145"/>
      <c r="F56" s="145"/>
      <c r="G56" s="145"/>
      <c r="H56" s="145"/>
      <c r="I56" s="145"/>
      <c r="J56" s="210"/>
      <c r="K56" s="145"/>
      <c r="L56" s="145"/>
      <c r="M56" s="145"/>
      <c r="N56" s="145"/>
      <c r="O56" s="531">
        <v>2015</v>
      </c>
      <c r="P56" s="509">
        <f t="shared" ref="P56:P65" si="4">+P55+1</f>
        <v>3</v>
      </c>
      <c r="Q56" s="510">
        <v>220</v>
      </c>
      <c r="R56" s="510" t="s">
        <v>250</v>
      </c>
      <c r="S56" s="510" t="s">
        <v>253</v>
      </c>
      <c r="T56" s="511" t="s">
        <v>254</v>
      </c>
      <c r="U56" s="532">
        <v>25.37</v>
      </c>
      <c r="V56" s="508"/>
      <c r="W56" s="508"/>
      <c r="X56" s="508"/>
      <c r="Y56" s="508"/>
      <c r="Z56" s="508"/>
      <c r="AA56" s="508"/>
      <c r="AB56" s="508"/>
      <c r="AC56" s="508"/>
      <c r="AD56" s="508"/>
      <c r="AE56" s="508"/>
    </row>
    <row r="57" spans="1:31" customFormat="1" ht="12.75">
      <c r="A57" s="145"/>
      <c r="B57" s="145"/>
      <c r="C57" s="145"/>
      <c r="D57" s="145"/>
      <c r="E57" s="145"/>
      <c r="F57" s="145"/>
      <c r="G57" s="145"/>
      <c r="H57" s="145"/>
      <c r="I57" s="145"/>
      <c r="J57" s="210"/>
      <c r="K57" s="145"/>
      <c r="L57" s="145"/>
      <c r="M57" s="145"/>
      <c r="N57" s="145"/>
      <c r="O57" s="531">
        <v>2015</v>
      </c>
      <c r="P57" s="509">
        <f t="shared" si="4"/>
        <v>4</v>
      </c>
      <c r="Q57" s="510">
        <v>220</v>
      </c>
      <c r="R57" s="510" t="s">
        <v>250</v>
      </c>
      <c r="S57" s="510" t="s">
        <v>253</v>
      </c>
      <c r="T57" s="511" t="s">
        <v>254</v>
      </c>
      <c r="U57" s="532">
        <v>4.67</v>
      </c>
      <c r="V57" s="508"/>
      <c r="W57" s="508"/>
      <c r="X57" s="508"/>
      <c r="Y57" s="508"/>
      <c r="Z57" s="508"/>
      <c r="AA57" s="508"/>
      <c r="AB57" s="508"/>
      <c r="AC57" s="508"/>
      <c r="AD57" s="508"/>
      <c r="AE57" s="508"/>
    </row>
    <row r="58" spans="1:31" customFormat="1" ht="12.75">
      <c r="A58" s="145"/>
      <c r="B58" s="145"/>
      <c r="C58" s="145"/>
      <c r="D58" s="145"/>
      <c r="E58" s="145"/>
      <c r="F58" s="145"/>
      <c r="G58" s="145"/>
      <c r="H58" s="145"/>
      <c r="I58" s="145"/>
      <c r="J58" s="210"/>
      <c r="K58" s="145"/>
      <c r="L58" s="145"/>
      <c r="M58" s="145"/>
      <c r="N58" s="145"/>
      <c r="O58" s="531">
        <v>2015</v>
      </c>
      <c r="P58" s="509">
        <f t="shared" si="4"/>
        <v>5</v>
      </c>
      <c r="Q58" s="510">
        <v>220</v>
      </c>
      <c r="R58" s="510" t="s">
        <v>250</v>
      </c>
      <c r="S58" s="510" t="s">
        <v>253</v>
      </c>
      <c r="T58" s="511" t="s">
        <v>254</v>
      </c>
      <c r="U58" s="532">
        <v>65.650000000000006</v>
      </c>
      <c r="V58" s="508"/>
      <c r="W58" s="508"/>
      <c r="X58" s="508"/>
      <c r="Y58" s="508"/>
      <c r="Z58" s="508"/>
      <c r="AA58" s="508"/>
      <c r="AB58" s="508"/>
      <c r="AC58" s="508"/>
      <c r="AD58" s="508"/>
      <c r="AE58" s="508"/>
    </row>
    <row r="59" spans="1:31" customFormat="1" ht="12.75">
      <c r="A59" s="145"/>
      <c r="B59" s="145"/>
      <c r="C59" s="145"/>
      <c r="D59" s="145"/>
      <c r="E59" s="145"/>
      <c r="F59" s="145"/>
      <c r="G59" s="145"/>
      <c r="H59" s="145"/>
      <c r="I59" s="145"/>
      <c r="J59" s="210"/>
      <c r="K59" s="145"/>
      <c r="L59" s="145"/>
      <c r="M59" s="145"/>
      <c r="N59" s="145"/>
      <c r="O59" s="531">
        <v>2015</v>
      </c>
      <c r="P59" s="509">
        <f t="shared" si="4"/>
        <v>6</v>
      </c>
      <c r="Q59" s="510">
        <v>220</v>
      </c>
      <c r="R59" s="510" t="s">
        <v>250</v>
      </c>
      <c r="S59" s="510" t="s">
        <v>253</v>
      </c>
      <c r="T59" s="511" t="s">
        <v>254</v>
      </c>
      <c r="U59" s="532">
        <v>36.42</v>
      </c>
      <c r="V59" s="508"/>
      <c r="W59" s="508"/>
      <c r="X59" s="508"/>
      <c r="Y59" s="508"/>
      <c r="Z59" s="508"/>
      <c r="AA59" s="508"/>
      <c r="AB59" s="508"/>
      <c r="AC59" s="508"/>
      <c r="AD59" s="508"/>
      <c r="AE59" s="508"/>
    </row>
    <row r="60" spans="1:31" customFormat="1" ht="12.75">
      <c r="A60" s="145"/>
      <c r="B60" s="145"/>
      <c r="C60" s="145"/>
      <c r="D60" s="145"/>
      <c r="E60" s="145"/>
      <c r="F60" s="145"/>
      <c r="G60" s="145"/>
      <c r="H60" s="145"/>
      <c r="I60" s="145"/>
      <c r="J60" s="210"/>
      <c r="K60" s="145"/>
      <c r="L60" s="145"/>
      <c r="M60" s="145"/>
      <c r="N60" s="145"/>
      <c r="O60" s="531">
        <v>2015</v>
      </c>
      <c r="P60" s="509">
        <f t="shared" si="4"/>
        <v>7</v>
      </c>
      <c r="Q60" s="510">
        <v>220</v>
      </c>
      <c r="R60" s="510" t="s">
        <v>250</v>
      </c>
      <c r="S60" s="510" t="s">
        <v>253</v>
      </c>
      <c r="T60" s="511" t="s">
        <v>254</v>
      </c>
      <c r="U60" s="532">
        <v>84.73</v>
      </c>
      <c r="V60" s="508"/>
      <c r="W60" s="508"/>
      <c r="X60" s="508"/>
      <c r="Y60" s="508"/>
      <c r="Z60" s="508"/>
      <c r="AA60" s="508"/>
      <c r="AB60" s="508"/>
      <c r="AC60" s="508"/>
      <c r="AD60" s="508"/>
      <c r="AE60" s="508"/>
    </row>
    <row r="61" spans="1:31" customFormat="1" ht="12.75">
      <c r="A61" s="145"/>
      <c r="B61" s="145"/>
      <c r="C61" s="145"/>
      <c r="D61" s="145"/>
      <c r="E61" s="145"/>
      <c r="F61" s="145"/>
      <c r="G61" s="145"/>
      <c r="H61" s="145"/>
      <c r="I61" s="145"/>
      <c r="J61" s="210"/>
      <c r="K61" s="145"/>
      <c r="L61" s="145"/>
      <c r="M61" s="145"/>
      <c r="N61" s="145"/>
      <c r="O61" s="531">
        <v>2015</v>
      </c>
      <c r="P61" s="509">
        <f t="shared" si="4"/>
        <v>8</v>
      </c>
      <c r="Q61" s="510">
        <v>220</v>
      </c>
      <c r="R61" s="510" t="s">
        <v>250</v>
      </c>
      <c r="S61" s="510" t="s">
        <v>253</v>
      </c>
      <c r="T61" s="511" t="s">
        <v>254</v>
      </c>
      <c r="U61" s="532">
        <v>3.9166666666666665</v>
      </c>
      <c r="V61" s="508"/>
      <c r="W61" s="508"/>
      <c r="X61" s="508"/>
      <c r="Y61" s="508"/>
      <c r="Z61" s="508"/>
      <c r="AA61" s="508"/>
      <c r="AB61" s="508"/>
      <c r="AC61" s="508"/>
      <c r="AD61" s="508"/>
      <c r="AE61" s="508"/>
    </row>
    <row r="62" spans="1:31" customFormat="1" ht="12.75">
      <c r="A62" s="145"/>
      <c r="B62" s="145"/>
      <c r="C62" s="145"/>
      <c r="D62" s="145"/>
      <c r="E62" s="145"/>
      <c r="F62" s="145"/>
      <c r="G62" s="145"/>
      <c r="H62" s="145"/>
      <c r="I62" s="145"/>
      <c r="J62" s="210"/>
      <c r="K62" s="145"/>
      <c r="L62" s="145"/>
      <c r="M62" s="145"/>
      <c r="N62" s="145"/>
      <c r="O62" s="531">
        <v>2015</v>
      </c>
      <c r="P62" s="509">
        <f t="shared" si="4"/>
        <v>9</v>
      </c>
      <c r="Q62" s="510">
        <v>220</v>
      </c>
      <c r="R62" s="510" t="s">
        <v>250</v>
      </c>
      <c r="S62" s="510" t="s">
        <v>253</v>
      </c>
      <c r="T62" s="511" t="s">
        <v>254</v>
      </c>
      <c r="U62" s="532">
        <v>12.53</v>
      </c>
      <c r="V62" s="508"/>
      <c r="W62" s="508"/>
      <c r="X62" s="508"/>
      <c r="Y62" s="508"/>
      <c r="Z62" s="508"/>
      <c r="AA62" s="508"/>
      <c r="AB62" s="508"/>
      <c r="AC62" s="508"/>
      <c r="AD62" s="508"/>
      <c r="AE62" s="508"/>
    </row>
    <row r="63" spans="1:31" customFormat="1" ht="12.75">
      <c r="A63" s="145"/>
      <c r="B63" s="145"/>
      <c r="C63" s="145"/>
      <c r="D63" s="145"/>
      <c r="E63" s="145"/>
      <c r="F63" s="145"/>
      <c r="G63" s="145"/>
      <c r="H63" s="145"/>
      <c r="I63" s="145"/>
      <c r="J63" s="210"/>
      <c r="K63" s="145"/>
      <c r="L63" s="145"/>
      <c r="M63" s="145"/>
      <c r="N63" s="145"/>
      <c r="O63" s="531">
        <v>2015</v>
      </c>
      <c r="P63" s="509">
        <f t="shared" si="4"/>
        <v>10</v>
      </c>
      <c r="Q63" s="510">
        <v>220</v>
      </c>
      <c r="R63" s="510" t="s">
        <v>250</v>
      </c>
      <c r="S63" s="510" t="s">
        <v>253</v>
      </c>
      <c r="T63" s="511" t="s">
        <v>254</v>
      </c>
      <c r="U63" s="532">
        <v>4.57</v>
      </c>
      <c r="V63" s="508"/>
      <c r="W63" s="508"/>
      <c r="X63" s="508"/>
      <c r="Y63" s="508"/>
      <c r="Z63" s="508"/>
      <c r="AA63" s="508"/>
      <c r="AB63" s="508"/>
      <c r="AC63" s="508"/>
      <c r="AD63" s="508"/>
      <c r="AE63" s="508"/>
    </row>
    <row r="64" spans="1:31" customFormat="1" ht="12.75">
      <c r="A64" s="145"/>
      <c r="B64" s="145"/>
      <c r="C64" s="145"/>
      <c r="D64" s="145"/>
      <c r="E64" s="145"/>
      <c r="F64" s="145"/>
      <c r="G64" s="145"/>
      <c r="H64" s="145"/>
      <c r="I64" s="145"/>
      <c r="J64" s="210"/>
      <c r="K64" s="145"/>
      <c r="L64" s="145"/>
      <c r="M64" s="145"/>
      <c r="N64" s="145"/>
      <c r="O64" s="531">
        <v>2015</v>
      </c>
      <c r="P64" s="509">
        <f t="shared" si="4"/>
        <v>11</v>
      </c>
      <c r="Q64" s="510">
        <v>220</v>
      </c>
      <c r="R64" s="510" t="s">
        <v>250</v>
      </c>
      <c r="S64" s="510" t="s">
        <v>253</v>
      </c>
      <c r="T64" s="511" t="s">
        <v>254</v>
      </c>
      <c r="U64" s="532">
        <v>38.116999999999997</v>
      </c>
      <c r="V64" s="508"/>
      <c r="W64" s="508"/>
      <c r="X64" s="508"/>
      <c r="Y64" s="508"/>
      <c r="Z64" s="508"/>
      <c r="AA64" s="508"/>
      <c r="AB64" s="508"/>
      <c r="AC64" s="508"/>
      <c r="AD64" s="508"/>
      <c r="AE64" s="508"/>
    </row>
    <row r="65" spans="1:31" customFormat="1" ht="12.75">
      <c r="A65" s="145"/>
      <c r="B65" s="145"/>
      <c r="C65" s="145"/>
      <c r="D65" s="145"/>
      <c r="E65" s="145"/>
      <c r="F65" s="145"/>
      <c r="G65" s="145"/>
      <c r="H65" s="145"/>
      <c r="I65" s="145"/>
      <c r="J65" s="210"/>
      <c r="K65" s="145"/>
      <c r="L65" s="145"/>
      <c r="M65" s="145"/>
      <c r="N65" s="145"/>
      <c r="O65" s="531">
        <v>2015</v>
      </c>
      <c r="P65" s="509">
        <f t="shared" si="4"/>
        <v>12</v>
      </c>
      <c r="Q65" s="510">
        <v>220</v>
      </c>
      <c r="R65" s="510" t="s">
        <v>250</v>
      </c>
      <c r="S65" s="510" t="s">
        <v>253</v>
      </c>
      <c r="T65" s="511" t="s">
        <v>254</v>
      </c>
      <c r="U65" s="532">
        <v>120.8</v>
      </c>
      <c r="V65" s="508"/>
      <c r="W65" s="508"/>
      <c r="X65" s="508"/>
      <c r="Y65" s="508"/>
      <c r="Z65" s="508"/>
      <c r="AA65" s="508"/>
      <c r="AB65" s="508"/>
      <c r="AC65" s="508"/>
      <c r="AD65" s="508"/>
      <c r="AE65" s="508"/>
    </row>
    <row r="66" spans="1:31" customFormat="1" ht="12.75">
      <c r="A66" s="145"/>
      <c r="B66" s="145"/>
      <c r="C66" s="145"/>
      <c r="D66" s="145"/>
      <c r="E66" s="145"/>
      <c r="F66" s="145"/>
      <c r="G66" s="145"/>
      <c r="H66" s="145"/>
      <c r="I66" s="145"/>
      <c r="J66" s="210"/>
      <c r="K66" s="145"/>
      <c r="L66" s="145"/>
      <c r="M66" s="145"/>
      <c r="N66" s="145"/>
      <c r="O66" s="531">
        <v>2016</v>
      </c>
      <c r="P66" s="509">
        <v>1</v>
      </c>
      <c r="Q66" s="510">
        <v>220</v>
      </c>
      <c r="R66" s="510" t="s">
        <v>250</v>
      </c>
      <c r="S66" s="510" t="s">
        <v>253</v>
      </c>
      <c r="T66" s="511" t="s">
        <v>254</v>
      </c>
      <c r="U66" s="532">
        <v>2.4</v>
      </c>
      <c r="V66" s="508"/>
      <c r="W66" s="508"/>
      <c r="X66" s="508"/>
      <c r="Y66" s="508"/>
      <c r="Z66" s="508"/>
      <c r="AA66" s="508"/>
      <c r="AB66" s="508"/>
      <c r="AC66" s="508"/>
      <c r="AD66" s="508"/>
      <c r="AE66" s="508"/>
    </row>
    <row r="67" spans="1:31" customFormat="1" ht="12.75">
      <c r="A67" s="145"/>
      <c r="B67" s="145"/>
      <c r="C67" s="145"/>
      <c r="D67" s="145"/>
      <c r="E67" s="145"/>
      <c r="F67" s="145"/>
      <c r="G67" s="145"/>
      <c r="H67" s="145"/>
      <c r="I67" s="145"/>
      <c r="J67" s="210"/>
      <c r="K67" s="145"/>
      <c r="L67" s="145"/>
      <c r="M67" s="145"/>
      <c r="N67" s="145"/>
      <c r="O67" s="531">
        <v>2016</v>
      </c>
      <c r="P67" s="509">
        <f>+P66+1</f>
        <v>2</v>
      </c>
      <c r="Q67" s="510">
        <v>220</v>
      </c>
      <c r="R67" s="510" t="s">
        <v>250</v>
      </c>
      <c r="S67" s="510" t="s">
        <v>253</v>
      </c>
      <c r="T67" s="511" t="s">
        <v>254</v>
      </c>
      <c r="U67" s="532">
        <v>5.45</v>
      </c>
      <c r="V67" s="508"/>
      <c r="W67" s="508"/>
      <c r="X67" s="508"/>
      <c r="Y67" s="508"/>
      <c r="Z67" s="508"/>
      <c r="AA67" s="508"/>
      <c r="AB67" s="508"/>
      <c r="AC67" s="508"/>
      <c r="AD67" s="508"/>
      <c r="AE67" s="508"/>
    </row>
    <row r="68" spans="1:31" customFormat="1" ht="12.75">
      <c r="A68" s="145"/>
      <c r="B68" s="145"/>
      <c r="C68" s="145"/>
      <c r="D68" s="145"/>
      <c r="E68" s="145"/>
      <c r="F68" s="145"/>
      <c r="G68" s="145"/>
      <c r="H68" s="145"/>
      <c r="I68" s="145"/>
      <c r="J68" s="210"/>
      <c r="K68" s="145"/>
      <c r="L68" s="145"/>
      <c r="M68" s="145"/>
      <c r="N68" s="145"/>
      <c r="O68" s="531">
        <v>2016</v>
      </c>
      <c r="P68" s="509">
        <f>+P67+1</f>
        <v>3</v>
      </c>
      <c r="Q68" s="510">
        <v>220</v>
      </c>
      <c r="R68" s="510" t="s">
        <v>250</v>
      </c>
      <c r="S68" s="510" t="s">
        <v>253</v>
      </c>
      <c r="T68" s="511" t="s">
        <v>254</v>
      </c>
      <c r="U68" s="532">
        <v>4.466666666666665</v>
      </c>
      <c r="V68" s="508"/>
      <c r="W68" s="508"/>
      <c r="X68" s="508"/>
      <c r="Y68" s="508"/>
      <c r="Z68" s="508"/>
      <c r="AA68" s="508"/>
      <c r="AB68" s="508"/>
      <c r="AC68" s="508"/>
      <c r="AD68" s="508"/>
      <c r="AE68" s="508"/>
    </row>
    <row r="69" spans="1:31" customFormat="1" ht="12.75">
      <c r="A69" s="145"/>
      <c r="B69" s="145"/>
      <c r="C69" s="145"/>
      <c r="D69" s="145"/>
      <c r="E69" s="145"/>
      <c r="F69" s="145"/>
      <c r="G69" s="145"/>
      <c r="H69" s="145"/>
      <c r="I69" s="145"/>
      <c r="J69" s="210"/>
      <c r="K69" s="145"/>
      <c r="L69" s="145"/>
      <c r="M69" s="145"/>
      <c r="N69" s="145"/>
      <c r="O69" s="531">
        <v>2016</v>
      </c>
      <c r="P69" s="509">
        <f t="shared" ref="P69:P77" si="5">+P68+1</f>
        <v>4</v>
      </c>
      <c r="Q69" s="510">
        <v>220</v>
      </c>
      <c r="R69" s="510" t="s">
        <v>250</v>
      </c>
      <c r="S69" s="510" t="s">
        <v>253</v>
      </c>
      <c r="T69" s="511" t="s">
        <v>254</v>
      </c>
      <c r="U69" s="532">
        <v>100.03333000000001</v>
      </c>
      <c r="V69" s="508"/>
      <c r="W69" s="508"/>
      <c r="X69" s="508"/>
      <c r="Y69" s="508"/>
      <c r="Z69" s="508"/>
      <c r="AA69" s="508"/>
      <c r="AB69" s="508"/>
      <c r="AC69" s="508"/>
      <c r="AD69" s="508"/>
      <c r="AE69" s="508"/>
    </row>
    <row r="70" spans="1:31" customFormat="1" ht="12.75">
      <c r="A70" s="145"/>
      <c r="B70" s="145"/>
      <c r="C70" s="145"/>
      <c r="D70" s="145"/>
      <c r="E70" s="145"/>
      <c r="F70" s="145"/>
      <c r="G70" s="145"/>
      <c r="H70" s="145"/>
      <c r="I70" s="145"/>
      <c r="J70" s="210"/>
      <c r="K70" s="145"/>
      <c r="L70" s="145"/>
      <c r="M70" s="145"/>
      <c r="N70" s="145"/>
      <c r="O70" s="531">
        <v>2016</v>
      </c>
      <c r="P70" s="509">
        <f t="shared" si="5"/>
        <v>5</v>
      </c>
      <c r="Q70" s="510">
        <v>220</v>
      </c>
      <c r="R70" s="510" t="s">
        <v>250</v>
      </c>
      <c r="S70" s="510" t="s">
        <v>253</v>
      </c>
      <c r="T70" s="511" t="s">
        <v>254</v>
      </c>
      <c r="U70" s="532">
        <v>431.3</v>
      </c>
      <c r="V70" s="508"/>
      <c r="W70" s="508"/>
      <c r="X70" s="508"/>
      <c r="Y70" s="508"/>
      <c r="Z70" s="508"/>
      <c r="AA70" s="508"/>
      <c r="AB70" s="508"/>
      <c r="AC70" s="508"/>
      <c r="AD70" s="508"/>
      <c r="AE70" s="508"/>
    </row>
    <row r="71" spans="1:31" customFormat="1" ht="12.75">
      <c r="A71" s="145"/>
      <c r="B71" s="145"/>
      <c r="C71" s="145"/>
      <c r="D71" s="145"/>
      <c r="E71" s="145"/>
      <c r="F71" s="145"/>
      <c r="G71" s="145"/>
      <c r="H71" s="145"/>
      <c r="I71" s="145"/>
      <c r="J71" s="210"/>
      <c r="K71" s="145"/>
      <c r="L71" s="145"/>
      <c r="M71" s="145"/>
      <c r="N71" s="145"/>
      <c r="O71" s="531">
        <v>2016</v>
      </c>
      <c r="P71" s="509">
        <f t="shared" si="5"/>
        <v>6</v>
      </c>
      <c r="Q71" s="510">
        <v>220</v>
      </c>
      <c r="R71" s="510" t="s">
        <v>250</v>
      </c>
      <c r="S71" s="510" t="s">
        <v>253</v>
      </c>
      <c r="T71" s="511" t="s">
        <v>254</v>
      </c>
      <c r="U71" s="532">
        <v>45.918055559999999</v>
      </c>
      <c r="V71" s="508"/>
      <c r="W71" s="508"/>
      <c r="X71" s="508"/>
      <c r="Y71" s="508"/>
      <c r="Z71" s="508"/>
      <c r="AA71" s="508"/>
      <c r="AB71" s="508"/>
      <c r="AC71" s="508"/>
      <c r="AD71" s="508"/>
      <c r="AE71" s="508"/>
    </row>
    <row r="72" spans="1:31" customFormat="1" ht="12.75">
      <c r="A72" s="145"/>
      <c r="B72" s="145"/>
      <c r="C72" s="145"/>
      <c r="D72" s="145"/>
      <c r="E72" s="145"/>
      <c r="F72" s="145"/>
      <c r="G72" s="145"/>
      <c r="H72" s="145"/>
      <c r="I72" s="145"/>
      <c r="J72" s="210"/>
      <c r="K72" s="145"/>
      <c r="L72" s="145"/>
      <c r="M72" s="145"/>
      <c r="N72" s="145"/>
      <c r="O72" s="531">
        <v>2016</v>
      </c>
      <c r="P72" s="509">
        <f t="shared" si="5"/>
        <v>7</v>
      </c>
      <c r="Q72" s="510">
        <v>220</v>
      </c>
      <c r="R72" s="510" t="s">
        <v>250</v>
      </c>
      <c r="S72" s="510" t="s">
        <v>253</v>
      </c>
      <c r="T72" s="511" t="s">
        <v>254</v>
      </c>
      <c r="U72" s="532">
        <v>31.883333329999999</v>
      </c>
      <c r="V72" s="508"/>
      <c r="W72" s="508"/>
      <c r="X72" s="508"/>
      <c r="Y72" s="508"/>
      <c r="Z72" s="508"/>
      <c r="AA72" s="508"/>
      <c r="AB72" s="508"/>
      <c r="AC72" s="508"/>
      <c r="AD72" s="508"/>
      <c r="AE72" s="508"/>
    </row>
    <row r="73" spans="1:31" customFormat="1" ht="12.75">
      <c r="A73" s="145"/>
      <c r="B73" s="145"/>
      <c r="C73" s="145"/>
      <c r="D73" s="145"/>
      <c r="E73" s="145"/>
      <c r="F73" s="145"/>
      <c r="G73" s="145"/>
      <c r="H73" s="145"/>
      <c r="I73" s="145"/>
      <c r="J73" s="210"/>
      <c r="K73" s="145"/>
      <c r="L73" s="145"/>
      <c r="M73" s="145"/>
      <c r="N73" s="145"/>
      <c r="O73" s="531">
        <v>2016</v>
      </c>
      <c r="P73" s="509">
        <f t="shared" si="5"/>
        <v>8</v>
      </c>
      <c r="Q73" s="510">
        <v>220</v>
      </c>
      <c r="R73" s="510" t="s">
        <v>250</v>
      </c>
      <c r="S73" s="510" t="s">
        <v>253</v>
      </c>
      <c r="T73" s="511" t="s">
        <v>254</v>
      </c>
      <c r="U73" s="532">
        <v>0</v>
      </c>
      <c r="V73" s="508"/>
      <c r="W73" s="508"/>
      <c r="X73" s="508"/>
      <c r="Y73" s="508"/>
      <c r="Z73" s="508"/>
      <c r="AA73" s="508"/>
      <c r="AB73" s="508"/>
      <c r="AC73" s="508"/>
      <c r="AD73" s="508"/>
      <c r="AE73" s="508"/>
    </row>
    <row r="74" spans="1:31" customFormat="1" ht="12.75">
      <c r="A74" s="145"/>
      <c r="B74" s="145"/>
      <c r="C74" s="145"/>
      <c r="D74" s="145"/>
      <c r="E74" s="145"/>
      <c r="F74" s="145"/>
      <c r="G74" s="145"/>
      <c r="H74" s="145"/>
      <c r="I74" s="145"/>
      <c r="J74" s="210"/>
      <c r="K74" s="145"/>
      <c r="L74" s="145"/>
      <c r="M74" s="145"/>
      <c r="N74" s="145"/>
      <c r="O74" s="531">
        <v>2016</v>
      </c>
      <c r="P74" s="509">
        <f t="shared" si="5"/>
        <v>9</v>
      </c>
      <c r="Q74" s="510">
        <v>220</v>
      </c>
      <c r="R74" s="510" t="s">
        <v>250</v>
      </c>
      <c r="S74" s="510" t="s">
        <v>253</v>
      </c>
      <c r="T74" s="511" t="s">
        <v>254</v>
      </c>
      <c r="U74" s="532">
        <v>0</v>
      </c>
      <c r="V74" s="508"/>
      <c r="W74" s="508"/>
      <c r="X74" s="508"/>
      <c r="Y74" s="508"/>
      <c r="Z74" s="508"/>
      <c r="AA74" s="508"/>
      <c r="AB74" s="508"/>
      <c r="AC74" s="508"/>
      <c r="AD74" s="508"/>
      <c r="AE74" s="508"/>
    </row>
    <row r="75" spans="1:31" customFormat="1" ht="12.75">
      <c r="A75" s="145"/>
      <c r="B75" s="145"/>
      <c r="C75" s="145"/>
      <c r="D75" s="145"/>
      <c r="E75" s="145"/>
      <c r="F75" s="145"/>
      <c r="G75" s="145"/>
      <c r="H75" s="145"/>
      <c r="I75" s="145"/>
      <c r="J75" s="210"/>
      <c r="K75" s="145"/>
      <c r="L75" s="145"/>
      <c r="M75" s="145"/>
      <c r="N75" s="145"/>
      <c r="O75" s="531">
        <v>2016</v>
      </c>
      <c r="P75" s="509">
        <f t="shared" si="5"/>
        <v>10</v>
      </c>
      <c r="Q75" s="510">
        <v>220</v>
      </c>
      <c r="R75" s="510" t="s">
        <v>250</v>
      </c>
      <c r="S75" s="510" t="s">
        <v>253</v>
      </c>
      <c r="T75" s="511" t="s">
        <v>254</v>
      </c>
      <c r="U75" s="532"/>
      <c r="V75" s="508"/>
      <c r="W75" s="508"/>
      <c r="X75" s="508"/>
      <c r="Y75" s="508"/>
      <c r="Z75" s="508"/>
      <c r="AA75" s="508"/>
      <c r="AB75" s="508"/>
      <c r="AC75" s="508"/>
      <c r="AD75" s="508"/>
      <c r="AE75" s="508"/>
    </row>
    <row r="76" spans="1:31" customFormat="1" ht="12.75">
      <c r="A76" s="145"/>
      <c r="B76" s="145"/>
      <c r="C76" s="145"/>
      <c r="D76" s="145"/>
      <c r="E76" s="145"/>
      <c r="F76" s="145"/>
      <c r="G76" s="145"/>
      <c r="H76" s="145"/>
      <c r="I76" s="145"/>
      <c r="J76" s="210"/>
      <c r="K76" s="145"/>
      <c r="L76" s="145"/>
      <c r="M76" s="145"/>
      <c r="N76" s="145"/>
      <c r="O76" s="531">
        <v>2016</v>
      </c>
      <c r="P76" s="509">
        <f t="shared" si="5"/>
        <v>11</v>
      </c>
      <c r="Q76" s="510">
        <v>220</v>
      </c>
      <c r="R76" s="510" t="s">
        <v>250</v>
      </c>
      <c r="S76" s="510" t="s">
        <v>253</v>
      </c>
      <c r="T76" s="511" t="s">
        <v>254</v>
      </c>
      <c r="U76" s="532"/>
      <c r="V76" s="508"/>
      <c r="W76" s="508"/>
      <c r="X76" s="508"/>
      <c r="Y76" s="508"/>
      <c r="Z76" s="508"/>
      <c r="AA76" s="508"/>
      <c r="AB76" s="508"/>
      <c r="AC76" s="508"/>
      <c r="AD76" s="508"/>
      <c r="AE76" s="508"/>
    </row>
    <row r="77" spans="1:31" customFormat="1" ht="12.75">
      <c r="A77" s="145"/>
      <c r="B77" s="145"/>
      <c r="C77" s="145"/>
      <c r="D77" s="145"/>
      <c r="E77" s="145"/>
      <c r="F77" s="145"/>
      <c r="G77" s="145"/>
      <c r="H77" s="145"/>
      <c r="I77" s="145"/>
      <c r="J77" s="210"/>
      <c r="K77" s="145"/>
      <c r="L77" s="145"/>
      <c r="M77" s="145"/>
      <c r="N77" s="145"/>
      <c r="O77" s="537">
        <v>2016</v>
      </c>
      <c r="P77" s="514">
        <f t="shared" si="5"/>
        <v>12</v>
      </c>
      <c r="Q77" s="515">
        <v>220</v>
      </c>
      <c r="R77" s="515" t="s">
        <v>250</v>
      </c>
      <c r="S77" s="515" t="s">
        <v>253</v>
      </c>
      <c r="T77" s="516" t="s">
        <v>254</v>
      </c>
      <c r="U77" s="538"/>
      <c r="V77" s="508"/>
      <c r="W77" s="508"/>
      <c r="X77" s="508"/>
      <c r="Y77" s="508"/>
      <c r="Z77" s="508"/>
      <c r="AA77" s="508"/>
      <c r="AB77" s="508"/>
      <c r="AC77" s="508"/>
      <c r="AD77" s="508"/>
      <c r="AE77" s="508"/>
    </row>
    <row r="78" spans="1:31" customFormat="1" ht="12.75">
      <c r="A78" s="145"/>
      <c r="B78" s="145"/>
      <c r="C78" s="145"/>
      <c r="D78" s="145"/>
      <c r="E78" s="145"/>
      <c r="F78" s="145"/>
      <c r="G78" s="145"/>
      <c r="H78" s="145"/>
      <c r="I78" s="145"/>
      <c r="J78" s="210"/>
      <c r="K78" s="145"/>
      <c r="L78" s="145"/>
      <c r="M78" s="145"/>
      <c r="N78" s="145"/>
      <c r="O78" s="539">
        <v>2015</v>
      </c>
      <c r="P78" s="505">
        <v>1</v>
      </c>
      <c r="Q78" s="506">
        <v>220</v>
      </c>
      <c r="R78" s="506" t="s">
        <v>250</v>
      </c>
      <c r="S78" s="506" t="s">
        <v>255</v>
      </c>
      <c r="T78" s="507" t="s">
        <v>256</v>
      </c>
      <c r="U78" s="540">
        <v>0</v>
      </c>
      <c r="V78" s="508"/>
      <c r="W78" s="508"/>
      <c r="X78" s="508"/>
      <c r="Y78" s="508"/>
      <c r="Z78" s="508"/>
      <c r="AA78" s="508"/>
      <c r="AB78" s="508"/>
      <c r="AC78" s="508"/>
      <c r="AD78" s="508"/>
      <c r="AE78" s="508"/>
    </row>
    <row r="79" spans="1:31" customFormat="1" ht="12.75">
      <c r="A79" s="145"/>
      <c r="B79" s="145"/>
      <c r="C79" s="145"/>
      <c r="D79" s="145"/>
      <c r="E79" s="145"/>
      <c r="F79" s="145"/>
      <c r="G79" s="145"/>
      <c r="H79" s="145"/>
      <c r="I79" s="145"/>
      <c r="J79" s="210"/>
      <c r="K79" s="145"/>
      <c r="L79" s="145"/>
      <c r="M79" s="145"/>
      <c r="N79" s="145"/>
      <c r="O79" s="531">
        <v>2015</v>
      </c>
      <c r="P79" s="509">
        <f>+P78+1</f>
        <v>2</v>
      </c>
      <c r="Q79" s="510">
        <v>220</v>
      </c>
      <c r="R79" s="510" t="s">
        <v>250</v>
      </c>
      <c r="S79" s="510" t="s">
        <v>255</v>
      </c>
      <c r="T79" s="511" t="s">
        <v>256</v>
      </c>
      <c r="U79" s="532">
        <v>0</v>
      </c>
      <c r="V79" s="508"/>
      <c r="W79" s="508"/>
      <c r="X79" s="508"/>
      <c r="Y79" s="508"/>
      <c r="Z79" s="508"/>
      <c r="AA79" s="508"/>
      <c r="AB79" s="508"/>
      <c r="AC79" s="508"/>
      <c r="AD79" s="508"/>
      <c r="AE79" s="508"/>
    </row>
    <row r="80" spans="1:31" customFormat="1" ht="12.75">
      <c r="A80" s="145"/>
      <c r="B80" s="145"/>
      <c r="C80" s="145"/>
      <c r="D80" s="145"/>
      <c r="E80" s="145"/>
      <c r="F80" s="145"/>
      <c r="G80" s="145"/>
      <c r="H80" s="145"/>
      <c r="I80" s="145"/>
      <c r="J80" s="210"/>
      <c r="K80" s="145"/>
      <c r="L80" s="145"/>
      <c r="M80" s="145"/>
      <c r="N80" s="145"/>
      <c r="O80" s="531">
        <v>2015</v>
      </c>
      <c r="P80" s="509">
        <f t="shared" ref="P80:P89" si="6">+P79+1</f>
        <v>3</v>
      </c>
      <c r="Q80" s="510">
        <v>220</v>
      </c>
      <c r="R80" s="510" t="s">
        <v>250</v>
      </c>
      <c r="S80" s="510" t="s">
        <v>255</v>
      </c>
      <c r="T80" s="511" t="s">
        <v>256</v>
      </c>
      <c r="U80" s="532">
        <v>0</v>
      </c>
      <c r="V80" s="508"/>
      <c r="W80" s="508"/>
      <c r="X80" s="508"/>
      <c r="Y80" s="508"/>
      <c r="Z80" s="508"/>
      <c r="AA80" s="508"/>
      <c r="AB80" s="508"/>
      <c r="AC80" s="508"/>
      <c r="AD80" s="508"/>
      <c r="AE80" s="508"/>
    </row>
    <row r="81" spans="1:31" customFormat="1" ht="12.75">
      <c r="A81" s="145"/>
      <c r="B81" s="145"/>
      <c r="C81" s="145"/>
      <c r="D81" s="145"/>
      <c r="E81" s="145"/>
      <c r="F81" s="145"/>
      <c r="G81" s="145"/>
      <c r="H81" s="145"/>
      <c r="I81" s="145"/>
      <c r="J81" s="210"/>
      <c r="K81" s="145"/>
      <c r="L81" s="145"/>
      <c r="M81" s="145"/>
      <c r="N81" s="145"/>
      <c r="O81" s="531">
        <v>2015</v>
      </c>
      <c r="P81" s="509">
        <f t="shared" si="6"/>
        <v>4</v>
      </c>
      <c r="Q81" s="510">
        <v>220</v>
      </c>
      <c r="R81" s="510" t="s">
        <v>250</v>
      </c>
      <c r="S81" s="510" t="s">
        <v>255</v>
      </c>
      <c r="T81" s="511" t="s">
        <v>256</v>
      </c>
      <c r="U81" s="532">
        <v>0</v>
      </c>
      <c r="V81" s="508"/>
      <c r="W81" s="508"/>
      <c r="X81" s="508"/>
      <c r="Y81" s="508"/>
      <c r="Z81" s="508"/>
      <c r="AA81" s="508"/>
      <c r="AB81" s="508"/>
      <c r="AC81" s="508"/>
      <c r="AD81" s="508"/>
      <c r="AE81" s="508"/>
    </row>
    <row r="82" spans="1:31" customFormat="1" ht="12.75">
      <c r="A82" s="145"/>
      <c r="B82" s="145"/>
      <c r="C82" s="145"/>
      <c r="D82" s="145"/>
      <c r="E82" s="145"/>
      <c r="F82" s="145"/>
      <c r="G82" s="145"/>
      <c r="H82" s="145"/>
      <c r="I82" s="145"/>
      <c r="J82" s="210"/>
      <c r="K82" s="145"/>
      <c r="L82" s="145"/>
      <c r="M82" s="145"/>
      <c r="N82" s="145"/>
      <c r="O82" s="531">
        <v>2015</v>
      </c>
      <c r="P82" s="509">
        <f t="shared" si="6"/>
        <v>5</v>
      </c>
      <c r="Q82" s="510">
        <v>220</v>
      </c>
      <c r="R82" s="510" t="s">
        <v>250</v>
      </c>
      <c r="S82" s="510" t="s">
        <v>255</v>
      </c>
      <c r="T82" s="511" t="s">
        <v>256</v>
      </c>
      <c r="U82" s="532">
        <v>0</v>
      </c>
      <c r="V82" s="508"/>
      <c r="W82" s="508"/>
      <c r="X82" s="508"/>
      <c r="Y82" s="508"/>
      <c r="Z82" s="508"/>
      <c r="AA82" s="508"/>
      <c r="AB82" s="508"/>
      <c r="AC82" s="508"/>
      <c r="AD82" s="508"/>
      <c r="AE82" s="508"/>
    </row>
    <row r="83" spans="1:31" customFormat="1" ht="12.75">
      <c r="A83" s="145"/>
      <c r="B83" s="145"/>
      <c r="C83" s="145"/>
      <c r="D83" s="145"/>
      <c r="E83" s="145"/>
      <c r="F83" s="145"/>
      <c r="G83" s="145"/>
      <c r="H83" s="145"/>
      <c r="I83" s="145"/>
      <c r="J83" s="210"/>
      <c r="K83" s="145"/>
      <c r="L83" s="145"/>
      <c r="M83" s="145"/>
      <c r="N83" s="145"/>
      <c r="O83" s="531">
        <v>2015</v>
      </c>
      <c r="P83" s="509">
        <f t="shared" si="6"/>
        <v>6</v>
      </c>
      <c r="Q83" s="510">
        <v>220</v>
      </c>
      <c r="R83" s="510" t="s">
        <v>250</v>
      </c>
      <c r="S83" s="510" t="s">
        <v>255</v>
      </c>
      <c r="T83" s="511" t="s">
        <v>256</v>
      </c>
      <c r="U83" s="532">
        <v>6.92</v>
      </c>
      <c r="V83" s="508"/>
      <c r="W83" s="508"/>
      <c r="X83" s="508"/>
      <c r="Y83" s="508"/>
      <c r="Z83" s="508"/>
      <c r="AA83" s="508"/>
      <c r="AB83" s="508"/>
      <c r="AC83" s="508"/>
      <c r="AD83" s="508"/>
      <c r="AE83" s="508"/>
    </row>
    <row r="84" spans="1:31" customFormat="1" ht="12.75">
      <c r="A84" s="145"/>
      <c r="B84" s="145"/>
      <c r="C84" s="145"/>
      <c r="D84" s="145"/>
      <c r="E84" s="145"/>
      <c r="F84" s="145"/>
      <c r="G84" s="145"/>
      <c r="H84" s="145"/>
      <c r="I84" s="145"/>
      <c r="J84" s="210"/>
      <c r="K84" s="145"/>
      <c r="L84" s="145"/>
      <c r="M84" s="145"/>
      <c r="N84" s="145"/>
      <c r="O84" s="531">
        <v>2015</v>
      </c>
      <c r="P84" s="509">
        <f t="shared" si="6"/>
        <v>7</v>
      </c>
      <c r="Q84" s="510">
        <v>220</v>
      </c>
      <c r="R84" s="510" t="s">
        <v>250</v>
      </c>
      <c r="S84" s="510" t="s">
        <v>255</v>
      </c>
      <c r="T84" s="511" t="s">
        <v>256</v>
      </c>
      <c r="U84" s="532">
        <v>0</v>
      </c>
      <c r="V84" s="508"/>
      <c r="W84" s="508"/>
      <c r="X84" s="508"/>
      <c r="Y84" s="508"/>
      <c r="Z84" s="508"/>
      <c r="AA84" s="508"/>
      <c r="AB84" s="508"/>
      <c r="AC84" s="508"/>
      <c r="AD84" s="508"/>
      <c r="AE84" s="508"/>
    </row>
    <row r="85" spans="1:31" customFormat="1" ht="12.75">
      <c r="A85" s="145"/>
      <c r="B85" s="145"/>
      <c r="C85" s="145"/>
      <c r="D85" s="145"/>
      <c r="E85" s="145"/>
      <c r="F85" s="145"/>
      <c r="G85" s="145"/>
      <c r="H85" s="145"/>
      <c r="I85" s="145"/>
      <c r="J85" s="210"/>
      <c r="K85" s="145"/>
      <c r="L85" s="145"/>
      <c r="M85" s="145"/>
      <c r="N85" s="145"/>
      <c r="O85" s="531">
        <v>2015</v>
      </c>
      <c r="P85" s="509">
        <f t="shared" si="6"/>
        <v>8</v>
      </c>
      <c r="Q85" s="510">
        <v>220</v>
      </c>
      <c r="R85" s="510" t="s">
        <v>250</v>
      </c>
      <c r="S85" s="510" t="s">
        <v>255</v>
      </c>
      <c r="T85" s="511" t="s">
        <v>256</v>
      </c>
      <c r="U85" s="532">
        <v>0</v>
      </c>
      <c r="V85" s="508"/>
      <c r="W85" s="508"/>
      <c r="X85" s="508"/>
      <c r="Y85" s="508"/>
      <c r="Z85" s="508"/>
      <c r="AA85" s="508"/>
      <c r="AB85" s="508"/>
      <c r="AC85" s="508"/>
      <c r="AD85" s="508"/>
      <c r="AE85" s="508"/>
    </row>
    <row r="86" spans="1:31" customFormat="1" ht="12.75">
      <c r="A86" s="145"/>
      <c r="B86" s="145"/>
      <c r="C86" s="145"/>
      <c r="D86" s="145"/>
      <c r="E86" s="145"/>
      <c r="F86" s="145"/>
      <c r="G86" s="145"/>
      <c r="H86" s="145"/>
      <c r="I86" s="145"/>
      <c r="J86" s="210"/>
      <c r="K86" s="145"/>
      <c r="L86" s="145"/>
      <c r="M86" s="145"/>
      <c r="N86" s="145"/>
      <c r="O86" s="531">
        <v>2015</v>
      </c>
      <c r="P86" s="509">
        <f t="shared" si="6"/>
        <v>9</v>
      </c>
      <c r="Q86" s="510">
        <v>220</v>
      </c>
      <c r="R86" s="510" t="s">
        <v>250</v>
      </c>
      <c r="S86" s="510" t="s">
        <v>255</v>
      </c>
      <c r="T86" s="511" t="s">
        <v>256</v>
      </c>
      <c r="U86" s="532">
        <v>12.38</v>
      </c>
      <c r="V86" s="508"/>
      <c r="W86" s="508"/>
      <c r="X86" s="508"/>
      <c r="Y86" s="508"/>
      <c r="Z86" s="508"/>
      <c r="AA86" s="508"/>
      <c r="AB86" s="508"/>
      <c r="AC86" s="508"/>
      <c r="AD86" s="508"/>
      <c r="AE86" s="508"/>
    </row>
    <row r="87" spans="1:31" customFormat="1" ht="12.75">
      <c r="A87" s="145"/>
      <c r="B87" s="145"/>
      <c r="C87" s="145"/>
      <c r="D87" s="145"/>
      <c r="E87" s="145"/>
      <c r="F87" s="145"/>
      <c r="G87" s="145"/>
      <c r="H87" s="145"/>
      <c r="I87" s="145"/>
      <c r="J87" s="210"/>
      <c r="K87" s="145"/>
      <c r="L87" s="145"/>
      <c r="M87" s="145"/>
      <c r="N87" s="145"/>
      <c r="O87" s="531">
        <v>2015</v>
      </c>
      <c r="P87" s="509">
        <f t="shared" si="6"/>
        <v>10</v>
      </c>
      <c r="Q87" s="510">
        <v>220</v>
      </c>
      <c r="R87" s="510" t="s">
        <v>250</v>
      </c>
      <c r="S87" s="510" t="s">
        <v>255</v>
      </c>
      <c r="T87" s="511" t="s">
        <v>256</v>
      </c>
      <c r="U87" s="532">
        <v>0</v>
      </c>
      <c r="V87" s="508"/>
      <c r="W87" s="508"/>
      <c r="X87" s="508"/>
      <c r="Y87" s="508"/>
      <c r="Z87" s="508"/>
      <c r="AA87" s="508"/>
      <c r="AB87" s="508"/>
      <c r="AC87" s="508"/>
      <c r="AD87" s="508"/>
      <c r="AE87" s="508"/>
    </row>
    <row r="88" spans="1:31" customFormat="1" ht="12.75">
      <c r="A88" s="145"/>
      <c r="B88" s="145"/>
      <c r="C88" s="145"/>
      <c r="D88" s="145"/>
      <c r="E88" s="145"/>
      <c r="F88" s="145"/>
      <c r="G88" s="145"/>
      <c r="H88" s="145"/>
      <c r="I88" s="145"/>
      <c r="J88" s="210"/>
      <c r="K88" s="145"/>
      <c r="L88" s="145"/>
      <c r="M88" s="145"/>
      <c r="N88" s="145"/>
      <c r="O88" s="531">
        <v>2015</v>
      </c>
      <c r="P88" s="509">
        <f t="shared" si="6"/>
        <v>11</v>
      </c>
      <c r="Q88" s="510">
        <v>220</v>
      </c>
      <c r="R88" s="510" t="s">
        <v>250</v>
      </c>
      <c r="S88" s="510" t="s">
        <v>255</v>
      </c>
      <c r="T88" s="511" t="s">
        <v>256</v>
      </c>
      <c r="U88" s="532">
        <v>3.03</v>
      </c>
      <c r="V88" s="508"/>
      <c r="W88" s="508"/>
      <c r="X88" s="508"/>
      <c r="Y88" s="508"/>
      <c r="Z88" s="508"/>
      <c r="AA88" s="508"/>
      <c r="AB88" s="508"/>
      <c r="AC88" s="508"/>
      <c r="AD88" s="508"/>
      <c r="AE88" s="508"/>
    </row>
    <row r="89" spans="1:31" customFormat="1" ht="12.75">
      <c r="A89" s="145"/>
      <c r="B89" s="145"/>
      <c r="C89" s="145"/>
      <c r="D89" s="145"/>
      <c r="E89" s="145"/>
      <c r="F89" s="145"/>
      <c r="G89" s="145"/>
      <c r="H89" s="145"/>
      <c r="I89" s="145"/>
      <c r="J89" s="210"/>
      <c r="K89" s="145"/>
      <c r="L89" s="145"/>
      <c r="M89" s="145"/>
      <c r="N89" s="145"/>
      <c r="O89" s="531">
        <v>2015</v>
      </c>
      <c r="P89" s="509">
        <f t="shared" si="6"/>
        <v>12</v>
      </c>
      <c r="Q89" s="510">
        <v>220</v>
      </c>
      <c r="R89" s="510" t="s">
        <v>250</v>
      </c>
      <c r="S89" s="510" t="s">
        <v>255</v>
      </c>
      <c r="T89" s="511" t="s">
        <v>256</v>
      </c>
      <c r="U89" s="532">
        <v>0</v>
      </c>
      <c r="V89" s="508"/>
      <c r="W89" s="508"/>
      <c r="X89" s="508"/>
      <c r="Y89" s="508"/>
      <c r="Z89" s="508"/>
      <c r="AA89" s="508"/>
      <c r="AB89" s="508"/>
      <c r="AC89" s="508"/>
      <c r="AD89" s="508"/>
      <c r="AE89" s="508"/>
    </row>
    <row r="90" spans="1:31" customFormat="1" ht="12.75">
      <c r="A90" s="145"/>
      <c r="B90" s="145"/>
      <c r="C90" s="145"/>
      <c r="D90" s="145"/>
      <c r="E90" s="145"/>
      <c r="F90" s="145"/>
      <c r="G90" s="145"/>
      <c r="H90" s="145"/>
      <c r="I90" s="145"/>
      <c r="J90" s="210"/>
      <c r="K90" s="145"/>
      <c r="L90" s="145"/>
      <c r="M90" s="145"/>
      <c r="N90" s="145"/>
      <c r="O90" s="531">
        <v>2016</v>
      </c>
      <c r="P90" s="509">
        <v>1</v>
      </c>
      <c r="Q90" s="510">
        <v>220</v>
      </c>
      <c r="R90" s="510" t="s">
        <v>250</v>
      </c>
      <c r="S90" s="510" t="s">
        <v>255</v>
      </c>
      <c r="T90" s="511" t="s">
        <v>256</v>
      </c>
      <c r="U90" s="532">
        <v>0</v>
      </c>
      <c r="V90" s="508"/>
      <c r="W90" s="508"/>
      <c r="X90" s="508"/>
      <c r="Y90" s="508"/>
      <c r="Z90" s="508"/>
      <c r="AA90" s="508"/>
      <c r="AB90" s="508"/>
      <c r="AC90" s="508"/>
      <c r="AD90" s="508"/>
      <c r="AE90" s="508"/>
    </row>
    <row r="91" spans="1:31" customFormat="1" ht="12.75">
      <c r="A91" s="145"/>
      <c r="B91" s="145"/>
      <c r="C91" s="145"/>
      <c r="D91" s="145"/>
      <c r="E91" s="145"/>
      <c r="F91" s="145"/>
      <c r="G91" s="145"/>
      <c r="H91" s="145"/>
      <c r="I91" s="145"/>
      <c r="J91" s="210"/>
      <c r="K91" s="145"/>
      <c r="L91" s="145"/>
      <c r="M91" s="145"/>
      <c r="N91" s="145"/>
      <c r="O91" s="531">
        <v>2016</v>
      </c>
      <c r="P91" s="509">
        <f>+P90+1</f>
        <v>2</v>
      </c>
      <c r="Q91" s="510">
        <v>220</v>
      </c>
      <c r="R91" s="510" t="s">
        <v>250</v>
      </c>
      <c r="S91" s="510" t="s">
        <v>255</v>
      </c>
      <c r="T91" s="511" t="s">
        <v>256</v>
      </c>
      <c r="U91" s="532">
        <v>0</v>
      </c>
      <c r="V91" s="508"/>
      <c r="W91" s="508"/>
      <c r="X91" s="508"/>
      <c r="Y91" s="508"/>
      <c r="Z91" s="508"/>
      <c r="AA91" s="508"/>
      <c r="AB91" s="508"/>
      <c r="AC91" s="508"/>
      <c r="AD91" s="508"/>
      <c r="AE91" s="508"/>
    </row>
    <row r="92" spans="1:31" customFormat="1" ht="12.75">
      <c r="A92" s="145"/>
      <c r="B92" s="145"/>
      <c r="C92" s="145"/>
      <c r="D92" s="145"/>
      <c r="E92" s="145"/>
      <c r="F92" s="145"/>
      <c r="G92" s="145"/>
      <c r="H92" s="145"/>
      <c r="I92" s="145"/>
      <c r="J92" s="210"/>
      <c r="K92" s="145"/>
      <c r="L92" s="145"/>
      <c r="M92" s="145"/>
      <c r="N92" s="145"/>
      <c r="O92" s="531">
        <v>2016</v>
      </c>
      <c r="P92" s="509">
        <f>+P91+1</f>
        <v>3</v>
      </c>
      <c r="Q92" s="510">
        <v>220</v>
      </c>
      <c r="R92" s="510" t="s">
        <v>250</v>
      </c>
      <c r="S92" s="510" t="s">
        <v>255</v>
      </c>
      <c r="T92" s="511" t="s">
        <v>256</v>
      </c>
      <c r="U92" s="532">
        <v>0</v>
      </c>
      <c r="V92" s="508"/>
      <c r="W92" s="508"/>
      <c r="X92" s="508"/>
      <c r="Y92" s="508"/>
      <c r="Z92" s="508"/>
      <c r="AA92" s="508"/>
      <c r="AB92" s="508"/>
      <c r="AC92" s="508"/>
      <c r="AD92" s="508"/>
      <c r="AE92" s="508"/>
    </row>
    <row r="93" spans="1:31" customFormat="1" ht="12.75">
      <c r="A93" s="145"/>
      <c r="B93" s="145"/>
      <c r="C93" s="145"/>
      <c r="D93" s="145"/>
      <c r="E93" s="145"/>
      <c r="F93" s="145"/>
      <c r="G93" s="145"/>
      <c r="H93" s="145"/>
      <c r="I93" s="145"/>
      <c r="J93" s="210"/>
      <c r="K93" s="145"/>
      <c r="L93" s="145"/>
      <c r="M93" s="145"/>
      <c r="N93" s="145"/>
      <c r="O93" s="531">
        <v>2016</v>
      </c>
      <c r="P93" s="509">
        <f t="shared" ref="P93:P101" si="7">+P92+1</f>
        <v>4</v>
      </c>
      <c r="Q93" s="510">
        <v>220</v>
      </c>
      <c r="R93" s="510" t="s">
        <v>250</v>
      </c>
      <c r="S93" s="510" t="s">
        <v>255</v>
      </c>
      <c r="T93" s="511" t="s">
        <v>256</v>
      </c>
      <c r="U93" s="532">
        <v>0</v>
      </c>
      <c r="V93" s="508"/>
      <c r="W93" s="508"/>
      <c r="X93" s="508"/>
      <c r="Y93" s="508"/>
      <c r="Z93" s="508"/>
      <c r="AA93" s="508"/>
      <c r="AB93" s="508"/>
      <c r="AC93" s="508"/>
      <c r="AD93" s="508"/>
      <c r="AE93" s="508"/>
    </row>
    <row r="94" spans="1:31" customFormat="1" ht="12.75">
      <c r="A94" s="145"/>
      <c r="B94" s="145"/>
      <c r="C94" s="145"/>
      <c r="D94" s="145"/>
      <c r="E94" s="145"/>
      <c r="F94" s="145"/>
      <c r="G94" s="145"/>
      <c r="H94" s="145"/>
      <c r="I94" s="145"/>
      <c r="J94" s="210"/>
      <c r="K94" s="145"/>
      <c r="L94" s="145"/>
      <c r="M94" s="145"/>
      <c r="N94" s="145"/>
      <c r="O94" s="531">
        <v>2016</v>
      </c>
      <c r="P94" s="509">
        <f t="shared" si="7"/>
        <v>5</v>
      </c>
      <c r="Q94" s="510">
        <v>220</v>
      </c>
      <c r="R94" s="510" t="s">
        <v>250</v>
      </c>
      <c r="S94" s="510" t="s">
        <v>255</v>
      </c>
      <c r="T94" s="511" t="s">
        <v>256</v>
      </c>
      <c r="U94" s="532">
        <v>0</v>
      </c>
      <c r="V94" s="508"/>
      <c r="W94" s="508"/>
      <c r="X94" s="508"/>
      <c r="Y94" s="508"/>
      <c r="Z94" s="508"/>
      <c r="AA94" s="508"/>
      <c r="AB94" s="508"/>
      <c r="AC94" s="508"/>
      <c r="AD94" s="508"/>
      <c r="AE94" s="508"/>
    </row>
    <row r="95" spans="1:31" customFormat="1" ht="12.75">
      <c r="A95" s="145"/>
      <c r="B95" s="145"/>
      <c r="C95" s="145"/>
      <c r="D95" s="145"/>
      <c r="E95" s="145"/>
      <c r="F95" s="145"/>
      <c r="G95" s="145"/>
      <c r="H95" s="145"/>
      <c r="I95" s="145"/>
      <c r="J95" s="210"/>
      <c r="K95" s="145"/>
      <c r="L95" s="145"/>
      <c r="M95" s="145"/>
      <c r="N95" s="145"/>
      <c r="O95" s="531">
        <v>2016</v>
      </c>
      <c r="P95" s="509">
        <f t="shared" si="7"/>
        <v>6</v>
      </c>
      <c r="Q95" s="510">
        <v>220</v>
      </c>
      <c r="R95" s="510" t="s">
        <v>250</v>
      </c>
      <c r="S95" s="510" t="s">
        <v>255</v>
      </c>
      <c r="T95" s="511" t="s">
        <v>256</v>
      </c>
      <c r="U95" s="532">
        <v>0</v>
      </c>
      <c r="V95" s="508"/>
      <c r="W95" s="508"/>
      <c r="X95" s="508"/>
      <c r="Y95" s="508"/>
      <c r="Z95" s="508"/>
      <c r="AA95" s="508"/>
      <c r="AB95" s="508"/>
      <c r="AC95" s="508"/>
      <c r="AD95" s="508"/>
      <c r="AE95" s="508"/>
    </row>
    <row r="96" spans="1:31" customFormat="1" ht="12.75">
      <c r="A96" s="145"/>
      <c r="B96" s="145"/>
      <c r="C96" s="145"/>
      <c r="D96" s="145"/>
      <c r="E96" s="145"/>
      <c r="F96" s="145"/>
      <c r="G96" s="145"/>
      <c r="H96" s="145"/>
      <c r="I96" s="145"/>
      <c r="J96" s="210"/>
      <c r="K96" s="145"/>
      <c r="L96" s="145"/>
      <c r="M96" s="145"/>
      <c r="N96" s="145"/>
      <c r="O96" s="531">
        <v>2016</v>
      </c>
      <c r="P96" s="509">
        <f t="shared" si="7"/>
        <v>7</v>
      </c>
      <c r="Q96" s="510">
        <v>220</v>
      </c>
      <c r="R96" s="510" t="s">
        <v>250</v>
      </c>
      <c r="S96" s="510" t="s">
        <v>255</v>
      </c>
      <c r="T96" s="511" t="s">
        <v>256</v>
      </c>
      <c r="U96" s="532">
        <v>0</v>
      </c>
      <c r="V96" s="508"/>
      <c r="W96" s="508"/>
      <c r="X96" s="508"/>
      <c r="Y96" s="508"/>
      <c r="Z96" s="508"/>
      <c r="AA96" s="508"/>
      <c r="AB96" s="508"/>
      <c r="AC96" s="508"/>
      <c r="AD96" s="508"/>
      <c r="AE96" s="508"/>
    </row>
    <row r="97" spans="1:31" customFormat="1" ht="12.75">
      <c r="A97" s="145"/>
      <c r="B97" s="145"/>
      <c r="C97" s="145"/>
      <c r="D97" s="145"/>
      <c r="E97" s="145"/>
      <c r="F97" s="145"/>
      <c r="G97" s="145"/>
      <c r="H97" s="145"/>
      <c r="I97" s="145"/>
      <c r="J97" s="210"/>
      <c r="K97" s="145"/>
      <c r="L97" s="145"/>
      <c r="M97" s="145"/>
      <c r="N97" s="145"/>
      <c r="O97" s="531">
        <v>2016</v>
      </c>
      <c r="P97" s="509">
        <f t="shared" si="7"/>
        <v>8</v>
      </c>
      <c r="Q97" s="510">
        <v>220</v>
      </c>
      <c r="R97" s="510" t="s">
        <v>250</v>
      </c>
      <c r="S97" s="510" t="s">
        <v>255</v>
      </c>
      <c r="T97" s="511" t="s">
        <v>256</v>
      </c>
      <c r="U97" s="532">
        <v>12.85</v>
      </c>
      <c r="V97" s="508"/>
      <c r="W97" s="508"/>
      <c r="X97" s="508"/>
      <c r="Y97" s="508"/>
      <c r="Z97" s="508"/>
      <c r="AA97" s="508"/>
      <c r="AB97" s="508"/>
      <c r="AC97" s="508"/>
      <c r="AD97" s="508"/>
      <c r="AE97" s="508"/>
    </row>
    <row r="98" spans="1:31" customFormat="1" ht="12.75">
      <c r="A98" s="145"/>
      <c r="B98" s="145"/>
      <c r="C98" s="145"/>
      <c r="D98" s="145"/>
      <c r="E98" s="145"/>
      <c r="F98" s="145"/>
      <c r="G98" s="145"/>
      <c r="H98" s="145"/>
      <c r="I98" s="145"/>
      <c r="J98" s="210"/>
      <c r="K98" s="145"/>
      <c r="L98" s="145"/>
      <c r="M98" s="145"/>
      <c r="N98" s="145"/>
      <c r="O98" s="531">
        <v>2016</v>
      </c>
      <c r="P98" s="509">
        <f t="shared" si="7"/>
        <v>9</v>
      </c>
      <c r="Q98" s="510">
        <v>220</v>
      </c>
      <c r="R98" s="510" t="s">
        <v>250</v>
      </c>
      <c r="S98" s="510" t="s">
        <v>255</v>
      </c>
      <c r="T98" s="511" t="s">
        <v>256</v>
      </c>
      <c r="U98" s="532">
        <v>18.283329999999999</v>
      </c>
      <c r="V98" s="508"/>
      <c r="W98" s="508"/>
      <c r="X98" s="508"/>
      <c r="Y98" s="508"/>
      <c r="Z98" s="508"/>
      <c r="AA98" s="508"/>
      <c r="AB98" s="508"/>
      <c r="AC98" s="508"/>
      <c r="AD98" s="508"/>
      <c r="AE98" s="508"/>
    </row>
    <row r="99" spans="1:31" customFormat="1" ht="12.75">
      <c r="A99" s="145"/>
      <c r="B99" s="145"/>
      <c r="C99" s="145"/>
      <c r="D99" s="145"/>
      <c r="E99" s="145"/>
      <c r="F99" s="145"/>
      <c r="G99" s="145"/>
      <c r="H99" s="145"/>
      <c r="I99" s="145"/>
      <c r="J99" s="210"/>
      <c r="K99" s="145"/>
      <c r="L99" s="145"/>
      <c r="M99" s="145"/>
      <c r="N99" s="145"/>
      <c r="O99" s="531">
        <v>2016</v>
      </c>
      <c r="P99" s="509">
        <f t="shared" si="7"/>
        <v>10</v>
      </c>
      <c r="Q99" s="510">
        <v>220</v>
      </c>
      <c r="R99" s="510" t="s">
        <v>250</v>
      </c>
      <c r="S99" s="510" t="s">
        <v>255</v>
      </c>
      <c r="T99" s="511" t="s">
        <v>256</v>
      </c>
      <c r="U99" s="532"/>
      <c r="V99" s="508"/>
      <c r="W99" s="508"/>
      <c r="X99" s="508"/>
      <c r="Y99" s="508"/>
      <c r="Z99" s="508"/>
      <c r="AA99" s="508"/>
      <c r="AB99" s="508"/>
      <c r="AC99" s="508"/>
      <c r="AD99" s="508"/>
      <c r="AE99" s="508"/>
    </row>
    <row r="100" spans="1:31" customFormat="1" ht="12.75">
      <c r="A100" s="145"/>
      <c r="B100" s="145"/>
      <c r="C100" s="145"/>
      <c r="D100" s="145"/>
      <c r="E100" s="145"/>
      <c r="F100" s="145"/>
      <c r="G100" s="145"/>
      <c r="H100" s="145"/>
      <c r="I100" s="145"/>
      <c r="J100" s="210"/>
      <c r="K100" s="145"/>
      <c r="L100" s="145"/>
      <c r="M100" s="145"/>
      <c r="N100" s="145"/>
      <c r="O100" s="531">
        <v>2016</v>
      </c>
      <c r="P100" s="509">
        <f t="shared" si="7"/>
        <v>11</v>
      </c>
      <c r="Q100" s="510">
        <v>220</v>
      </c>
      <c r="R100" s="510" t="s">
        <v>250</v>
      </c>
      <c r="S100" s="510" t="s">
        <v>255</v>
      </c>
      <c r="T100" s="511" t="s">
        <v>256</v>
      </c>
      <c r="U100" s="532"/>
      <c r="V100" s="508"/>
      <c r="W100" s="508"/>
      <c r="X100" s="508"/>
      <c r="Y100" s="508"/>
      <c r="Z100" s="508"/>
      <c r="AA100" s="508"/>
      <c r="AB100" s="508"/>
      <c r="AC100" s="508"/>
      <c r="AD100" s="508"/>
      <c r="AE100" s="508"/>
    </row>
    <row r="101" spans="1:31" customFormat="1" ht="12.75">
      <c r="A101" s="145"/>
      <c r="B101" s="145"/>
      <c r="C101" s="145"/>
      <c r="D101" s="145"/>
      <c r="E101" s="145"/>
      <c r="F101" s="145"/>
      <c r="G101" s="145"/>
      <c r="H101" s="145"/>
      <c r="I101" s="145"/>
      <c r="J101" s="210"/>
      <c r="K101" s="145"/>
      <c r="L101" s="145"/>
      <c r="M101" s="145"/>
      <c r="N101" s="145"/>
      <c r="O101" s="537">
        <v>2016</v>
      </c>
      <c r="P101" s="514">
        <f t="shared" si="7"/>
        <v>12</v>
      </c>
      <c r="Q101" s="515">
        <v>220</v>
      </c>
      <c r="R101" s="515" t="s">
        <v>250</v>
      </c>
      <c r="S101" s="515" t="s">
        <v>255</v>
      </c>
      <c r="T101" s="516" t="s">
        <v>256</v>
      </c>
      <c r="U101" s="538"/>
      <c r="V101" s="508"/>
      <c r="W101" s="508"/>
      <c r="X101" s="508"/>
      <c r="Y101" s="508"/>
      <c r="Z101" s="508"/>
      <c r="AA101" s="508"/>
      <c r="AB101" s="508"/>
      <c r="AC101" s="508"/>
      <c r="AD101" s="508"/>
      <c r="AE101" s="508"/>
    </row>
    <row r="102" spans="1:31" customFormat="1" ht="12.75">
      <c r="A102" s="145"/>
      <c r="B102" s="145"/>
      <c r="C102" s="145"/>
      <c r="D102" s="145"/>
      <c r="E102" s="145"/>
      <c r="F102" s="145"/>
      <c r="G102" s="145"/>
      <c r="H102" s="145"/>
      <c r="I102" s="145"/>
      <c r="J102" s="210"/>
      <c r="K102" s="145"/>
      <c r="L102" s="145"/>
      <c r="M102" s="145"/>
      <c r="N102" s="145"/>
      <c r="O102" s="539">
        <v>2015</v>
      </c>
      <c r="P102" s="505">
        <v>1</v>
      </c>
      <c r="Q102" s="506">
        <v>220</v>
      </c>
      <c r="R102" s="506" t="s">
        <v>250</v>
      </c>
      <c r="S102" s="506" t="s">
        <v>257</v>
      </c>
      <c r="T102" s="507" t="s">
        <v>258</v>
      </c>
      <c r="U102" s="540">
        <v>0</v>
      </c>
      <c r="V102" s="508"/>
      <c r="W102" s="508"/>
      <c r="X102" s="508"/>
      <c r="Y102" s="508"/>
      <c r="Z102" s="508"/>
      <c r="AA102" s="508"/>
      <c r="AB102" s="508"/>
      <c r="AC102" s="508"/>
      <c r="AD102" s="508"/>
      <c r="AE102" s="508"/>
    </row>
    <row r="103" spans="1:31" customFormat="1" ht="12.75">
      <c r="A103" s="145"/>
      <c r="B103" s="145"/>
      <c r="C103" s="145"/>
      <c r="D103" s="145"/>
      <c r="E103" s="145"/>
      <c r="F103" s="145"/>
      <c r="G103" s="145"/>
      <c r="H103" s="145"/>
      <c r="I103" s="145"/>
      <c r="J103" s="210"/>
      <c r="K103" s="145"/>
      <c r="L103" s="145"/>
      <c r="M103" s="145"/>
      <c r="N103" s="145"/>
      <c r="O103" s="531">
        <v>2015</v>
      </c>
      <c r="P103" s="509">
        <f>+P102+1</f>
        <v>2</v>
      </c>
      <c r="Q103" s="510">
        <v>220</v>
      </c>
      <c r="R103" s="510" t="s">
        <v>250</v>
      </c>
      <c r="S103" s="510" t="s">
        <v>257</v>
      </c>
      <c r="T103" s="511" t="s">
        <v>258</v>
      </c>
      <c r="U103" s="532">
        <v>0</v>
      </c>
      <c r="V103" s="508"/>
      <c r="W103" s="508"/>
      <c r="X103" s="508"/>
      <c r="Y103" s="508"/>
      <c r="Z103" s="508"/>
      <c r="AA103" s="508"/>
      <c r="AB103" s="508"/>
      <c r="AC103" s="508"/>
      <c r="AD103" s="508"/>
      <c r="AE103" s="508"/>
    </row>
    <row r="104" spans="1:31" customFormat="1" ht="12.75">
      <c r="A104" s="145"/>
      <c r="B104" s="145"/>
      <c r="C104" s="145"/>
      <c r="D104" s="145"/>
      <c r="E104" s="145"/>
      <c r="F104" s="145"/>
      <c r="G104" s="145"/>
      <c r="H104" s="145"/>
      <c r="I104" s="145"/>
      <c r="J104" s="210"/>
      <c r="K104" s="145"/>
      <c r="L104" s="145"/>
      <c r="M104" s="145"/>
      <c r="N104" s="145"/>
      <c r="O104" s="531">
        <v>2015</v>
      </c>
      <c r="P104" s="509">
        <f t="shared" ref="P104:P113" si="8">+P103+1</f>
        <v>3</v>
      </c>
      <c r="Q104" s="510">
        <v>220</v>
      </c>
      <c r="R104" s="510" t="s">
        <v>250</v>
      </c>
      <c r="S104" s="510" t="s">
        <v>257</v>
      </c>
      <c r="T104" s="511" t="s">
        <v>258</v>
      </c>
      <c r="U104" s="532">
        <v>0</v>
      </c>
      <c r="V104" s="508"/>
      <c r="W104" s="508"/>
      <c r="X104" s="508"/>
      <c r="Y104" s="508"/>
      <c r="Z104" s="508"/>
      <c r="AA104" s="508"/>
      <c r="AB104" s="508"/>
      <c r="AC104" s="508"/>
      <c r="AD104" s="508"/>
      <c r="AE104" s="508"/>
    </row>
    <row r="105" spans="1:31" customFormat="1" ht="12.75">
      <c r="A105" s="145"/>
      <c r="B105" s="145"/>
      <c r="C105" s="145"/>
      <c r="D105" s="145"/>
      <c r="E105" s="145"/>
      <c r="F105" s="145"/>
      <c r="G105" s="145"/>
      <c r="H105" s="145"/>
      <c r="I105" s="145"/>
      <c r="J105" s="210"/>
      <c r="K105" s="145"/>
      <c r="L105" s="145"/>
      <c r="M105" s="145"/>
      <c r="N105" s="145"/>
      <c r="O105" s="531">
        <v>2015</v>
      </c>
      <c r="P105" s="509">
        <f t="shared" si="8"/>
        <v>4</v>
      </c>
      <c r="Q105" s="510">
        <v>220</v>
      </c>
      <c r="R105" s="510" t="s">
        <v>250</v>
      </c>
      <c r="S105" s="510" t="s">
        <v>257</v>
      </c>
      <c r="T105" s="511" t="s">
        <v>258</v>
      </c>
      <c r="U105" s="532">
        <v>0</v>
      </c>
      <c r="V105" s="508"/>
      <c r="W105" s="508"/>
      <c r="X105" s="508"/>
      <c r="Y105" s="508"/>
      <c r="Z105" s="508"/>
      <c r="AA105" s="508"/>
      <c r="AB105" s="508"/>
      <c r="AC105" s="508"/>
      <c r="AD105" s="508"/>
      <c r="AE105" s="508"/>
    </row>
    <row r="106" spans="1:31" customFormat="1" ht="12.75">
      <c r="A106" s="145"/>
      <c r="B106" s="145"/>
      <c r="C106" s="145"/>
      <c r="D106" s="145"/>
      <c r="E106" s="145"/>
      <c r="F106" s="145"/>
      <c r="G106" s="145"/>
      <c r="H106" s="145"/>
      <c r="I106" s="145"/>
      <c r="J106" s="210"/>
      <c r="K106" s="145"/>
      <c r="L106" s="145"/>
      <c r="M106" s="145"/>
      <c r="N106" s="145"/>
      <c r="O106" s="531">
        <v>2015</v>
      </c>
      <c r="P106" s="509">
        <f t="shared" si="8"/>
        <v>5</v>
      </c>
      <c r="Q106" s="510">
        <v>220</v>
      </c>
      <c r="R106" s="510" t="s">
        <v>250</v>
      </c>
      <c r="S106" s="510" t="s">
        <v>257</v>
      </c>
      <c r="T106" s="511" t="s">
        <v>258</v>
      </c>
      <c r="U106" s="532">
        <v>0</v>
      </c>
      <c r="V106" s="508"/>
      <c r="W106" s="508"/>
      <c r="X106" s="508"/>
      <c r="Y106" s="508"/>
      <c r="Z106" s="508"/>
      <c r="AA106" s="508"/>
      <c r="AB106" s="508"/>
      <c r="AC106" s="508"/>
      <c r="AD106" s="508"/>
      <c r="AE106" s="508"/>
    </row>
    <row r="107" spans="1:31" customFormat="1" ht="12.75">
      <c r="A107" s="145"/>
      <c r="B107" s="145"/>
      <c r="C107" s="145"/>
      <c r="D107" s="145"/>
      <c r="E107" s="145"/>
      <c r="F107" s="145"/>
      <c r="G107" s="145"/>
      <c r="H107" s="145"/>
      <c r="I107" s="145"/>
      <c r="J107" s="210"/>
      <c r="K107" s="145"/>
      <c r="L107" s="145"/>
      <c r="M107" s="145"/>
      <c r="N107" s="145"/>
      <c r="O107" s="531">
        <v>2015</v>
      </c>
      <c r="P107" s="509">
        <f t="shared" si="8"/>
        <v>6</v>
      </c>
      <c r="Q107" s="510">
        <v>220</v>
      </c>
      <c r="R107" s="510" t="s">
        <v>250</v>
      </c>
      <c r="S107" s="510" t="s">
        <v>257</v>
      </c>
      <c r="T107" s="511" t="s">
        <v>258</v>
      </c>
      <c r="U107" s="532">
        <v>0</v>
      </c>
      <c r="V107" s="508"/>
      <c r="W107" s="508"/>
      <c r="X107" s="508"/>
      <c r="Y107" s="508"/>
      <c r="Z107" s="508"/>
      <c r="AA107" s="508"/>
      <c r="AB107" s="508"/>
      <c r="AC107" s="508"/>
      <c r="AD107" s="508"/>
      <c r="AE107" s="508"/>
    </row>
    <row r="108" spans="1:31" customFormat="1" ht="12.75">
      <c r="A108" s="145"/>
      <c r="B108" s="145"/>
      <c r="C108" s="145"/>
      <c r="D108" s="145"/>
      <c r="E108" s="145"/>
      <c r="F108" s="145"/>
      <c r="G108" s="145"/>
      <c r="H108" s="145"/>
      <c r="I108" s="145"/>
      <c r="J108" s="210"/>
      <c r="K108" s="145"/>
      <c r="L108" s="145"/>
      <c r="M108" s="145"/>
      <c r="N108" s="145"/>
      <c r="O108" s="531">
        <v>2015</v>
      </c>
      <c r="P108" s="509">
        <f t="shared" si="8"/>
        <v>7</v>
      </c>
      <c r="Q108" s="510">
        <v>220</v>
      </c>
      <c r="R108" s="510" t="s">
        <v>250</v>
      </c>
      <c r="S108" s="510" t="s">
        <v>257</v>
      </c>
      <c r="T108" s="511" t="s">
        <v>258</v>
      </c>
      <c r="U108" s="532">
        <v>35.049999999999997</v>
      </c>
      <c r="V108" s="508"/>
      <c r="W108" s="508"/>
      <c r="X108" s="508"/>
      <c r="Y108" s="508"/>
      <c r="Z108" s="508"/>
      <c r="AA108" s="508"/>
      <c r="AB108" s="508"/>
      <c r="AC108" s="508"/>
      <c r="AD108" s="508"/>
      <c r="AE108" s="508"/>
    </row>
    <row r="109" spans="1:31" customFormat="1" ht="12.75">
      <c r="A109" s="145"/>
      <c r="B109" s="145"/>
      <c r="C109" s="145"/>
      <c r="D109" s="145"/>
      <c r="E109" s="145"/>
      <c r="F109" s="145"/>
      <c r="G109" s="145"/>
      <c r="H109" s="145"/>
      <c r="I109" s="145"/>
      <c r="J109" s="210"/>
      <c r="K109" s="145"/>
      <c r="L109" s="145"/>
      <c r="M109" s="145"/>
      <c r="N109" s="145"/>
      <c r="O109" s="531">
        <v>2015</v>
      </c>
      <c r="P109" s="509">
        <f t="shared" si="8"/>
        <v>8</v>
      </c>
      <c r="Q109" s="510">
        <v>220</v>
      </c>
      <c r="R109" s="510" t="s">
        <v>250</v>
      </c>
      <c r="S109" s="510" t="s">
        <v>257</v>
      </c>
      <c r="T109" s="511" t="s">
        <v>258</v>
      </c>
      <c r="U109" s="532">
        <v>0</v>
      </c>
      <c r="V109" s="508"/>
      <c r="W109" s="508"/>
      <c r="X109" s="508"/>
      <c r="Y109" s="508"/>
      <c r="Z109" s="508"/>
      <c r="AA109" s="508"/>
      <c r="AB109" s="508"/>
      <c r="AC109" s="508"/>
      <c r="AD109" s="508"/>
      <c r="AE109" s="508"/>
    </row>
    <row r="110" spans="1:31" customFormat="1" ht="12.75">
      <c r="A110" s="145"/>
      <c r="B110" s="145"/>
      <c r="C110" s="145"/>
      <c r="D110" s="145"/>
      <c r="E110" s="145"/>
      <c r="F110" s="145"/>
      <c r="G110" s="145"/>
      <c r="H110" s="145"/>
      <c r="I110" s="145"/>
      <c r="J110" s="210"/>
      <c r="K110" s="145"/>
      <c r="L110" s="145"/>
      <c r="M110" s="145"/>
      <c r="N110" s="145"/>
      <c r="O110" s="531">
        <v>2015</v>
      </c>
      <c r="P110" s="509">
        <f t="shared" si="8"/>
        <v>9</v>
      </c>
      <c r="Q110" s="510">
        <v>220</v>
      </c>
      <c r="R110" s="510" t="s">
        <v>250</v>
      </c>
      <c r="S110" s="510" t="s">
        <v>257</v>
      </c>
      <c r="T110" s="511" t="s">
        <v>258</v>
      </c>
      <c r="U110" s="532">
        <v>23.9</v>
      </c>
      <c r="V110" s="508"/>
      <c r="W110" s="508"/>
      <c r="X110" s="508"/>
      <c r="Y110" s="508"/>
      <c r="Z110" s="508"/>
      <c r="AA110" s="508"/>
      <c r="AB110" s="508"/>
      <c r="AC110" s="508"/>
      <c r="AD110" s="508"/>
      <c r="AE110" s="508"/>
    </row>
    <row r="111" spans="1:31" customFormat="1" ht="12.75">
      <c r="A111" s="145"/>
      <c r="B111" s="145"/>
      <c r="C111" s="145"/>
      <c r="D111" s="145"/>
      <c r="E111" s="145"/>
      <c r="F111" s="145"/>
      <c r="G111" s="145"/>
      <c r="H111" s="145"/>
      <c r="I111" s="145"/>
      <c r="J111" s="210"/>
      <c r="K111" s="145"/>
      <c r="L111" s="145"/>
      <c r="M111" s="145"/>
      <c r="N111" s="145"/>
      <c r="O111" s="531">
        <v>2015</v>
      </c>
      <c r="P111" s="509">
        <f t="shared" si="8"/>
        <v>10</v>
      </c>
      <c r="Q111" s="510">
        <v>220</v>
      </c>
      <c r="R111" s="510" t="s">
        <v>250</v>
      </c>
      <c r="S111" s="510" t="s">
        <v>257</v>
      </c>
      <c r="T111" s="511" t="s">
        <v>258</v>
      </c>
      <c r="U111" s="532">
        <v>77.98</v>
      </c>
      <c r="V111" s="508"/>
      <c r="W111" s="508"/>
      <c r="X111" s="508"/>
      <c r="Y111" s="508"/>
      <c r="Z111" s="508"/>
      <c r="AA111" s="508"/>
      <c r="AB111" s="508"/>
      <c r="AC111" s="508"/>
      <c r="AD111" s="508"/>
      <c r="AE111" s="508"/>
    </row>
    <row r="112" spans="1:31" customFormat="1" ht="12.75">
      <c r="A112" s="145"/>
      <c r="B112" s="145"/>
      <c r="C112" s="145"/>
      <c r="D112" s="145"/>
      <c r="E112" s="145"/>
      <c r="F112" s="145"/>
      <c r="G112" s="145"/>
      <c r="H112" s="145"/>
      <c r="I112" s="145"/>
      <c r="J112" s="210"/>
      <c r="K112" s="145"/>
      <c r="L112" s="145"/>
      <c r="M112" s="145"/>
      <c r="N112" s="145"/>
      <c r="O112" s="531">
        <v>2015</v>
      </c>
      <c r="P112" s="509">
        <f t="shared" si="8"/>
        <v>11</v>
      </c>
      <c r="Q112" s="510">
        <v>220</v>
      </c>
      <c r="R112" s="510" t="s">
        <v>250</v>
      </c>
      <c r="S112" s="510" t="s">
        <v>257</v>
      </c>
      <c r="T112" s="511" t="s">
        <v>258</v>
      </c>
      <c r="U112" s="532">
        <v>28.02</v>
      </c>
      <c r="V112" s="508"/>
      <c r="W112" s="508"/>
      <c r="X112" s="508"/>
      <c r="Y112" s="508"/>
      <c r="Z112" s="508"/>
      <c r="AA112" s="508"/>
      <c r="AB112" s="508"/>
      <c r="AC112" s="508"/>
      <c r="AD112" s="508"/>
      <c r="AE112" s="508"/>
    </row>
    <row r="113" spans="1:31" customFormat="1" ht="12.75">
      <c r="A113" s="145"/>
      <c r="B113" s="145"/>
      <c r="C113" s="145"/>
      <c r="D113" s="145"/>
      <c r="E113" s="145"/>
      <c r="F113" s="145"/>
      <c r="G113" s="145"/>
      <c r="H113" s="145"/>
      <c r="I113" s="145"/>
      <c r="J113" s="210"/>
      <c r="K113" s="145"/>
      <c r="L113" s="145"/>
      <c r="M113" s="145"/>
      <c r="N113" s="145"/>
      <c r="O113" s="531">
        <v>2015</v>
      </c>
      <c r="P113" s="509">
        <f t="shared" si="8"/>
        <v>12</v>
      </c>
      <c r="Q113" s="510">
        <v>220</v>
      </c>
      <c r="R113" s="510" t="s">
        <v>250</v>
      </c>
      <c r="S113" s="510" t="s">
        <v>257</v>
      </c>
      <c r="T113" s="511" t="s">
        <v>258</v>
      </c>
      <c r="U113" s="532">
        <v>0</v>
      </c>
      <c r="V113" s="508"/>
      <c r="W113" s="508"/>
      <c r="X113" s="508"/>
      <c r="Y113" s="508"/>
      <c r="Z113" s="508"/>
      <c r="AA113" s="508"/>
      <c r="AB113" s="508"/>
      <c r="AC113" s="508"/>
      <c r="AD113" s="508"/>
      <c r="AE113" s="508"/>
    </row>
    <row r="114" spans="1:31" customFormat="1" ht="12.75">
      <c r="A114" s="145"/>
      <c r="B114" s="145"/>
      <c r="C114" s="145"/>
      <c r="D114" s="145"/>
      <c r="E114" s="145"/>
      <c r="F114" s="145"/>
      <c r="G114" s="145"/>
      <c r="H114" s="145"/>
      <c r="I114" s="145"/>
      <c r="J114" s="210"/>
      <c r="K114" s="145"/>
      <c r="L114" s="145"/>
      <c r="M114" s="145"/>
      <c r="N114" s="145"/>
      <c r="O114" s="531">
        <v>2016</v>
      </c>
      <c r="P114" s="509">
        <v>1</v>
      </c>
      <c r="Q114" s="510">
        <v>220</v>
      </c>
      <c r="R114" s="510" t="s">
        <v>250</v>
      </c>
      <c r="S114" s="510" t="s">
        <v>257</v>
      </c>
      <c r="T114" s="511" t="s">
        <v>258</v>
      </c>
      <c r="U114" s="532">
        <v>0</v>
      </c>
      <c r="V114" s="508"/>
      <c r="W114" s="508"/>
      <c r="X114" s="508"/>
      <c r="Y114" s="508"/>
      <c r="Z114" s="508"/>
      <c r="AA114" s="508"/>
      <c r="AB114" s="508"/>
      <c r="AC114" s="508"/>
      <c r="AD114" s="508"/>
      <c r="AE114" s="508"/>
    </row>
    <row r="115" spans="1:31" customFormat="1" ht="12.75">
      <c r="A115" s="145"/>
      <c r="B115" s="145"/>
      <c r="C115" s="145"/>
      <c r="D115" s="145"/>
      <c r="E115" s="145"/>
      <c r="F115" s="145"/>
      <c r="G115" s="145"/>
      <c r="H115" s="145"/>
      <c r="I115" s="145"/>
      <c r="J115" s="210"/>
      <c r="K115" s="145"/>
      <c r="L115" s="145"/>
      <c r="M115" s="145"/>
      <c r="N115" s="145"/>
      <c r="O115" s="531">
        <v>2016</v>
      </c>
      <c r="P115" s="509">
        <f>+P114+1</f>
        <v>2</v>
      </c>
      <c r="Q115" s="510">
        <v>220</v>
      </c>
      <c r="R115" s="510" t="s">
        <v>250</v>
      </c>
      <c r="S115" s="510" t="s">
        <v>257</v>
      </c>
      <c r="T115" s="511" t="s">
        <v>258</v>
      </c>
      <c r="U115" s="532">
        <v>0</v>
      </c>
      <c r="V115" s="508"/>
      <c r="W115" s="508"/>
      <c r="X115" s="508"/>
      <c r="Y115" s="508"/>
      <c r="Z115" s="508"/>
      <c r="AA115" s="508"/>
      <c r="AB115" s="508"/>
      <c r="AC115" s="508"/>
      <c r="AD115" s="508"/>
      <c r="AE115" s="508"/>
    </row>
    <row r="116" spans="1:31" customFormat="1" ht="12.75">
      <c r="A116" s="145"/>
      <c r="B116" s="145"/>
      <c r="C116" s="145"/>
      <c r="D116" s="145"/>
      <c r="E116" s="145"/>
      <c r="F116" s="145"/>
      <c r="G116" s="145"/>
      <c r="H116" s="145"/>
      <c r="I116" s="145"/>
      <c r="J116" s="210"/>
      <c r="K116" s="145"/>
      <c r="L116" s="145"/>
      <c r="M116" s="145"/>
      <c r="N116" s="145"/>
      <c r="O116" s="531">
        <v>2016</v>
      </c>
      <c r="P116" s="509">
        <f>+P115+1</f>
        <v>3</v>
      </c>
      <c r="Q116" s="510">
        <v>220</v>
      </c>
      <c r="R116" s="510" t="s">
        <v>250</v>
      </c>
      <c r="S116" s="510" t="s">
        <v>257</v>
      </c>
      <c r="T116" s="511" t="s">
        <v>258</v>
      </c>
      <c r="U116" s="532">
        <v>0</v>
      </c>
      <c r="V116" s="508"/>
      <c r="W116" s="508"/>
      <c r="X116" s="508"/>
      <c r="Y116" s="508"/>
      <c r="Z116" s="508"/>
      <c r="AA116" s="508"/>
      <c r="AB116" s="508"/>
      <c r="AC116" s="508"/>
      <c r="AD116" s="508"/>
      <c r="AE116" s="508"/>
    </row>
    <row r="117" spans="1:31" customFormat="1" ht="12.75">
      <c r="A117" s="145"/>
      <c r="B117" s="145"/>
      <c r="C117" s="145"/>
      <c r="D117" s="145"/>
      <c r="E117" s="145"/>
      <c r="F117" s="145"/>
      <c r="G117" s="145"/>
      <c r="H117" s="145"/>
      <c r="I117" s="145"/>
      <c r="J117" s="210"/>
      <c r="K117" s="145"/>
      <c r="L117" s="145"/>
      <c r="M117" s="145"/>
      <c r="N117" s="145"/>
      <c r="O117" s="531">
        <v>2016</v>
      </c>
      <c r="P117" s="509">
        <f t="shared" ref="P117:P125" si="9">+P116+1</f>
        <v>4</v>
      </c>
      <c r="Q117" s="510">
        <v>220</v>
      </c>
      <c r="R117" s="510" t="s">
        <v>250</v>
      </c>
      <c r="S117" s="510" t="s">
        <v>257</v>
      </c>
      <c r="T117" s="511" t="s">
        <v>258</v>
      </c>
      <c r="U117" s="532">
        <v>0</v>
      </c>
      <c r="V117" s="508"/>
      <c r="W117" s="508"/>
      <c r="X117" s="508"/>
      <c r="Y117" s="508"/>
      <c r="Z117" s="508"/>
      <c r="AA117" s="508"/>
      <c r="AB117" s="508"/>
      <c r="AC117" s="508"/>
      <c r="AD117" s="508"/>
      <c r="AE117" s="508"/>
    </row>
    <row r="118" spans="1:31" customFormat="1" ht="12.75">
      <c r="A118" s="145"/>
      <c r="B118" s="145"/>
      <c r="C118" s="145"/>
      <c r="D118" s="145"/>
      <c r="E118" s="145"/>
      <c r="F118" s="145"/>
      <c r="G118" s="145"/>
      <c r="H118" s="145"/>
      <c r="I118" s="145"/>
      <c r="J118" s="210"/>
      <c r="K118" s="145"/>
      <c r="L118" s="145"/>
      <c r="M118" s="145"/>
      <c r="N118" s="145"/>
      <c r="O118" s="531">
        <v>2016</v>
      </c>
      <c r="P118" s="509">
        <f t="shared" si="9"/>
        <v>5</v>
      </c>
      <c r="Q118" s="510">
        <v>220</v>
      </c>
      <c r="R118" s="510" t="s">
        <v>250</v>
      </c>
      <c r="S118" s="510" t="s">
        <v>257</v>
      </c>
      <c r="T118" s="511" t="s">
        <v>258</v>
      </c>
      <c r="U118" s="532">
        <v>0</v>
      </c>
      <c r="V118" s="508"/>
      <c r="W118" s="508"/>
      <c r="X118" s="508"/>
      <c r="Y118" s="508"/>
      <c r="Z118" s="508"/>
      <c r="AA118" s="508"/>
      <c r="AB118" s="508"/>
      <c r="AC118" s="508"/>
      <c r="AD118" s="508"/>
      <c r="AE118" s="508"/>
    </row>
    <row r="119" spans="1:31" customFormat="1" ht="12.75">
      <c r="A119" s="145"/>
      <c r="B119" s="145"/>
      <c r="C119" s="145"/>
      <c r="D119" s="145"/>
      <c r="E119" s="145"/>
      <c r="F119" s="145"/>
      <c r="G119" s="145"/>
      <c r="H119" s="145"/>
      <c r="I119" s="145"/>
      <c r="J119" s="210"/>
      <c r="K119" s="145"/>
      <c r="L119" s="145"/>
      <c r="M119" s="145"/>
      <c r="N119" s="145"/>
      <c r="O119" s="531">
        <v>2016</v>
      </c>
      <c r="P119" s="509">
        <f t="shared" si="9"/>
        <v>6</v>
      </c>
      <c r="Q119" s="510">
        <v>220</v>
      </c>
      <c r="R119" s="510" t="s">
        <v>250</v>
      </c>
      <c r="S119" s="510" t="s">
        <v>257</v>
      </c>
      <c r="T119" s="511" t="s">
        <v>258</v>
      </c>
      <c r="U119" s="532">
        <v>0</v>
      </c>
      <c r="V119" s="508"/>
      <c r="W119" s="508"/>
      <c r="X119" s="508"/>
      <c r="Y119" s="508"/>
      <c r="Z119" s="508"/>
      <c r="AA119" s="508"/>
      <c r="AB119" s="508"/>
      <c r="AC119" s="508"/>
      <c r="AD119" s="508"/>
      <c r="AE119" s="508"/>
    </row>
    <row r="120" spans="1:31" customFormat="1" ht="12.75">
      <c r="A120" s="145"/>
      <c r="B120" s="145"/>
      <c r="C120" s="145"/>
      <c r="D120" s="145"/>
      <c r="E120" s="145"/>
      <c r="F120" s="145"/>
      <c r="G120" s="145"/>
      <c r="H120" s="145"/>
      <c r="I120" s="145"/>
      <c r="J120" s="210"/>
      <c r="K120" s="145"/>
      <c r="L120" s="145"/>
      <c r="M120" s="145"/>
      <c r="N120" s="145"/>
      <c r="O120" s="531">
        <v>2016</v>
      </c>
      <c r="P120" s="509">
        <f t="shared" si="9"/>
        <v>7</v>
      </c>
      <c r="Q120" s="510">
        <v>220</v>
      </c>
      <c r="R120" s="510" t="s">
        <v>250</v>
      </c>
      <c r="S120" s="510" t="s">
        <v>257</v>
      </c>
      <c r="T120" s="511" t="s">
        <v>258</v>
      </c>
      <c r="U120" s="532">
        <v>0</v>
      </c>
      <c r="V120" s="508"/>
      <c r="W120" s="508"/>
      <c r="X120" s="508"/>
      <c r="Y120" s="508"/>
      <c r="Z120" s="508"/>
      <c r="AA120" s="508"/>
      <c r="AB120" s="508"/>
      <c r="AC120" s="508"/>
      <c r="AD120" s="508"/>
      <c r="AE120" s="508"/>
    </row>
    <row r="121" spans="1:31" customFormat="1" ht="12.75">
      <c r="A121" s="145"/>
      <c r="B121" s="145"/>
      <c r="C121" s="145"/>
      <c r="D121" s="145"/>
      <c r="E121" s="145"/>
      <c r="F121" s="145"/>
      <c r="G121" s="145"/>
      <c r="H121" s="145"/>
      <c r="I121" s="145"/>
      <c r="J121" s="210"/>
      <c r="K121" s="145"/>
      <c r="L121" s="145"/>
      <c r="M121" s="145"/>
      <c r="N121" s="145"/>
      <c r="O121" s="531">
        <v>2016</v>
      </c>
      <c r="P121" s="509">
        <f t="shared" si="9"/>
        <v>8</v>
      </c>
      <c r="Q121" s="510">
        <v>220</v>
      </c>
      <c r="R121" s="510" t="s">
        <v>250</v>
      </c>
      <c r="S121" s="510" t="s">
        <v>257</v>
      </c>
      <c r="T121" s="511" t="s">
        <v>258</v>
      </c>
      <c r="U121" s="532">
        <v>0</v>
      </c>
      <c r="V121" s="508"/>
      <c r="W121" s="508"/>
      <c r="X121" s="508"/>
      <c r="Y121" s="508"/>
      <c r="Z121" s="508"/>
      <c r="AA121" s="508"/>
      <c r="AB121" s="508"/>
      <c r="AC121" s="508"/>
      <c r="AD121" s="508"/>
      <c r="AE121" s="508"/>
    </row>
    <row r="122" spans="1:31" customFormat="1" ht="12.75">
      <c r="A122" s="145"/>
      <c r="B122" s="145"/>
      <c r="C122" s="145"/>
      <c r="D122" s="145"/>
      <c r="E122" s="145"/>
      <c r="F122" s="145"/>
      <c r="G122" s="145"/>
      <c r="H122" s="145"/>
      <c r="I122" s="145"/>
      <c r="J122" s="210"/>
      <c r="K122" s="145"/>
      <c r="L122" s="145"/>
      <c r="M122" s="145"/>
      <c r="N122" s="145"/>
      <c r="O122" s="531">
        <v>2016</v>
      </c>
      <c r="P122" s="509">
        <f t="shared" si="9"/>
        <v>9</v>
      </c>
      <c r="Q122" s="510">
        <v>220</v>
      </c>
      <c r="R122" s="510" t="s">
        <v>250</v>
      </c>
      <c r="S122" s="510" t="s">
        <v>257</v>
      </c>
      <c r="T122" s="511" t="s">
        <v>258</v>
      </c>
      <c r="U122" s="532">
        <v>0</v>
      </c>
      <c r="V122" s="508"/>
      <c r="W122" s="508"/>
      <c r="X122" s="508"/>
      <c r="Y122" s="508"/>
      <c r="Z122" s="508"/>
      <c r="AA122" s="508"/>
      <c r="AB122" s="508"/>
      <c r="AC122" s="508"/>
      <c r="AD122" s="508"/>
      <c r="AE122" s="508"/>
    </row>
    <row r="123" spans="1:31" customFormat="1" ht="12.75">
      <c r="A123" s="145"/>
      <c r="B123" s="145"/>
      <c r="C123" s="145"/>
      <c r="D123" s="145"/>
      <c r="E123" s="145"/>
      <c r="F123" s="145"/>
      <c r="G123" s="145"/>
      <c r="H123" s="145"/>
      <c r="I123" s="145"/>
      <c r="J123" s="210"/>
      <c r="K123" s="145"/>
      <c r="L123" s="145"/>
      <c r="M123" s="145"/>
      <c r="N123" s="145"/>
      <c r="O123" s="531">
        <v>2016</v>
      </c>
      <c r="P123" s="509">
        <f t="shared" si="9"/>
        <v>10</v>
      </c>
      <c r="Q123" s="510">
        <v>220</v>
      </c>
      <c r="R123" s="510" t="s">
        <v>250</v>
      </c>
      <c r="S123" s="510" t="s">
        <v>257</v>
      </c>
      <c r="T123" s="511" t="s">
        <v>258</v>
      </c>
      <c r="U123" s="532">
        <v>0</v>
      </c>
      <c r="V123" s="508"/>
      <c r="W123" s="508"/>
      <c r="X123" s="508"/>
      <c r="Y123" s="508"/>
      <c r="Z123" s="508"/>
      <c r="AA123" s="508"/>
      <c r="AB123" s="508"/>
      <c r="AC123" s="508"/>
      <c r="AD123" s="508"/>
      <c r="AE123" s="508"/>
    </row>
    <row r="124" spans="1:31" customFormat="1" ht="12.75">
      <c r="A124" s="145"/>
      <c r="B124" s="145"/>
      <c r="C124" s="145"/>
      <c r="D124" s="145"/>
      <c r="E124" s="145"/>
      <c r="F124" s="145"/>
      <c r="G124" s="145"/>
      <c r="H124" s="145"/>
      <c r="I124" s="145"/>
      <c r="J124" s="210"/>
      <c r="K124" s="145"/>
      <c r="L124" s="145"/>
      <c r="M124" s="145"/>
      <c r="N124" s="145"/>
      <c r="O124" s="531">
        <v>2016</v>
      </c>
      <c r="P124" s="509">
        <f t="shared" si="9"/>
        <v>11</v>
      </c>
      <c r="Q124" s="510">
        <v>220</v>
      </c>
      <c r="R124" s="510" t="s">
        <v>250</v>
      </c>
      <c r="S124" s="510" t="s">
        <v>257</v>
      </c>
      <c r="T124" s="511" t="s">
        <v>258</v>
      </c>
      <c r="U124" s="532">
        <v>0</v>
      </c>
      <c r="V124" s="508"/>
      <c r="W124" s="508"/>
      <c r="X124" s="508"/>
      <c r="Y124" s="508"/>
      <c r="Z124" s="508"/>
      <c r="AA124" s="508"/>
      <c r="AB124" s="508"/>
      <c r="AC124" s="508"/>
      <c r="AD124" s="508"/>
      <c r="AE124" s="508"/>
    </row>
    <row r="125" spans="1:31" customFormat="1" ht="12.75">
      <c r="A125" s="145"/>
      <c r="B125" s="145"/>
      <c r="C125" s="145"/>
      <c r="D125" s="145"/>
      <c r="E125" s="145"/>
      <c r="F125" s="145"/>
      <c r="G125" s="145"/>
      <c r="H125" s="145"/>
      <c r="I125" s="145"/>
      <c r="J125" s="210"/>
      <c r="K125" s="145"/>
      <c r="L125" s="145"/>
      <c r="M125" s="145"/>
      <c r="N125" s="145"/>
      <c r="O125" s="541">
        <v>2016</v>
      </c>
      <c r="P125" s="542">
        <f t="shared" si="9"/>
        <v>12</v>
      </c>
      <c r="Q125" s="543">
        <v>220</v>
      </c>
      <c r="R125" s="543" t="s">
        <v>250</v>
      </c>
      <c r="S125" s="543" t="s">
        <v>257</v>
      </c>
      <c r="T125" s="544" t="s">
        <v>258</v>
      </c>
      <c r="U125" s="545">
        <v>0</v>
      </c>
      <c r="V125" s="508"/>
      <c r="W125" s="508"/>
      <c r="X125" s="508"/>
      <c r="Y125" s="508"/>
      <c r="Z125" s="508"/>
      <c r="AA125" s="508"/>
      <c r="AB125" s="508"/>
      <c r="AC125" s="508"/>
      <c r="AD125" s="508"/>
      <c r="AE125" s="508"/>
    </row>
    <row r="126" spans="1:31" customFormat="1" ht="12.75">
      <c r="A126" s="145"/>
      <c r="B126" s="145"/>
      <c r="C126" s="145"/>
      <c r="D126" s="145"/>
      <c r="E126" s="145"/>
      <c r="F126" s="145"/>
      <c r="G126" s="145"/>
      <c r="H126" s="145"/>
      <c r="I126" s="145"/>
      <c r="J126" s="210"/>
      <c r="K126" s="145"/>
      <c r="L126" s="145"/>
      <c r="M126" s="145"/>
      <c r="N126" s="145"/>
      <c r="O126" s="541">
        <v>2017</v>
      </c>
      <c r="P126" s="542">
        <v>1</v>
      </c>
      <c r="Q126" s="543" t="s">
        <v>246</v>
      </c>
      <c r="R126" s="543" t="s">
        <v>247</v>
      </c>
      <c r="S126" s="543" t="s">
        <v>248</v>
      </c>
      <c r="T126" s="544" t="s">
        <v>249</v>
      </c>
      <c r="U126" s="545">
        <v>300.60000000000002</v>
      </c>
      <c r="V126" s="508"/>
      <c r="W126" s="508"/>
      <c r="X126" s="508"/>
      <c r="Y126" s="508"/>
      <c r="Z126" s="508"/>
      <c r="AA126" s="508"/>
      <c r="AB126" s="508"/>
      <c r="AC126" s="508"/>
      <c r="AD126" s="508"/>
      <c r="AE126" s="508"/>
    </row>
    <row r="127" spans="1:31" customFormat="1" ht="12.75">
      <c r="A127" s="145"/>
      <c r="B127" s="145"/>
      <c r="C127" s="145"/>
      <c r="D127" s="145"/>
      <c r="E127" s="145"/>
      <c r="F127" s="145"/>
      <c r="G127" s="145"/>
      <c r="H127" s="145"/>
      <c r="I127" s="145"/>
      <c r="J127" s="210"/>
      <c r="K127" s="145"/>
      <c r="L127" s="145"/>
      <c r="M127" s="145"/>
      <c r="N127" s="145"/>
      <c r="O127" s="541">
        <v>2017</v>
      </c>
      <c r="P127" s="542">
        <v>1</v>
      </c>
      <c r="Q127" s="543">
        <v>138</v>
      </c>
      <c r="R127" s="543" t="s">
        <v>250</v>
      </c>
      <c r="S127" s="543" t="s">
        <v>251</v>
      </c>
      <c r="T127" s="544" t="s">
        <v>252</v>
      </c>
      <c r="U127" s="545">
        <v>0</v>
      </c>
      <c r="V127" s="508"/>
      <c r="W127" s="508"/>
      <c r="X127" s="508"/>
      <c r="Y127" s="508"/>
      <c r="Z127" s="508"/>
      <c r="AA127" s="508"/>
      <c r="AB127" s="508"/>
      <c r="AC127" s="508"/>
      <c r="AD127" s="508"/>
      <c r="AE127" s="508"/>
    </row>
    <row r="128" spans="1:31" customFormat="1" ht="12.75">
      <c r="A128" s="145"/>
      <c r="B128" s="145"/>
      <c r="C128" s="145"/>
      <c r="D128" s="145"/>
      <c r="E128" s="145"/>
      <c r="F128" s="145"/>
      <c r="G128" s="145"/>
      <c r="H128" s="145"/>
      <c r="I128" s="145"/>
      <c r="J128" s="210"/>
      <c r="K128" s="145"/>
      <c r="L128" s="145"/>
      <c r="M128" s="145"/>
      <c r="N128" s="145"/>
      <c r="O128" s="541">
        <v>2017</v>
      </c>
      <c r="P128" s="542">
        <v>1</v>
      </c>
      <c r="Q128" s="543">
        <v>220</v>
      </c>
      <c r="R128" s="543" t="s">
        <v>250</v>
      </c>
      <c r="S128" s="543" t="s">
        <v>253</v>
      </c>
      <c r="T128" s="544" t="s">
        <v>254</v>
      </c>
      <c r="U128" s="545">
        <v>32.283329999999999</v>
      </c>
      <c r="V128" s="508"/>
      <c r="W128" s="508"/>
      <c r="X128" s="508"/>
      <c r="Y128" s="508"/>
      <c r="Z128" s="508"/>
      <c r="AA128" s="508"/>
      <c r="AB128" s="508"/>
      <c r="AC128" s="508"/>
      <c r="AD128" s="508"/>
      <c r="AE128" s="508"/>
    </row>
    <row r="129" spans="1:31" customFormat="1" ht="12.75">
      <c r="A129" s="145"/>
      <c r="B129" s="145"/>
      <c r="C129" s="145"/>
      <c r="D129" s="145"/>
      <c r="E129" s="145"/>
      <c r="F129" s="145"/>
      <c r="G129" s="145"/>
      <c r="H129" s="145"/>
      <c r="I129" s="145"/>
      <c r="J129" s="210"/>
      <c r="K129" s="145"/>
      <c r="L129" s="145"/>
      <c r="M129" s="145"/>
      <c r="N129" s="145"/>
      <c r="O129" s="541">
        <v>2017</v>
      </c>
      <c r="P129" s="542">
        <v>1</v>
      </c>
      <c r="Q129" s="543">
        <v>220</v>
      </c>
      <c r="R129" s="543" t="s">
        <v>250</v>
      </c>
      <c r="S129" s="543" t="s">
        <v>255</v>
      </c>
      <c r="T129" s="544" t="s">
        <v>256</v>
      </c>
      <c r="U129" s="545">
        <v>0</v>
      </c>
      <c r="V129" s="508"/>
      <c r="W129" s="508"/>
      <c r="X129" s="508"/>
      <c r="Y129" s="508"/>
      <c r="Z129" s="508"/>
      <c r="AA129" s="508"/>
      <c r="AB129" s="508"/>
      <c r="AC129" s="508"/>
      <c r="AD129" s="508"/>
      <c r="AE129" s="508"/>
    </row>
    <row r="130" spans="1:31" customFormat="1" ht="12.75">
      <c r="A130" s="145"/>
      <c r="B130" s="145"/>
      <c r="C130" s="145"/>
      <c r="D130" s="145"/>
      <c r="E130" s="145"/>
      <c r="F130" s="145"/>
      <c r="G130" s="145"/>
      <c r="H130" s="145"/>
      <c r="I130" s="145"/>
      <c r="J130" s="210"/>
      <c r="K130" s="145"/>
      <c r="L130" s="145"/>
      <c r="M130" s="145"/>
      <c r="N130" s="145"/>
      <c r="O130" s="541">
        <v>2017</v>
      </c>
      <c r="P130" s="542">
        <v>1</v>
      </c>
      <c r="Q130" s="543">
        <v>220</v>
      </c>
      <c r="R130" s="543" t="s">
        <v>250</v>
      </c>
      <c r="S130" s="543" t="s">
        <v>257</v>
      </c>
      <c r="T130" s="544" t="s">
        <v>258</v>
      </c>
      <c r="U130" s="545">
        <v>0</v>
      </c>
      <c r="V130" s="508"/>
      <c r="W130" s="508"/>
      <c r="X130" s="508"/>
      <c r="Y130" s="508"/>
      <c r="Z130" s="508"/>
      <c r="AA130" s="508"/>
      <c r="AB130" s="508"/>
      <c r="AC130" s="508"/>
      <c r="AD130" s="508"/>
      <c r="AE130" s="508"/>
    </row>
    <row r="131" spans="1:31" customFormat="1" ht="12.75">
      <c r="A131" s="145"/>
      <c r="B131" s="145"/>
      <c r="C131" s="145"/>
      <c r="D131" s="145"/>
      <c r="E131" s="145"/>
      <c r="F131" s="145"/>
      <c r="G131" s="145"/>
      <c r="H131" s="145"/>
      <c r="I131" s="145"/>
      <c r="J131" s="210"/>
      <c r="K131" s="145"/>
      <c r="L131" s="145"/>
      <c r="M131" s="145"/>
      <c r="N131" s="145"/>
      <c r="O131" s="541">
        <v>2017</v>
      </c>
      <c r="P131" s="542">
        <v>2</v>
      </c>
      <c r="Q131" s="543">
        <v>220</v>
      </c>
      <c r="R131" s="543" t="s">
        <v>250</v>
      </c>
      <c r="S131" s="543" t="s">
        <v>253</v>
      </c>
      <c r="T131" s="544" t="s">
        <v>254</v>
      </c>
      <c r="U131" s="545">
        <v>32.25</v>
      </c>
      <c r="V131" s="508"/>
      <c r="W131" s="508"/>
      <c r="X131" s="508"/>
      <c r="Y131" s="508"/>
      <c r="Z131" s="508"/>
      <c r="AA131" s="508"/>
      <c r="AB131" s="508"/>
      <c r="AC131" s="508"/>
      <c r="AD131" s="508"/>
      <c r="AE131" s="508"/>
    </row>
    <row r="132" spans="1:31" customFormat="1" ht="12.75">
      <c r="A132" s="145"/>
      <c r="B132" s="145"/>
      <c r="C132" s="145"/>
      <c r="D132" s="145"/>
      <c r="E132" s="145"/>
      <c r="F132" s="145"/>
      <c r="G132" s="145"/>
      <c r="H132" s="145"/>
      <c r="I132" s="145"/>
      <c r="J132" s="210"/>
      <c r="K132" s="145"/>
      <c r="L132" s="145"/>
      <c r="M132" s="145"/>
      <c r="N132" s="145"/>
      <c r="O132" s="541">
        <v>2017</v>
      </c>
      <c r="P132" s="542">
        <v>2</v>
      </c>
      <c r="Q132" s="543" t="s">
        <v>246</v>
      </c>
      <c r="R132" s="543" t="s">
        <v>247</v>
      </c>
      <c r="S132" s="543" t="s">
        <v>248</v>
      </c>
      <c r="T132" s="544" t="s">
        <v>249</v>
      </c>
      <c r="U132" s="545">
        <v>595.1</v>
      </c>
      <c r="V132" s="508"/>
      <c r="W132" s="508"/>
      <c r="X132" s="508"/>
      <c r="Y132" s="508"/>
      <c r="Z132" s="508"/>
      <c r="AA132" s="508"/>
      <c r="AB132" s="508"/>
      <c r="AC132" s="508"/>
      <c r="AD132" s="508"/>
      <c r="AE132" s="508"/>
    </row>
    <row r="133" spans="1:31" customFormat="1">
      <c r="A133" s="145"/>
      <c r="B133" s="145"/>
      <c r="C133" s="145"/>
      <c r="D133" s="145"/>
      <c r="E133" s="145"/>
      <c r="F133" s="145"/>
      <c r="G133" s="145"/>
      <c r="H133" s="145"/>
      <c r="I133" s="145"/>
      <c r="J133" s="210"/>
      <c r="K133" s="145"/>
      <c r="L133" s="145"/>
      <c r="M133" s="145"/>
      <c r="N133" s="145"/>
      <c r="O133" s="504"/>
      <c r="P133" s="504"/>
      <c r="Q133" s="504"/>
      <c r="R133" s="504"/>
      <c r="S133" s="504"/>
      <c r="T133" s="504"/>
      <c r="U133" s="508"/>
      <c r="V133" s="508"/>
      <c r="W133" s="508"/>
      <c r="X133" s="508"/>
      <c r="Y133" s="508"/>
      <c r="Z133" s="508"/>
      <c r="AA133" s="508"/>
      <c r="AB133" s="508"/>
      <c r="AC133" s="508"/>
      <c r="AD133" s="508"/>
      <c r="AE133" s="508"/>
    </row>
    <row r="134" spans="1:31" customFormat="1">
      <c r="A134" s="145"/>
      <c r="B134" s="145"/>
      <c r="C134" s="145"/>
      <c r="D134" s="145"/>
      <c r="E134" s="145"/>
      <c r="F134" s="145"/>
      <c r="G134" s="145"/>
      <c r="H134" s="145"/>
      <c r="I134" s="145"/>
      <c r="J134" s="210"/>
      <c r="K134" s="145"/>
      <c r="L134" s="145"/>
      <c r="M134" s="145"/>
      <c r="N134" s="145"/>
      <c r="O134" s="504"/>
      <c r="P134" s="504"/>
      <c r="Q134" s="504"/>
      <c r="R134" s="504"/>
      <c r="S134" s="504"/>
      <c r="T134" s="504"/>
      <c r="U134" s="508"/>
      <c r="V134" s="508"/>
      <c r="W134" s="508"/>
      <c r="X134" s="508"/>
      <c r="Y134" s="508"/>
      <c r="Z134" s="508"/>
      <c r="AA134" s="508"/>
      <c r="AB134" s="508"/>
      <c r="AC134" s="508"/>
      <c r="AD134" s="508"/>
      <c r="AE134" s="508"/>
    </row>
    <row r="135" spans="1:31" customFormat="1">
      <c r="A135" s="145"/>
      <c r="B135" s="145"/>
      <c r="C135" s="145"/>
      <c r="D135" s="145"/>
      <c r="E135" s="145"/>
      <c r="F135" s="145"/>
      <c r="G135" s="145"/>
      <c r="H135" s="145"/>
      <c r="I135" s="145"/>
      <c r="J135" s="210"/>
      <c r="K135" s="145"/>
      <c r="L135" s="145"/>
      <c r="M135" s="145"/>
      <c r="N135" s="145"/>
      <c r="O135" s="504"/>
      <c r="P135" s="504"/>
      <c r="Q135" s="504"/>
      <c r="R135" s="504"/>
      <c r="S135" s="504"/>
      <c r="T135" s="504"/>
      <c r="U135" s="508"/>
      <c r="V135" s="508"/>
      <c r="W135" s="508"/>
      <c r="X135" s="508"/>
      <c r="Y135" s="508"/>
      <c r="Z135" s="508"/>
      <c r="AA135" s="508"/>
      <c r="AB135" s="508"/>
      <c r="AC135" s="508"/>
      <c r="AD135" s="508"/>
      <c r="AE135" s="508"/>
    </row>
    <row r="136" spans="1:31" customFormat="1">
      <c r="A136" s="145"/>
      <c r="B136" s="145"/>
      <c r="C136" s="145"/>
      <c r="D136" s="145"/>
      <c r="E136" s="145"/>
      <c r="F136" s="145"/>
      <c r="G136" s="145"/>
      <c r="H136" s="145"/>
      <c r="I136" s="145"/>
      <c r="J136" s="210"/>
      <c r="K136" s="145"/>
      <c r="L136" s="145"/>
      <c r="M136" s="145"/>
      <c r="N136" s="145"/>
      <c r="O136" s="504"/>
      <c r="P136" s="504"/>
      <c r="Q136" s="504"/>
      <c r="R136" s="504"/>
      <c r="S136" s="504"/>
      <c r="T136" s="504"/>
      <c r="U136" s="508"/>
      <c r="V136" s="508"/>
      <c r="W136" s="508"/>
      <c r="X136" s="508"/>
      <c r="Y136" s="508"/>
      <c r="Z136" s="508"/>
      <c r="AA136" s="508"/>
      <c r="AB136" s="508"/>
      <c r="AC136" s="508"/>
      <c r="AD136" s="508"/>
      <c r="AE136" s="508"/>
    </row>
    <row r="137" spans="1:31" customFormat="1">
      <c r="A137" s="145"/>
      <c r="B137" s="145"/>
      <c r="C137" s="145"/>
      <c r="D137" s="145"/>
      <c r="E137" s="145"/>
      <c r="F137" s="145"/>
      <c r="G137" s="145"/>
      <c r="H137" s="145"/>
      <c r="I137" s="145"/>
      <c r="J137" s="210"/>
      <c r="K137" s="145"/>
      <c r="L137" s="145"/>
      <c r="M137" s="145"/>
      <c r="N137" s="145"/>
      <c r="O137" s="504"/>
      <c r="P137" s="504"/>
      <c r="Q137" s="504"/>
      <c r="R137" s="504"/>
      <c r="S137" s="504"/>
      <c r="T137" s="504"/>
      <c r="U137" s="508"/>
      <c r="V137" s="508"/>
      <c r="W137" s="508"/>
      <c r="X137" s="508"/>
      <c r="Y137" s="508"/>
      <c r="Z137" s="508"/>
      <c r="AA137" s="508"/>
      <c r="AB137" s="508"/>
      <c r="AC137" s="508"/>
      <c r="AD137" s="508"/>
      <c r="AE137" s="508"/>
    </row>
    <row r="138" spans="1:31" customFormat="1">
      <c r="A138" s="145"/>
      <c r="B138" s="145"/>
      <c r="C138" s="145"/>
      <c r="D138" s="145"/>
      <c r="E138" s="145"/>
      <c r="F138" s="145"/>
      <c r="G138" s="145"/>
      <c r="H138" s="145"/>
      <c r="I138" s="145"/>
      <c r="J138" s="210"/>
      <c r="K138" s="145"/>
      <c r="L138" s="145"/>
      <c r="M138" s="145"/>
      <c r="N138" s="145"/>
      <c r="O138" s="504"/>
      <c r="P138" s="504"/>
      <c r="Q138" s="504"/>
      <c r="R138" s="504"/>
      <c r="S138" s="504"/>
      <c r="T138" s="504"/>
      <c r="U138" s="508"/>
      <c r="V138" s="508"/>
      <c r="W138" s="508"/>
      <c r="X138" s="508"/>
      <c r="Y138" s="508"/>
      <c r="Z138" s="508"/>
      <c r="AA138" s="508"/>
      <c r="AB138" s="508"/>
      <c r="AC138" s="508"/>
      <c r="AD138" s="508"/>
      <c r="AE138" s="508"/>
    </row>
    <row r="139" spans="1:31" customFormat="1">
      <c r="A139" s="145"/>
      <c r="B139" s="145"/>
      <c r="C139" s="145"/>
      <c r="D139" s="145"/>
      <c r="E139" s="145"/>
      <c r="F139" s="145"/>
      <c r="G139" s="145"/>
      <c r="H139" s="145"/>
      <c r="I139" s="145"/>
      <c r="J139" s="210"/>
      <c r="K139" s="145"/>
      <c r="L139" s="145"/>
      <c r="M139" s="145"/>
      <c r="N139" s="145"/>
      <c r="O139" s="504"/>
      <c r="P139" s="504"/>
      <c r="Q139" s="504"/>
      <c r="R139" s="504"/>
      <c r="S139" s="504"/>
      <c r="T139" s="504"/>
      <c r="U139" s="508"/>
      <c r="V139" s="508"/>
      <c r="W139" s="508"/>
      <c r="X139" s="508"/>
      <c r="Y139" s="508"/>
      <c r="Z139" s="508"/>
      <c r="AA139" s="508"/>
      <c r="AB139" s="508"/>
      <c r="AC139" s="508"/>
      <c r="AD139" s="508"/>
      <c r="AE139" s="508"/>
    </row>
    <row r="140" spans="1:31" customFormat="1">
      <c r="A140" s="145"/>
      <c r="B140" s="145"/>
      <c r="C140" s="145"/>
      <c r="D140" s="145"/>
      <c r="E140" s="145"/>
      <c r="F140" s="145"/>
      <c r="G140" s="145"/>
      <c r="H140" s="145"/>
      <c r="I140" s="145"/>
      <c r="J140" s="210"/>
      <c r="K140" s="145"/>
      <c r="L140" s="145"/>
      <c r="M140" s="145"/>
      <c r="N140" s="145"/>
      <c r="O140" s="504"/>
      <c r="P140" s="504"/>
      <c r="Q140" s="504"/>
      <c r="R140" s="504"/>
      <c r="S140" s="504"/>
      <c r="T140" s="504"/>
      <c r="U140" s="508"/>
      <c r="V140" s="508"/>
      <c r="W140" s="508"/>
      <c r="X140" s="508"/>
      <c r="Y140" s="508"/>
      <c r="Z140" s="508"/>
      <c r="AA140" s="508"/>
      <c r="AB140" s="508"/>
      <c r="AC140" s="508"/>
      <c r="AD140" s="508"/>
      <c r="AE140" s="508"/>
    </row>
    <row r="141" spans="1:31" customFormat="1">
      <c r="A141" s="145"/>
      <c r="B141" s="145"/>
      <c r="C141" s="145"/>
      <c r="D141" s="145"/>
      <c r="E141" s="145"/>
      <c r="F141" s="145"/>
      <c r="G141" s="145"/>
      <c r="H141" s="145"/>
      <c r="I141" s="145"/>
      <c r="J141" s="210"/>
      <c r="K141" s="145"/>
      <c r="L141" s="145"/>
      <c r="M141" s="145"/>
      <c r="N141" s="145"/>
      <c r="O141" s="504"/>
      <c r="P141" s="504"/>
      <c r="Q141" s="504"/>
      <c r="R141" s="504"/>
      <c r="S141" s="504"/>
      <c r="T141" s="504"/>
      <c r="U141" s="508"/>
      <c r="V141" s="508"/>
      <c r="W141" s="508"/>
      <c r="X141" s="508"/>
      <c r="Y141" s="508"/>
      <c r="Z141" s="508"/>
      <c r="AA141" s="508"/>
      <c r="AB141" s="508"/>
      <c r="AC141" s="508"/>
      <c r="AD141" s="508"/>
      <c r="AE141" s="508"/>
    </row>
    <row r="142" spans="1:31" customFormat="1">
      <c r="A142" s="145"/>
      <c r="B142" s="145"/>
      <c r="C142" s="145"/>
      <c r="D142" s="145"/>
      <c r="E142" s="145"/>
      <c r="F142" s="145"/>
      <c r="G142" s="145"/>
      <c r="H142" s="145"/>
      <c r="I142" s="145"/>
      <c r="J142" s="210"/>
      <c r="K142" s="145"/>
      <c r="L142" s="145"/>
      <c r="M142" s="145"/>
      <c r="N142" s="145"/>
      <c r="O142" s="504"/>
      <c r="P142" s="504"/>
      <c r="Q142" s="504"/>
      <c r="R142" s="504"/>
      <c r="S142" s="504"/>
      <c r="T142" s="504"/>
      <c r="U142" s="508"/>
      <c r="V142" s="508"/>
      <c r="W142" s="508"/>
      <c r="X142" s="508"/>
      <c r="Y142" s="508"/>
      <c r="Z142" s="508"/>
      <c r="AA142" s="508"/>
      <c r="AB142" s="508"/>
      <c r="AC142" s="508"/>
      <c r="AD142" s="508"/>
      <c r="AE142" s="508"/>
    </row>
    <row r="143" spans="1:31" customFormat="1">
      <c r="A143" s="145"/>
      <c r="B143" s="145"/>
      <c r="C143" s="145"/>
      <c r="D143" s="145"/>
      <c r="E143" s="145"/>
      <c r="F143" s="145"/>
      <c r="G143" s="145"/>
      <c r="H143" s="145"/>
      <c r="I143" s="145"/>
      <c r="J143" s="210"/>
      <c r="K143" s="145"/>
      <c r="L143" s="145"/>
      <c r="M143" s="145"/>
      <c r="N143" s="145"/>
      <c r="O143" s="504"/>
      <c r="P143" s="504"/>
      <c r="Q143" s="504"/>
      <c r="R143" s="504"/>
      <c r="S143" s="504"/>
      <c r="T143" s="504"/>
      <c r="U143" s="508"/>
      <c r="V143" s="508"/>
      <c r="W143" s="508"/>
      <c r="X143" s="508"/>
      <c r="Y143" s="508"/>
      <c r="Z143" s="508"/>
      <c r="AA143" s="508"/>
      <c r="AB143" s="508"/>
      <c r="AC143" s="508"/>
      <c r="AD143" s="508"/>
      <c r="AE143" s="508"/>
    </row>
    <row r="144" spans="1:31" customFormat="1">
      <c r="A144" s="145"/>
      <c r="B144" s="145"/>
      <c r="C144" s="145"/>
      <c r="D144" s="145"/>
      <c r="E144" s="145"/>
      <c r="F144" s="145"/>
      <c r="G144" s="145"/>
      <c r="H144" s="145"/>
      <c r="I144" s="145"/>
      <c r="J144" s="210"/>
      <c r="K144" s="145"/>
      <c r="L144" s="145"/>
      <c r="M144" s="145"/>
      <c r="N144" s="145"/>
      <c r="O144" s="504"/>
      <c r="P144" s="504"/>
      <c r="Q144" s="504"/>
      <c r="R144" s="504"/>
      <c r="S144" s="504"/>
      <c r="T144" s="504"/>
      <c r="U144" s="508"/>
      <c r="V144" s="508"/>
      <c r="W144" s="508"/>
      <c r="X144" s="508"/>
      <c r="Y144" s="508"/>
      <c r="Z144" s="508"/>
      <c r="AA144" s="508"/>
      <c r="AB144" s="508"/>
      <c r="AC144" s="508"/>
      <c r="AD144" s="508"/>
      <c r="AE144" s="508"/>
    </row>
    <row r="145" spans="1:31" customFormat="1">
      <c r="A145" s="145"/>
      <c r="B145" s="145"/>
      <c r="C145" s="145"/>
      <c r="D145" s="145"/>
      <c r="E145" s="145"/>
      <c r="F145" s="145"/>
      <c r="G145" s="145"/>
      <c r="H145" s="145"/>
      <c r="I145" s="145"/>
      <c r="J145" s="210"/>
      <c r="K145" s="145"/>
      <c r="L145" s="145"/>
      <c r="M145" s="145"/>
      <c r="N145" s="145"/>
      <c r="O145" s="504"/>
      <c r="P145" s="504"/>
      <c r="Q145" s="504"/>
      <c r="R145" s="504"/>
      <c r="S145" s="504"/>
      <c r="T145" s="504"/>
      <c r="U145" s="508"/>
      <c r="V145" s="508"/>
      <c r="W145" s="508"/>
      <c r="X145" s="508"/>
      <c r="Y145" s="508"/>
      <c r="Z145" s="508"/>
      <c r="AA145" s="508"/>
      <c r="AB145" s="508"/>
      <c r="AC145" s="508"/>
      <c r="AD145" s="508"/>
      <c r="AE145" s="508"/>
    </row>
    <row r="146" spans="1:31" customFormat="1">
      <c r="A146" s="145"/>
      <c r="B146" s="145"/>
      <c r="C146" s="145"/>
      <c r="D146" s="145"/>
      <c r="E146" s="145"/>
      <c r="F146" s="145"/>
      <c r="G146" s="145"/>
      <c r="H146" s="145"/>
      <c r="I146" s="145"/>
      <c r="J146" s="210"/>
      <c r="K146" s="145"/>
      <c r="L146" s="145"/>
      <c r="M146" s="145"/>
      <c r="N146" s="145"/>
      <c r="O146" s="504"/>
      <c r="P146" s="504"/>
      <c r="Q146" s="504"/>
      <c r="R146" s="504"/>
      <c r="S146" s="504"/>
      <c r="T146" s="504"/>
      <c r="U146" s="508"/>
      <c r="V146" s="508"/>
      <c r="W146" s="508"/>
      <c r="X146" s="508"/>
      <c r="Y146" s="508"/>
      <c r="Z146" s="508"/>
      <c r="AA146" s="508"/>
      <c r="AB146" s="508"/>
      <c r="AC146" s="508"/>
      <c r="AD146" s="508"/>
      <c r="AE146" s="508"/>
    </row>
    <row r="147" spans="1:31" customFormat="1">
      <c r="A147" s="145"/>
      <c r="B147" s="145"/>
      <c r="C147" s="145"/>
      <c r="D147" s="145"/>
      <c r="E147" s="145"/>
      <c r="F147" s="145"/>
      <c r="G147" s="145"/>
      <c r="H147" s="145"/>
      <c r="I147" s="145"/>
      <c r="J147" s="210"/>
      <c r="K147" s="145"/>
      <c r="L147" s="145"/>
      <c r="M147" s="145"/>
      <c r="N147" s="145"/>
      <c r="O147" s="504"/>
      <c r="P147" s="504"/>
      <c r="Q147" s="504"/>
      <c r="R147" s="504"/>
      <c r="S147" s="504"/>
      <c r="T147" s="504"/>
      <c r="U147" s="508"/>
      <c r="V147" s="508"/>
      <c r="W147" s="508"/>
      <c r="X147" s="508"/>
      <c r="Y147" s="508"/>
      <c r="Z147" s="508"/>
      <c r="AA147" s="508"/>
      <c r="AB147" s="508"/>
      <c r="AC147" s="508"/>
      <c r="AD147" s="508"/>
      <c r="AE147" s="508"/>
    </row>
    <row r="148" spans="1:31" customFormat="1">
      <c r="A148" s="145"/>
      <c r="B148" s="145"/>
      <c r="C148" s="145"/>
      <c r="D148" s="145"/>
      <c r="E148" s="145"/>
      <c r="F148" s="145"/>
      <c r="G148" s="145"/>
      <c r="H148" s="145"/>
      <c r="I148" s="145"/>
      <c r="J148" s="210"/>
      <c r="K148" s="145"/>
      <c r="L148" s="145"/>
      <c r="M148" s="145"/>
      <c r="N148" s="145"/>
      <c r="O148" s="504"/>
      <c r="P148" s="504"/>
      <c r="Q148" s="504"/>
      <c r="R148" s="504"/>
      <c r="S148" s="504"/>
      <c r="T148" s="504"/>
      <c r="U148" s="508"/>
      <c r="V148" s="508"/>
      <c r="W148" s="508"/>
      <c r="X148" s="508"/>
      <c r="Y148" s="508"/>
      <c r="Z148" s="508"/>
      <c r="AA148" s="508"/>
      <c r="AB148" s="508"/>
      <c r="AC148" s="508"/>
      <c r="AD148" s="508"/>
      <c r="AE148" s="508"/>
    </row>
    <row r="149" spans="1:31" customFormat="1">
      <c r="A149" s="145"/>
      <c r="B149" s="145"/>
      <c r="C149" s="145"/>
      <c r="D149" s="145"/>
      <c r="E149" s="145"/>
      <c r="F149" s="145"/>
      <c r="G149" s="145"/>
      <c r="H149" s="145"/>
      <c r="I149" s="145"/>
      <c r="J149" s="210"/>
      <c r="K149" s="145"/>
      <c r="L149" s="145"/>
      <c r="M149" s="145"/>
      <c r="N149" s="145"/>
      <c r="O149" s="504"/>
      <c r="P149" s="504"/>
      <c r="Q149" s="504"/>
      <c r="R149" s="504"/>
      <c r="S149" s="504"/>
      <c r="T149" s="504"/>
      <c r="U149" s="508"/>
      <c r="V149" s="508"/>
      <c r="W149" s="508"/>
      <c r="X149" s="508"/>
      <c r="Y149" s="508"/>
      <c r="Z149" s="508"/>
      <c r="AA149" s="508"/>
      <c r="AB149" s="508"/>
      <c r="AC149" s="508"/>
      <c r="AD149" s="508"/>
      <c r="AE149" s="508"/>
    </row>
    <row r="150" spans="1:31" customFormat="1">
      <c r="A150" s="145"/>
      <c r="B150" s="145"/>
      <c r="C150" s="145"/>
      <c r="D150" s="145"/>
      <c r="E150" s="145"/>
      <c r="F150" s="145"/>
      <c r="G150" s="145"/>
      <c r="H150" s="145"/>
      <c r="I150" s="145"/>
      <c r="J150" s="210"/>
      <c r="K150" s="145"/>
      <c r="L150" s="145"/>
      <c r="M150" s="145"/>
      <c r="N150" s="145"/>
      <c r="O150" s="504"/>
      <c r="P150" s="504"/>
      <c r="Q150" s="504"/>
      <c r="R150" s="504"/>
      <c r="S150" s="504"/>
      <c r="T150" s="504"/>
      <c r="U150" s="508"/>
      <c r="V150" s="508"/>
      <c r="W150" s="508"/>
      <c r="X150" s="508"/>
      <c r="Y150" s="508"/>
      <c r="Z150" s="508"/>
      <c r="AA150" s="508"/>
      <c r="AB150" s="508"/>
      <c r="AC150" s="508"/>
      <c r="AD150" s="508"/>
      <c r="AE150" s="508"/>
    </row>
    <row r="151" spans="1:31" customFormat="1">
      <c r="A151" s="145"/>
      <c r="B151" s="145"/>
      <c r="C151" s="145"/>
      <c r="D151" s="145"/>
      <c r="E151" s="145"/>
      <c r="F151" s="145"/>
      <c r="G151" s="145"/>
      <c r="H151" s="145"/>
      <c r="I151" s="145"/>
      <c r="J151" s="210"/>
      <c r="K151" s="145"/>
      <c r="L151" s="145"/>
      <c r="M151" s="145"/>
      <c r="N151" s="145"/>
      <c r="O151" s="504"/>
      <c r="P151" s="504"/>
      <c r="Q151" s="504"/>
      <c r="R151" s="504"/>
      <c r="S151" s="504"/>
      <c r="T151" s="504"/>
      <c r="U151" s="508"/>
      <c r="V151" s="508"/>
      <c r="W151" s="508"/>
      <c r="X151" s="508"/>
      <c r="Y151" s="508"/>
      <c r="Z151" s="508"/>
      <c r="AA151" s="508"/>
      <c r="AB151" s="508"/>
      <c r="AC151" s="508"/>
      <c r="AD151" s="508"/>
      <c r="AE151" s="508"/>
    </row>
    <row r="152" spans="1:31" customFormat="1">
      <c r="A152" s="145"/>
      <c r="B152" s="145"/>
      <c r="C152" s="145"/>
      <c r="D152" s="145"/>
      <c r="E152" s="145"/>
      <c r="F152" s="145"/>
      <c r="G152" s="145"/>
      <c r="H152" s="145"/>
      <c r="I152" s="145"/>
      <c r="J152" s="210"/>
      <c r="K152" s="145"/>
      <c r="L152" s="145"/>
      <c r="M152" s="145"/>
      <c r="N152" s="145"/>
      <c r="O152" s="504"/>
      <c r="P152" s="504"/>
      <c r="Q152" s="504"/>
      <c r="R152" s="504"/>
      <c r="S152" s="504"/>
      <c r="T152" s="504"/>
      <c r="U152" s="508"/>
      <c r="V152" s="508"/>
      <c r="W152" s="508"/>
      <c r="X152" s="508"/>
      <c r="Y152" s="508"/>
      <c r="Z152" s="508"/>
      <c r="AA152" s="508"/>
      <c r="AB152" s="508"/>
      <c r="AC152" s="508"/>
      <c r="AD152" s="508"/>
      <c r="AE152" s="508"/>
    </row>
    <row r="153" spans="1:31" customFormat="1">
      <c r="A153" s="145"/>
      <c r="B153" s="145"/>
      <c r="C153" s="145"/>
      <c r="D153" s="145"/>
      <c r="E153" s="145"/>
      <c r="F153" s="145"/>
      <c r="G153" s="145"/>
      <c r="H153" s="145"/>
      <c r="I153" s="145"/>
      <c r="J153" s="210"/>
      <c r="K153" s="145"/>
      <c r="L153" s="145"/>
      <c r="M153" s="145"/>
      <c r="N153" s="145"/>
      <c r="O153" s="504"/>
      <c r="P153" s="504"/>
      <c r="Q153" s="504"/>
      <c r="R153" s="504"/>
      <c r="S153" s="504"/>
      <c r="T153" s="504"/>
      <c r="U153" s="508"/>
      <c r="V153" s="508"/>
      <c r="W153" s="508"/>
      <c r="X153" s="508"/>
      <c r="Y153" s="508"/>
      <c r="Z153" s="508"/>
      <c r="AA153" s="508"/>
      <c r="AB153" s="508"/>
      <c r="AC153" s="508"/>
      <c r="AD153" s="508"/>
      <c r="AE153" s="508"/>
    </row>
    <row r="154" spans="1:31" customFormat="1">
      <c r="A154" s="145"/>
      <c r="B154" s="145"/>
      <c r="C154" s="145"/>
      <c r="D154" s="145"/>
      <c r="E154" s="145"/>
      <c r="F154" s="145"/>
      <c r="G154" s="145"/>
      <c r="H154" s="145"/>
      <c r="I154" s="145"/>
      <c r="J154" s="210"/>
      <c r="K154" s="145"/>
      <c r="L154" s="145"/>
      <c r="M154" s="145"/>
      <c r="N154" s="145"/>
      <c r="O154" s="504"/>
      <c r="P154" s="504"/>
      <c r="Q154" s="504"/>
      <c r="R154" s="504"/>
      <c r="S154" s="504"/>
      <c r="T154" s="504"/>
      <c r="U154" s="508"/>
      <c r="V154" s="508"/>
      <c r="W154" s="508"/>
      <c r="X154" s="508"/>
      <c r="Y154" s="508"/>
      <c r="Z154" s="508"/>
      <c r="AA154" s="508"/>
      <c r="AB154" s="508"/>
      <c r="AC154" s="508"/>
      <c r="AD154" s="508"/>
      <c r="AE154" s="508"/>
    </row>
    <row r="155" spans="1:31" customFormat="1">
      <c r="A155" s="145"/>
      <c r="B155" s="145"/>
      <c r="C155" s="145"/>
      <c r="D155" s="145"/>
      <c r="E155" s="145"/>
      <c r="F155" s="145"/>
      <c r="G155" s="145"/>
      <c r="H155" s="145"/>
      <c r="I155" s="145"/>
      <c r="J155" s="210"/>
      <c r="K155" s="145"/>
      <c r="L155" s="145"/>
      <c r="M155" s="145"/>
      <c r="N155" s="145"/>
      <c r="O155" s="504"/>
      <c r="P155" s="504"/>
      <c r="Q155" s="504"/>
      <c r="R155" s="504"/>
      <c r="S155" s="504"/>
      <c r="T155" s="504"/>
      <c r="U155" s="508"/>
      <c r="V155" s="508"/>
      <c r="W155" s="508"/>
      <c r="X155" s="508"/>
      <c r="Y155" s="508"/>
      <c r="Z155" s="508"/>
      <c r="AA155" s="508"/>
      <c r="AB155" s="508"/>
      <c r="AC155" s="508"/>
      <c r="AD155" s="508"/>
      <c r="AE155" s="508"/>
    </row>
    <row r="156" spans="1:31" customFormat="1">
      <c r="A156" s="145"/>
      <c r="B156" s="145"/>
      <c r="C156" s="145"/>
      <c r="D156" s="145"/>
      <c r="E156" s="145"/>
      <c r="F156" s="145"/>
      <c r="G156" s="145"/>
      <c r="H156" s="145"/>
      <c r="I156" s="145"/>
      <c r="J156" s="210"/>
      <c r="K156" s="145"/>
      <c r="L156" s="145"/>
      <c r="M156" s="145"/>
      <c r="N156" s="145"/>
      <c r="O156" s="504"/>
      <c r="P156" s="504"/>
      <c r="Q156" s="504"/>
      <c r="R156" s="504"/>
      <c r="S156" s="504"/>
      <c r="T156" s="504"/>
      <c r="U156" s="508"/>
      <c r="V156" s="508"/>
      <c r="W156" s="508"/>
      <c r="X156" s="508"/>
      <c r="Y156" s="508"/>
      <c r="Z156" s="508"/>
      <c r="AA156" s="508"/>
      <c r="AB156" s="508"/>
      <c r="AC156" s="508"/>
      <c r="AD156" s="508"/>
      <c r="AE156" s="508"/>
    </row>
    <row r="157" spans="1:31" customFormat="1">
      <c r="A157" s="145"/>
      <c r="B157" s="145"/>
      <c r="C157" s="145"/>
      <c r="D157" s="145"/>
      <c r="E157" s="145"/>
      <c r="F157" s="145"/>
      <c r="G157" s="145"/>
      <c r="H157" s="145"/>
      <c r="I157" s="145"/>
      <c r="J157" s="210"/>
      <c r="K157" s="145"/>
      <c r="L157" s="145"/>
      <c r="M157" s="145"/>
      <c r="N157" s="145"/>
      <c r="O157" s="504"/>
      <c r="P157" s="504"/>
      <c r="Q157" s="504"/>
      <c r="R157" s="504"/>
      <c r="S157" s="504"/>
      <c r="T157" s="504"/>
      <c r="U157" s="508"/>
      <c r="V157" s="508"/>
      <c r="W157" s="508"/>
      <c r="X157" s="508"/>
      <c r="Y157" s="508"/>
      <c r="Z157" s="508"/>
      <c r="AA157" s="508"/>
      <c r="AB157" s="508"/>
      <c r="AC157" s="508"/>
      <c r="AD157" s="508"/>
      <c r="AE157" s="508"/>
    </row>
    <row r="158" spans="1:31" customFormat="1">
      <c r="A158" s="145"/>
      <c r="B158" s="145"/>
      <c r="C158" s="145"/>
      <c r="D158" s="145"/>
      <c r="E158" s="145"/>
      <c r="F158" s="145"/>
      <c r="G158" s="145"/>
      <c r="H158" s="145"/>
      <c r="I158" s="145"/>
      <c r="J158" s="210"/>
      <c r="K158" s="145"/>
      <c r="L158" s="145"/>
      <c r="M158" s="145"/>
      <c r="N158" s="145"/>
      <c r="O158" s="504"/>
      <c r="P158" s="504"/>
      <c r="Q158" s="504"/>
      <c r="R158" s="504"/>
      <c r="S158" s="504"/>
      <c r="T158" s="504"/>
      <c r="U158" s="508"/>
      <c r="V158" s="508"/>
      <c r="W158" s="508"/>
      <c r="X158" s="508"/>
      <c r="Y158" s="508"/>
      <c r="Z158" s="508"/>
      <c r="AA158" s="508"/>
      <c r="AB158" s="508"/>
      <c r="AC158" s="508"/>
      <c r="AD158" s="508"/>
      <c r="AE158" s="508"/>
    </row>
    <row r="159" spans="1:31" customFormat="1">
      <c r="A159" s="145"/>
      <c r="B159" s="145"/>
      <c r="C159" s="145"/>
      <c r="D159" s="145"/>
      <c r="E159" s="145"/>
      <c r="F159" s="145"/>
      <c r="G159" s="145"/>
      <c r="H159" s="145"/>
      <c r="I159" s="145"/>
      <c r="J159" s="210"/>
      <c r="K159" s="145"/>
      <c r="L159" s="145"/>
      <c r="M159" s="145"/>
      <c r="N159" s="145"/>
      <c r="O159" s="504"/>
      <c r="P159" s="504"/>
      <c r="Q159" s="504"/>
      <c r="R159" s="504"/>
      <c r="S159" s="504"/>
      <c r="T159" s="504"/>
      <c r="U159" s="508"/>
      <c r="V159" s="508"/>
      <c r="W159" s="508"/>
      <c r="X159" s="508"/>
      <c r="Y159" s="508"/>
      <c r="Z159" s="508"/>
      <c r="AA159" s="508"/>
      <c r="AB159" s="508"/>
      <c r="AC159" s="508"/>
      <c r="AD159" s="508"/>
      <c r="AE159" s="508"/>
    </row>
    <row r="160" spans="1:31" customFormat="1">
      <c r="A160" s="145"/>
      <c r="B160" s="145"/>
      <c r="C160" s="145"/>
      <c r="D160" s="145"/>
      <c r="E160" s="145"/>
      <c r="F160" s="145"/>
      <c r="G160" s="145"/>
      <c r="H160" s="145"/>
      <c r="I160" s="145"/>
      <c r="J160" s="210"/>
      <c r="K160" s="145"/>
      <c r="L160" s="145"/>
      <c r="M160" s="145"/>
      <c r="N160" s="145"/>
      <c r="O160" s="504"/>
      <c r="P160" s="504"/>
      <c r="Q160" s="504"/>
      <c r="R160" s="504"/>
      <c r="S160" s="504"/>
      <c r="T160" s="504"/>
      <c r="U160" s="508"/>
      <c r="V160" s="508"/>
      <c r="W160" s="508"/>
      <c r="X160" s="508"/>
      <c r="Y160" s="508"/>
      <c r="Z160" s="508"/>
      <c r="AA160" s="508"/>
      <c r="AB160" s="508"/>
      <c r="AC160" s="508"/>
      <c r="AD160" s="508"/>
      <c r="AE160" s="508"/>
    </row>
    <row r="161" spans="1:31" customFormat="1">
      <c r="A161" s="145"/>
      <c r="B161" s="145"/>
      <c r="C161" s="145"/>
      <c r="D161" s="145"/>
      <c r="E161" s="145"/>
      <c r="F161" s="145"/>
      <c r="G161" s="145"/>
      <c r="H161" s="145"/>
      <c r="I161" s="145"/>
      <c r="J161" s="210"/>
      <c r="K161" s="145"/>
      <c r="L161" s="145"/>
      <c r="M161" s="145"/>
      <c r="N161" s="145"/>
      <c r="O161" s="504"/>
      <c r="P161" s="504"/>
      <c r="Q161" s="504"/>
      <c r="R161" s="504"/>
      <c r="S161" s="504"/>
      <c r="T161" s="504"/>
      <c r="U161" s="508"/>
      <c r="V161" s="508"/>
      <c r="W161" s="508"/>
      <c r="X161" s="508"/>
      <c r="Y161" s="508"/>
      <c r="Z161" s="508"/>
      <c r="AA161" s="508"/>
      <c r="AB161" s="508"/>
      <c r="AC161" s="508"/>
      <c r="AD161" s="508"/>
      <c r="AE161" s="508"/>
    </row>
    <row r="162" spans="1:31" customFormat="1">
      <c r="A162" s="145"/>
      <c r="B162" s="145"/>
      <c r="C162" s="145"/>
      <c r="D162" s="145"/>
      <c r="E162" s="145"/>
      <c r="F162" s="145"/>
      <c r="G162" s="145"/>
      <c r="H162" s="145"/>
      <c r="I162" s="145"/>
      <c r="J162" s="210"/>
      <c r="K162" s="145"/>
      <c r="L162" s="145"/>
      <c r="M162" s="145"/>
      <c r="N162" s="145"/>
      <c r="O162" s="504"/>
      <c r="P162" s="504"/>
      <c r="Q162" s="504"/>
      <c r="R162" s="504"/>
      <c r="S162" s="504"/>
      <c r="T162" s="504"/>
      <c r="U162" s="508"/>
      <c r="V162" s="508"/>
      <c r="W162" s="508"/>
      <c r="X162" s="508"/>
      <c r="Y162" s="508"/>
      <c r="Z162" s="508"/>
      <c r="AA162" s="508"/>
      <c r="AB162" s="508"/>
      <c r="AC162" s="508"/>
      <c r="AD162" s="508"/>
      <c r="AE162" s="508"/>
    </row>
    <row r="163" spans="1:31" customFormat="1">
      <c r="A163" s="145"/>
      <c r="B163" s="145"/>
      <c r="C163" s="145"/>
      <c r="D163" s="145"/>
      <c r="E163" s="145"/>
      <c r="F163" s="145"/>
      <c r="G163" s="145"/>
      <c r="H163" s="145"/>
      <c r="I163" s="145"/>
      <c r="J163" s="210"/>
      <c r="K163" s="145"/>
      <c r="L163" s="145"/>
      <c r="M163" s="145"/>
      <c r="N163" s="145"/>
      <c r="O163" s="504"/>
      <c r="P163" s="504"/>
      <c r="Q163" s="504"/>
      <c r="R163" s="504"/>
      <c r="S163" s="504"/>
      <c r="T163" s="504"/>
      <c r="U163" s="508"/>
      <c r="V163" s="508"/>
      <c r="W163" s="508"/>
      <c r="X163" s="508"/>
      <c r="Y163" s="508"/>
      <c r="Z163" s="508"/>
      <c r="AA163" s="508"/>
      <c r="AB163" s="508"/>
      <c r="AC163" s="508"/>
      <c r="AD163" s="508"/>
      <c r="AE163" s="508"/>
    </row>
    <row r="164" spans="1:31" customFormat="1">
      <c r="A164" s="145"/>
      <c r="B164" s="145"/>
      <c r="C164" s="145"/>
      <c r="D164" s="145"/>
      <c r="E164" s="145"/>
      <c r="F164" s="145"/>
      <c r="G164" s="145"/>
      <c r="H164" s="145"/>
      <c r="I164" s="145"/>
      <c r="J164" s="210"/>
      <c r="K164" s="145"/>
      <c r="L164" s="145"/>
      <c r="M164" s="145"/>
      <c r="N164" s="145"/>
      <c r="O164" s="504"/>
      <c r="P164" s="504"/>
      <c r="Q164" s="504"/>
      <c r="R164" s="504"/>
      <c r="S164" s="504"/>
      <c r="T164" s="504"/>
      <c r="U164" s="508"/>
      <c r="V164" s="508"/>
      <c r="W164" s="508"/>
      <c r="X164" s="508"/>
      <c r="Y164" s="508"/>
      <c r="Z164" s="508"/>
      <c r="AA164" s="508"/>
      <c r="AB164" s="508"/>
      <c r="AC164" s="508"/>
      <c r="AD164" s="508"/>
      <c r="AE164" s="508"/>
    </row>
    <row r="165" spans="1:31" customFormat="1">
      <c r="A165" s="145"/>
      <c r="B165" s="145"/>
      <c r="C165" s="145"/>
      <c r="D165" s="145"/>
      <c r="E165" s="145"/>
      <c r="F165" s="145"/>
      <c r="G165" s="145"/>
      <c r="H165" s="145"/>
      <c r="I165" s="145"/>
      <c r="J165" s="210"/>
      <c r="K165" s="145"/>
      <c r="L165" s="145"/>
      <c r="M165" s="145"/>
      <c r="N165" s="145"/>
      <c r="O165" s="504"/>
      <c r="P165" s="504"/>
      <c r="Q165" s="504"/>
      <c r="R165" s="504"/>
      <c r="S165" s="504"/>
      <c r="T165" s="504"/>
      <c r="U165" s="508"/>
      <c r="V165" s="508"/>
      <c r="W165" s="508"/>
      <c r="X165" s="508"/>
      <c r="Y165" s="508"/>
      <c r="Z165" s="508"/>
      <c r="AA165" s="508"/>
      <c r="AB165" s="508"/>
      <c r="AC165" s="508"/>
      <c r="AD165" s="508"/>
      <c r="AE165" s="508"/>
    </row>
    <row r="166" spans="1:31" customFormat="1">
      <c r="A166" s="145"/>
      <c r="B166" s="145"/>
      <c r="C166" s="145"/>
      <c r="D166" s="145"/>
      <c r="E166" s="145"/>
      <c r="F166" s="145"/>
      <c r="G166" s="145"/>
      <c r="H166" s="145"/>
      <c r="I166" s="145"/>
      <c r="J166" s="210"/>
      <c r="K166" s="145"/>
      <c r="L166" s="145"/>
      <c r="M166" s="145"/>
      <c r="N166" s="145"/>
      <c r="O166" s="504"/>
      <c r="P166" s="504"/>
      <c r="Q166" s="504"/>
      <c r="R166" s="504"/>
      <c r="S166" s="504"/>
      <c r="T166" s="504"/>
      <c r="U166" s="508"/>
      <c r="V166" s="508"/>
      <c r="W166" s="508"/>
      <c r="X166" s="508"/>
      <c r="Y166" s="508"/>
      <c r="Z166" s="508"/>
      <c r="AA166" s="508"/>
      <c r="AB166" s="508"/>
      <c r="AC166" s="508"/>
      <c r="AD166" s="508"/>
      <c r="AE166" s="508"/>
    </row>
    <row r="167" spans="1:31" customFormat="1">
      <c r="A167" s="145"/>
      <c r="B167" s="145"/>
      <c r="C167" s="145"/>
      <c r="D167" s="145"/>
      <c r="E167" s="145"/>
      <c r="F167" s="145"/>
      <c r="G167" s="145"/>
      <c r="H167" s="145"/>
      <c r="I167" s="145"/>
      <c r="J167" s="210"/>
      <c r="K167" s="145"/>
      <c r="L167" s="145"/>
      <c r="M167" s="145"/>
      <c r="N167" s="145"/>
      <c r="O167" s="504"/>
      <c r="P167" s="504"/>
      <c r="Q167" s="504"/>
      <c r="R167" s="504"/>
      <c r="S167" s="504"/>
      <c r="T167" s="504"/>
      <c r="U167" s="508"/>
      <c r="V167" s="508"/>
      <c r="W167" s="508"/>
      <c r="X167" s="508"/>
      <c r="Y167" s="508"/>
      <c r="Z167" s="508"/>
      <c r="AA167" s="508"/>
      <c r="AB167" s="508"/>
      <c r="AC167" s="508"/>
      <c r="AD167" s="508"/>
      <c r="AE167" s="508"/>
    </row>
    <row r="168" spans="1:31" customFormat="1">
      <c r="A168" s="145"/>
      <c r="B168" s="145"/>
      <c r="C168" s="145"/>
      <c r="D168" s="145"/>
      <c r="E168" s="145"/>
      <c r="F168" s="145"/>
      <c r="G168" s="145"/>
      <c r="H168" s="145"/>
      <c r="I168" s="145"/>
      <c r="J168" s="210"/>
      <c r="K168" s="145"/>
      <c r="L168" s="145"/>
      <c r="M168" s="145"/>
      <c r="N168" s="145"/>
      <c r="O168" s="504"/>
      <c r="P168" s="504"/>
      <c r="Q168" s="504"/>
      <c r="R168" s="504"/>
      <c r="S168" s="504"/>
      <c r="T168" s="504"/>
      <c r="U168" s="508"/>
      <c r="V168" s="508"/>
      <c r="W168" s="508"/>
      <c r="X168" s="508"/>
      <c r="Y168" s="508"/>
      <c r="Z168" s="508"/>
      <c r="AA168" s="508"/>
      <c r="AB168" s="508"/>
      <c r="AC168" s="508"/>
      <c r="AD168" s="508"/>
      <c r="AE168" s="508"/>
    </row>
    <row r="169" spans="1:31" customFormat="1">
      <c r="A169" s="145"/>
      <c r="B169" s="145"/>
      <c r="C169" s="145"/>
      <c r="D169" s="145"/>
      <c r="E169" s="145"/>
      <c r="F169" s="145"/>
      <c r="G169" s="145"/>
      <c r="H169" s="145"/>
      <c r="I169" s="145"/>
      <c r="J169" s="210"/>
      <c r="K169" s="145"/>
      <c r="L169" s="145"/>
      <c r="M169" s="145"/>
      <c r="N169" s="145"/>
      <c r="O169" s="504"/>
      <c r="P169" s="504"/>
      <c r="Q169" s="504"/>
      <c r="R169" s="504"/>
      <c r="S169" s="504"/>
      <c r="T169" s="504"/>
      <c r="U169" s="508"/>
      <c r="V169" s="508"/>
      <c r="W169" s="508"/>
      <c r="X169" s="508"/>
      <c r="Y169" s="508"/>
      <c r="Z169" s="508"/>
      <c r="AA169" s="508"/>
      <c r="AB169" s="508"/>
      <c r="AC169" s="508"/>
      <c r="AD169" s="508"/>
      <c r="AE169" s="508"/>
    </row>
    <row r="170" spans="1:31" customFormat="1">
      <c r="A170" s="145"/>
      <c r="B170" s="145"/>
      <c r="C170" s="145"/>
      <c r="D170" s="145"/>
      <c r="E170" s="145"/>
      <c r="F170" s="145"/>
      <c r="G170" s="145"/>
      <c r="H170" s="145"/>
      <c r="I170" s="145"/>
      <c r="J170" s="210"/>
      <c r="K170" s="145"/>
      <c r="L170" s="145"/>
      <c r="M170" s="145"/>
      <c r="N170" s="145"/>
      <c r="O170" s="504"/>
      <c r="P170" s="504"/>
      <c r="Q170" s="504"/>
      <c r="R170" s="504"/>
      <c r="S170" s="504"/>
      <c r="T170" s="504"/>
      <c r="U170" s="508"/>
      <c r="V170" s="508"/>
      <c r="W170" s="508"/>
      <c r="X170" s="508"/>
      <c r="Y170" s="508"/>
      <c r="Z170" s="508"/>
      <c r="AA170" s="508"/>
      <c r="AB170" s="508"/>
      <c r="AC170" s="508"/>
      <c r="AD170" s="508"/>
      <c r="AE170" s="508"/>
    </row>
    <row r="171" spans="1:31" customFormat="1">
      <c r="A171" s="145"/>
      <c r="B171" s="145"/>
      <c r="C171" s="145"/>
      <c r="D171" s="145"/>
      <c r="E171" s="145"/>
      <c r="F171" s="145"/>
      <c r="G171" s="145"/>
      <c r="H171" s="145"/>
      <c r="I171" s="145"/>
      <c r="J171" s="210"/>
      <c r="K171" s="145"/>
      <c r="L171" s="145"/>
      <c r="M171" s="145"/>
      <c r="N171" s="145"/>
      <c r="O171" s="504"/>
      <c r="P171" s="504"/>
      <c r="Q171" s="504"/>
      <c r="R171" s="504"/>
      <c r="S171" s="504"/>
      <c r="T171" s="504"/>
      <c r="U171" s="508"/>
      <c r="V171" s="508"/>
      <c r="W171" s="508"/>
      <c r="X171" s="508"/>
      <c r="Y171" s="508"/>
      <c r="Z171" s="508"/>
      <c r="AA171" s="508"/>
      <c r="AB171" s="508"/>
      <c r="AC171" s="508"/>
      <c r="AD171" s="508"/>
      <c r="AE171" s="508"/>
    </row>
    <row r="172" spans="1:31" customFormat="1">
      <c r="A172" s="145"/>
      <c r="B172" s="145"/>
      <c r="C172" s="145"/>
      <c r="D172" s="145"/>
      <c r="E172" s="145"/>
      <c r="F172" s="145"/>
      <c r="G172" s="145"/>
      <c r="H172" s="145"/>
      <c r="I172" s="145"/>
      <c r="J172" s="210"/>
      <c r="K172" s="145"/>
      <c r="L172" s="145"/>
      <c r="M172" s="145"/>
      <c r="N172" s="145"/>
      <c r="O172" s="504"/>
      <c r="P172" s="504"/>
      <c r="Q172" s="504"/>
      <c r="R172" s="504"/>
      <c r="S172" s="504"/>
      <c r="T172" s="504"/>
      <c r="U172" s="508"/>
      <c r="V172" s="508"/>
      <c r="W172" s="508"/>
      <c r="X172" s="508"/>
      <c r="Y172" s="508"/>
      <c r="Z172" s="508"/>
      <c r="AA172" s="508"/>
      <c r="AB172" s="508"/>
      <c r="AC172" s="508"/>
      <c r="AD172" s="508"/>
      <c r="AE172" s="508"/>
    </row>
    <row r="173" spans="1:31" customFormat="1">
      <c r="A173" s="145"/>
      <c r="B173" s="145"/>
      <c r="C173" s="145"/>
      <c r="D173" s="145"/>
      <c r="E173" s="145"/>
      <c r="F173" s="145"/>
      <c r="G173" s="145"/>
      <c r="H173" s="145"/>
      <c r="I173" s="145"/>
      <c r="J173" s="210"/>
      <c r="K173" s="145"/>
      <c r="L173" s="145"/>
      <c r="M173" s="145"/>
      <c r="N173" s="145"/>
      <c r="O173" s="504"/>
      <c r="P173" s="504"/>
      <c r="Q173" s="504"/>
      <c r="R173" s="504"/>
      <c r="S173" s="504"/>
      <c r="T173" s="504"/>
      <c r="U173" s="508"/>
      <c r="V173" s="508"/>
      <c r="W173" s="508"/>
      <c r="X173" s="508"/>
      <c r="Y173" s="508"/>
      <c r="Z173" s="508"/>
      <c r="AA173" s="508"/>
      <c r="AB173" s="508"/>
      <c r="AC173" s="508"/>
      <c r="AD173" s="508"/>
      <c r="AE173" s="508"/>
    </row>
    <row r="174" spans="1:31" customFormat="1">
      <c r="A174" s="145"/>
      <c r="B174" s="145"/>
      <c r="C174" s="145"/>
      <c r="D174" s="145"/>
      <c r="E174" s="145"/>
      <c r="F174" s="145"/>
      <c r="G174" s="145"/>
      <c r="H174" s="145"/>
      <c r="I174" s="145"/>
      <c r="J174" s="210"/>
      <c r="K174" s="145"/>
      <c r="L174" s="145"/>
      <c r="M174" s="145"/>
      <c r="N174" s="145"/>
      <c r="O174" s="504"/>
      <c r="P174" s="504"/>
      <c r="Q174" s="504"/>
      <c r="R174" s="504"/>
      <c r="S174" s="504"/>
      <c r="T174" s="504"/>
      <c r="U174" s="508"/>
      <c r="V174" s="508"/>
      <c r="W174" s="508"/>
      <c r="X174" s="508"/>
      <c r="Y174" s="508"/>
      <c r="Z174" s="508"/>
      <c r="AA174" s="508"/>
      <c r="AB174" s="508"/>
      <c r="AC174" s="508"/>
      <c r="AD174" s="508"/>
      <c r="AE174" s="508"/>
    </row>
    <row r="175" spans="1:31" customFormat="1">
      <c r="A175" s="145"/>
      <c r="B175" s="145"/>
      <c r="C175" s="145"/>
      <c r="D175" s="145"/>
      <c r="E175" s="145"/>
      <c r="F175" s="145"/>
      <c r="G175" s="145"/>
      <c r="H175" s="145"/>
      <c r="I175" s="145"/>
      <c r="J175" s="210"/>
      <c r="K175" s="145"/>
      <c r="L175" s="145"/>
      <c r="M175" s="145"/>
      <c r="N175" s="145"/>
      <c r="O175" s="504"/>
      <c r="P175" s="504"/>
      <c r="Q175" s="504"/>
      <c r="R175" s="504"/>
      <c r="S175" s="504"/>
      <c r="T175" s="504"/>
      <c r="U175" s="508"/>
      <c r="V175" s="508"/>
      <c r="W175" s="508"/>
      <c r="X175" s="508"/>
      <c r="Y175" s="508"/>
      <c r="Z175" s="508"/>
      <c r="AA175" s="508"/>
      <c r="AB175" s="508"/>
      <c r="AC175" s="508"/>
      <c r="AD175" s="508"/>
      <c r="AE175" s="508"/>
    </row>
    <row r="176" spans="1:31" customFormat="1">
      <c r="A176" s="145"/>
      <c r="B176" s="145"/>
      <c r="C176" s="145"/>
      <c r="D176" s="145"/>
      <c r="E176" s="145"/>
      <c r="F176" s="145"/>
      <c r="G176" s="145"/>
      <c r="H176" s="145"/>
      <c r="I176" s="145"/>
      <c r="J176" s="210"/>
      <c r="K176" s="145"/>
      <c r="L176" s="145"/>
      <c r="M176" s="145"/>
      <c r="N176" s="145"/>
      <c r="O176" s="504"/>
      <c r="P176" s="504"/>
      <c r="Q176" s="504"/>
      <c r="R176" s="504"/>
      <c r="S176" s="504"/>
      <c r="T176" s="504"/>
      <c r="U176" s="508"/>
      <c r="V176" s="508"/>
      <c r="W176" s="508"/>
      <c r="X176" s="508"/>
      <c r="Y176" s="508"/>
      <c r="Z176" s="508"/>
      <c r="AA176" s="508"/>
      <c r="AB176" s="508"/>
      <c r="AC176" s="508"/>
      <c r="AD176" s="508"/>
      <c r="AE176" s="508"/>
    </row>
    <row r="177" spans="1:31" customFormat="1">
      <c r="A177" s="145"/>
      <c r="B177" s="145"/>
      <c r="C177" s="145"/>
      <c r="D177" s="145"/>
      <c r="E177" s="145"/>
      <c r="F177" s="145"/>
      <c r="G177" s="145"/>
      <c r="H177" s="145"/>
      <c r="I177" s="145"/>
      <c r="J177" s="210"/>
      <c r="K177" s="145"/>
      <c r="L177" s="145"/>
      <c r="M177" s="145"/>
      <c r="N177" s="145"/>
      <c r="O177" s="504"/>
      <c r="P177" s="504"/>
      <c r="Q177" s="504"/>
      <c r="R177" s="504"/>
      <c r="S177" s="504"/>
      <c r="T177" s="504"/>
      <c r="U177" s="508"/>
      <c r="V177" s="508"/>
      <c r="W177" s="508"/>
      <c r="X177" s="508"/>
      <c r="Y177" s="508"/>
      <c r="Z177" s="508"/>
      <c r="AA177" s="508"/>
      <c r="AB177" s="508"/>
      <c r="AC177" s="508"/>
      <c r="AD177" s="508"/>
      <c r="AE177" s="508"/>
    </row>
    <row r="178" spans="1:31" customFormat="1">
      <c r="A178" s="145"/>
      <c r="B178" s="145"/>
      <c r="C178" s="145"/>
      <c r="D178" s="145"/>
      <c r="E178" s="145"/>
      <c r="F178" s="145"/>
      <c r="G178" s="145"/>
      <c r="H178" s="145"/>
      <c r="I178" s="145"/>
      <c r="J178" s="210"/>
      <c r="K178" s="145"/>
      <c r="L178" s="145"/>
      <c r="M178" s="145"/>
      <c r="N178" s="145"/>
      <c r="O178" s="504"/>
      <c r="P178" s="504"/>
      <c r="Q178" s="504"/>
      <c r="R178" s="504"/>
      <c r="S178" s="504"/>
      <c r="T178" s="504"/>
      <c r="U178" s="508"/>
      <c r="V178" s="508"/>
      <c r="W178" s="508"/>
      <c r="X178" s="508"/>
      <c r="Y178" s="508"/>
      <c r="Z178" s="508"/>
      <c r="AA178" s="508"/>
      <c r="AB178" s="508"/>
      <c r="AC178" s="508"/>
      <c r="AD178" s="508"/>
      <c r="AE178" s="508"/>
    </row>
    <row r="179" spans="1:31" customFormat="1">
      <c r="A179" s="145"/>
      <c r="B179" s="145"/>
      <c r="C179" s="145"/>
      <c r="D179" s="145"/>
      <c r="E179" s="145"/>
      <c r="F179" s="145"/>
      <c r="G179" s="145"/>
      <c r="H179" s="145"/>
      <c r="I179" s="145"/>
      <c r="J179" s="210"/>
      <c r="K179" s="145"/>
      <c r="L179" s="145"/>
      <c r="M179" s="145"/>
      <c r="N179" s="145"/>
      <c r="O179" s="504"/>
      <c r="P179" s="504"/>
      <c r="Q179" s="504"/>
      <c r="R179" s="504"/>
      <c r="S179" s="504"/>
      <c r="T179" s="504"/>
      <c r="U179" s="508"/>
      <c r="V179" s="508"/>
      <c r="W179" s="508"/>
      <c r="X179" s="508"/>
      <c r="Y179" s="508"/>
      <c r="Z179" s="508"/>
      <c r="AA179" s="508"/>
      <c r="AB179" s="508"/>
      <c r="AC179" s="508"/>
      <c r="AD179" s="508"/>
      <c r="AE179" s="508"/>
    </row>
    <row r="180" spans="1:31" customFormat="1">
      <c r="A180" s="145"/>
      <c r="B180" s="145"/>
      <c r="C180" s="145"/>
      <c r="D180" s="145"/>
      <c r="E180" s="145"/>
      <c r="F180" s="145"/>
      <c r="G180" s="145"/>
      <c r="H180" s="145"/>
      <c r="I180" s="145"/>
      <c r="J180" s="210"/>
      <c r="K180" s="145"/>
      <c r="L180" s="145"/>
      <c r="M180" s="145"/>
      <c r="N180" s="145"/>
      <c r="O180" s="504"/>
      <c r="P180" s="504"/>
      <c r="Q180" s="504"/>
      <c r="R180" s="504"/>
      <c r="S180" s="504"/>
      <c r="T180" s="504"/>
      <c r="U180" s="508"/>
      <c r="V180" s="508"/>
      <c r="W180" s="508"/>
      <c r="X180" s="508"/>
      <c r="Y180" s="508"/>
      <c r="Z180" s="508"/>
      <c r="AA180" s="508"/>
      <c r="AB180" s="508"/>
      <c r="AC180" s="508"/>
      <c r="AD180" s="508"/>
      <c r="AE180" s="508"/>
    </row>
    <row r="181" spans="1:31" customFormat="1">
      <c r="A181" s="145"/>
      <c r="B181" s="145"/>
      <c r="C181" s="145"/>
      <c r="D181" s="145"/>
      <c r="E181" s="145"/>
      <c r="F181" s="145"/>
      <c r="G181" s="145"/>
      <c r="H181" s="145"/>
      <c r="I181" s="145"/>
      <c r="J181" s="210"/>
      <c r="K181" s="145"/>
      <c r="L181" s="145"/>
      <c r="M181" s="145"/>
      <c r="N181" s="145"/>
      <c r="O181" s="504"/>
      <c r="P181" s="504"/>
      <c r="Q181" s="504"/>
      <c r="R181" s="504"/>
      <c r="S181" s="504"/>
      <c r="T181" s="504"/>
      <c r="U181" s="508"/>
      <c r="V181" s="508"/>
      <c r="W181" s="508"/>
      <c r="X181" s="508"/>
      <c r="Y181" s="508"/>
      <c r="Z181" s="508"/>
      <c r="AA181" s="508"/>
      <c r="AB181" s="508"/>
      <c r="AC181" s="508"/>
      <c r="AD181" s="508"/>
      <c r="AE181" s="508"/>
    </row>
    <row r="182" spans="1:31" customFormat="1">
      <c r="A182" s="145"/>
      <c r="B182" s="145"/>
      <c r="C182" s="145"/>
      <c r="D182" s="145"/>
      <c r="E182" s="145"/>
      <c r="F182" s="145"/>
      <c r="G182" s="145"/>
      <c r="H182" s="145"/>
      <c r="I182" s="145"/>
      <c r="J182" s="210"/>
      <c r="K182" s="145"/>
      <c r="L182" s="145"/>
      <c r="M182" s="145"/>
      <c r="N182" s="145"/>
      <c r="O182" s="504"/>
      <c r="P182" s="504"/>
      <c r="Q182" s="504"/>
      <c r="R182" s="504"/>
      <c r="S182" s="504"/>
      <c r="T182" s="504"/>
      <c r="U182" s="508"/>
      <c r="V182" s="508"/>
      <c r="W182" s="508"/>
      <c r="X182" s="508"/>
      <c r="Y182" s="508"/>
      <c r="Z182" s="508"/>
      <c r="AA182" s="508"/>
      <c r="AB182" s="508"/>
      <c r="AC182" s="508"/>
      <c r="AD182" s="508"/>
      <c r="AE182" s="508"/>
    </row>
    <row r="183" spans="1:31" customFormat="1">
      <c r="A183" s="145"/>
      <c r="B183" s="145"/>
      <c r="C183" s="145"/>
      <c r="D183" s="145"/>
      <c r="E183" s="145"/>
      <c r="F183" s="145"/>
      <c r="G183" s="145"/>
      <c r="H183" s="145"/>
      <c r="I183" s="145"/>
      <c r="J183" s="210"/>
      <c r="K183" s="145"/>
      <c r="L183" s="145"/>
      <c r="M183" s="145"/>
      <c r="N183" s="145"/>
      <c r="O183" s="504"/>
      <c r="P183" s="504"/>
      <c r="Q183" s="504"/>
      <c r="R183" s="504"/>
      <c r="S183" s="504"/>
      <c r="T183" s="504"/>
      <c r="U183" s="508"/>
      <c r="V183" s="508"/>
      <c r="W183" s="508"/>
      <c r="X183" s="508"/>
      <c r="Y183" s="508"/>
      <c r="Z183" s="508"/>
      <c r="AA183" s="508"/>
      <c r="AB183" s="508"/>
      <c r="AC183" s="508"/>
      <c r="AD183" s="508"/>
      <c r="AE183" s="508"/>
    </row>
    <row r="184" spans="1:31" customFormat="1">
      <c r="A184" s="145"/>
      <c r="B184" s="145"/>
      <c r="C184" s="145"/>
      <c r="D184" s="145"/>
      <c r="E184" s="145"/>
      <c r="F184" s="145"/>
      <c r="G184" s="145"/>
      <c r="H184" s="145"/>
      <c r="I184" s="145"/>
      <c r="J184" s="210"/>
      <c r="K184" s="145"/>
      <c r="L184" s="145"/>
      <c r="M184" s="145"/>
      <c r="N184" s="145"/>
      <c r="O184" s="504"/>
      <c r="P184" s="504"/>
      <c r="Q184" s="504"/>
      <c r="R184" s="504"/>
      <c r="S184" s="504"/>
      <c r="T184" s="504"/>
      <c r="U184" s="508"/>
      <c r="V184" s="508"/>
      <c r="W184" s="508"/>
      <c r="X184" s="508"/>
      <c r="Y184" s="508"/>
      <c r="Z184" s="508"/>
      <c r="AA184" s="508"/>
      <c r="AB184" s="508"/>
      <c r="AC184" s="508"/>
      <c r="AD184" s="508"/>
      <c r="AE184" s="508"/>
    </row>
    <row r="185" spans="1:31" customFormat="1">
      <c r="A185" s="145"/>
      <c r="B185" s="145"/>
      <c r="C185" s="145"/>
      <c r="D185" s="145"/>
      <c r="E185" s="145"/>
      <c r="F185" s="145"/>
      <c r="G185" s="145"/>
      <c r="H185" s="145"/>
      <c r="I185" s="145"/>
      <c r="J185" s="210"/>
      <c r="K185" s="145"/>
      <c r="L185" s="145"/>
      <c r="M185" s="145"/>
      <c r="N185" s="145"/>
      <c r="O185" s="504"/>
      <c r="P185" s="504"/>
      <c r="Q185" s="504"/>
      <c r="R185" s="504"/>
      <c r="S185" s="504"/>
      <c r="T185" s="504"/>
      <c r="U185" s="508"/>
      <c r="V185" s="508"/>
      <c r="W185" s="508"/>
      <c r="X185" s="508"/>
      <c r="Y185" s="508"/>
      <c r="Z185" s="508"/>
      <c r="AA185" s="508"/>
      <c r="AB185" s="508"/>
      <c r="AC185" s="508"/>
      <c r="AD185" s="508"/>
      <c r="AE185" s="508"/>
    </row>
    <row r="186" spans="1:31" customFormat="1">
      <c r="A186" s="145"/>
      <c r="B186" s="145"/>
      <c r="C186" s="145"/>
      <c r="D186" s="145"/>
      <c r="E186" s="145"/>
      <c r="F186" s="145"/>
      <c r="G186" s="145"/>
      <c r="H186" s="145"/>
      <c r="I186" s="145"/>
      <c r="J186" s="210"/>
      <c r="K186" s="145"/>
      <c r="L186" s="145"/>
      <c r="M186" s="145"/>
      <c r="N186" s="145"/>
      <c r="O186" s="504"/>
      <c r="P186" s="504"/>
      <c r="Q186" s="504"/>
      <c r="R186" s="504"/>
      <c r="S186" s="504"/>
      <c r="T186" s="504"/>
      <c r="U186" s="508"/>
      <c r="V186" s="508"/>
      <c r="W186" s="508"/>
      <c r="X186" s="508"/>
      <c r="Y186" s="508"/>
      <c r="Z186" s="508"/>
      <c r="AA186" s="508"/>
      <c r="AB186" s="508"/>
      <c r="AC186" s="508"/>
      <c r="AD186" s="508"/>
      <c r="AE186" s="508"/>
    </row>
    <row r="187" spans="1:31" customFormat="1">
      <c r="A187" s="145"/>
      <c r="B187" s="145"/>
      <c r="C187" s="145"/>
      <c r="D187" s="145"/>
      <c r="E187" s="145"/>
      <c r="F187" s="145"/>
      <c r="G187" s="145"/>
      <c r="H187" s="145"/>
      <c r="I187" s="145"/>
      <c r="J187" s="210"/>
      <c r="K187" s="145"/>
      <c r="L187" s="145"/>
      <c r="M187" s="145"/>
      <c r="N187" s="145"/>
      <c r="O187" s="504"/>
      <c r="P187" s="504"/>
      <c r="Q187" s="504"/>
      <c r="R187" s="504"/>
      <c r="S187" s="504"/>
      <c r="T187" s="504"/>
      <c r="U187" s="508"/>
      <c r="V187" s="508"/>
      <c r="W187" s="508"/>
      <c r="X187" s="508"/>
      <c r="Y187" s="508"/>
      <c r="Z187" s="508"/>
      <c r="AA187" s="508"/>
      <c r="AB187" s="508"/>
      <c r="AC187" s="508"/>
      <c r="AD187" s="508"/>
      <c r="AE187" s="508"/>
    </row>
    <row r="188" spans="1:31" customFormat="1">
      <c r="A188" s="145"/>
      <c r="B188" s="145"/>
      <c r="C188" s="145"/>
      <c r="D188" s="145"/>
      <c r="E188" s="145"/>
      <c r="F188" s="145"/>
      <c r="G188" s="145"/>
      <c r="H188" s="145"/>
      <c r="I188" s="145"/>
      <c r="J188" s="210"/>
      <c r="K188" s="145"/>
      <c r="L188" s="145"/>
      <c r="M188" s="145"/>
      <c r="N188" s="145"/>
      <c r="O188" s="504"/>
      <c r="P188" s="504"/>
      <c r="Q188" s="504"/>
      <c r="R188" s="504"/>
      <c r="S188" s="504"/>
      <c r="T188" s="504"/>
      <c r="U188" s="508"/>
      <c r="V188" s="508"/>
      <c r="W188" s="508"/>
      <c r="X188" s="508"/>
      <c r="Y188" s="508"/>
      <c r="Z188" s="508"/>
      <c r="AA188" s="508"/>
      <c r="AB188" s="508"/>
      <c r="AC188" s="508"/>
      <c r="AD188" s="508"/>
      <c r="AE188" s="508"/>
    </row>
    <row r="189" spans="1:31" customFormat="1">
      <c r="A189" s="145"/>
      <c r="B189" s="145"/>
      <c r="C189" s="145"/>
      <c r="D189" s="145"/>
      <c r="E189" s="145"/>
      <c r="F189" s="145"/>
      <c r="G189" s="145"/>
      <c r="H189" s="145"/>
      <c r="I189" s="145"/>
      <c r="J189" s="210"/>
      <c r="K189" s="145"/>
      <c r="L189" s="145"/>
      <c r="M189" s="145"/>
      <c r="N189" s="145"/>
      <c r="O189" s="504"/>
      <c r="P189" s="504"/>
      <c r="Q189" s="504"/>
      <c r="R189" s="504"/>
      <c r="S189" s="504"/>
      <c r="T189" s="504"/>
      <c r="U189" s="508"/>
      <c r="V189" s="508"/>
      <c r="W189" s="508"/>
      <c r="X189" s="508"/>
      <c r="Y189" s="508"/>
      <c r="Z189" s="508"/>
      <c r="AA189" s="508"/>
      <c r="AB189" s="508"/>
      <c r="AC189" s="508"/>
      <c r="AD189" s="508"/>
      <c r="AE189" s="508"/>
    </row>
    <row r="190" spans="1:31" customFormat="1">
      <c r="A190" s="145"/>
      <c r="B190" s="145"/>
      <c r="C190" s="145"/>
      <c r="D190" s="145"/>
      <c r="E190" s="145"/>
      <c r="F190" s="145"/>
      <c r="G190" s="145"/>
      <c r="H190" s="145"/>
      <c r="I190" s="145"/>
      <c r="J190" s="210"/>
      <c r="K190" s="145"/>
      <c r="L190" s="145"/>
      <c r="M190" s="145"/>
      <c r="N190" s="145"/>
      <c r="O190" s="504"/>
      <c r="P190" s="504"/>
      <c r="Q190" s="504"/>
      <c r="R190" s="504"/>
      <c r="S190" s="504"/>
      <c r="T190" s="504"/>
      <c r="U190" s="508"/>
      <c r="V190" s="508"/>
      <c r="W190" s="508"/>
      <c r="X190" s="508"/>
      <c r="Y190" s="508"/>
      <c r="Z190" s="508"/>
      <c r="AA190" s="508"/>
      <c r="AB190" s="508"/>
      <c r="AC190" s="508"/>
      <c r="AD190" s="508"/>
      <c r="AE190" s="508"/>
    </row>
    <row r="191" spans="1:31" customFormat="1">
      <c r="A191" s="145"/>
      <c r="B191" s="145"/>
      <c r="C191" s="145"/>
      <c r="D191" s="145"/>
      <c r="E191" s="145"/>
      <c r="F191" s="145"/>
      <c r="G191" s="145"/>
      <c r="H191" s="145"/>
      <c r="I191" s="145"/>
      <c r="J191" s="210"/>
      <c r="K191" s="145"/>
      <c r="L191" s="145"/>
      <c r="M191" s="145"/>
      <c r="N191" s="145"/>
      <c r="O191" s="504"/>
      <c r="P191" s="504"/>
      <c r="Q191" s="504"/>
      <c r="R191" s="504"/>
      <c r="S191" s="504"/>
      <c r="T191" s="504"/>
      <c r="U191" s="508"/>
      <c r="V191" s="508"/>
      <c r="W191" s="508"/>
      <c r="X191" s="508"/>
      <c r="Y191" s="508"/>
      <c r="Z191" s="508"/>
      <c r="AA191" s="508"/>
      <c r="AB191" s="508"/>
      <c r="AC191" s="508"/>
      <c r="AD191" s="508"/>
      <c r="AE191" s="508"/>
    </row>
    <row r="192" spans="1:31" customFormat="1">
      <c r="A192" s="145"/>
      <c r="B192" s="145"/>
      <c r="C192" s="145"/>
      <c r="D192" s="145"/>
      <c r="E192" s="145"/>
      <c r="F192" s="145"/>
      <c r="G192" s="145"/>
      <c r="H192" s="145"/>
      <c r="I192" s="145"/>
      <c r="J192" s="210"/>
      <c r="K192" s="145"/>
      <c r="L192" s="145"/>
      <c r="M192" s="145"/>
      <c r="N192" s="145"/>
      <c r="O192" s="504"/>
      <c r="P192" s="504"/>
      <c r="Q192" s="504"/>
      <c r="R192" s="504"/>
      <c r="S192" s="504"/>
      <c r="T192" s="504"/>
      <c r="U192" s="508"/>
      <c r="V192" s="508"/>
      <c r="W192" s="508"/>
      <c r="X192" s="508"/>
      <c r="Y192" s="508"/>
      <c r="Z192" s="508"/>
      <c r="AA192" s="508"/>
      <c r="AB192" s="508"/>
      <c r="AC192" s="508"/>
      <c r="AD192" s="508"/>
      <c r="AE192" s="508"/>
    </row>
    <row r="193" spans="1:31" customFormat="1">
      <c r="A193" s="145"/>
      <c r="B193" s="145"/>
      <c r="C193" s="145"/>
      <c r="D193" s="145"/>
      <c r="E193" s="145"/>
      <c r="F193" s="145"/>
      <c r="G193" s="145"/>
      <c r="H193" s="145"/>
      <c r="I193" s="145"/>
      <c r="J193" s="210"/>
      <c r="K193" s="145"/>
      <c r="L193" s="145"/>
      <c r="M193" s="145"/>
      <c r="N193" s="145"/>
      <c r="O193" s="504"/>
      <c r="P193" s="504"/>
      <c r="Q193" s="504"/>
      <c r="R193" s="504"/>
      <c r="S193" s="504"/>
      <c r="T193" s="504"/>
      <c r="U193" s="508"/>
      <c r="V193" s="508"/>
      <c r="W193" s="508"/>
      <c r="X193" s="508"/>
      <c r="Y193" s="508"/>
      <c r="Z193" s="508"/>
      <c r="AA193" s="508"/>
      <c r="AB193" s="508"/>
      <c r="AC193" s="508"/>
      <c r="AD193" s="508"/>
      <c r="AE193" s="508"/>
    </row>
    <row r="194" spans="1:31" customFormat="1">
      <c r="A194" s="145"/>
      <c r="B194" s="145"/>
      <c r="C194" s="145"/>
      <c r="D194" s="145"/>
      <c r="E194" s="145"/>
      <c r="F194" s="145"/>
      <c r="G194" s="145"/>
      <c r="H194" s="145"/>
      <c r="I194" s="145"/>
      <c r="J194" s="210"/>
      <c r="K194" s="145"/>
      <c r="L194" s="145"/>
      <c r="M194" s="145"/>
      <c r="N194" s="145"/>
      <c r="O194" s="504"/>
      <c r="P194" s="504"/>
      <c r="Q194" s="504"/>
      <c r="R194" s="504"/>
      <c r="S194" s="504"/>
      <c r="T194" s="504"/>
      <c r="U194" s="508"/>
      <c r="V194" s="508"/>
      <c r="W194" s="508"/>
      <c r="X194" s="508"/>
      <c r="Y194" s="508"/>
      <c r="Z194" s="508"/>
      <c r="AA194" s="508"/>
      <c r="AB194" s="508"/>
      <c r="AC194" s="508"/>
      <c r="AD194" s="508"/>
      <c r="AE194" s="508"/>
    </row>
    <row r="195" spans="1:31" customFormat="1">
      <c r="A195" s="145"/>
      <c r="B195" s="145"/>
      <c r="C195" s="145"/>
      <c r="D195" s="145"/>
      <c r="E195" s="145"/>
      <c r="F195" s="145"/>
      <c r="G195" s="145"/>
      <c r="H195" s="145"/>
      <c r="I195" s="145"/>
      <c r="J195" s="210"/>
      <c r="K195" s="145"/>
      <c r="L195" s="145"/>
      <c r="M195" s="145"/>
      <c r="N195" s="145"/>
      <c r="O195" s="504"/>
      <c r="P195" s="504"/>
      <c r="Q195" s="504"/>
      <c r="R195" s="504"/>
      <c r="S195" s="504"/>
      <c r="T195" s="504"/>
      <c r="U195" s="508"/>
      <c r="V195" s="508"/>
      <c r="W195" s="508"/>
      <c r="X195" s="508"/>
      <c r="Y195" s="508"/>
      <c r="Z195" s="508"/>
      <c r="AA195" s="508"/>
      <c r="AB195" s="508"/>
      <c r="AC195" s="508"/>
      <c r="AD195" s="508"/>
      <c r="AE195" s="508"/>
    </row>
    <row r="196" spans="1:31" customFormat="1">
      <c r="A196" s="145"/>
      <c r="B196" s="145"/>
      <c r="C196" s="145"/>
      <c r="D196" s="145"/>
      <c r="E196" s="145"/>
      <c r="F196" s="145"/>
      <c r="G196" s="145"/>
      <c r="H196" s="145"/>
      <c r="I196" s="145"/>
      <c r="J196" s="210"/>
      <c r="K196" s="145"/>
      <c r="L196" s="145"/>
      <c r="M196" s="145"/>
      <c r="N196" s="145"/>
      <c r="O196" s="504"/>
      <c r="P196" s="504"/>
      <c r="Q196" s="504"/>
      <c r="R196" s="504"/>
      <c r="S196" s="504"/>
      <c r="T196" s="504"/>
      <c r="U196" s="508"/>
      <c r="V196" s="508"/>
      <c r="W196" s="508"/>
      <c r="X196" s="508"/>
      <c r="Y196" s="508"/>
      <c r="Z196" s="508"/>
      <c r="AA196" s="508"/>
      <c r="AB196" s="508"/>
      <c r="AC196" s="508"/>
      <c r="AD196" s="508"/>
      <c r="AE196" s="508"/>
    </row>
    <row r="197" spans="1:31" customFormat="1">
      <c r="A197" s="145"/>
      <c r="B197" s="145"/>
      <c r="C197" s="145"/>
      <c r="D197" s="145"/>
      <c r="E197" s="145"/>
      <c r="F197" s="145"/>
      <c r="G197" s="145"/>
      <c r="H197" s="145"/>
      <c r="I197" s="145"/>
      <c r="J197" s="210"/>
      <c r="K197" s="145"/>
      <c r="L197" s="145"/>
      <c r="M197" s="145"/>
      <c r="N197" s="145"/>
      <c r="O197" s="504"/>
      <c r="P197" s="504"/>
      <c r="Q197" s="504"/>
      <c r="R197" s="504"/>
      <c r="S197" s="504"/>
      <c r="T197" s="504"/>
      <c r="U197" s="508"/>
      <c r="V197" s="508"/>
      <c r="W197" s="508"/>
      <c r="X197" s="508"/>
      <c r="Y197" s="508"/>
      <c r="Z197" s="508"/>
      <c r="AA197" s="508"/>
      <c r="AB197" s="508"/>
      <c r="AC197" s="508"/>
      <c r="AD197" s="508"/>
      <c r="AE197" s="508"/>
    </row>
    <row r="198" spans="1:31" customFormat="1">
      <c r="A198" s="145"/>
      <c r="B198" s="145"/>
      <c r="C198" s="145"/>
      <c r="D198" s="145"/>
      <c r="E198" s="145"/>
      <c r="F198" s="145"/>
      <c r="G198" s="145"/>
      <c r="H198" s="145"/>
      <c r="I198" s="145"/>
      <c r="J198" s="210"/>
      <c r="K198" s="145"/>
      <c r="L198" s="145"/>
      <c r="M198" s="145"/>
      <c r="N198" s="145"/>
      <c r="O198" s="504"/>
      <c r="P198" s="504"/>
      <c r="Q198" s="504"/>
      <c r="R198" s="504"/>
      <c r="S198" s="504"/>
      <c r="T198" s="504"/>
      <c r="U198" s="508"/>
      <c r="V198" s="508"/>
      <c r="W198" s="508"/>
      <c r="X198" s="508"/>
      <c r="Y198" s="508"/>
      <c r="Z198" s="508"/>
      <c r="AA198" s="508"/>
      <c r="AB198" s="508"/>
      <c r="AC198" s="508"/>
      <c r="AD198" s="508"/>
      <c r="AE198" s="508"/>
    </row>
    <row r="199" spans="1:31" customFormat="1">
      <c r="A199" s="145"/>
      <c r="B199" s="145"/>
      <c r="C199" s="145"/>
      <c r="D199" s="145"/>
      <c r="E199" s="145"/>
      <c r="F199" s="145"/>
      <c r="G199" s="145"/>
      <c r="H199" s="145"/>
      <c r="I199" s="145"/>
      <c r="J199" s="210"/>
      <c r="K199" s="145"/>
      <c r="L199" s="145"/>
      <c r="M199" s="145"/>
      <c r="N199" s="145"/>
      <c r="O199" s="504"/>
      <c r="P199" s="504"/>
      <c r="Q199" s="504"/>
      <c r="R199" s="504"/>
      <c r="S199" s="504"/>
      <c r="T199" s="504"/>
      <c r="U199" s="508"/>
      <c r="V199" s="508"/>
      <c r="W199" s="508"/>
      <c r="X199" s="508"/>
      <c r="Y199" s="508"/>
      <c r="Z199" s="508"/>
      <c r="AA199" s="508"/>
      <c r="AB199" s="508"/>
      <c r="AC199" s="508"/>
      <c r="AD199" s="508"/>
      <c r="AE199" s="508"/>
    </row>
    <row r="200" spans="1:31" customFormat="1">
      <c r="A200" s="145"/>
      <c r="B200" s="145"/>
      <c r="C200" s="145"/>
      <c r="D200" s="145"/>
      <c r="E200" s="145"/>
      <c r="F200" s="145"/>
      <c r="G200" s="145"/>
      <c r="H200" s="145"/>
      <c r="I200" s="145"/>
      <c r="J200" s="210"/>
      <c r="K200" s="145"/>
      <c r="L200" s="145"/>
      <c r="M200" s="145"/>
      <c r="N200" s="145"/>
      <c r="O200" s="504"/>
      <c r="P200" s="504"/>
      <c r="Q200" s="504"/>
      <c r="R200" s="504"/>
      <c r="S200" s="504"/>
      <c r="T200" s="504"/>
      <c r="U200" s="508"/>
      <c r="V200" s="508"/>
      <c r="W200" s="508"/>
      <c r="X200" s="508"/>
      <c r="Y200" s="508"/>
      <c r="Z200" s="508"/>
      <c r="AA200" s="508"/>
      <c r="AB200" s="508"/>
      <c r="AC200" s="508"/>
      <c r="AD200" s="508"/>
      <c r="AE200" s="508"/>
    </row>
    <row r="201" spans="1:31" customFormat="1">
      <c r="A201" s="145"/>
      <c r="B201" s="145"/>
      <c r="C201" s="145"/>
      <c r="D201" s="145"/>
      <c r="E201" s="145"/>
      <c r="F201" s="145"/>
      <c r="G201" s="145"/>
      <c r="H201" s="145"/>
      <c r="I201" s="145"/>
      <c r="J201" s="210"/>
      <c r="K201" s="145"/>
      <c r="L201" s="145"/>
      <c r="M201" s="145"/>
      <c r="N201" s="145"/>
      <c r="O201" s="504"/>
      <c r="P201" s="504"/>
      <c r="Q201" s="504"/>
      <c r="R201" s="504"/>
      <c r="S201" s="504"/>
      <c r="T201" s="504"/>
      <c r="U201" s="508"/>
      <c r="V201" s="508"/>
      <c r="W201" s="508"/>
      <c r="X201" s="508"/>
      <c r="Y201" s="508"/>
      <c r="Z201" s="508"/>
      <c r="AA201" s="508"/>
      <c r="AB201" s="508"/>
      <c r="AC201" s="508"/>
      <c r="AD201" s="508"/>
      <c r="AE201" s="508"/>
    </row>
    <row r="202" spans="1:31" customFormat="1">
      <c r="A202" s="145"/>
      <c r="B202" s="145"/>
      <c r="C202" s="145"/>
      <c r="D202" s="145"/>
      <c r="E202" s="145"/>
      <c r="F202" s="145"/>
      <c r="G202" s="145"/>
      <c r="H202" s="145"/>
      <c r="I202" s="145"/>
      <c r="J202" s="210"/>
      <c r="K202" s="145"/>
      <c r="L202" s="145"/>
      <c r="M202" s="145"/>
      <c r="N202" s="145"/>
      <c r="O202" s="504"/>
      <c r="P202" s="504"/>
      <c r="Q202" s="504"/>
      <c r="R202" s="504"/>
      <c r="S202" s="504"/>
      <c r="T202" s="504"/>
      <c r="U202" s="508"/>
      <c r="V202" s="508"/>
      <c r="W202" s="508"/>
      <c r="X202" s="508"/>
      <c r="Y202" s="508"/>
      <c r="Z202" s="508"/>
      <c r="AA202" s="508"/>
      <c r="AB202" s="508"/>
      <c r="AC202" s="508"/>
      <c r="AD202" s="508"/>
      <c r="AE202" s="508"/>
    </row>
    <row r="203" spans="1:31" customFormat="1">
      <c r="A203" s="145"/>
      <c r="B203" s="145"/>
      <c r="C203" s="145"/>
      <c r="D203" s="145"/>
      <c r="E203" s="145"/>
      <c r="F203" s="145"/>
      <c r="G203" s="145"/>
      <c r="H203" s="145"/>
      <c r="I203" s="145"/>
      <c r="J203" s="210"/>
      <c r="K203" s="145"/>
      <c r="L203" s="145"/>
      <c r="M203" s="145"/>
      <c r="N203" s="145"/>
      <c r="O203" s="504"/>
      <c r="P203" s="504"/>
      <c r="Q203" s="504"/>
      <c r="R203" s="504"/>
      <c r="S203" s="504"/>
      <c r="T203" s="504"/>
      <c r="U203" s="508"/>
      <c r="V203" s="508"/>
      <c r="W203" s="508"/>
      <c r="X203" s="508"/>
      <c r="Y203" s="508"/>
      <c r="Z203" s="508"/>
      <c r="AA203" s="508"/>
      <c r="AB203" s="508"/>
      <c r="AC203" s="508"/>
      <c r="AD203" s="508"/>
      <c r="AE203" s="508"/>
    </row>
    <row r="204" spans="1:31" customFormat="1">
      <c r="A204" s="145"/>
      <c r="B204" s="145"/>
      <c r="C204" s="145"/>
      <c r="D204" s="145"/>
      <c r="E204" s="145"/>
      <c r="F204" s="145"/>
      <c r="G204" s="145"/>
      <c r="H204" s="145"/>
      <c r="I204" s="145"/>
      <c r="J204" s="210"/>
      <c r="K204" s="145"/>
      <c r="L204" s="145"/>
      <c r="M204" s="145"/>
      <c r="N204" s="145"/>
      <c r="O204" s="504"/>
      <c r="P204" s="504"/>
      <c r="Q204" s="504"/>
      <c r="R204" s="504"/>
      <c r="S204" s="504"/>
      <c r="T204" s="504"/>
      <c r="U204" s="508"/>
      <c r="V204" s="508"/>
      <c r="W204" s="508"/>
      <c r="X204" s="508"/>
      <c r="Y204" s="508"/>
      <c r="Z204" s="508"/>
      <c r="AA204" s="508"/>
      <c r="AB204" s="508"/>
      <c r="AC204" s="508"/>
      <c r="AD204" s="508"/>
      <c r="AE204" s="508"/>
    </row>
    <row r="205" spans="1:31" customFormat="1">
      <c r="A205" s="145"/>
      <c r="B205" s="145"/>
      <c r="C205" s="145"/>
      <c r="D205" s="145"/>
      <c r="E205" s="145"/>
      <c r="F205" s="145"/>
      <c r="G205" s="145"/>
      <c r="H205" s="145"/>
      <c r="I205" s="145"/>
      <c r="J205" s="210"/>
      <c r="K205" s="145"/>
      <c r="L205" s="145"/>
      <c r="M205" s="145"/>
      <c r="N205" s="145"/>
      <c r="O205" s="504"/>
      <c r="P205" s="504"/>
      <c r="Q205" s="504"/>
      <c r="R205" s="504"/>
      <c r="S205" s="504"/>
      <c r="T205" s="504"/>
      <c r="U205" s="508"/>
      <c r="V205" s="508"/>
      <c r="W205" s="508"/>
      <c r="X205" s="508"/>
      <c r="Y205" s="508"/>
      <c r="Z205" s="508"/>
      <c r="AA205" s="508"/>
      <c r="AB205" s="508"/>
      <c r="AC205" s="508"/>
      <c r="AD205" s="508"/>
      <c r="AE205" s="508"/>
    </row>
    <row r="206" spans="1:31" customFormat="1">
      <c r="A206" s="145"/>
      <c r="B206" s="145"/>
      <c r="C206" s="145"/>
      <c r="D206" s="145"/>
      <c r="E206" s="145"/>
      <c r="F206" s="145"/>
      <c r="G206" s="145"/>
      <c r="H206" s="145"/>
      <c r="I206" s="145"/>
      <c r="J206" s="210"/>
      <c r="K206" s="145"/>
      <c r="L206" s="145"/>
      <c r="M206" s="145"/>
      <c r="N206" s="145"/>
      <c r="O206" s="504"/>
      <c r="P206" s="504"/>
      <c r="Q206" s="504"/>
      <c r="R206" s="504"/>
      <c r="S206" s="504"/>
      <c r="T206" s="504"/>
      <c r="U206" s="508"/>
      <c r="V206" s="508"/>
      <c r="W206" s="508"/>
      <c r="X206" s="508"/>
      <c r="Y206" s="508"/>
      <c r="Z206" s="508"/>
      <c r="AA206" s="508"/>
      <c r="AB206" s="508"/>
      <c r="AC206" s="508"/>
      <c r="AD206" s="508"/>
      <c r="AE206" s="508"/>
    </row>
    <row r="207" spans="1:31" customFormat="1">
      <c r="A207" s="145"/>
      <c r="B207" s="145"/>
      <c r="C207" s="145"/>
      <c r="D207" s="145"/>
      <c r="E207" s="145"/>
      <c r="F207" s="145"/>
      <c r="G207" s="145"/>
      <c r="H207" s="145"/>
      <c r="I207" s="145"/>
      <c r="J207" s="210"/>
      <c r="K207" s="145"/>
      <c r="L207" s="145"/>
      <c r="M207" s="145"/>
      <c r="N207" s="145"/>
      <c r="O207" s="504"/>
      <c r="P207" s="504"/>
      <c r="Q207" s="504"/>
      <c r="R207" s="504"/>
      <c r="S207" s="504"/>
      <c r="T207" s="504"/>
      <c r="U207" s="508"/>
      <c r="V207" s="508"/>
      <c r="W207" s="508"/>
      <c r="X207" s="508"/>
      <c r="Y207" s="508"/>
      <c r="Z207" s="508"/>
      <c r="AA207" s="508"/>
      <c r="AB207" s="508"/>
      <c r="AC207" s="508"/>
      <c r="AD207" s="508"/>
      <c r="AE207" s="508"/>
    </row>
    <row r="208" spans="1:31" customFormat="1">
      <c r="A208" s="145"/>
      <c r="B208" s="145"/>
      <c r="C208" s="145"/>
      <c r="D208" s="145"/>
      <c r="E208" s="145"/>
      <c r="F208" s="145"/>
      <c r="G208" s="145"/>
      <c r="H208" s="145"/>
      <c r="I208" s="145"/>
      <c r="J208" s="210"/>
      <c r="K208" s="145"/>
      <c r="L208" s="145"/>
      <c r="M208" s="145"/>
      <c r="N208" s="145"/>
      <c r="O208" s="504"/>
      <c r="P208" s="504"/>
      <c r="Q208" s="504"/>
      <c r="R208" s="504"/>
      <c r="S208" s="504"/>
      <c r="T208" s="504"/>
      <c r="U208" s="508"/>
      <c r="V208" s="508"/>
      <c r="W208" s="508"/>
      <c r="X208" s="508"/>
      <c r="Y208" s="508"/>
      <c r="Z208" s="508"/>
      <c r="AA208" s="508"/>
      <c r="AB208" s="508"/>
      <c r="AC208" s="508"/>
      <c r="AD208" s="508"/>
      <c r="AE208" s="508"/>
    </row>
    <row r="209" spans="1:31" customFormat="1">
      <c r="A209" s="145"/>
      <c r="B209" s="145"/>
      <c r="C209" s="145"/>
      <c r="D209" s="145"/>
      <c r="E209" s="145"/>
      <c r="F209" s="145"/>
      <c r="G209" s="145"/>
      <c r="H209" s="145"/>
      <c r="I209" s="145"/>
      <c r="J209" s="210"/>
      <c r="K209" s="145"/>
      <c r="L209" s="145"/>
      <c r="M209" s="145"/>
      <c r="N209" s="145"/>
      <c r="O209" s="504"/>
      <c r="P209" s="504"/>
      <c r="Q209" s="504"/>
      <c r="R209" s="504"/>
      <c r="S209" s="504"/>
      <c r="T209" s="504"/>
      <c r="U209" s="508"/>
      <c r="V209" s="508"/>
      <c r="W209" s="508"/>
      <c r="X209" s="508"/>
      <c r="Y209" s="508"/>
      <c r="Z209" s="508"/>
      <c r="AA209" s="508"/>
      <c r="AB209" s="508"/>
      <c r="AC209" s="508"/>
      <c r="AD209" s="508"/>
      <c r="AE209" s="508"/>
    </row>
    <row r="210" spans="1:31" customFormat="1">
      <c r="A210" s="145"/>
      <c r="B210" s="145"/>
      <c r="C210" s="145"/>
      <c r="D210" s="145"/>
      <c r="E210" s="145"/>
      <c r="F210" s="145"/>
      <c r="G210" s="145"/>
      <c r="H210" s="145"/>
      <c r="I210" s="145"/>
      <c r="J210" s="210"/>
      <c r="K210" s="145"/>
      <c r="L210" s="145"/>
      <c r="M210" s="145"/>
      <c r="N210" s="145"/>
      <c r="O210" s="504"/>
      <c r="P210" s="504"/>
      <c r="Q210" s="504"/>
      <c r="R210" s="504"/>
      <c r="S210" s="504"/>
      <c r="T210" s="504"/>
      <c r="U210" s="508"/>
      <c r="V210" s="508"/>
      <c r="W210" s="508"/>
      <c r="X210" s="508"/>
      <c r="Y210" s="508"/>
      <c r="Z210" s="508"/>
      <c r="AA210" s="508"/>
      <c r="AB210" s="508"/>
      <c r="AC210" s="508"/>
      <c r="AD210" s="508"/>
      <c r="AE210" s="508"/>
    </row>
    <row r="211" spans="1:31" customFormat="1">
      <c r="A211" s="145"/>
      <c r="B211" s="145"/>
      <c r="C211" s="145"/>
      <c r="D211" s="145"/>
      <c r="E211" s="145"/>
      <c r="F211" s="145"/>
      <c r="G211" s="145"/>
      <c r="H211" s="145"/>
      <c r="I211" s="145"/>
      <c r="J211" s="210"/>
      <c r="K211" s="145"/>
      <c r="L211" s="145"/>
      <c r="M211" s="145"/>
      <c r="N211" s="145"/>
      <c r="O211" s="504"/>
      <c r="P211" s="504"/>
      <c r="Q211" s="504"/>
      <c r="R211" s="504"/>
      <c r="S211" s="504"/>
      <c r="T211" s="504"/>
      <c r="U211" s="508"/>
      <c r="V211" s="508"/>
      <c r="W211" s="508"/>
      <c r="X211" s="508"/>
      <c r="Y211" s="508"/>
      <c r="Z211" s="508"/>
      <c r="AA211" s="508"/>
      <c r="AB211" s="508"/>
      <c r="AC211" s="508"/>
      <c r="AD211" s="508"/>
      <c r="AE211" s="508"/>
    </row>
    <row r="212" spans="1:31" customFormat="1">
      <c r="A212" s="145"/>
      <c r="B212" s="145"/>
      <c r="C212" s="145"/>
      <c r="D212" s="145"/>
      <c r="E212" s="145"/>
      <c r="F212" s="145"/>
      <c r="G212" s="145"/>
      <c r="H212" s="145"/>
      <c r="I212" s="145"/>
      <c r="J212" s="210"/>
      <c r="K212" s="145"/>
      <c r="L212" s="145"/>
      <c r="M212" s="145"/>
      <c r="N212" s="145"/>
      <c r="O212" s="504"/>
      <c r="P212" s="504"/>
      <c r="Q212" s="504"/>
      <c r="R212" s="504"/>
      <c r="S212" s="504"/>
      <c r="T212" s="504"/>
      <c r="U212" s="508"/>
      <c r="V212" s="508"/>
      <c r="W212" s="508"/>
      <c r="X212" s="508"/>
      <c r="Y212" s="508"/>
      <c r="Z212" s="508"/>
      <c r="AA212" s="508"/>
      <c r="AB212" s="508"/>
      <c r="AC212" s="508"/>
      <c r="AD212" s="508"/>
      <c r="AE212" s="508"/>
    </row>
    <row r="213" spans="1:31" customFormat="1">
      <c r="A213" s="145"/>
      <c r="B213" s="145"/>
      <c r="C213" s="145"/>
      <c r="D213" s="145"/>
      <c r="E213" s="145"/>
      <c r="F213" s="145"/>
      <c r="G213" s="145"/>
      <c r="H213" s="145"/>
      <c r="I213" s="145"/>
      <c r="J213" s="210"/>
      <c r="K213" s="145"/>
      <c r="L213" s="145"/>
      <c r="M213" s="145"/>
      <c r="N213" s="145"/>
      <c r="O213" s="504"/>
      <c r="P213" s="504"/>
      <c r="Q213" s="504"/>
      <c r="R213" s="504"/>
      <c r="S213" s="504"/>
      <c r="T213" s="504"/>
      <c r="U213" s="508"/>
      <c r="V213" s="508"/>
      <c r="W213" s="508"/>
      <c r="X213" s="508"/>
      <c r="Y213" s="508"/>
      <c r="Z213" s="508"/>
      <c r="AA213" s="508"/>
      <c r="AB213" s="508"/>
      <c r="AC213" s="508"/>
      <c r="AD213" s="508"/>
      <c r="AE213" s="508"/>
    </row>
    <row r="214" spans="1:31" customFormat="1">
      <c r="A214" s="145"/>
      <c r="B214" s="145"/>
      <c r="C214" s="145"/>
      <c r="D214" s="145"/>
      <c r="E214" s="145"/>
      <c r="F214" s="145"/>
      <c r="G214" s="145"/>
      <c r="H214" s="145"/>
      <c r="I214" s="145"/>
      <c r="J214" s="210"/>
      <c r="K214" s="145"/>
      <c r="L214" s="145"/>
      <c r="M214" s="145"/>
      <c r="N214" s="145"/>
      <c r="O214" s="504"/>
      <c r="P214" s="504"/>
      <c r="Q214" s="504"/>
      <c r="R214" s="504"/>
      <c r="S214" s="504"/>
      <c r="T214" s="504"/>
      <c r="U214" s="508"/>
      <c r="V214" s="508"/>
      <c r="W214" s="508"/>
      <c r="X214" s="508"/>
      <c r="Y214" s="508"/>
      <c r="Z214" s="508"/>
      <c r="AA214" s="508"/>
      <c r="AB214" s="508"/>
      <c r="AC214" s="508"/>
      <c r="AD214" s="508"/>
      <c r="AE214" s="508"/>
    </row>
    <row r="215" spans="1:31" customFormat="1">
      <c r="A215" s="145"/>
      <c r="B215" s="145"/>
      <c r="C215" s="145"/>
      <c r="D215" s="145"/>
      <c r="E215" s="145"/>
      <c r="F215" s="145"/>
      <c r="G215" s="145"/>
      <c r="H215" s="145"/>
      <c r="I215" s="145"/>
      <c r="J215" s="210"/>
      <c r="K215" s="145"/>
      <c r="L215" s="145"/>
      <c r="M215" s="145"/>
      <c r="N215" s="145"/>
      <c r="O215" s="504"/>
      <c r="P215" s="504"/>
      <c r="Q215" s="504"/>
      <c r="R215" s="504"/>
      <c r="S215" s="504"/>
      <c r="T215" s="504"/>
      <c r="U215" s="508"/>
      <c r="V215" s="508"/>
      <c r="W215" s="508"/>
      <c r="X215" s="508"/>
      <c r="Y215" s="508"/>
      <c r="Z215" s="508"/>
      <c r="AA215" s="508"/>
      <c r="AB215" s="508"/>
      <c r="AC215" s="508"/>
      <c r="AD215" s="508"/>
      <c r="AE215" s="508"/>
    </row>
    <row r="216" spans="1:31" customFormat="1">
      <c r="A216" s="145"/>
      <c r="B216" s="145"/>
      <c r="C216" s="145"/>
      <c r="D216" s="145"/>
      <c r="E216" s="145"/>
      <c r="F216" s="145"/>
      <c r="G216" s="145"/>
      <c r="H216" s="145"/>
      <c r="I216" s="145"/>
      <c r="J216" s="210"/>
      <c r="K216" s="145"/>
      <c r="L216" s="145"/>
      <c r="M216" s="145"/>
      <c r="N216" s="145"/>
      <c r="O216" s="504"/>
      <c r="P216" s="504"/>
      <c r="Q216" s="504"/>
      <c r="R216" s="504"/>
      <c r="S216" s="504"/>
      <c r="T216" s="504"/>
      <c r="U216" s="508"/>
      <c r="V216" s="508"/>
      <c r="W216" s="508"/>
      <c r="X216" s="508"/>
      <c r="Y216" s="508"/>
      <c r="Z216" s="508"/>
      <c r="AA216" s="508"/>
      <c r="AB216" s="508"/>
      <c r="AC216" s="508"/>
      <c r="AD216" s="508"/>
      <c r="AE216" s="508"/>
    </row>
    <row r="217" spans="1:31" customFormat="1">
      <c r="A217" s="145"/>
      <c r="B217" s="145"/>
      <c r="C217" s="145"/>
      <c r="D217" s="145"/>
      <c r="E217" s="145"/>
      <c r="F217" s="145"/>
      <c r="G217" s="145"/>
      <c r="H217" s="145"/>
      <c r="I217" s="145"/>
      <c r="J217" s="210"/>
      <c r="K217" s="145"/>
      <c r="L217" s="145"/>
      <c r="M217" s="145"/>
      <c r="N217" s="145"/>
      <c r="O217" s="504"/>
      <c r="P217" s="504"/>
      <c r="Q217" s="504"/>
      <c r="R217" s="504"/>
      <c r="S217" s="504"/>
      <c r="T217" s="504"/>
      <c r="U217" s="508"/>
      <c r="V217" s="508"/>
      <c r="W217" s="508"/>
      <c r="X217" s="508"/>
      <c r="Y217" s="508"/>
      <c r="Z217" s="508"/>
      <c r="AA217" s="508"/>
      <c r="AB217" s="508"/>
      <c r="AC217" s="508"/>
      <c r="AD217" s="508"/>
      <c r="AE217" s="508"/>
    </row>
    <row r="218" spans="1:31" customFormat="1">
      <c r="A218" s="145"/>
      <c r="B218" s="145"/>
      <c r="C218" s="145"/>
      <c r="D218" s="145"/>
      <c r="E218" s="145"/>
      <c r="F218" s="145"/>
      <c r="G218" s="145"/>
      <c r="H218" s="145"/>
      <c r="I218" s="145"/>
      <c r="J218" s="210"/>
      <c r="K218" s="145"/>
      <c r="L218" s="145"/>
      <c r="M218" s="145"/>
      <c r="N218" s="145"/>
      <c r="O218" s="504"/>
      <c r="P218" s="504"/>
      <c r="Q218" s="504"/>
      <c r="R218" s="504"/>
      <c r="S218" s="504"/>
      <c r="T218" s="504"/>
      <c r="U218" s="508"/>
      <c r="V218" s="508"/>
      <c r="W218" s="508"/>
      <c r="X218" s="508"/>
      <c r="Y218" s="508"/>
      <c r="Z218" s="508"/>
      <c r="AA218" s="508"/>
      <c r="AB218" s="508"/>
      <c r="AC218" s="508"/>
      <c r="AD218" s="508"/>
      <c r="AE218" s="508"/>
    </row>
    <row r="219" spans="1:31" customFormat="1">
      <c r="A219" s="145"/>
      <c r="B219" s="145"/>
      <c r="C219" s="145"/>
      <c r="D219" s="145"/>
      <c r="E219" s="145"/>
      <c r="F219" s="145"/>
      <c r="G219" s="145"/>
      <c r="H219" s="145"/>
      <c r="I219" s="145"/>
      <c r="J219" s="210"/>
      <c r="K219" s="145"/>
      <c r="L219" s="145"/>
      <c r="M219" s="145"/>
      <c r="N219" s="145"/>
      <c r="O219" s="504"/>
      <c r="P219" s="504"/>
      <c r="Q219" s="504"/>
      <c r="R219" s="504"/>
      <c r="S219" s="504"/>
      <c r="T219" s="504"/>
      <c r="U219" s="508"/>
      <c r="V219" s="508"/>
      <c r="W219" s="508"/>
      <c r="X219" s="508"/>
      <c r="Y219" s="508"/>
      <c r="Z219" s="508"/>
      <c r="AA219" s="508"/>
      <c r="AB219" s="508"/>
      <c r="AC219" s="508"/>
      <c r="AD219" s="508"/>
      <c r="AE219" s="508"/>
    </row>
    <row r="220" spans="1:31" customFormat="1">
      <c r="A220" s="145"/>
      <c r="B220" s="145"/>
      <c r="C220" s="145"/>
      <c r="D220" s="145"/>
      <c r="E220" s="145"/>
      <c r="F220" s="145"/>
      <c r="G220" s="145"/>
      <c r="H220" s="145"/>
      <c r="I220" s="145"/>
      <c r="J220" s="210"/>
      <c r="K220" s="145"/>
      <c r="L220" s="145"/>
      <c r="M220" s="145"/>
      <c r="N220" s="145"/>
      <c r="O220" s="504"/>
      <c r="P220" s="504"/>
      <c r="Q220" s="504"/>
      <c r="R220" s="504"/>
      <c r="S220" s="504"/>
      <c r="T220" s="504"/>
      <c r="U220" s="508"/>
      <c r="V220" s="508"/>
      <c r="W220" s="508"/>
      <c r="X220" s="508"/>
      <c r="Y220" s="508"/>
      <c r="Z220" s="508"/>
      <c r="AA220" s="508"/>
      <c r="AB220" s="508"/>
      <c r="AC220" s="508"/>
      <c r="AD220" s="508"/>
      <c r="AE220" s="508"/>
    </row>
    <row r="221" spans="1:31" customFormat="1">
      <c r="A221" s="145"/>
      <c r="B221" s="145"/>
      <c r="C221" s="145"/>
      <c r="D221" s="145"/>
      <c r="E221" s="145"/>
      <c r="F221" s="145"/>
      <c r="G221" s="145"/>
      <c r="H221" s="145"/>
      <c r="I221" s="145"/>
      <c r="J221" s="210"/>
      <c r="K221" s="145"/>
      <c r="L221" s="145"/>
      <c r="M221" s="145"/>
      <c r="N221" s="145"/>
      <c r="O221" s="504"/>
      <c r="P221" s="504"/>
      <c r="Q221" s="504"/>
      <c r="R221" s="504"/>
      <c r="S221" s="504"/>
      <c r="T221" s="504"/>
      <c r="U221" s="508"/>
      <c r="V221" s="508"/>
      <c r="W221" s="508"/>
      <c r="X221" s="508"/>
      <c r="Y221" s="508"/>
      <c r="Z221" s="508"/>
      <c r="AA221" s="508"/>
      <c r="AB221" s="508"/>
      <c r="AC221" s="508"/>
      <c r="AD221" s="508"/>
      <c r="AE221" s="508"/>
    </row>
    <row r="222" spans="1:31" customFormat="1">
      <c r="A222" s="145"/>
      <c r="B222" s="145"/>
      <c r="C222" s="145"/>
      <c r="D222" s="145"/>
      <c r="E222" s="145"/>
      <c r="F222" s="145"/>
      <c r="G222" s="145"/>
      <c r="H222" s="145"/>
      <c r="I222" s="145"/>
      <c r="J222" s="210"/>
      <c r="K222" s="145"/>
      <c r="L222" s="145"/>
      <c r="M222" s="145"/>
      <c r="N222" s="145"/>
      <c r="O222" s="504"/>
      <c r="P222" s="504"/>
      <c r="Q222" s="504"/>
      <c r="R222" s="504"/>
      <c r="S222" s="504"/>
      <c r="T222" s="504"/>
      <c r="U222" s="508"/>
      <c r="V222" s="508"/>
      <c r="W222" s="508"/>
      <c r="X222" s="508"/>
      <c r="Y222" s="508"/>
      <c r="Z222" s="508"/>
      <c r="AA222" s="508"/>
      <c r="AB222" s="508"/>
      <c r="AC222" s="508"/>
      <c r="AD222" s="508"/>
      <c r="AE222" s="508"/>
    </row>
    <row r="223" spans="1:31" customFormat="1">
      <c r="A223" s="145"/>
      <c r="B223" s="145"/>
      <c r="C223" s="145"/>
      <c r="D223" s="145"/>
      <c r="E223" s="145"/>
      <c r="F223" s="145"/>
      <c r="G223" s="145"/>
      <c r="H223" s="145"/>
      <c r="I223" s="145"/>
      <c r="J223" s="210"/>
      <c r="K223" s="145"/>
      <c r="L223" s="145"/>
      <c r="M223" s="145"/>
      <c r="N223" s="145"/>
      <c r="O223" s="504"/>
      <c r="P223" s="504"/>
      <c r="Q223" s="504"/>
      <c r="R223" s="504"/>
      <c r="S223" s="504"/>
      <c r="T223" s="504"/>
      <c r="U223" s="508"/>
      <c r="V223" s="508"/>
      <c r="W223" s="508"/>
      <c r="X223" s="508"/>
      <c r="Y223" s="508"/>
      <c r="Z223" s="508"/>
      <c r="AA223" s="508"/>
      <c r="AB223" s="508"/>
      <c r="AC223" s="508"/>
      <c r="AD223" s="508"/>
      <c r="AE223" s="508"/>
    </row>
    <row r="224" spans="1:31" customFormat="1">
      <c r="A224" s="145"/>
      <c r="B224" s="145"/>
      <c r="C224" s="145"/>
      <c r="D224" s="145"/>
      <c r="E224" s="145"/>
      <c r="F224" s="145"/>
      <c r="G224" s="145"/>
      <c r="H224" s="145"/>
      <c r="I224" s="145"/>
      <c r="J224" s="210"/>
      <c r="K224" s="145"/>
      <c r="L224" s="145"/>
      <c r="M224" s="145"/>
      <c r="N224" s="145"/>
      <c r="O224" s="504"/>
      <c r="P224" s="504"/>
      <c r="Q224" s="504"/>
      <c r="R224" s="504"/>
      <c r="S224" s="504"/>
      <c r="T224" s="504"/>
      <c r="U224" s="508"/>
      <c r="V224" s="508"/>
      <c r="W224" s="508"/>
      <c r="X224" s="508"/>
      <c r="Y224" s="508"/>
      <c r="Z224" s="508"/>
      <c r="AA224" s="508"/>
      <c r="AB224" s="508"/>
      <c r="AC224" s="508"/>
      <c r="AD224" s="508"/>
      <c r="AE224" s="508"/>
    </row>
    <row r="225" spans="1:31" customFormat="1">
      <c r="A225" s="145"/>
      <c r="B225" s="145"/>
      <c r="C225" s="145"/>
      <c r="D225" s="145"/>
      <c r="E225" s="145"/>
      <c r="F225" s="145"/>
      <c r="G225" s="145"/>
      <c r="H225" s="145"/>
      <c r="I225" s="145"/>
      <c r="J225" s="210"/>
      <c r="K225" s="145"/>
      <c r="L225" s="145"/>
      <c r="M225" s="145"/>
      <c r="N225" s="145"/>
      <c r="O225" s="504"/>
      <c r="P225" s="504"/>
      <c r="Q225" s="504"/>
      <c r="R225" s="504"/>
      <c r="S225" s="504"/>
      <c r="T225" s="504"/>
      <c r="U225" s="508"/>
      <c r="V225" s="508"/>
      <c r="W225" s="508"/>
      <c r="X225" s="508"/>
      <c r="Y225" s="508"/>
      <c r="Z225" s="508"/>
      <c r="AA225" s="508"/>
      <c r="AB225" s="508"/>
      <c r="AC225" s="508"/>
      <c r="AD225" s="508"/>
      <c r="AE225" s="508"/>
    </row>
    <row r="226" spans="1:31" customFormat="1">
      <c r="A226" s="145"/>
      <c r="B226" s="145"/>
      <c r="C226" s="145"/>
      <c r="D226" s="145"/>
      <c r="E226" s="145"/>
      <c r="F226" s="145"/>
      <c r="G226" s="145"/>
      <c r="H226" s="145"/>
      <c r="I226" s="145"/>
      <c r="J226" s="210"/>
      <c r="K226" s="145"/>
      <c r="L226" s="145"/>
      <c r="M226" s="145"/>
      <c r="N226" s="145"/>
      <c r="O226" s="504"/>
      <c r="P226" s="504"/>
      <c r="Q226" s="504"/>
      <c r="R226" s="504"/>
      <c r="S226" s="504"/>
      <c r="T226" s="504"/>
      <c r="U226" s="508"/>
      <c r="V226" s="508"/>
      <c r="W226" s="508"/>
      <c r="X226" s="508"/>
      <c r="Y226" s="508"/>
      <c r="Z226" s="508"/>
      <c r="AA226" s="508"/>
      <c r="AB226" s="508"/>
      <c r="AC226" s="508"/>
      <c r="AD226" s="508"/>
      <c r="AE226" s="508"/>
    </row>
    <row r="227" spans="1:31" customFormat="1">
      <c r="A227" s="145"/>
      <c r="B227" s="145"/>
      <c r="C227" s="145"/>
      <c r="D227" s="145"/>
      <c r="E227" s="145"/>
      <c r="F227" s="145"/>
      <c r="G227" s="145"/>
      <c r="H227" s="145"/>
      <c r="I227" s="145"/>
      <c r="J227" s="210"/>
      <c r="K227" s="145"/>
      <c r="L227" s="145"/>
      <c r="M227" s="145"/>
      <c r="N227" s="145"/>
      <c r="O227" s="504"/>
      <c r="P227" s="504"/>
      <c r="Q227" s="504"/>
      <c r="R227" s="504"/>
      <c r="S227" s="504"/>
      <c r="T227" s="504"/>
      <c r="U227" s="508"/>
      <c r="V227" s="508"/>
      <c r="W227" s="508"/>
      <c r="X227" s="508"/>
      <c r="Y227" s="508"/>
      <c r="Z227" s="508"/>
      <c r="AA227" s="508"/>
      <c r="AB227" s="508"/>
      <c r="AC227" s="508"/>
      <c r="AD227" s="508"/>
      <c r="AE227" s="508"/>
    </row>
    <row r="228" spans="1:31" customFormat="1">
      <c r="A228" s="145"/>
      <c r="B228" s="145"/>
      <c r="C228" s="145"/>
      <c r="D228" s="145"/>
      <c r="E228" s="145"/>
      <c r="F228" s="145"/>
      <c r="G228" s="145"/>
      <c r="H228" s="145"/>
      <c r="I228" s="145"/>
      <c r="J228" s="210"/>
      <c r="K228" s="145"/>
      <c r="L228" s="145"/>
      <c r="M228" s="145"/>
      <c r="N228" s="145"/>
      <c r="O228" s="504"/>
      <c r="P228" s="504"/>
      <c r="Q228" s="504"/>
      <c r="R228" s="504"/>
      <c r="S228" s="504"/>
      <c r="T228" s="504"/>
      <c r="U228" s="508"/>
      <c r="V228" s="508"/>
      <c r="W228" s="508"/>
      <c r="X228" s="508"/>
      <c r="Y228" s="508"/>
      <c r="Z228" s="508"/>
      <c r="AA228" s="508"/>
      <c r="AB228" s="508"/>
      <c r="AC228" s="508"/>
      <c r="AD228" s="508"/>
      <c r="AE228" s="508"/>
    </row>
    <row r="229" spans="1:31" customFormat="1">
      <c r="A229" s="145"/>
      <c r="B229" s="145"/>
      <c r="C229" s="145"/>
      <c r="D229" s="145"/>
      <c r="E229" s="145"/>
      <c r="F229" s="145"/>
      <c r="G229" s="145"/>
      <c r="H229" s="145"/>
      <c r="I229" s="145"/>
      <c r="J229" s="210"/>
      <c r="K229" s="145"/>
      <c r="L229" s="145"/>
      <c r="M229" s="145"/>
      <c r="N229" s="145"/>
      <c r="O229" s="504"/>
      <c r="P229" s="504"/>
      <c r="Q229" s="504"/>
      <c r="R229" s="504"/>
      <c r="S229" s="504"/>
      <c r="T229" s="504"/>
      <c r="U229" s="508"/>
      <c r="V229" s="508"/>
      <c r="W229" s="508"/>
      <c r="X229" s="508"/>
      <c r="Y229" s="508"/>
      <c r="Z229" s="508"/>
      <c r="AA229" s="508"/>
      <c r="AB229" s="508"/>
      <c r="AC229" s="508"/>
      <c r="AD229" s="508"/>
      <c r="AE229" s="508"/>
    </row>
    <row r="230" spans="1:31" customFormat="1">
      <c r="A230" s="145"/>
      <c r="B230" s="145"/>
      <c r="C230" s="145"/>
      <c r="D230" s="145"/>
      <c r="E230" s="145"/>
      <c r="F230" s="145"/>
      <c r="G230" s="145"/>
      <c r="H230" s="145"/>
      <c r="I230" s="145"/>
      <c r="J230" s="210"/>
      <c r="K230" s="145"/>
      <c r="L230" s="145"/>
      <c r="M230" s="145"/>
      <c r="N230" s="145"/>
      <c r="O230" s="504"/>
      <c r="P230" s="504"/>
      <c r="Q230" s="504"/>
      <c r="R230" s="504"/>
      <c r="S230" s="504"/>
      <c r="T230" s="504"/>
      <c r="U230" s="508"/>
      <c r="V230" s="508"/>
      <c r="W230" s="508"/>
      <c r="X230" s="508"/>
      <c r="Y230" s="508"/>
      <c r="Z230" s="508"/>
      <c r="AA230" s="508"/>
      <c r="AB230" s="508"/>
      <c r="AC230" s="508"/>
      <c r="AD230" s="508"/>
      <c r="AE230" s="508"/>
    </row>
    <row r="231" spans="1:31" customFormat="1">
      <c r="A231" s="145"/>
      <c r="B231" s="145"/>
      <c r="C231" s="145"/>
      <c r="D231" s="145"/>
      <c r="E231" s="145"/>
      <c r="F231" s="145"/>
      <c r="G231" s="145"/>
      <c r="H231" s="145"/>
      <c r="I231" s="145"/>
      <c r="J231" s="210"/>
      <c r="K231" s="145"/>
      <c r="L231" s="145"/>
      <c r="M231" s="145"/>
      <c r="N231" s="145"/>
      <c r="O231" s="504"/>
      <c r="P231" s="504"/>
      <c r="Q231" s="504"/>
      <c r="R231" s="504"/>
      <c r="S231" s="504"/>
      <c r="T231" s="504"/>
      <c r="U231" s="508"/>
      <c r="V231" s="508"/>
      <c r="W231" s="508"/>
      <c r="X231" s="508"/>
      <c r="Y231" s="508"/>
      <c r="Z231" s="508"/>
      <c r="AA231" s="508"/>
      <c r="AB231" s="508"/>
      <c r="AC231" s="508"/>
      <c r="AD231" s="508"/>
      <c r="AE231" s="508"/>
    </row>
    <row r="232" spans="1:31" customFormat="1">
      <c r="A232" s="145"/>
      <c r="B232" s="145"/>
      <c r="C232" s="145"/>
      <c r="D232" s="145"/>
      <c r="E232" s="145"/>
      <c r="F232" s="145"/>
      <c r="G232" s="145"/>
      <c r="H232" s="145"/>
      <c r="I232" s="145"/>
      <c r="J232" s="210"/>
      <c r="K232" s="145"/>
      <c r="L232" s="145"/>
      <c r="M232" s="145"/>
      <c r="N232" s="145"/>
      <c r="O232" s="504"/>
      <c r="P232" s="504"/>
      <c r="Q232" s="504"/>
      <c r="R232" s="504"/>
      <c r="S232" s="504"/>
      <c r="T232" s="504"/>
      <c r="U232" s="508"/>
      <c r="V232" s="508"/>
      <c r="W232" s="508"/>
      <c r="X232" s="508"/>
      <c r="Y232" s="508"/>
      <c r="Z232" s="508"/>
      <c r="AA232" s="508"/>
      <c r="AB232" s="508"/>
      <c r="AC232" s="508"/>
      <c r="AD232" s="508"/>
      <c r="AE232" s="508"/>
    </row>
    <row r="233" spans="1:31" customFormat="1">
      <c r="A233" s="145"/>
      <c r="B233" s="145"/>
      <c r="C233" s="145"/>
      <c r="D233" s="145"/>
      <c r="E233" s="145"/>
      <c r="F233" s="145"/>
      <c r="G233" s="145"/>
      <c r="H233" s="145"/>
      <c r="I233" s="145"/>
      <c r="J233" s="210"/>
      <c r="K233" s="145"/>
      <c r="L233" s="145"/>
      <c r="M233" s="145"/>
      <c r="N233" s="145"/>
      <c r="O233" s="504"/>
      <c r="P233" s="504"/>
      <c r="Q233" s="504"/>
      <c r="R233" s="504"/>
      <c r="S233" s="504"/>
      <c r="T233" s="504"/>
      <c r="U233" s="508"/>
      <c r="V233" s="508"/>
      <c r="W233" s="508"/>
      <c r="X233" s="508"/>
      <c r="Y233" s="508"/>
      <c r="Z233" s="508"/>
      <c r="AA233" s="508"/>
      <c r="AB233" s="508"/>
      <c r="AC233" s="508"/>
      <c r="AD233" s="508"/>
      <c r="AE233" s="508"/>
    </row>
    <row r="234" spans="1:31" customFormat="1">
      <c r="A234" s="145"/>
      <c r="B234" s="145"/>
      <c r="C234" s="145"/>
      <c r="D234" s="145"/>
      <c r="E234" s="145"/>
      <c r="F234" s="145"/>
      <c r="G234" s="145"/>
      <c r="H234" s="145"/>
      <c r="I234" s="145"/>
      <c r="J234" s="210"/>
      <c r="K234" s="145"/>
      <c r="L234" s="145"/>
      <c r="M234" s="145"/>
      <c r="N234" s="145"/>
      <c r="O234" s="504"/>
      <c r="P234" s="504"/>
      <c r="Q234" s="504"/>
      <c r="R234" s="504"/>
      <c r="S234" s="504"/>
      <c r="T234" s="504"/>
      <c r="U234" s="508"/>
      <c r="V234" s="508"/>
      <c r="W234" s="508"/>
      <c r="X234" s="508"/>
      <c r="Y234" s="508"/>
      <c r="Z234" s="508"/>
      <c r="AA234" s="508"/>
      <c r="AB234" s="508"/>
      <c r="AC234" s="508"/>
      <c r="AD234" s="508"/>
      <c r="AE234" s="508"/>
    </row>
    <row r="235" spans="1:31" customFormat="1">
      <c r="A235" s="145"/>
      <c r="B235" s="145"/>
      <c r="C235" s="145"/>
      <c r="D235" s="145"/>
      <c r="E235" s="145"/>
      <c r="F235" s="145"/>
      <c r="G235" s="145"/>
      <c r="H235" s="145"/>
      <c r="I235" s="145"/>
      <c r="J235" s="210"/>
      <c r="K235" s="145"/>
      <c r="L235" s="145"/>
      <c r="M235" s="145"/>
      <c r="N235" s="145"/>
      <c r="O235" s="504"/>
      <c r="P235" s="504"/>
      <c r="Q235" s="504"/>
      <c r="R235" s="504"/>
      <c r="S235" s="504"/>
      <c r="T235" s="504"/>
      <c r="U235" s="508"/>
      <c r="V235" s="508"/>
      <c r="W235" s="508"/>
      <c r="X235" s="508"/>
      <c r="Y235" s="508"/>
      <c r="Z235" s="508"/>
      <c r="AA235" s="508"/>
      <c r="AB235" s="508"/>
      <c r="AC235" s="508"/>
      <c r="AD235" s="508"/>
      <c r="AE235" s="508"/>
    </row>
    <row r="236" spans="1:31" customFormat="1">
      <c r="A236" s="145"/>
      <c r="B236" s="145"/>
      <c r="C236" s="145"/>
      <c r="D236" s="145"/>
      <c r="E236" s="145"/>
      <c r="F236" s="145"/>
      <c r="G236" s="145"/>
      <c r="H236" s="145"/>
      <c r="I236" s="145"/>
      <c r="J236" s="210"/>
      <c r="K236" s="145"/>
      <c r="L236" s="145"/>
      <c r="M236" s="145"/>
      <c r="N236" s="145"/>
      <c r="O236" s="504"/>
      <c r="P236" s="504"/>
      <c r="Q236" s="504"/>
      <c r="R236" s="504"/>
      <c r="S236" s="504"/>
      <c r="T236" s="504"/>
      <c r="U236" s="508"/>
      <c r="V236" s="508"/>
      <c r="W236" s="508"/>
      <c r="X236" s="508"/>
      <c r="Y236" s="508"/>
      <c r="Z236" s="508"/>
      <c r="AA236" s="508"/>
      <c r="AB236" s="508"/>
      <c r="AC236" s="508"/>
      <c r="AD236" s="508"/>
      <c r="AE236" s="508"/>
    </row>
    <row r="237" spans="1:31" customFormat="1">
      <c r="A237" s="145"/>
      <c r="B237" s="145"/>
      <c r="C237" s="145"/>
      <c r="D237" s="145"/>
      <c r="E237" s="145"/>
      <c r="F237" s="145"/>
      <c r="G237" s="145"/>
      <c r="H237" s="145"/>
      <c r="I237" s="145"/>
      <c r="J237" s="210"/>
      <c r="K237" s="145"/>
      <c r="L237" s="145"/>
      <c r="M237" s="145"/>
      <c r="N237" s="145"/>
      <c r="O237" s="504"/>
      <c r="P237" s="504"/>
      <c r="Q237" s="504"/>
      <c r="R237" s="504"/>
      <c r="S237" s="504"/>
      <c r="T237" s="504"/>
      <c r="U237" s="508"/>
      <c r="V237" s="508"/>
      <c r="W237" s="508"/>
      <c r="X237" s="508"/>
      <c r="Y237" s="508"/>
      <c r="Z237" s="508"/>
      <c r="AA237" s="508"/>
      <c r="AB237" s="508"/>
      <c r="AC237" s="508"/>
      <c r="AD237" s="508"/>
      <c r="AE237" s="508"/>
    </row>
    <row r="238" spans="1:31" customFormat="1">
      <c r="A238" s="145"/>
      <c r="B238" s="145"/>
      <c r="C238" s="145"/>
      <c r="D238" s="145"/>
      <c r="E238" s="145"/>
      <c r="F238" s="145"/>
      <c r="G238" s="145"/>
      <c r="H238" s="145"/>
      <c r="I238" s="145"/>
      <c r="J238" s="210"/>
      <c r="K238" s="145"/>
      <c r="L238" s="145"/>
      <c r="M238" s="145"/>
      <c r="N238" s="145"/>
      <c r="O238" s="504"/>
      <c r="P238" s="504"/>
      <c r="Q238" s="504"/>
      <c r="R238" s="504"/>
      <c r="S238" s="504"/>
      <c r="T238" s="504"/>
      <c r="U238" s="508"/>
      <c r="V238" s="508"/>
      <c r="W238" s="508"/>
      <c r="X238" s="508"/>
      <c r="Y238" s="508"/>
      <c r="Z238" s="508"/>
      <c r="AA238" s="508"/>
      <c r="AB238" s="508"/>
      <c r="AC238" s="508"/>
      <c r="AD238" s="508"/>
      <c r="AE238" s="508"/>
    </row>
    <row r="239" spans="1:31" customFormat="1">
      <c r="A239" s="145"/>
      <c r="B239" s="145"/>
      <c r="C239" s="145"/>
      <c r="D239" s="145"/>
      <c r="E239" s="145"/>
      <c r="F239" s="145"/>
      <c r="G239" s="145"/>
      <c r="H239" s="145"/>
      <c r="I239" s="145"/>
      <c r="J239" s="210"/>
      <c r="K239" s="145"/>
      <c r="L239" s="145"/>
      <c r="M239" s="145"/>
      <c r="N239" s="145"/>
      <c r="O239" s="504"/>
      <c r="P239" s="504"/>
      <c r="Q239" s="504"/>
      <c r="R239" s="504"/>
      <c r="S239" s="504"/>
      <c r="T239" s="504"/>
      <c r="U239" s="508"/>
      <c r="V239" s="508"/>
      <c r="W239" s="508"/>
      <c r="X239" s="508"/>
      <c r="Y239" s="508"/>
      <c r="Z239" s="508"/>
      <c r="AA239" s="508"/>
      <c r="AB239" s="508"/>
      <c r="AC239" s="508"/>
      <c r="AD239" s="508"/>
      <c r="AE239" s="508"/>
    </row>
    <row r="240" spans="1:31" customFormat="1">
      <c r="A240" s="145"/>
      <c r="B240" s="145"/>
      <c r="C240" s="145"/>
      <c r="D240" s="145"/>
      <c r="E240" s="145"/>
      <c r="F240" s="145"/>
      <c r="G240" s="145"/>
      <c r="H240" s="145"/>
      <c r="I240" s="145"/>
      <c r="J240" s="210"/>
      <c r="K240" s="145"/>
      <c r="L240" s="145"/>
      <c r="M240" s="145"/>
      <c r="N240" s="145"/>
      <c r="O240" s="504"/>
      <c r="P240" s="504"/>
      <c r="Q240" s="504"/>
      <c r="R240" s="504"/>
      <c r="S240" s="504"/>
      <c r="T240" s="504"/>
      <c r="U240" s="508"/>
      <c r="V240" s="508"/>
      <c r="W240" s="508"/>
      <c r="X240" s="508"/>
      <c r="Y240" s="508"/>
      <c r="Z240" s="508"/>
      <c r="AA240" s="508"/>
      <c r="AB240" s="508"/>
      <c r="AC240" s="508"/>
      <c r="AD240" s="508"/>
      <c r="AE240" s="508"/>
    </row>
    <row r="241" spans="1:31" customFormat="1">
      <c r="A241" s="145"/>
      <c r="B241" s="145"/>
      <c r="C241" s="145"/>
      <c r="D241" s="145"/>
      <c r="E241" s="145"/>
      <c r="F241" s="145"/>
      <c r="G241" s="145"/>
      <c r="H241" s="145"/>
      <c r="I241" s="145"/>
      <c r="J241" s="210"/>
      <c r="K241" s="145"/>
      <c r="L241" s="145"/>
      <c r="M241" s="145"/>
      <c r="N241" s="145"/>
      <c r="O241" s="504"/>
      <c r="P241" s="504"/>
      <c r="Q241" s="504"/>
      <c r="R241" s="504"/>
      <c r="S241" s="504"/>
      <c r="T241" s="504"/>
      <c r="U241" s="508"/>
      <c r="V241" s="508"/>
      <c r="W241" s="508"/>
      <c r="X241" s="508"/>
      <c r="Y241" s="508"/>
      <c r="Z241" s="508"/>
      <c r="AA241" s="508"/>
      <c r="AB241" s="508"/>
      <c r="AC241" s="508"/>
      <c r="AD241" s="508"/>
      <c r="AE241" s="508"/>
    </row>
    <row r="242" spans="1:31" customFormat="1">
      <c r="A242" s="145"/>
      <c r="B242" s="145"/>
      <c r="C242" s="145"/>
      <c r="D242" s="145"/>
      <c r="E242" s="145"/>
      <c r="F242" s="145"/>
      <c r="G242" s="145"/>
      <c r="H242" s="145"/>
      <c r="I242" s="145"/>
      <c r="J242" s="210"/>
      <c r="K242" s="145"/>
      <c r="L242" s="145"/>
      <c r="M242" s="145"/>
      <c r="N242" s="145"/>
      <c r="O242" s="504"/>
      <c r="P242" s="504"/>
      <c r="Q242" s="504"/>
      <c r="R242" s="504"/>
      <c r="S242" s="504"/>
      <c r="T242" s="504"/>
      <c r="U242" s="508"/>
      <c r="V242" s="508"/>
      <c r="W242" s="508"/>
      <c r="X242" s="508"/>
      <c r="Y242" s="508"/>
      <c r="Z242" s="508"/>
      <c r="AA242" s="508"/>
      <c r="AB242" s="508"/>
      <c r="AC242" s="508"/>
      <c r="AD242" s="508"/>
      <c r="AE242" s="508"/>
    </row>
    <row r="243" spans="1:31" customFormat="1">
      <c r="A243" s="145"/>
      <c r="B243" s="145"/>
      <c r="C243" s="145"/>
      <c r="D243" s="145"/>
      <c r="E243" s="145"/>
      <c r="F243" s="145"/>
      <c r="G243" s="145"/>
      <c r="H243" s="145"/>
      <c r="I243" s="145"/>
      <c r="J243" s="210"/>
      <c r="K243" s="145"/>
      <c r="L243" s="145"/>
      <c r="M243" s="145"/>
      <c r="N243" s="145"/>
      <c r="O243" s="504"/>
      <c r="P243" s="504"/>
      <c r="Q243" s="504"/>
      <c r="R243" s="504"/>
      <c r="S243" s="504"/>
      <c r="T243" s="504"/>
      <c r="U243" s="508"/>
      <c r="V243" s="508"/>
      <c r="W243" s="508"/>
      <c r="X243" s="508"/>
      <c r="Y243" s="508"/>
      <c r="Z243" s="508"/>
      <c r="AA243" s="508"/>
      <c r="AB243" s="508"/>
      <c r="AC243" s="508"/>
      <c r="AD243" s="508"/>
      <c r="AE243" s="508"/>
    </row>
    <row r="244" spans="1:31" customFormat="1">
      <c r="A244" s="145"/>
      <c r="B244" s="145"/>
      <c r="C244" s="145"/>
      <c r="D244" s="145"/>
      <c r="E244" s="145"/>
      <c r="F244" s="145"/>
      <c r="G244" s="145"/>
      <c r="H244" s="145"/>
      <c r="I244" s="145"/>
      <c r="J244" s="210"/>
      <c r="K244" s="145"/>
      <c r="L244" s="145"/>
      <c r="M244" s="145"/>
      <c r="N244" s="145"/>
      <c r="O244" s="504"/>
      <c r="P244" s="504"/>
      <c r="Q244" s="504"/>
      <c r="R244" s="504"/>
      <c r="S244" s="504"/>
      <c r="T244" s="504"/>
      <c r="U244" s="508"/>
      <c r="V244" s="508"/>
      <c r="W244" s="508"/>
      <c r="X244" s="508"/>
      <c r="Y244" s="508"/>
      <c r="Z244" s="508"/>
      <c r="AA244" s="508"/>
      <c r="AB244" s="508"/>
      <c r="AC244" s="508"/>
      <c r="AD244" s="508"/>
      <c r="AE244" s="508"/>
    </row>
    <row r="245" spans="1:31" customFormat="1">
      <c r="A245" s="145"/>
      <c r="B245" s="145"/>
      <c r="C245" s="145"/>
      <c r="D245" s="145"/>
      <c r="E245" s="145"/>
      <c r="F245" s="145"/>
      <c r="G245" s="145"/>
      <c r="H245" s="145"/>
      <c r="I245" s="145"/>
      <c r="J245" s="210"/>
      <c r="K245" s="145"/>
      <c r="L245" s="145"/>
      <c r="M245" s="145"/>
      <c r="N245" s="145"/>
      <c r="O245" s="504"/>
      <c r="P245" s="504"/>
      <c r="Q245" s="504"/>
      <c r="R245" s="504"/>
      <c r="S245" s="504"/>
      <c r="T245" s="504"/>
      <c r="U245" s="508"/>
      <c r="V245" s="508"/>
      <c r="W245" s="508"/>
      <c r="X245" s="508"/>
      <c r="Y245" s="508"/>
      <c r="Z245" s="508"/>
      <c r="AA245" s="508"/>
      <c r="AB245" s="508"/>
      <c r="AC245" s="508"/>
      <c r="AD245" s="508"/>
      <c r="AE245" s="508"/>
    </row>
    <row r="246" spans="1:31" customFormat="1">
      <c r="A246" s="145"/>
      <c r="B246" s="145"/>
      <c r="C246" s="145"/>
      <c r="D246" s="145"/>
      <c r="E246" s="145"/>
      <c r="F246" s="145"/>
      <c r="G246" s="145"/>
      <c r="H246" s="145"/>
      <c r="I246" s="145"/>
      <c r="J246" s="210"/>
      <c r="K246" s="145"/>
      <c r="L246" s="145"/>
      <c r="M246" s="145"/>
      <c r="N246" s="145"/>
      <c r="O246" s="504"/>
      <c r="P246" s="504"/>
      <c r="Q246" s="504"/>
      <c r="R246" s="504"/>
      <c r="S246" s="504"/>
      <c r="T246" s="504"/>
      <c r="U246" s="508"/>
      <c r="V246" s="508"/>
      <c r="W246" s="508"/>
      <c r="X246" s="508"/>
      <c r="Y246" s="508"/>
      <c r="Z246" s="508"/>
      <c r="AA246" s="508"/>
      <c r="AB246" s="508"/>
      <c r="AC246" s="508"/>
      <c r="AD246" s="508"/>
      <c r="AE246" s="508"/>
    </row>
    <row r="247" spans="1:31" customFormat="1">
      <c r="A247" s="145"/>
      <c r="B247" s="145"/>
      <c r="C247" s="145"/>
      <c r="D247" s="145"/>
      <c r="E247" s="145"/>
      <c r="F247" s="145"/>
      <c r="G247" s="145"/>
      <c r="H247" s="145"/>
      <c r="I247" s="145"/>
      <c r="J247" s="210"/>
      <c r="K247" s="145"/>
      <c r="L247" s="145"/>
      <c r="M247" s="145"/>
      <c r="N247" s="145"/>
      <c r="O247" s="504"/>
      <c r="P247" s="504"/>
      <c r="Q247" s="504"/>
      <c r="R247" s="504"/>
      <c r="S247" s="504"/>
      <c r="T247" s="504"/>
      <c r="U247" s="508"/>
      <c r="V247" s="508"/>
      <c r="W247" s="508"/>
      <c r="X247" s="508"/>
      <c r="Y247" s="508"/>
      <c r="Z247" s="508"/>
      <c r="AA247" s="508"/>
      <c r="AB247" s="508"/>
      <c r="AC247" s="508"/>
      <c r="AD247" s="508"/>
      <c r="AE247" s="508"/>
    </row>
    <row r="248" spans="1:31" customFormat="1">
      <c r="A248" s="145"/>
      <c r="B248" s="145"/>
      <c r="C248" s="145"/>
      <c r="D248" s="145"/>
      <c r="E248" s="145"/>
      <c r="F248" s="145"/>
      <c r="G248" s="145"/>
      <c r="H248" s="145"/>
      <c r="I248" s="145"/>
      <c r="J248" s="210"/>
      <c r="K248" s="145"/>
      <c r="L248" s="145"/>
      <c r="M248" s="145"/>
      <c r="N248" s="145"/>
      <c r="O248" s="504"/>
      <c r="P248" s="504"/>
      <c r="Q248" s="504"/>
      <c r="R248" s="504"/>
      <c r="S248" s="504"/>
      <c r="T248" s="504"/>
      <c r="U248" s="508"/>
      <c r="V248" s="508"/>
      <c r="W248" s="508"/>
      <c r="X248" s="508"/>
      <c r="Y248" s="508"/>
      <c r="Z248" s="508"/>
      <c r="AA248" s="508"/>
      <c r="AB248" s="508"/>
      <c r="AC248" s="508"/>
      <c r="AD248" s="508"/>
      <c r="AE248" s="508"/>
    </row>
    <row r="249" spans="1:31" customFormat="1">
      <c r="A249" s="145"/>
      <c r="B249" s="145"/>
      <c r="C249" s="145"/>
      <c r="D249" s="145"/>
      <c r="E249" s="145"/>
      <c r="F249" s="145"/>
      <c r="G249" s="145"/>
      <c r="H249" s="145"/>
      <c r="I249" s="145"/>
      <c r="J249" s="210"/>
      <c r="K249" s="145"/>
      <c r="L249" s="145"/>
      <c r="M249" s="145"/>
      <c r="N249" s="145"/>
      <c r="O249" s="504"/>
      <c r="P249" s="504"/>
      <c r="Q249" s="504"/>
      <c r="R249" s="504"/>
      <c r="S249" s="504"/>
      <c r="T249" s="504"/>
      <c r="U249" s="508"/>
      <c r="V249" s="508"/>
      <c r="W249" s="508"/>
      <c r="X249" s="508"/>
      <c r="Y249" s="508"/>
      <c r="Z249" s="508"/>
      <c r="AA249" s="508"/>
      <c r="AB249" s="508"/>
      <c r="AC249" s="508"/>
      <c r="AD249" s="508"/>
      <c r="AE249" s="508"/>
    </row>
    <row r="250" spans="1:31" customFormat="1">
      <c r="A250" s="145"/>
      <c r="B250" s="145"/>
      <c r="C250" s="145"/>
      <c r="D250" s="145"/>
      <c r="E250" s="145"/>
      <c r="F250" s="145"/>
      <c r="G250" s="145"/>
      <c r="H250" s="145"/>
      <c r="I250" s="145"/>
      <c r="J250" s="210"/>
      <c r="K250" s="145"/>
      <c r="L250" s="145"/>
      <c r="M250" s="145"/>
      <c r="N250" s="145"/>
      <c r="O250" s="504"/>
      <c r="P250" s="504"/>
      <c r="Q250" s="504"/>
      <c r="R250" s="504"/>
      <c r="S250" s="504"/>
      <c r="T250" s="504"/>
      <c r="U250" s="508"/>
      <c r="V250" s="508"/>
      <c r="W250" s="508"/>
      <c r="X250" s="508"/>
      <c r="Y250" s="508"/>
      <c r="Z250" s="508"/>
      <c r="AA250" s="508"/>
      <c r="AB250" s="508"/>
      <c r="AC250" s="508"/>
      <c r="AD250" s="508"/>
      <c r="AE250" s="508"/>
    </row>
    <row r="251" spans="1:31" customFormat="1">
      <c r="A251" s="145"/>
      <c r="B251" s="145"/>
      <c r="C251" s="145"/>
      <c r="D251" s="145"/>
      <c r="E251" s="145"/>
      <c r="F251" s="145"/>
      <c r="G251" s="145"/>
      <c r="H251" s="145"/>
      <c r="I251" s="145"/>
      <c r="J251" s="210"/>
      <c r="K251" s="145"/>
      <c r="L251" s="145"/>
      <c r="M251" s="145"/>
      <c r="N251" s="145"/>
      <c r="O251" s="504"/>
      <c r="P251" s="504"/>
      <c r="Q251" s="504"/>
      <c r="R251" s="504"/>
      <c r="S251" s="504"/>
      <c r="T251" s="504"/>
      <c r="U251" s="508"/>
      <c r="V251" s="508"/>
      <c r="W251" s="508"/>
      <c r="X251" s="508"/>
      <c r="Y251" s="508"/>
      <c r="Z251" s="508"/>
      <c r="AA251" s="508"/>
      <c r="AB251" s="508"/>
      <c r="AC251" s="508"/>
      <c r="AD251" s="508"/>
      <c r="AE251" s="508"/>
    </row>
    <row r="252" spans="1:31" customFormat="1">
      <c r="A252" s="145"/>
      <c r="B252" s="145"/>
      <c r="C252" s="145"/>
      <c r="D252" s="145"/>
      <c r="E252" s="145"/>
      <c r="F252" s="145"/>
      <c r="G252" s="145"/>
      <c r="H252" s="145"/>
      <c r="I252" s="145"/>
      <c r="J252" s="210"/>
      <c r="K252" s="145"/>
      <c r="L252" s="145"/>
      <c r="M252" s="145"/>
      <c r="N252" s="145"/>
      <c r="O252" s="504"/>
      <c r="P252" s="504"/>
      <c r="Q252" s="504"/>
      <c r="R252" s="504"/>
      <c r="S252" s="504"/>
      <c r="T252" s="504"/>
      <c r="U252" s="508"/>
      <c r="V252" s="508"/>
      <c r="W252" s="508"/>
      <c r="X252" s="508"/>
      <c r="Y252" s="508"/>
      <c r="Z252" s="508"/>
      <c r="AA252" s="508"/>
      <c r="AB252" s="508"/>
      <c r="AC252" s="508"/>
      <c r="AD252" s="508"/>
      <c r="AE252" s="508"/>
    </row>
    <row r="253" spans="1:31" customFormat="1">
      <c r="A253" s="145"/>
      <c r="B253" s="145"/>
      <c r="C253" s="145"/>
      <c r="D253" s="145"/>
      <c r="E253" s="145"/>
      <c r="F253" s="145"/>
      <c r="G253" s="145"/>
      <c r="H253" s="145"/>
      <c r="I253" s="145"/>
      <c r="J253" s="210"/>
      <c r="K253" s="145"/>
      <c r="L253" s="145"/>
      <c r="M253" s="145"/>
      <c r="N253" s="145"/>
      <c r="O253" s="504"/>
      <c r="P253" s="504"/>
      <c r="Q253" s="504"/>
      <c r="R253" s="504"/>
      <c r="S253" s="504"/>
      <c r="T253" s="504"/>
      <c r="U253" s="508"/>
      <c r="V253" s="508"/>
      <c r="W253" s="508"/>
      <c r="X253" s="508"/>
      <c r="Y253" s="508"/>
      <c r="Z253" s="508"/>
      <c r="AA253" s="508"/>
      <c r="AB253" s="508"/>
      <c r="AC253" s="508"/>
      <c r="AD253" s="508"/>
      <c r="AE253" s="508"/>
    </row>
    <row r="254" spans="1:31" customFormat="1">
      <c r="A254" s="145"/>
      <c r="B254" s="145"/>
      <c r="C254" s="145"/>
      <c r="D254" s="145"/>
      <c r="E254" s="145"/>
      <c r="F254" s="145"/>
      <c r="G254" s="145"/>
      <c r="H254" s="145"/>
      <c r="I254" s="145"/>
      <c r="J254" s="210"/>
      <c r="K254" s="145"/>
      <c r="L254" s="145"/>
      <c r="M254" s="145"/>
      <c r="N254" s="145"/>
      <c r="O254" s="504"/>
      <c r="P254" s="504"/>
      <c r="Q254" s="504"/>
      <c r="R254" s="504"/>
      <c r="S254" s="504"/>
      <c r="T254" s="504"/>
      <c r="U254" s="508"/>
      <c r="V254" s="508"/>
      <c r="W254" s="508"/>
      <c r="X254" s="508"/>
      <c r="Y254" s="508"/>
      <c r="Z254" s="508"/>
      <c r="AA254" s="508"/>
      <c r="AB254" s="508"/>
      <c r="AC254" s="508"/>
      <c r="AD254" s="508"/>
      <c r="AE254" s="508"/>
    </row>
    <row r="255" spans="1:31" customFormat="1">
      <c r="A255" s="145"/>
      <c r="B255" s="145"/>
      <c r="C255" s="145"/>
      <c r="D255" s="145"/>
      <c r="E255" s="145"/>
      <c r="F255" s="145"/>
      <c r="G255" s="145"/>
      <c r="H255" s="145"/>
      <c r="I255" s="145"/>
      <c r="J255" s="210"/>
      <c r="K255" s="145"/>
      <c r="L255" s="145"/>
      <c r="M255" s="145"/>
      <c r="N255" s="145"/>
      <c r="O255" s="504"/>
      <c r="P255" s="504"/>
      <c r="Q255" s="504"/>
      <c r="R255" s="504"/>
      <c r="S255" s="504"/>
      <c r="T255" s="504"/>
      <c r="U255" s="508"/>
      <c r="V255" s="508"/>
      <c r="W255" s="508"/>
      <c r="X255" s="508"/>
      <c r="Y255" s="508"/>
      <c r="Z255" s="508"/>
      <c r="AA255" s="508"/>
      <c r="AB255" s="508"/>
      <c r="AC255" s="508"/>
      <c r="AD255" s="508"/>
      <c r="AE255" s="508"/>
    </row>
    <row r="256" spans="1:31" customFormat="1">
      <c r="A256" s="145"/>
      <c r="B256" s="145"/>
      <c r="C256" s="145"/>
      <c r="D256" s="145"/>
      <c r="E256" s="145"/>
      <c r="F256" s="145"/>
      <c r="G256" s="145"/>
      <c r="H256" s="145"/>
      <c r="I256" s="145"/>
      <c r="J256" s="210"/>
      <c r="K256" s="145"/>
      <c r="L256" s="145"/>
      <c r="M256" s="145"/>
      <c r="N256" s="145"/>
      <c r="O256" s="504"/>
      <c r="P256" s="504"/>
      <c r="Q256" s="504"/>
      <c r="R256" s="504"/>
      <c r="S256" s="504"/>
      <c r="T256" s="504"/>
      <c r="U256" s="508"/>
      <c r="V256" s="508"/>
      <c r="W256" s="508"/>
      <c r="X256" s="508"/>
      <c r="Y256" s="508"/>
      <c r="Z256" s="508"/>
      <c r="AA256" s="508"/>
      <c r="AB256" s="508"/>
      <c r="AC256" s="508"/>
      <c r="AD256" s="508"/>
      <c r="AE256" s="508"/>
    </row>
    <row r="257" spans="1:31" customFormat="1">
      <c r="A257" s="145"/>
      <c r="B257" s="145"/>
      <c r="C257" s="145"/>
      <c r="D257" s="145"/>
      <c r="E257" s="145"/>
      <c r="F257" s="145"/>
      <c r="G257" s="145"/>
      <c r="H257" s="145"/>
      <c r="I257" s="145"/>
      <c r="J257" s="210"/>
      <c r="K257" s="145"/>
      <c r="L257" s="145"/>
      <c r="M257" s="145"/>
      <c r="N257" s="145"/>
      <c r="O257" s="504"/>
      <c r="P257" s="504"/>
      <c r="Q257" s="504"/>
      <c r="R257" s="504"/>
      <c r="S257" s="504"/>
      <c r="T257" s="504"/>
      <c r="U257" s="508"/>
      <c r="V257" s="508"/>
      <c r="W257" s="508"/>
      <c r="X257" s="508"/>
      <c r="Y257" s="508"/>
      <c r="Z257" s="508"/>
      <c r="AA257" s="508"/>
      <c r="AB257" s="508"/>
      <c r="AC257" s="508"/>
      <c r="AD257" s="508"/>
      <c r="AE257" s="508"/>
    </row>
    <row r="258" spans="1:31" customFormat="1">
      <c r="A258" s="145"/>
      <c r="B258" s="145"/>
      <c r="C258" s="145"/>
      <c r="D258" s="145"/>
      <c r="E258" s="145"/>
      <c r="F258" s="145"/>
      <c r="G258" s="145"/>
      <c r="H258" s="145"/>
      <c r="I258" s="145"/>
      <c r="J258" s="210"/>
      <c r="K258" s="145"/>
      <c r="L258" s="145"/>
      <c r="M258" s="145"/>
      <c r="N258" s="145"/>
      <c r="O258" s="504"/>
      <c r="P258" s="504"/>
      <c r="Q258" s="504"/>
      <c r="R258" s="504"/>
      <c r="S258" s="504"/>
      <c r="T258" s="504"/>
      <c r="U258" s="508"/>
      <c r="V258" s="508"/>
      <c r="W258" s="508"/>
      <c r="X258" s="508"/>
      <c r="Y258" s="508"/>
      <c r="Z258" s="508"/>
      <c r="AA258" s="508"/>
      <c r="AB258" s="508"/>
      <c r="AC258" s="508"/>
      <c r="AD258" s="508"/>
      <c r="AE258" s="508"/>
    </row>
    <row r="259" spans="1:31" customFormat="1">
      <c r="A259" s="145"/>
      <c r="B259" s="145"/>
      <c r="C259" s="145"/>
      <c r="D259" s="145"/>
      <c r="E259" s="145"/>
      <c r="F259" s="145"/>
      <c r="G259" s="145"/>
      <c r="H259" s="145"/>
      <c r="I259" s="145"/>
      <c r="J259" s="210"/>
      <c r="K259" s="145"/>
      <c r="L259" s="145"/>
      <c r="M259" s="145"/>
      <c r="N259" s="145"/>
      <c r="O259" s="504"/>
      <c r="P259" s="504"/>
      <c r="Q259" s="504"/>
      <c r="R259" s="504"/>
      <c r="S259" s="504"/>
      <c r="T259" s="504"/>
      <c r="U259" s="508"/>
      <c r="V259" s="508"/>
      <c r="W259" s="508"/>
      <c r="X259" s="508"/>
      <c r="Y259" s="508"/>
      <c r="Z259" s="508"/>
      <c r="AA259" s="508"/>
      <c r="AB259" s="508"/>
      <c r="AC259" s="508"/>
      <c r="AD259" s="508"/>
      <c r="AE259" s="508"/>
    </row>
    <row r="260" spans="1:31" customFormat="1">
      <c r="A260" s="145"/>
      <c r="B260" s="145"/>
      <c r="C260" s="145"/>
      <c r="D260" s="145"/>
      <c r="E260" s="145"/>
      <c r="F260" s="145"/>
      <c r="G260" s="145"/>
      <c r="H260" s="145"/>
      <c r="I260" s="145"/>
      <c r="J260" s="210"/>
      <c r="K260" s="145"/>
      <c r="L260" s="145"/>
      <c r="M260" s="145"/>
      <c r="N260" s="145"/>
      <c r="O260" s="504"/>
      <c r="P260" s="504"/>
      <c r="Q260" s="504"/>
      <c r="R260" s="504"/>
      <c r="S260" s="504"/>
      <c r="T260" s="504"/>
      <c r="U260" s="508"/>
      <c r="V260" s="508"/>
      <c r="W260" s="508"/>
      <c r="X260" s="508"/>
      <c r="Y260" s="508"/>
      <c r="Z260" s="508"/>
      <c r="AA260" s="508"/>
      <c r="AB260" s="508"/>
      <c r="AC260" s="508"/>
      <c r="AD260" s="508"/>
      <c r="AE260" s="508"/>
    </row>
    <row r="261" spans="1:31" customFormat="1">
      <c r="A261" s="145"/>
      <c r="B261" s="145"/>
      <c r="C261" s="145"/>
      <c r="D261" s="145"/>
      <c r="E261" s="145"/>
      <c r="F261" s="145"/>
      <c r="G261" s="145"/>
      <c r="H261" s="145"/>
      <c r="I261" s="145"/>
      <c r="J261" s="210"/>
      <c r="K261" s="145"/>
      <c r="L261" s="145"/>
      <c r="M261" s="145"/>
      <c r="N261" s="145"/>
      <c r="O261" s="504"/>
      <c r="P261" s="504"/>
      <c r="Q261" s="504"/>
      <c r="R261" s="504"/>
      <c r="S261" s="504"/>
      <c r="T261" s="504"/>
      <c r="U261" s="508"/>
      <c r="V261" s="508"/>
      <c r="W261" s="508"/>
      <c r="X261" s="508"/>
      <c r="Y261" s="508"/>
      <c r="Z261" s="508"/>
      <c r="AA261" s="508"/>
      <c r="AB261" s="508"/>
      <c r="AC261" s="508"/>
      <c r="AD261" s="508"/>
      <c r="AE261" s="508"/>
    </row>
    <row r="262" spans="1:31" customFormat="1">
      <c r="A262" s="145"/>
      <c r="B262" s="145"/>
      <c r="C262" s="145"/>
      <c r="D262" s="145"/>
      <c r="E262" s="145"/>
      <c r="F262" s="145"/>
      <c r="G262" s="145"/>
      <c r="H262" s="145"/>
      <c r="I262" s="145"/>
      <c r="J262" s="210"/>
      <c r="K262" s="145"/>
      <c r="L262" s="145"/>
      <c r="M262" s="145"/>
      <c r="N262" s="145"/>
      <c r="O262" s="504"/>
      <c r="P262" s="504"/>
      <c r="Q262" s="504"/>
      <c r="R262" s="504"/>
      <c r="S262" s="504"/>
      <c r="T262" s="504"/>
      <c r="U262" s="508"/>
      <c r="V262" s="508"/>
      <c r="W262" s="508"/>
      <c r="X262" s="508"/>
      <c r="Y262" s="508"/>
      <c r="Z262" s="508"/>
      <c r="AA262" s="508"/>
      <c r="AB262" s="508"/>
      <c r="AC262" s="508"/>
      <c r="AD262" s="508"/>
      <c r="AE262" s="508"/>
    </row>
    <row r="263" spans="1:31" customFormat="1">
      <c r="A263" s="145"/>
      <c r="B263" s="145"/>
      <c r="C263" s="145"/>
      <c r="D263" s="145"/>
      <c r="E263" s="145"/>
      <c r="F263" s="145"/>
      <c r="G263" s="145"/>
      <c r="H263" s="145"/>
      <c r="I263" s="145"/>
      <c r="J263" s="210"/>
      <c r="K263" s="145"/>
      <c r="L263" s="145"/>
      <c r="M263" s="145"/>
      <c r="N263" s="145"/>
      <c r="O263" s="504"/>
      <c r="P263" s="504"/>
      <c r="Q263" s="504"/>
      <c r="R263" s="504"/>
      <c r="S263" s="504"/>
      <c r="T263" s="504"/>
      <c r="U263" s="508"/>
      <c r="V263" s="508"/>
      <c r="W263" s="508"/>
      <c r="X263" s="508"/>
      <c r="Y263" s="508"/>
      <c r="Z263" s="508"/>
      <c r="AA263" s="508"/>
      <c r="AB263" s="508"/>
      <c r="AC263" s="508"/>
      <c r="AD263" s="508"/>
      <c r="AE263" s="508"/>
    </row>
    <row r="264" spans="1:31" customFormat="1">
      <c r="A264" s="145"/>
      <c r="B264" s="145"/>
      <c r="C264" s="145"/>
      <c r="D264" s="145"/>
      <c r="E264" s="145"/>
      <c r="F264" s="145"/>
      <c r="G264" s="145"/>
      <c r="H264" s="145"/>
      <c r="I264" s="145"/>
      <c r="J264" s="210"/>
      <c r="K264" s="145"/>
      <c r="L264" s="145"/>
      <c r="M264" s="145"/>
      <c r="N264" s="145"/>
      <c r="O264" s="504"/>
      <c r="P264" s="504"/>
      <c r="Q264" s="504"/>
      <c r="R264" s="504"/>
      <c r="S264" s="504"/>
      <c r="T264" s="504"/>
      <c r="U264" s="508"/>
      <c r="V264" s="508"/>
      <c r="W264" s="508"/>
      <c r="X264" s="508"/>
      <c r="Y264" s="508"/>
      <c r="Z264" s="508"/>
      <c r="AA264" s="508"/>
      <c r="AB264" s="508"/>
      <c r="AC264" s="508"/>
      <c r="AD264" s="508"/>
      <c r="AE264" s="508"/>
    </row>
  </sheetData>
  <autoFilter ref="O5:U125"/>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8:A11"/>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14&amp;R&amp;"Calibri Light,Regular"&amp;10Dirección Ejecutiva
Sub Dirección de Gestión de Información</oddFooter>
  </headerFooter>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T265"/>
  <sheetViews>
    <sheetView showGridLines="0" view="pageBreakPreview" zoomScale="85" zoomScaleNormal="100" zoomScaleSheetLayoutView="85" zoomScalePageLayoutView="70" workbookViewId="0">
      <selection activeCell="F18" sqref="F18"/>
    </sheetView>
  </sheetViews>
  <sheetFormatPr defaultRowHeight="11.25"/>
  <cols>
    <col min="1" max="1" width="5" style="145" customWidth="1"/>
    <col min="2" max="2" width="52.6640625" style="145" customWidth="1"/>
    <col min="3" max="10" width="27.33203125" style="145" customWidth="1"/>
    <col min="11" max="11" width="40" style="145" customWidth="1"/>
    <col min="12" max="12" width="6.5" style="145" customWidth="1"/>
    <col min="13" max="16384" width="9.33203125" style="145"/>
  </cols>
  <sheetData>
    <row r="1" spans="1:20" ht="14.1" customHeight="1">
      <c r="A1" s="203"/>
      <c r="B1" s="204"/>
      <c r="C1" s="204"/>
      <c r="D1" s="204"/>
      <c r="E1" s="204"/>
      <c r="F1" s="204"/>
      <c r="G1" s="205"/>
      <c r="H1" s="205"/>
      <c r="I1" s="206"/>
    </row>
    <row r="2" spans="1:20" ht="14.1" customHeight="1">
      <c r="A2" s="207"/>
      <c r="B2" s="208"/>
      <c r="C2" s="208"/>
      <c r="D2" s="208"/>
      <c r="E2" s="208"/>
      <c r="F2" s="208"/>
      <c r="G2" s="209"/>
      <c r="H2" s="209"/>
      <c r="I2" s="209"/>
    </row>
    <row r="3" spans="1:20" ht="14.1" customHeight="1">
      <c r="A3" s="207"/>
      <c r="B3" s="208"/>
      <c r="C3" s="208"/>
      <c r="D3" s="208"/>
      <c r="E3" s="208"/>
      <c r="F3" s="208"/>
      <c r="G3" s="209"/>
      <c r="H3" s="209"/>
      <c r="I3" s="209"/>
    </row>
    <row r="4" spans="1:20" ht="24" customHeight="1">
      <c r="A4" s="494" t="s">
        <v>268</v>
      </c>
      <c r="B4" s="494"/>
      <c r="C4" s="494"/>
      <c r="D4" s="494"/>
      <c r="E4" s="494"/>
      <c r="F4" s="494"/>
      <c r="G4" s="494"/>
      <c r="H4" s="494"/>
      <c r="I4" s="494"/>
    </row>
    <row r="5" spans="1:20" ht="15.95" customHeight="1">
      <c r="A5" s="208"/>
      <c r="B5" s="547"/>
      <c r="C5" s="548"/>
      <c r="D5" s="549"/>
      <c r="E5" s="549"/>
      <c r="F5" s="550"/>
      <c r="G5" s="215"/>
      <c r="H5" s="215"/>
      <c r="I5" s="216"/>
    </row>
    <row r="6" spans="1:20" ht="45.75" customHeight="1">
      <c r="A6" s="551"/>
      <c r="B6" s="574" t="s">
        <v>489</v>
      </c>
      <c r="C6" s="551"/>
      <c r="D6" s="551"/>
      <c r="E6" s="551"/>
      <c r="F6" s="551"/>
      <c r="G6" s="231"/>
      <c r="H6" s="231"/>
      <c r="I6" s="216"/>
    </row>
    <row r="7" spans="1:20" ht="81" customHeight="1">
      <c r="A7" s="552"/>
      <c r="B7" s="810" t="s">
        <v>490</v>
      </c>
      <c r="C7" s="811" t="s">
        <v>491</v>
      </c>
      <c r="D7" s="811" t="s">
        <v>492</v>
      </c>
      <c r="E7" s="811" t="s">
        <v>493</v>
      </c>
      <c r="F7" s="811" t="s">
        <v>494</v>
      </c>
      <c r="G7" s="811" t="s">
        <v>495</v>
      </c>
      <c r="H7" s="812" t="s">
        <v>496</v>
      </c>
      <c r="I7" s="812" t="s">
        <v>497</v>
      </c>
      <c r="J7" s="812" t="s">
        <v>67</v>
      </c>
      <c r="K7" s="811" t="s">
        <v>498</v>
      </c>
      <c r="L7" s="449"/>
    </row>
    <row r="8" spans="1:20" ht="33" customHeight="1">
      <c r="A8" s="552"/>
      <c r="B8" s="807"/>
      <c r="C8" s="808" t="s">
        <v>499</v>
      </c>
      <c r="D8" s="808" t="s">
        <v>500</v>
      </c>
      <c r="E8" s="808" t="s">
        <v>501</v>
      </c>
      <c r="F8" s="808" t="s">
        <v>502</v>
      </c>
      <c r="G8" s="808" t="s">
        <v>503</v>
      </c>
      <c r="H8" s="809" t="s">
        <v>504</v>
      </c>
      <c r="I8" s="809" t="s">
        <v>505</v>
      </c>
      <c r="J8" s="807"/>
      <c r="K8" s="808" t="s">
        <v>506</v>
      </c>
    </row>
    <row r="9" spans="1:20" ht="22.5" customHeight="1">
      <c r="A9" s="552"/>
      <c r="B9" s="661" t="s">
        <v>507</v>
      </c>
      <c r="C9" s="662">
        <v>32</v>
      </c>
      <c r="D9" s="663">
        <v>1</v>
      </c>
      <c r="E9" s="663">
        <v>1</v>
      </c>
      <c r="F9" s="664">
        <v>10</v>
      </c>
      <c r="G9" s="665">
        <v>13</v>
      </c>
      <c r="H9" s="665"/>
      <c r="I9" s="665"/>
      <c r="J9" s="666">
        <f>+SUM(C9:I9)</f>
        <v>57</v>
      </c>
      <c r="K9" s="677">
        <v>471.51</v>
      </c>
    </row>
    <row r="10" spans="1:20" ht="22.5" customHeight="1">
      <c r="A10" s="552"/>
      <c r="B10" s="667" t="s">
        <v>508</v>
      </c>
      <c r="C10" s="668"/>
      <c r="D10" s="668">
        <v>2</v>
      </c>
      <c r="E10" s="668"/>
      <c r="F10" s="669">
        <v>2</v>
      </c>
      <c r="G10" s="670">
        <v>2</v>
      </c>
      <c r="H10" s="670"/>
      <c r="I10" s="670">
        <v>1</v>
      </c>
      <c r="J10" s="671">
        <f>+SUM(C10:I10)</f>
        <v>7</v>
      </c>
      <c r="K10" s="678">
        <v>733.15</v>
      </c>
    </row>
    <row r="11" spans="1:20" ht="22.5" customHeight="1">
      <c r="A11" s="552"/>
      <c r="B11" s="672" t="s">
        <v>509</v>
      </c>
      <c r="C11" s="673">
        <v>1</v>
      </c>
      <c r="D11" s="673">
        <v>1</v>
      </c>
      <c r="E11" s="673"/>
      <c r="F11" s="674"/>
      <c r="G11" s="675">
        <v>1</v>
      </c>
      <c r="H11" s="675"/>
      <c r="I11" s="675"/>
      <c r="J11" s="676">
        <f>+SUM(C11:I11)</f>
        <v>3</v>
      </c>
      <c r="K11" s="679">
        <v>243.13</v>
      </c>
    </row>
    <row r="12" spans="1:20" ht="22.5" customHeight="1">
      <c r="A12" s="553"/>
      <c r="B12" s="667" t="s">
        <v>510</v>
      </c>
      <c r="C12" s="668"/>
      <c r="D12" s="668">
        <v>2</v>
      </c>
      <c r="E12" s="668">
        <v>1</v>
      </c>
      <c r="F12" s="669"/>
      <c r="G12" s="670"/>
      <c r="H12" s="670"/>
      <c r="I12" s="670"/>
      <c r="J12" s="671">
        <f>+SUM(C12:I12)</f>
        <v>3</v>
      </c>
      <c r="K12" s="678">
        <v>169.05</v>
      </c>
    </row>
    <row r="13" spans="1:20" ht="22.5" customHeight="1">
      <c r="A13" s="553"/>
      <c r="B13" s="672" t="s">
        <v>618</v>
      </c>
      <c r="C13" s="673"/>
      <c r="D13" s="673"/>
      <c r="E13" s="673"/>
      <c r="F13" s="674"/>
      <c r="G13" s="675">
        <v>1</v>
      </c>
      <c r="H13" s="675"/>
      <c r="I13" s="675"/>
      <c r="J13" s="676">
        <f>+SUM(C13:I13)</f>
        <v>1</v>
      </c>
      <c r="K13" s="679">
        <v>1.03</v>
      </c>
    </row>
    <row r="14" spans="1:20" ht="22.5" customHeight="1">
      <c r="A14" s="208"/>
      <c r="B14" s="782" t="s">
        <v>67</v>
      </c>
      <c r="C14" s="668">
        <f t="shared" ref="C14:F14" si="0">+SUM(C9:C13)</f>
        <v>33</v>
      </c>
      <c r="D14" s="668">
        <f t="shared" si="0"/>
        <v>6</v>
      </c>
      <c r="E14" s="668">
        <f t="shared" si="0"/>
        <v>2</v>
      </c>
      <c r="F14" s="669">
        <f t="shared" si="0"/>
        <v>12</v>
      </c>
      <c r="G14" s="670">
        <f>+SUM(G9:G13)</f>
        <v>17</v>
      </c>
      <c r="H14" s="670">
        <f t="shared" ref="H14:I14" si="1">+SUM(H9:H13)</f>
        <v>0</v>
      </c>
      <c r="I14" s="670">
        <f t="shared" si="1"/>
        <v>1</v>
      </c>
      <c r="J14" s="671">
        <f>+SUM(J9:J13)</f>
        <v>71</v>
      </c>
      <c r="K14" s="678">
        <f>+SUM(K9:K13)</f>
        <v>1617.87</v>
      </c>
    </row>
    <row r="15" spans="1:20" ht="14.25" customHeight="1">
      <c r="A15" s="208"/>
      <c r="B15" s="581"/>
      <c r="C15" s="575"/>
      <c r="D15" s="575"/>
      <c r="E15" s="575"/>
      <c r="F15" s="575"/>
      <c r="G15" s="576"/>
      <c r="H15" s="580"/>
      <c r="I15" s="577"/>
      <c r="J15" s="577"/>
      <c r="K15" s="577"/>
      <c r="L15" s="577"/>
      <c r="M15" s="577"/>
      <c r="N15" s="577"/>
      <c r="O15" s="577"/>
      <c r="P15" s="577"/>
      <c r="Q15" s="577"/>
      <c r="R15" s="577"/>
      <c r="S15" s="577"/>
      <c r="T15" s="577"/>
    </row>
    <row r="16" spans="1:20" ht="40.5" customHeight="1">
      <c r="A16" s="208"/>
      <c r="B16" s="957" t="s">
        <v>541</v>
      </c>
      <c r="C16" s="957"/>
      <c r="D16" s="957"/>
      <c r="E16" s="957"/>
      <c r="F16" s="957"/>
      <c r="G16" s="957"/>
      <c r="H16" s="957"/>
      <c r="I16" s="957"/>
      <c r="J16" s="957"/>
      <c r="K16" s="957"/>
      <c r="L16" s="577"/>
      <c r="M16" s="577"/>
      <c r="N16" s="577"/>
      <c r="O16" s="577"/>
      <c r="P16" s="577"/>
      <c r="Q16" s="577"/>
      <c r="R16" s="577"/>
      <c r="S16" s="577"/>
      <c r="T16" s="577"/>
    </row>
    <row r="17" spans="1:20" ht="14.25" customHeight="1">
      <c r="A17" s="208"/>
      <c r="B17" s="581"/>
      <c r="C17" s="575"/>
      <c r="D17" s="575"/>
      <c r="E17" s="575"/>
      <c r="F17" s="575"/>
      <c r="G17" s="576"/>
      <c r="H17" s="580"/>
      <c r="I17" s="580"/>
      <c r="J17" s="577"/>
      <c r="K17" s="577"/>
      <c r="L17" s="577"/>
      <c r="M17" s="577"/>
      <c r="N17" s="577"/>
      <c r="O17" s="577"/>
      <c r="P17" s="577"/>
      <c r="Q17" s="577"/>
      <c r="R17" s="577"/>
      <c r="S17" s="577"/>
      <c r="T17" s="577"/>
    </row>
    <row r="18" spans="1:20" ht="14.25" customHeight="1">
      <c r="A18" s="208"/>
      <c r="B18" s="581"/>
      <c r="C18" s="575"/>
      <c r="D18" s="575"/>
      <c r="E18" s="575"/>
      <c r="F18" s="575"/>
      <c r="G18" s="576"/>
      <c r="H18" s="576"/>
      <c r="I18" s="580"/>
      <c r="J18" s="577"/>
      <c r="K18" s="577"/>
      <c r="L18" s="577"/>
      <c r="M18" s="577"/>
      <c r="N18" s="577"/>
      <c r="O18" s="577"/>
      <c r="P18" s="577"/>
      <c r="Q18" s="577"/>
      <c r="R18" s="577"/>
      <c r="S18" s="577"/>
      <c r="T18" s="577"/>
    </row>
    <row r="19" spans="1:20" ht="14.25" customHeight="1">
      <c r="A19" s="208"/>
      <c r="B19" s="581"/>
      <c r="C19" s="575"/>
      <c r="D19" s="575"/>
      <c r="E19" s="575"/>
      <c r="F19" s="575"/>
      <c r="G19" s="576"/>
      <c r="H19" s="576"/>
      <c r="I19" s="580"/>
      <c r="J19" s="577"/>
      <c r="K19" s="577"/>
      <c r="L19" s="577"/>
      <c r="M19" s="577"/>
      <c r="N19" s="577"/>
      <c r="O19" s="577"/>
      <c r="P19" s="577"/>
      <c r="Q19" s="577"/>
      <c r="R19" s="577"/>
      <c r="S19" s="577"/>
      <c r="T19" s="577"/>
    </row>
    <row r="20" spans="1:20" ht="14.25" customHeight="1">
      <c r="A20" s="208"/>
      <c r="B20" s="581"/>
      <c r="C20" s="575"/>
      <c r="D20" s="575"/>
      <c r="E20" s="575"/>
      <c r="F20" s="575"/>
      <c r="G20" s="576"/>
      <c r="H20" s="576"/>
      <c r="I20" s="580"/>
      <c r="J20" s="577"/>
      <c r="K20" s="577"/>
      <c r="L20" s="577"/>
      <c r="M20" s="577"/>
      <c r="N20" s="577"/>
      <c r="O20" s="577"/>
      <c r="P20" s="577"/>
      <c r="Q20" s="577"/>
      <c r="R20" s="577"/>
      <c r="S20" s="577"/>
      <c r="T20" s="577"/>
    </row>
    <row r="21" spans="1:20" ht="66" customHeight="1">
      <c r="A21" s="208"/>
      <c r="B21" s="959" t="s">
        <v>617</v>
      </c>
      <c r="C21" s="960"/>
      <c r="D21" s="960"/>
      <c r="E21" s="575"/>
      <c r="F21" s="575"/>
      <c r="G21" s="959" t="s">
        <v>511</v>
      </c>
      <c r="H21" s="960"/>
      <c r="I21" s="960"/>
      <c r="J21" s="577"/>
      <c r="K21" s="577"/>
      <c r="L21" s="577"/>
      <c r="M21" s="577"/>
      <c r="N21" s="577"/>
      <c r="O21" s="577"/>
      <c r="P21" s="577"/>
      <c r="Q21" s="577"/>
      <c r="R21" s="577"/>
      <c r="S21" s="577"/>
      <c r="T21" s="577"/>
    </row>
    <row r="22" spans="1:20" s="173" customFormat="1" ht="18" customHeight="1">
      <c r="A22" s="208"/>
      <c r="B22" s="581"/>
      <c r="C22" s="575"/>
      <c r="D22" s="575"/>
      <c r="E22" s="575"/>
      <c r="F22" s="575"/>
      <c r="G22" s="576"/>
      <c r="H22" s="576"/>
      <c r="I22" s="580"/>
      <c r="J22" s="578"/>
      <c r="K22" s="578"/>
      <c r="L22" s="578"/>
      <c r="M22" s="578"/>
      <c r="N22" s="578"/>
      <c r="O22" s="578"/>
      <c r="P22" s="578"/>
      <c r="Q22" s="578"/>
      <c r="R22" s="578"/>
      <c r="S22" s="578"/>
      <c r="T22" s="578"/>
    </row>
    <row r="23" spans="1:20" s="173" customFormat="1" ht="14.25" customHeight="1">
      <c r="A23" s="208"/>
      <c r="B23" s="581"/>
      <c r="C23" s="575"/>
      <c r="D23" s="575"/>
      <c r="E23" s="575"/>
      <c r="F23" s="575"/>
      <c r="G23" s="576"/>
      <c r="H23" s="576"/>
      <c r="I23" s="580"/>
      <c r="J23" s="578"/>
      <c r="K23" s="578"/>
      <c r="L23" s="578"/>
      <c r="M23" s="578"/>
      <c r="N23" s="578"/>
      <c r="O23" s="578"/>
      <c r="P23" s="578"/>
      <c r="Q23" s="578"/>
      <c r="R23" s="578"/>
      <c r="S23" s="578"/>
      <c r="T23" s="578"/>
    </row>
    <row r="24" spans="1:20" s="173" customFormat="1" ht="14.25" customHeight="1">
      <c r="A24" s="208"/>
      <c r="B24" s="581"/>
      <c r="C24" s="575"/>
      <c r="D24" s="575"/>
      <c r="E24" s="575"/>
      <c r="F24" s="575"/>
      <c r="G24" s="576"/>
      <c r="H24" s="576"/>
      <c r="I24" s="580"/>
      <c r="J24" s="578"/>
      <c r="K24" s="578"/>
      <c r="L24" s="578"/>
      <c r="M24" s="578"/>
      <c r="N24" s="578"/>
      <c r="O24" s="578"/>
      <c r="P24" s="578"/>
      <c r="Q24" s="578"/>
      <c r="R24" s="578"/>
      <c r="S24" s="578"/>
      <c r="T24" s="578"/>
    </row>
    <row r="25" spans="1:20" s="173" customFormat="1" ht="14.25" customHeight="1">
      <c r="A25" s="208"/>
      <c r="B25" s="581"/>
      <c r="C25" s="575"/>
      <c r="D25" s="575"/>
      <c r="E25" s="575"/>
      <c r="F25" s="575"/>
      <c r="G25" s="576"/>
      <c r="H25" s="576"/>
      <c r="I25" s="580"/>
      <c r="J25" s="578"/>
      <c r="K25" s="578"/>
      <c r="L25" s="578"/>
      <c r="M25" s="578"/>
      <c r="N25" s="578"/>
      <c r="O25" s="578"/>
      <c r="P25" s="578"/>
      <c r="Q25" s="578"/>
      <c r="R25" s="578"/>
      <c r="S25" s="578"/>
      <c r="T25" s="578"/>
    </row>
    <row r="26" spans="1:20" s="173" customFormat="1" ht="14.25" customHeight="1">
      <c r="A26" s="208"/>
      <c r="B26" s="581"/>
      <c r="C26" s="575"/>
      <c r="D26" s="575"/>
      <c r="E26" s="575"/>
      <c r="F26" s="575"/>
      <c r="G26" s="576"/>
      <c r="H26" s="576"/>
      <c r="I26" s="580"/>
      <c r="J26" s="578"/>
      <c r="K26" s="578"/>
      <c r="L26" s="578"/>
      <c r="M26" s="578"/>
      <c r="N26" s="578"/>
      <c r="O26" s="578"/>
      <c r="P26" s="578"/>
      <c r="Q26" s="578"/>
      <c r="R26" s="578"/>
      <c r="S26" s="578"/>
      <c r="T26" s="578"/>
    </row>
    <row r="27" spans="1:20" s="173" customFormat="1" ht="14.25" customHeight="1">
      <c r="A27" s="208"/>
      <c r="B27" s="581"/>
      <c r="C27" s="575"/>
      <c r="D27" s="575"/>
      <c r="E27" s="575"/>
      <c r="F27" s="575"/>
      <c r="G27" s="576"/>
      <c r="H27" s="576"/>
      <c r="I27" s="580"/>
      <c r="J27" s="578"/>
      <c r="K27" s="578"/>
      <c r="L27" s="578"/>
      <c r="M27" s="578"/>
      <c r="N27" s="578"/>
      <c r="O27" s="578"/>
      <c r="P27" s="578"/>
      <c r="Q27" s="578"/>
      <c r="R27" s="578"/>
      <c r="S27" s="578"/>
      <c r="T27" s="578"/>
    </row>
    <row r="28" spans="1:20" s="173" customFormat="1" ht="14.25" customHeight="1">
      <c r="A28" s="208"/>
      <c r="B28" s="581"/>
      <c r="C28" s="575"/>
      <c r="D28" s="575"/>
      <c r="E28" s="575"/>
      <c r="F28" s="575"/>
      <c r="G28" s="576"/>
      <c r="H28" s="576"/>
      <c r="I28" s="580"/>
      <c r="J28" s="578"/>
      <c r="K28" s="578"/>
      <c r="L28" s="578"/>
      <c r="M28" s="578"/>
      <c r="N28" s="578"/>
      <c r="O28" s="578"/>
      <c r="P28" s="578"/>
      <c r="Q28" s="578"/>
      <c r="R28" s="578"/>
      <c r="S28" s="578"/>
      <c r="T28" s="578"/>
    </row>
    <row r="29" spans="1:20" s="173" customFormat="1" ht="14.25" customHeight="1">
      <c r="A29" s="208"/>
      <c r="B29" s="581"/>
      <c r="C29" s="575"/>
      <c r="D29" s="575"/>
      <c r="E29" s="575"/>
      <c r="F29" s="575"/>
      <c r="G29" s="576"/>
      <c r="H29" s="576"/>
      <c r="I29" s="580"/>
      <c r="J29" s="578"/>
      <c r="K29" s="578"/>
      <c r="L29" s="578"/>
      <c r="M29" s="578"/>
      <c r="N29" s="578"/>
      <c r="O29" s="578"/>
      <c r="P29" s="578"/>
      <c r="Q29" s="578"/>
      <c r="R29" s="578"/>
      <c r="S29" s="578"/>
      <c r="T29" s="578"/>
    </row>
    <row r="30" spans="1:20" s="173" customFormat="1" ht="18">
      <c r="A30" s="208"/>
      <c r="B30" s="581"/>
      <c r="C30" s="575"/>
      <c r="D30" s="575"/>
      <c r="E30" s="575"/>
      <c r="F30" s="575"/>
      <c r="G30" s="576"/>
      <c r="H30" s="576"/>
      <c r="I30" s="580"/>
      <c r="J30" s="578"/>
      <c r="K30" s="578"/>
      <c r="L30" s="578"/>
      <c r="M30" s="578"/>
      <c r="N30" s="578"/>
      <c r="O30" s="578"/>
      <c r="P30" s="578"/>
      <c r="Q30" s="578"/>
      <c r="R30" s="578"/>
      <c r="S30" s="578"/>
      <c r="T30" s="578"/>
    </row>
    <row r="31" spans="1:20" s="173" customFormat="1" ht="18">
      <c r="A31" s="208"/>
      <c r="B31" s="581"/>
      <c r="C31" s="575"/>
      <c r="D31" s="575"/>
      <c r="E31" s="575"/>
      <c r="F31" s="575"/>
      <c r="G31" s="576"/>
      <c r="H31" s="576"/>
      <c r="I31" s="580"/>
      <c r="J31" s="578"/>
      <c r="K31" s="578"/>
      <c r="L31" s="578"/>
      <c r="M31" s="578"/>
      <c r="N31" s="578"/>
      <c r="O31" s="578"/>
      <c r="P31" s="578"/>
      <c r="Q31" s="578"/>
      <c r="R31" s="578"/>
      <c r="S31" s="578"/>
      <c r="T31" s="578"/>
    </row>
    <row r="32" spans="1:20" s="173" customFormat="1" ht="18">
      <c r="A32" s="208"/>
      <c r="B32" s="581"/>
      <c r="C32" s="575"/>
      <c r="D32" s="575"/>
      <c r="E32" s="575"/>
      <c r="F32" s="575"/>
      <c r="G32" s="576"/>
      <c r="H32" s="576"/>
      <c r="I32" s="580"/>
      <c r="J32" s="578"/>
      <c r="K32" s="578"/>
      <c r="L32" s="578"/>
      <c r="M32" s="578"/>
      <c r="N32" s="578"/>
      <c r="O32" s="578"/>
      <c r="P32" s="578"/>
      <c r="Q32" s="578"/>
      <c r="R32" s="578"/>
      <c r="S32" s="578"/>
      <c r="T32" s="578"/>
    </row>
    <row r="33" spans="1:20" s="173" customFormat="1" ht="18" customHeight="1">
      <c r="A33" s="208"/>
      <c r="B33" s="581"/>
      <c r="C33" s="575"/>
      <c r="D33" s="575"/>
      <c r="E33" s="575"/>
      <c r="F33" s="575"/>
      <c r="G33" s="576"/>
      <c r="H33" s="576"/>
      <c r="I33" s="580"/>
      <c r="J33" s="578"/>
      <c r="K33" s="578"/>
      <c r="L33" s="578"/>
      <c r="M33" s="578"/>
      <c r="N33" s="578"/>
      <c r="O33" s="578"/>
      <c r="P33" s="578"/>
      <c r="Q33" s="578"/>
      <c r="R33" s="578"/>
      <c r="S33" s="578"/>
      <c r="T33" s="578"/>
    </row>
    <row r="34" spans="1:20" s="173" customFormat="1" ht="18">
      <c r="A34" s="208"/>
      <c r="B34" s="581"/>
      <c r="C34" s="575"/>
      <c r="D34" s="575"/>
      <c r="E34" s="575"/>
      <c r="F34" s="575"/>
      <c r="G34" s="576"/>
      <c r="H34" s="576"/>
      <c r="I34" s="580"/>
      <c r="J34" s="578"/>
      <c r="K34" s="578"/>
      <c r="L34" s="578"/>
      <c r="M34" s="578"/>
      <c r="N34" s="578"/>
      <c r="O34" s="578"/>
      <c r="P34" s="578"/>
      <c r="Q34" s="578"/>
      <c r="R34" s="578"/>
      <c r="S34" s="578"/>
      <c r="T34" s="578"/>
    </row>
    <row r="35" spans="1:20" s="173" customFormat="1" ht="18">
      <c r="A35" s="208"/>
      <c r="B35" s="581"/>
      <c r="C35" s="575"/>
      <c r="D35" s="575"/>
      <c r="E35" s="575"/>
      <c r="F35" s="575"/>
      <c r="G35" s="576"/>
      <c r="H35" s="576"/>
      <c r="I35" s="580"/>
      <c r="J35" s="578"/>
      <c r="K35" s="578"/>
      <c r="L35" s="578"/>
      <c r="M35" s="578"/>
      <c r="N35" s="578"/>
      <c r="O35" s="578"/>
      <c r="P35" s="578"/>
      <c r="Q35" s="578"/>
      <c r="R35" s="578"/>
      <c r="S35" s="578"/>
      <c r="T35" s="578"/>
    </row>
    <row r="36" spans="1:20" s="173" customFormat="1" ht="18">
      <c r="A36" s="208"/>
      <c r="B36" s="581"/>
      <c r="C36" s="575"/>
      <c r="D36" s="575"/>
      <c r="E36" s="575"/>
      <c r="F36" s="575"/>
      <c r="G36" s="576"/>
      <c r="H36" s="576"/>
      <c r="I36" s="580"/>
      <c r="J36" s="578"/>
      <c r="K36" s="578"/>
      <c r="L36" s="578"/>
      <c r="M36" s="578"/>
      <c r="N36" s="578"/>
      <c r="O36" s="578"/>
      <c r="P36" s="578"/>
      <c r="Q36" s="578"/>
      <c r="R36" s="578"/>
      <c r="S36" s="578"/>
      <c r="T36" s="578"/>
    </row>
    <row r="37" spans="1:20" s="173" customFormat="1" ht="18">
      <c r="A37" s="208"/>
      <c r="B37" s="581"/>
      <c r="C37" s="575"/>
      <c r="D37" s="575"/>
      <c r="E37" s="575"/>
      <c r="F37" s="575"/>
      <c r="G37" s="576"/>
      <c r="H37" s="576"/>
      <c r="I37" s="580"/>
      <c r="J37" s="578"/>
      <c r="K37" s="578"/>
      <c r="L37" s="578"/>
      <c r="M37" s="578"/>
      <c r="N37" s="578"/>
      <c r="O37" s="578"/>
      <c r="P37" s="578"/>
      <c r="Q37" s="578"/>
      <c r="R37" s="578"/>
      <c r="S37" s="578"/>
      <c r="T37" s="578"/>
    </row>
    <row r="38" spans="1:20" s="173" customFormat="1" ht="18">
      <c r="A38" s="208"/>
      <c r="B38" s="581"/>
      <c r="C38" s="575"/>
      <c r="D38" s="575"/>
      <c r="E38" s="575"/>
      <c r="F38" s="575"/>
      <c r="G38" s="576"/>
      <c r="H38" s="576"/>
      <c r="I38" s="580"/>
      <c r="J38" s="578"/>
      <c r="K38" s="578"/>
      <c r="L38" s="578"/>
      <c r="M38" s="578"/>
      <c r="N38" s="578"/>
      <c r="O38" s="578"/>
      <c r="P38" s="578"/>
      <c r="Q38" s="578"/>
      <c r="R38" s="578"/>
      <c r="S38" s="578"/>
      <c r="T38" s="578"/>
    </row>
    <row r="39" spans="1:20" s="173" customFormat="1" ht="18">
      <c r="A39" s="208"/>
      <c r="B39" s="581"/>
      <c r="C39" s="575"/>
      <c r="D39" s="575"/>
      <c r="E39" s="575"/>
      <c r="F39" s="575"/>
      <c r="G39" s="576"/>
      <c r="H39" s="576"/>
      <c r="I39" s="580"/>
      <c r="J39" s="578"/>
      <c r="K39" s="578"/>
      <c r="L39" s="578"/>
      <c r="M39" s="578"/>
      <c r="N39" s="578"/>
      <c r="O39" s="578"/>
      <c r="P39" s="578"/>
      <c r="Q39" s="578"/>
      <c r="R39" s="578"/>
      <c r="S39" s="578"/>
      <c r="T39" s="578"/>
    </row>
    <row r="40" spans="1:20" s="173" customFormat="1" ht="18">
      <c r="A40" s="208"/>
      <c r="B40" s="581"/>
      <c r="C40" s="575"/>
      <c r="D40" s="575"/>
      <c r="E40" s="575"/>
      <c r="F40" s="575"/>
      <c r="G40" s="576"/>
      <c r="H40" s="576"/>
      <c r="I40" s="580"/>
      <c r="J40" s="578"/>
      <c r="K40" s="578"/>
      <c r="L40" s="578"/>
      <c r="M40" s="578"/>
      <c r="N40" s="578"/>
      <c r="O40" s="578"/>
      <c r="P40" s="578"/>
      <c r="Q40" s="578"/>
      <c r="R40" s="578"/>
      <c r="S40" s="578"/>
      <c r="T40" s="578"/>
    </row>
    <row r="41" spans="1:20" s="173" customFormat="1" ht="18">
      <c r="A41" s="208"/>
      <c r="B41" s="581"/>
      <c r="C41" s="575"/>
      <c r="D41" s="575"/>
      <c r="E41" s="575"/>
      <c r="F41" s="575"/>
      <c r="G41" s="576"/>
      <c r="H41" s="576"/>
      <c r="I41" s="580"/>
      <c r="J41" s="578"/>
      <c r="K41" s="578"/>
      <c r="L41" s="578"/>
      <c r="M41" s="578"/>
      <c r="N41" s="578"/>
      <c r="O41" s="578"/>
      <c r="P41" s="578"/>
      <c r="Q41" s="578"/>
      <c r="R41" s="578"/>
      <c r="S41" s="578"/>
      <c r="T41" s="578"/>
    </row>
    <row r="42" spans="1:20" customFormat="1" ht="18">
      <c r="A42" s="208"/>
      <c r="B42" s="579"/>
      <c r="C42" s="579"/>
      <c r="D42" s="579"/>
      <c r="E42" s="579"/>
      <c r="F42" s="579"/>
      <c r="G42" s="577"/>
      <c r="H42" s="577"/>
      <c r="I42" s="577"/>
      <c r="J42" s="582"/>
      <c r="K42" s="582"/>
      <c r="L42" s="582"/>
      <c r="M42" s="582"/>
      <c r="N42" s="582"/>
      <c r="O42" s="582"/>
      <c r="P42" s="582"/>
      <c r="Q42" s="582"/>
      <c r="R42" s="582"/>
      <c r="S42" s="582"/>
      <c r="T42" s="582"/>
    </row>
    <row r="43" spans="1:20" customFormat="1" ht="18">
      <c r="A43" s="208"/>
      <c r="B43" s="579"/>
      <c r="C43" s="579"/>
      <c r="D43" s="579"/>
      <c r="E43" s="579"/>
      <c r="F43" s="579"/>
      <c r="G43" s="577"/>
      <c r="H43" s="577"/>
      <c r="I43" s="577"/>
      <c r="J43" s="582"/>
      <c r="K43" s="582"/>
      <c r="L43" s="582"/>
      <c r="M43" s="582"/>
      <c r="N43" s="582"/>
      <c r="O43" s="582"/>
      <c r="P43" s="582"/>
      <c r="Q43" s="582"/>
      <c r="R43" s="582"/>
      <c r="S43" s="582"/>
      <c r="T43" s="582"/>
    </row>
    <row r="44" spans="1:20" customFormat="1" ht="18">
      <c r="A44" s="208"/>
      <c r="B44" s="579"/>
      <c r="C44" s="579"/>
      <c r="D44" s="579"/>
      <c r="E44" s="579"/>
      <c r="F44" s="579"/>
      <c r="G44" s="577"/>
      <c r="H44" s="577"/>
      <c r="I44" s="577"/>
      <c r="J44" s="582"/>
      <c r="K44" s="582"/>
      <c r="L44" s="582"/>
      <c r="M44" s="582"/>
      <c r="N44" s="582"/>
      <c r="O44" s="582"/>
      <c r="P44" s="582"/>
      <c r="Q44" s="582"/>
      <c r="R44" s="582"/>
      <c r="S44" s="582"/>
      <c r="T44" s="582"/>
    </row>
    <row r="45" spans="1:20" customFormat="1" ht="18">
      <c r="A45" s="208"/>
      <c r="B45" s="579"/>
      <c r="C45" s="579"/>
      <c r="D45" s="579"/>
      <c r="E45" s="579"/>
      <c r="F45" s="579"/>
      <c r="G45" s="577"/>
      <c r="H45" s="577"/>
      <c r="I45" s="577"/>
      <c r="J45" s="582"/>
      <c r="K45" s="582"/>
      <c r="L45" s="582"/>
      <c r="M45" s="582"/>
      <c r="N45" s="582"/>
      <c r="O45" s="582"/>
      <c r="P45" s="582"/>
      <c r="Q45" s="582"/>
      <c r="R45" s="582"/>
      <c r="S45" s="582"/>
      <c r="T45" s="582"/>
    </row>
    <row r="46" spans="1:20" customFormat="1" ht="18">
      <c r="A46" s="208"/>
      <c r="B46" s="579"/>
      <c r="C46" s="579"/>
      <c r="D46" s="579"/>
      <c r="E46" s="579"/>
      <c r="F46" s="579"/>
      <c r="G46" s="577"/>
      <c r="H46" s="577"/>
      <c r="I46" s="577"/>
      <c r="J46" s="582"/>
      <c r="K46" s="582"/>
      <c r="L46" s="582"/>
      <c r="M46" s="582"/>
      <c r="N46" s="582"/>
      <c r="O46" s="582"/>
      <c r="P46" s="582"/>
      <c r="Q46" s="582"/>
      <c r="R46" s="582"/>
      <c r="S46" s="582"/>
      <c r="T46" s="582"/>
    </row>
    <row r="47" spans="1:20" customFormat="1" ht="18">
      <c r="A47" s="208"/>
      <c r="B47" s="579"/>
      <c r="C47" s="579"/>
      <c r="D47" s="579"/>
      <c r="E47" s="579"/>
      <c r="F47" s="579"/>
      <c r="G47" s="577"/>
      <c r="H47" s="577"/>
      <c r="I47" s="577"/>
      <c r="J47" s="582"/>
      <c r="K47" s="582"/>
      <c r="L47" s="582"/>
      <c r="M47" s="582"/>
      <c r="N47" s="582"/>
      <c r="O47" s="582"/>
      <c r="P47" s="582"/>
      <c r="Q47" s="582"/>
      <c r="R47" s="582"/>
      <c r="S47" s="582"/>
      <c r="T47" s="582"/>
    </row>
    <row r="48" spans="1:20" customFormat="1" ht="18">
      <c r="A48" s="208"/>
      <c r="B48" s="579"/>
      <c r="C48" s="579"/>
      <c r="D48" s="579"/>
      <c r="E48" s="579"/>
      <c r="F48" s="579"/>
      <c r="G48" s="577"/>
      <c r="H48" s="577"/>
      <c r="I48" s="577"/>
      <c r="J48" s="582"/>
      <c r="K48" s="582"/>
      <c r="L48" s="582"/>
      <c r="M48" s="582"/>
      <c r="N48" s="582"/>
      <c r="O48" s="582"/>
      <c r="P48" s="582"/>
      <c r="Q48" s="582"/>
      <c r="R48" s="582"/>
      <c r="S48" s="582"/>
      <c r="T48" s="582"/>
    </row>
    <row r="49" spans="1:20" customFormat="1" ht="18">
      <c r="A49" s="208"/>
      <c r="B49" s="579"/>
      <c r="C49" s="579"/>
      <c r="D49" s="579"/>
      <c r="E49" s="579"/>
      <c r="F49" s="579"/>
      <c r="G49" s="577"/>
      <c r="H49" s="577"/>
      <c r="I49" s="577"/>
      <c r="J49" s="582"/>
      <c r="K49" s="582"/>
      <c r="L49" s="582"/>
      <c r="M49" s="582"/>
      <c r="N49" s="582"/>
      <c r="O49" s="582"/>
      <c r="P49" s="582"/>
      <c r="Q49" s="582"/>
      <c r="R49" s="582"/>
      <c r="S49" s="582"/>
      <c r="T49" s="582"/>
    </row>
    <row r="50" spans="1:20" customFormat="1" ht="20.25">
      <c r="A50" s="208"/>
      <c r="B50" s="579"/>
      <c r="C50" s="961" t="s">
        <v>512</v>
      </c>
      <c r="D50" s="961"/>
      <c r="E50" s="961"/>
      <c r="F50" s="961"/>
      <c r="G50" s="961"/>
      <c r="H50" s="961"/>
      <c r="I50" s="961"/>
      <c r="J50" s="582"/>
      <c r="K50" s="582"/>
      <c r="L50" s="582"/>
      <c r="M50" s="582"/>
      <c r="N50" s="582"/>
      <c r="O50" s="582"/>
      <c r="P50" s="582"/>
      <c r="Q50" s="582"/>
      <c r="R50" s="582"/>
      <c r="S50" s="582"/>
      <c r="T50" s="582"/>
    </row>
    <row r="51" spans="1:20" customFormat="1" ht="18">
      <c r="A51" s="208"/>
      <c r="B51" s="579"/>
      <c r="C51" s="579"/>
      <c r="D51" s="579"/>
      <c r="E51" s="579"/>
      <c r="F51" s="579"/>
      <c r="G51" s="577"/>
      <c r="H51" s="577"/>
      <c r="I51" s="577"/>
      <c r="J51" s="582"/>
      <c r="K51" s="582"/>
      <c r="L51" s="582"/>
      <c r="M51" s="582"/>
      <c r="N51" s="582"/>
      <c r="O51" s="582"/>
      <c r="P51" s="582"/>
      <c r="Q51" s="582"/>
      <c r="R51" s="582"/>
      <c r="S51" s="582"/>
      <c r="T51" s="582"/>
    </row>
    <row r="52" spans="1:20" customFormat="1" ht="18">
      <c r="A52" s="208"/>
      <c r="B52" s="579"/>
      <c r="C52" s="579"/>
      <c r="D52" s="579"/>
      <c r="E52" s="579"/>
      <c r="F52" s="579"/>
      <c r="G52" s="577"/>
      <c r="H52" s="577"/>
      <c r="I52" s="577"/>
      <c r="J52" s="582"/>
      <c r="K52" s="582"/>
      <c r="L52" s="582"/>
      <c r="M52" s="582"/>
      <c r="N52" s="582"/>
      <c r="O52" s="582"/>
      <c r="P52" s="582"/>
      <c r="Q52" s="582"/>
      <c r="R52" s="582"/>
      <c r="S52" s="582"/>
      <c r="T52" s="582"/>
    </row>
    <row r="53" spans="1:20" customFormat="1" ht="18">
      <c r="A53" s="208"/>
      <c r="B53" s="579"/>
      <c r="C53" s="579"/>
      <c r="D53" s="579"/>
      <c r="E53" s="579"/>
      <c r="F53" s="579"/>
      <c r="G53" s="577"/>
      <c r="H53" s="577"/>
      <c r="I53" s="577"/>
      <c r="J53" s="582"/>
      <c r="K53" s="582"/>
      <c r="L53" s="582"/>
      <c r="M53" s="582"/>
      <c r="N53" s="582"/>
      <c r="O53" s="582"/>
      <c r="P53" s="582"/>
      <c r="Q53" s="582"/>
      <c r="R53" s="582"/>
      <c r="S53" s="582"/>
      <c r="T53" s="582"/>
    </row>
    <row r="54" spans="1:20" customFormat="1" ht="18">
      <c r="A54" s="208"/>
      <c r="B54" s="579"/>
      <c r="C54" s="579"/>
      <c r="D54" s="579"/>
      <c r="E54" s="579"/>
      <c r="F54" s="579"/>
      <c r="G54" s="577"/>
      <c r="H54" s="577"/>
      <c r="I54" s="577"/>
      <c r="J54" s="582"/>
      <c r="K54" s="582"/>
      <c r="L54" s="582"/>
      <c r="M54" s="582"/>
      <c r="N54" s="582"/>
      <c r="O54" s="582"/>
      <c r="P54" s="582"/>
      <c r="Q54" s="582"/>
      <c r="R54" s="582"/>
      <c r="S54" s="582"/>
      <c r="T54" s="582"/>
    </row>
    <row r="55" spans="1:20" customFormat="1" ht="18">
      <c r="A55" s="208"/>
      <c r="B55" s="579"/>
      <c r="C55" s="579"/>
      <c r="D55" s="579"/>
      <c r="E55" s="579"/>
      <c r="F55" s="579"/>
      <c r="G55" s="577"/>
      <c r="H55" s="577"/>
      <c r="I55" s="577"/>
      <c r="J55" s="582"/>
      <c r="K55" s="582"/>
      <c r="L55" s="582"/>
      <c r="M55" s="582"/>
      <c r="N55" s="582"/>
      <c r="O55" s="582"/>
      <c r="P55" s="582"/>
      <c r="Q55" s="582"/>
      <c r="R55" s="582"/>
      <c r="S55" s="582"/>
      <c r="T55" s="582"/>
    </row>
    <row r="56" spans="1:20" customFormat="1" ht="18">
      <c r="A56" s="208"/>
      <c r="B56" s="579"/>
      <c r="C56" s="579"/>
      <c r="D56" s="579"/>
      <c r="E56" s="579"/>
      <c r="F56" s="579"/>
      <c r="G56" s="577"/>
      <c r="H56" s="577"/>
      <c r="I56" s="577"/>
      <c r="J56" s="582"/>
      <c r="K56" s="582"/>
      <c r="L56" s="582"/>
      <c r="M56" s="582"/>
      <c r="N56" s="582"/>
      <c r="O56" s="582"/>
      <c r="P56" s="582"/>
      <c r="Q56" s="582"/>
      <c r="R56" s="582"/>
      <c r="S56" s="582"/>
      <c r="T56" s="582"/>
    </row>
    <row r="57" spans="1:20" customFormat="1" ht="18">
      <c r="A57" s="145"/>
      <c r="B57" s="577"/>
      <c r="C57" s="577"/>
      <c r="D57" s="577"/>
      <c r="E57" s="577"/>
      <c r="F57" s="577"/>
      <c r="G57" s="577"/>
      <c r="H57" s="577"/>
      <c r="I57" s="577"/>
      <c r="J57" s="582"/>
      <c r="K57" s="582"/>
      <c r="L57" s="582"/>
      <c r="M57" s="582"/>
      <c r="N57" s="582"/>
      <c r="O57" s="582"/>
      <c r="P57" s="582"/>
      <c r="Q57" s="582"/>
      <c r="R57" s="582"/>
      <c r="S57" s="582"/>
      <c r="T57" s="582"/>
    </row>
    <row r="58" spans="1:20" customFormat="1" ht="18">
      <c r="A58" s="145"/>
      <c r="B58" s="577"/>
      <c r="C58" s="577"/>
      <c r="D58" s="577"/>
      <c r="E58" s="577"/>
      <c r="F58" s="577"/>
      <c r="G58" s="577"/>
      <c r="H58" s="577"/>
      <c r="I58" s="577"/>
      <c r="J58" s="582"/>
      <c r="K58" s="582"/>
      <c r="L58" s="582"/>
      <c r="M58" s="582"/>
      <c r="N58" s="582"/>
      <c r="O58" s="582"/>
      <c r="P58" s="582"/>
      <c r="Q58" s="582"/>
      <c r="R58" s="582"/>
      <c r="S58" s="582"/>
      <c r="T58" s="582"/>
    </row>
    <row r="59" spans="1:20" customFormat="1" ht="18">
      <c r="A59" s="145"/>
      <c r="B59" s="577"/>
      <c r="C59" s="577"/>
      <c r="D59" s="577"/>
      <c r="E59" s="577"/>
      <c r="F59" s="577"/>
      <c r="G59" s="577"/>
      <c r="H59" s="577"/>
      <c r="I59" s="577"/>
      <c r="J59" s="582"/>
      <c r="K59" s="582"/>
      <c r="L59" s="582"/>
      <c r="M59" s="582"/>
      <c r="N59" s="582"/>
      <c r="O59" s="582"/>
      <c r="P59" s="582"/>
      <c r="Q59" s="582"/>
      <c r="R59" s="582"/>
      <c r="S59" s="582"/>
      <c r="T59" s="582"/>
    </row>
    <row r="60" spans="1:20" customFormat="1" ht="18">
      <c r="A60" s="145"/>
      <c r="B60" s="577"/>
      <c r="C60" s="577"/>
      <c r="D60" s="577"/>
      <c r="E60" s="577"/>
      <c r="F60" s="577"/>
      <c r="G60" s="577"/>
      <c r="H60" s="577"/>
      <c r="I60" s="577"/>
      <c r="J60" s="582"/>
      <c r="K60" s="582"/>
      <c r="L60" s="582"/>
      <c r="M60" s="582"/>
      <c r="N60" s="582"/>
      <c r="O60" s="582"/>
      <c r="P60" s="582"/>
      <c r="Q60" s="582"/>
      <c r="R60" s="582"/>
      <c r="S60" s="582"/>
      <c r="T60" s="582"/>
    </row>
    <row r="61" spans="1:20" customFormat="1" ht="18">
      <c r="A61" s="145"/>
      <c r="B61" s="577"/>
      <c r="C61" s="577"/>
      <c r="D61" s="577"/>
      <c r="E61" s="577"/>
      <c r="F61" s="577"/>
      <c r="G61" s="577"/>
      <c r="H61" s="577"/>
      <c r="I61" s="577"/>
      <c r="J61" s="582"/>
      <c r="K61" s="582"/>
      <c r="L61" s="582"/>
      <c r="M61" s="582"/>
      <c r="N61" s="582"/>
      <c r="O61" s="582"/>
      <c r="P61" s="582"/>
      <c r="Q61" s="582"/>
      <c r="R61" s="582"/>
      <c r="S61" s="582"/>
      <c r="T61" s="582"/>
    </row>
    <row r="62" spans="1:20" customFormat="1" ht="18">
      <c r="A62" s="145"/>
      <c r="B62" s="577"/>
      <c r="C62" s="577"/>
      <c r="D62" s="577"/>
      <c r="E62" s="577"/>
      <c r="F62" s="577"/>
      <c r="G62" s="577"/>
      <c r="H62" s="577"/>
      <c r="I62" s="577"/>
      <c r="J62" s="582"/>
      <c r="K62" s="582"/>
      <c r="L62" s="582"/>
      <c r="M62" s="582"/>
      <c r="N62" s="582"/>
      <c r="O62" s="582"/>
      <c r="P62" s="582"/>
      <c r="Q62" s="582"/>
      <c r="R62" s="582"/>
      <c r="S62" s="582"/>
      <c r="T62" s="582"/>
    </row>
    <row r="63" spans="1:20" customFormat="1" ht="18">
      <c r="A63" s="145"/>
      <c r="B63" s="577"/>
      <c r="C63" s="577"/>
      <c r="D63" s="577"/>
      <c r="E63" s="577"/>
      <c r="F63" s="577"/>
      <c r="G63" s="577"/>
      <c r="H63" s="577"/>
      <c r="I63" s="577"/>
      <c r="J63" s="582"/>
      <c r="K63" s="582"/>
      <c r="L63" s="582"/>
      <c r="M63" s="582"/>
      <c r="N63" s="582"/>
      <c r="O63" s="582"/>
      <c r="P63" s="582"/>
      <c r="Q63" s="582"/>
      <c r="R63" s="582"/>
      <c r="S63" s="582"/>
      <c r="T63" s="582"/>
    </row>
    <row r="64" spans="1:20" customFormat="1" ht="18">
      <c r="A64" s="145"/>
      <c r="B64" s="577"/>
      <c r="C64" s="577"/>
      <c r="D64" s="577"/>
      <c r="E64" s="577"/>
      <c r="F64" s="577"/>
      <c r="G64" s="577"/>
      <c r="H64" s="577"/>
      <c r="I64" s="577"/>
      <c r="J64" s="582"/>
      <c r="K64" s="582"/>
      <c r="L64" s="582"/>
      <c r="M64" s="582"/>
      <c r="N64" s="582"/>
      <c r="O64" s="582"/>
      <c r="P64" s="582"/>
      <c r="Q64" s="582"/>
      <c r="R64" s="582"/>
      <c r="S64" s="582"/>
      <c r="T64" s="582"/>
    </row>
    <row r="65" spans="1:20" customFormat="1" ht="18">
      <c r="A65" s="145"/>
      <c r="B65" s="577"/>
      <c r="C65" s="577"/>
      <c r="D65" s="577"/>
      <c r="E65" s="577"/>
      <c r="F65" s="577"/>
      <c r="G65" s="577"/>
      <c r="H65" s="577"/>
      <c r="I65" s="577"/>
      <c r="J65" s="582"/>
      <c r="K65" s="582"/>
      <c r="L65" s="582"/>
      <c r="M65" s="582"/>
      <c r="N65" s="582"/>
      <c r="O65" s="582"/>
      <c r="P65" s="582"/>
      <c r="Q65" s="582"/>
      <c r="R65" s="582"/>
      <c r="S65" s="582"/>
      <c r="T65" s="582"/>
    </row>
    <row r="66" spans="1:20" customFormat="1" ht="18">
      <c r="A66" s="145"/>
      <c r="B66" s="577"/>
      <c r="C66" s="577"/>
      <c r="D66" s="577"/>
      <c r="E66" s="577"/>
      <c r="F66" s="577"/>
      <c r="G66" s="577"/>
      <c r="H66" s="577"/>
      <c r="I66" s="577"/>
      <c r="J66" s="582"/>
      <c r="K66" s="582"/>
      <c r="L66" s="582"/>
      <c r="M66" s="582"/>
      <c r="N66" s="582"/>
      <c r="O66" s="582"/>
      <c r="P66" s="582"/>
      <c r="Q66" s="582"/>
      <c r="R66" s="582"/>
      <c r="S66" s="582"/>
      <c r="T66" s="582"/>
    </row>
    <row r="67" spans="1:20" customFormat="1" ht="18">
      <c r="A67" s="145"/>
      <c r="B67" s="577"/>
      <c r="C67" s="577"/>
      <c r="D67" s="577"/>
      <c r="E67" s="577"/>
      <c r="F67" s="577"/>
      <c r="G67" s="577"/>
      <c r="H67" s="577"/>
      <c r="I67" s="577"/>
      <c r="J67" s="582"/>
      <c r="K67" s="582"/>
      <c r="L67" s="582"/>
      <c r="M67" s="582"/>
      <c r="N67" s="582"/>
      <c r="O67" s="582"/>
      <c r="P67" s="582"/>
      <c r="Q67" s="582"/>
      <c r="R67" s="582"/>
      <c r="S67" s="582"/>
      <c r="T67" s="582"/>
    </row>
    <row r="68" spans="1:20" customFormat="1" ht="18">
      <c r="A68" s="145"/>
      <c r="B68" s="577"/>
      <c r="C68" s="577"/>
      <c r="D68" s="577"/>
      <c r="E68" s="577"/>
      <c r="F68" s="577"/>
      <c r="G68" s="577"/>
      <c r="H68" s="577"/>
      <c r="I68" s="577"/>
      <c r="J68" s="582"/>
      <c r="K68" s="582"/>
      <c r="L68" s="582"/>
      <c r="M68" s="582"/>
      <c r="N68" s="582"/>
      <c r="O68" s="582"/>
      <c r="P68" s="582"/>
      <c r="Q68" s="582"/>
      <c r="R68" s="582"/>
      <c r="S68" s="582"/>
      <c r="T68" s="582"/>
    </row>
    <row r="69" spans="1:20" customFormat="1" ht="18">
      <c r="A69" s="145"/>
      <c r="B69" s="577"/>
      <c r="C69" s="577"/>
      <c r="D69" s="577"/>
      <c r="E69" s="577"/>
      <c r="F69" s="577"/>
      <c r="G69" s="577"/>
      <c r="H69" s="577"/>
      <c r="I69" s="577"/>
      <c r="J69" s="582"/>
      <c r="K69" s="582"/>
      <c r="L69" s="582"/>
      <c r="M69" s="582"/>
      <c r="N69" s="582"/>
      <c r="O69" s="582"/>
      <c r="P69" s="582"/>
      <c r="Q69" s="582"/>
      <c r="R69" s="582"/>
      <c r="S69" s="582"/>
      <c r="T69" s="582"/>
    </row>
    <row r="70" spans="1:20" customFormat="1" ht="18">
      <c r="A70" s="145"/>
      <c r="B70" s="577"/>
      <c r="C70" s="577"/>
      <c r="D70" s="577"/>
      <c r="E70" s="577"/>
      <c r="F70" s="577"/>
      <c r="G70" s="577"/>
      <c r="H70" s="577"/>
      <c r="I70" s="577"/>
      <c r="J70" s="582"/>
      <c r="K70" s="582"/>
      <c r="L70" s="582"/>
      <c r="M70" s="582"/>
      <c r="N70" s="582"/>
      <c r="O70" s="582"/>
      <c r="P70" s="582"/>
      <c r="Q70" s="582"/>
      <c r="R70" s="582"/>
      <c r="S70" s="582"/>
      <c r="T70" s="582"/>
    </row>
    <row r="71" spans="1:20" customFormat="1" ht="18">
      <c r="A71" s="145"/>
      <c r="B71" s="577"/>
      <c r="C71" s="577"/>
      <c r="D71" s="577"/>
      <c r="E71" s="577"/>
      <c r="F71" s="577"/>
      <c r="G71" s="577"/>
      <c r="H71" s="577"/>
      <c r="I71" s="577"/>
      <c r="J71" s="582"/>
      <c r="K71" s="582"/>
      <c r="L71" s="582"/>
      <c r="M71" s="582"/>
      <c r="N71" s="582"/>
      <c r="O71" s="582"/>
      <c r="P71" s="582"/>
      <c r="Q71" s="582"/>
      <c r="R71" s="582"/>
      <c r="S71" s="582"/>
      <c r="T71" s="582"/>
    </row>
    <row r="72" spans="1:20" customFormat="1" ht="18">
      <c r="A72" s="145"/>
      <c r="B72" s="577"/>
      <c r="C72" s="577"/>
      <c r="D72" s="577"/>
      <c r="E72" s="577"/>
      <c r="F72" s="577"/>
      <c r="G72" s="577"/>
      <c r="H72" s="577"/>
      <c r="I72" s="577"/>
      <c r="J72" s="582"/>
      <c r="K72" s="582"/>
      <c r="L72" s="582"/>
      <c r="M72" s="582"/>
      <c r="N72" s="582"/>
      <c r="O72" s="582"/>
      <c r="P72" s="582"/>
      <c r="Q72" s="582"/>
      <c r="R72" s="582"/>
      <c r="S72" s="582"/>
      <c r="T72" s="582"/>
    </row>
    <row r="73" spans="1:20" customFormat="1" ht="18">
      <c r="A73" s="145"/>
      <c r="B73" s="577"/>
      <c r="C73" s="577"/>
      <c r="D73" s="577"/>
      <c r="E73" s="577"/>
      <c r="F73" s="577"/>
      <c r="G73" s="577"/>
      <c r="H73" s="577"/>
      <c r="I73" s="577"/>
      <c r="J73" s="582"/>
      <c r="K73" s="582"/>
      <c r="L73" s="582"/>
      <c r="M73" s="582"/>
      <c r="N73" s="582"/>
      <c r="O73" s="582"/>
      <c r="P73" s="582"/>
      <c r="Q73" s="582"/>
      <c r="R73" s="582"/>
      <c r="S73" s="582"/>
      <c r="T73" s="582"/>
    </row>
    <row r="74" spans="1:20" customFormat="1" ht="18">
      <c r="A74" s="145"/>
      <c r="B74" s="577"/>
      <c r="C74" s="577"/>
      <c r="D74" s="577"/>
      <c r="E74" s="577"/>
      <c r="F74" s="577"/>
      <c r="G74" s="577"/>
      <c r="H74" s="577"/>
      <c r="I74" s="577"/>
      <c r="J74" s="582"/>
      <c r="K74" s="582"/>
      <c r="L74" s="582"/>
      <c r="M74" s="582"/>
      <c r="N74" s="582"/>
      <c r="O74" s="582"/>
      <c r="P74" s="582"/>
      <c r="Q74" s="582"/>
      <c r="R74" s="582"/>
      <c r="S74" s="582"/>
      <c r="T74" s="582"/>
    </row>
    <row r="75" spans="1:20" customFormat="1" ht="18">
      <c r="A75" s="145"/>
      <c r="B75" s="577"/>
      <c r="C75" s="577"/>
      <c r="D75" s="577"/>
      <c r="E75" s="577"/>
      <c r="F75" s="577"/>
      <c r="G75" s="577"/>
      <c r="H75" s="577"/>
      <c r="I75" s="577"/>
      <c r="J75" s="582"/>
      <c r="K75" s="582"/>
      <c r="L75" s="582"/>
      <c r="M75" s="582"/>
      <c r="N75" s="582"/>
      <c r="O75" s="582"/>
      <c r="P75" s="582"/>
      <c r="Q75" s="582"/>
      <c r="R75" s="582"/>
      <c r="S75" s="582"/>
      <c r="T75" s="582"/>
    </row>
    <row r="76" spans="1:20" customFormat="1" ht="18">
      <c r="A76" s="145"/>
      <c r="B76" s="577"/>
      <c r="C76" s="577"/>
      <c r="D76" s="577"/>
      <c r="E76" s="577"/>
      <c r="F76" s="577"/>
      <c r="G76" s="577"/>
      <c r="H76" s="577"/>
      <c r="I76" s="577"/>
      <c r="J76" s="582"/>
      <c r="K76" s="582"/>
      <c r="L76" s="582"/>
      <c r="M76" s="582"/>
      <c r="N76" s="582"/>
      <c r="O76" s="582"/>
      <c r="P76" s="582"/>
      <c r="Q76" s="582"/>
      <c r="R76" s="582"/>
      <c r="S76" s="582"/>
      <c r="T76" s="582"/>
    </row>
    <row r="77" spans="1:20" customFormat="1" ht="18">
      <c r="A77" s="145"/>
      <c r="B77" s="577"/>
      <c r="C77" s="577"/>
      <c r="D77" s="577"/>
      <c r="E77" s="577"/>
      <c r="F77" s="577"/>
      <c r="G77" s="577"/>
      <c r="H77" s="577"/>
      <c r="I77" s="577"/>
      <c r="J77" s="582"/>
      <c r="K77" s="582"/>
      <c r="L77" s="582"/>
      <c r="M77" s="582"/>
      <c r="N77" s="582"/>
      <c r="O77" s="582"/>
      <c r="P77" s="582"/>
      <c r="Q77" s="582"/>
      <c r="R77" s="582"/>
      <c r="S77" s="582"/>
      <c r="T77" s="582"/>
    </row>
    <row r="78" spans="1:20" customFormat="1" ht="18">
      <c r="A78" s="145"/>
      <c r="B78" s="577"/>
      <c r="C78" s="577"/>
      <c r="D78" s="577"/>
      <c r="E78" s="577"/>
      <c r="F78" s="577"/>
      <c r="G78" s="577"/>
      <c r="H78" s="577"/>
      <c r="I78" s="577"/>
      <c r="J78" s="582"/>
      <c r="K78" s="582"/>
      <c r="L78" s="582"/>
      <c r="M78" s="582"/>
      <c r="N78" s="582"/>
      <c r="O78" s="582"/>
      <c r="P78" s="582"/>
      <c r="Q78" s="582"/>
      <c r="R78" s="582"/>
      <c r="S78" s="582"/>
      <c r="T78" s="582"/>
    </row>
    <row r="79" spans="1:20" customFormat="1" ht="51" customHeight="1">
      <c r="A79" s="145"/>
      <c r="B79" s="577"/>
      <c r="C79" s="962" t="s">
        <v>513</v>
      </c>
      <c r="D79" s="962"/>
      <c r="E79" s="962"/>
      <c r="F79" s="962"/>
      <c r="G79" s="962"/>
      <c r="H79" s="962"/>
      <c r="I79" s="962"/>
      <c r="J79" s="582"/>
      <c r="K79" s="582"/>
      <c r="L79" s="582"/>
      <c r="M79" s="582"/>
      <c r="N79" s="582"/>
      <c r="O79" s="582"/>
      <c r="P79" s="582"/>
      <c r="Q79" s="582"/>
      <c r="R79" s="582"/>
      <c r="S79" s="582"/>
      <c r="T79" s="582"/>
    </row>
    <row r="80" spans="1:20" customFormat="1" ht="43.5" customHeight="1">
      <c r="A80" s="145"/>
      <c r="B80" s="577"/>
      <c r="C80" s="958" t="s">
        <v>539</v>
      </c>
      <c r="D80" s="958"/>
      <c r="E80" s="958"/>
      <c r="F80" s="958"/>
      <c r="G80" s="958"/>
      <c r="H80" s="958"/>
      <c r="I80" s="958"/>
      <c r="J80" s="582"/>
      <c r="K80" s="582"/>
      <c r="L80" s="582"/>
      <c r="M80" s="582"/>
      <c r="N80" s="582"/>
      <c r="O80" s="582"/>
      <c r="P80" s="582"/>
      <c r="Q80" s="582"/>
      <c r="R80" s="582"/>
      <c r="S80" s="582"/>
      <c r="T80" s="582"/>
    </row>
    <row r="81" spans="1:20" customFormat="1" ht="18">
      <c r="A81" s="145"/>
      <c r="B81" s="577"/>
      <c r="C81" s="577"/>
      <c r="D81" s="577"/>
      <c r="E81" s="577"/>
      <c r="F81" s="577"/>
      <c r="G81" s="577"/>
      <c r="H81" s="577"/>
      <c r="I81" s="577"/>
      <c r="J81" s="582"/>
      <c r="K81" s="582"/>
      <c r="L81" s="582"/>
      <c r="M81" s="582"/>
      <c r="N81" s="582"/>
      <c r="O81" s="582"/>
      <c r="P81" s="582"/>
      <c r="Q81" s="582"/>
      <c r="R81" s="582"/>
      <c r="S81" s="582"/>
      <c r="T81" s="582"/>
    </row>
    <row r="82" spans="1:20" customFormat="1" ht="18">
      <c r="A82" s="145"/>
      <c r="B82" s="577"/>
      <c r="C82" s="577"/>
      <c r="D82" s="577"/>
      <c r="E82" s="577"/>
      <c r="F82" s="577"/>
      <c r="G82" s="577"/>
      <c r="H82" s="577"/>
      <c r="I82" s="577"/>
      <c r="J82" s="582"/>
      <c r="K82" s="582"/>
      <c r="L82" s="582"/>
      <c r="M82" s="582"/>
      <c r="N82" s="582"/>
      <c r="O82" s="582"/>
      <c r="P82" s="582"/>
      <c r="Q82" s="582"/>
      <c r="R82" s="582"/>
      <c r="S82" s="582"/>
      <c r="T82" s="582"/>
    </row>
    <row r="83" spans="1:20" customFormat="1" ht="18">
      <c r="A83" s="145"/>
      <c r="B83" s="577"/>
      <c r="C83" s="577"/>
      <c r="D83" s="577"/>
      <c r="E83" s="577"/>
      <c r="F83" s="577"/>
      <c r="G83" s="577"/>
      <c r="H83" s="577"/>
      <c r="I83" s="577"/>
      <c r="J83" s="582"/>
      <c r="K83" s="582"/>
      <c r="L83" s="582"/>
      <c r="M83" s="582"/>
      <c r="N83" s="582"/>
      <c r="O83" s="582"/>
      <c r="P83" s="582"/>
      <c r="Q83" s="582"/>
      <c r="R83" s="582"/>
      <c r="S83" s="582"/>
      <c r="T83" s="582"/>
    </row>
    <row r="84" spans="1:20" customFormat="1" ht="18">
      <c r="A84" s="145"/>
      <c r="B84" s="577"/>
      <c r="C84" s="577"/>
      <c r="D84" s="577"/>
      <c r="E84" s="577"/>
      <c r="F84" s="577"/>
      <c r="G84" s="577"/>
      <c r="H84" s="577"/>
      <c r="I84" s="577"/>
      <c r="J84" s="582"/>
      <c r="K84" s="582"/>
      <c r="L84" s="582"/>
      <c r="M84" s="582"/>
      <c r="N84" s="582"/>
      <c r="O84" s="582"/>
      <c r="P84" s="582"/>
      <c r="Q84" s="582"/>
      <c r="R84" s="582"/>
      <c r="S84" s="582"/>
      <c r="T84" s="582"/>
    </row>
    <row r="85" spans="1:20" customFormat="1" ht="18">
      <c r="A85" s="145"/>
      <c r="B85" s="577"/>
      <c r="C85" s="577"/>
      <c r="D85" s="577"/>
      <c r="E85" s="577"/>
      <c r="F85" s="577"/>
      <c r="G85" s="577"/>
      <c r="H85" s="577"/>
      <c r="I85" s="577"/>
      <c r="J85" s="582"/>
      <c r="K85" s="582"/>
      <c r="L85" s="582"/>
      <c r="M85" s="582"/>
      <c r="N85" s="582"/>
      <c r="O85" s="582"/>
      <c r="P85" s="582"/>
      <c r="Q85" s="582"/>
      <c r="R85" s="582"/>
      <c r="S85" s="582"/>
      <c r="T85" s="582"/>
    </row>
    <row r="86" spans="1:20" customFormat="1" ht="18">
      <c r="A86" s="145"/>
      <c r="B86" s="577"/>
      <c r="C86" s="577"/>
      <c r="D86" s="577"/>
      <c r="E86" s="577"/>
      <c r="F86" s="577"/>
      <c r="G86" s="577"/>
      <c r="H86" s="577"/>
      <c r="I86" s="577"/>
      <c r="J86" s="582"/>
      <c r="K86" s="582"/>
      <c r="L86" s="582"/>
      <c r="M86" s="582"/>
      <c r="N86" s="582"/>
      <c r="O86" s="582"/>
      <c r="P86" s="582"/>
      <c r="Q86" s="582"/>
      <c r="R86" s="582"/>
      <c r="S86" s="582"/>
      <c r="T86" s="582"/>
    </row>
    <row r="87" spans="1:20" customFormat="1" ht="18">
      <c r="A87" s="145"/>
      <c r="B87" s="577"/>
      <c r="C87" s="577"/>
      <c r="D87" s="577"/>
      <c r="E87" s="577"/>
      <c r="F87" s="577"/>
      <c r="G87" s="577"/>
      <c r="H87" s="577"/>
      <c r="I87" s="577"/>
      <c r="J87" s="582"/>
      <c r="K87" s="582"/>
      <c r="L87" s="582"/>
      <c r="M87" s="582"/>
      <c r="N87" s="582"/>
      <c r="O87" s="582"/>
      <c r="P87" s="582"/>
      <c r="Q87" s="582"/>
      <c r="R87" s="582"/>
      <c r="S87" s="582"/>
      <c r="T87" s="582"/>
    </row>
    <row r="88" spans="1:20" customFormat="1" ht="18">
      <c r="A88" s="145"/>
      <c r="B88" s="577"/>
      <c r="C88" s="577"/>
      <c r="D88" s="577"/>
      <c r="E88" s="577"/>
      <c r="F88" s="577"/>
      <c r="G88" s="577"/>
      <c r="H88" s="577"/>
      <c r="I88" s="577"/>
      <c r="J88" s="582"/>
      <c r="K88" s="582"/>
      <c r="L88" s="582"/>
      <c r="M88" s="582"/>
      <c r="N88" s="582"/>
      <c r="O88" s="582"/>
      <c r="P88" s="582"/>
      <c r="Q88" s="582"/>
      <c r="R88" s="582"/>
      <c r="S88" s="582"/>
      <c r="T88" s="582"/>
    </row>
    <row r="89" spans="1:20" customFormat="1" ht="18">
      <c r="A89" s="145"/>
      <c r="B89" s="577"/>
      <c r="C89" s="577"/>
      <c r="D89" s="577"/>
      <c r="E89" s="577"/>
      <c r="F89" s="577"/>
      <c r="G89" s="577"/>
      <c r="H89" s="577"/>
      <c r="I89" s="577"/>
      <c r="J89" s="582"/>
      <c r="K89" s="582"/>
      <c r="L89" s="582"/>
      <c r="M89" s="582"/>
      <c r="N89" s="582"/>
      <c r="O89" s="582"/>
      <c r="P89" s="582"/>
      <c r="Q89" s="582"/>
      <c r="R89" s="582"/>
      <c r="S89" s="582"/>
      <c r="T89" s="582"/>
    </row>
    <row r="90" spans="1:20" customFormat="1" ht="18">
      <c r="A90" s="145"/>
      <c r="B90" s="577"/>
      <c r="C90" s="577"/>
      <c r="D90" s="577"/>
      <c r="E90" s="577"/>
      <c r="F90" s="577"/>
      <c r="G90" s="577"/>
      <c r="H90" s="577"/>
      <c r="I90" s="577"/>
      <c r="J90" s="582"/>
      <c r="K90" s="582"/>
      <c r="L90" s="582"/>
      <c r="M90" s="582"/>
      <c r="N90" s="582"/>
      <c r="O90" s="582"/>
      <c r="P90" s="582"/>
      <c r="Q90" s="582"/>
      <c r="R90" s="582"/>
      <c r="S90" s="582"/>
      <c r="T90" s="582"/>
    </row>
    <row r="91" spans="1:20" customFormat="1" ht="18">
      <c r="A91" s="145"/>
      <c r="B91" s="577"/>
      <c r="C91" s="577"/>
      <c r="D91" s="577"/>
      <c r="E91" s="577"/>
      <c r="F91" s="577"/>
      <c r="G91" s="577"/>
      <c r="H91" s="577"/>
      <c r="I91" s="577"/>
      <c r="J91" s="582"/>
      <c r="K91" s="582"/>
      <c r="L91" s="582"/>
      <c r="M91" s="582"/>
      <c r="N91" s="582"/>
      <c r="O91" s="582"/>
      <c r="P91" s="582"/>
      <c r="Q91" s="582"/>
      <c r="R91" s="582"/>
      <c r="S91" s="582"/>
      <c r="T91" s="582"/>
    </row>
    <row r="92" spans="1:20" customFormat="1" ht="18">
      <c r="A92" s="145"/>
      <c r="B92" s="577"/>
      <c r="C92" s="577"/>
      <c r="D92" s="577"/>
      <c r="E92" s="577"/>
      <c r="F92" s="577"/>
      <c r="G92" s="577"/>
      <c r="H92" s="577"/>
      <c r="I92" s="577"/>
      <c r="J92" s="582"/>
      <c r="K92" s="582"/>
      <c r="L92" s="582"/>
      <c r="M92" s="582"/>
      <c r="N92" s="582"/>
      <c r="O92" s="582"/>
      <c r="P92" s="582"/>
      <c r="Q92" s="582"/>
      <c r="R92" s="582"/>
      <c r="S92" s="582"/>
      <c r="T92" s="582"/>
    </row>
    <row r="93" spans="1:20" customFormat="1" ht="18">
      <c r="A93" s="145"/>
      <c r="B93" s="577"/>
      <c r="C93" s="577"/>
      <c r="D93" s="577"/>
      <c r="E93" s="577"/>
      <c r="F93" s="577"/>
      <c r="G93" s="577"/>
      <c r="H93" s="577"/>
      <c r="I93" s="577"/>
      <c r="J93" s="582"/>
      <c r="K93" s="582"/>
      <c r="L93" s="582"/>
      <c r="M93" s="582"/>
      <c r="N93" s="582"/>
      <c r="O93" s="582"/>
      <c r="P93" s="582"/>
      <c r="Q93" s="582"/>
      <c r="R93" s="582"/>
      <c r="S93" s="582"/>
      <c r="T93" s="582"/>
    </row>
    <row r="94" spans="1:20" customFormat="1" ht="18">
      <c r="A94" s="145"/>
      <c r="B94" s="577"/>
      <c r="C94" s="577"/>
      <c r="D94" s="577"/>
      <c r="E94" s="577"/>
      <c r="F94" s="577"/>
      <c r="G94" s="577"/>
      <c r="H94" s="577"/>
      <c r="I94" s="577"/>
      <c r="J94" s="582"/>
      <c r="K94" s="582"/>
      <c r="L94" s="582"/>
      <c r="M94" s="582"/>
      <c r="N94" s="582"/>
      <c r="O94" s="582"/>
      <c r="P94" s="582"/>
      <c r="Q94" s="582"/>
      <c r="R94" s="582"/>
      <c r="S94" s="582"/>
      <c r="T94" s="582"/>
    </row>
    <row r="95" spans="1:20" customFormat="1" ht="18">
      <c r="A95" s="145"/>
      <c r="B95" s="577"/>
      <c r="C95" s="577"/>
      <c r="D95" s="577"/>
      <c r="E95" s="577"/>
      <c r="F95" s="577"/>
      <c r="G95" s="577"/>
      <c r="H95" s="577"/>
      <c r="I95" s="577"/>
      <c r="J95" s="582"/>
      <c r="K95" s="582"/>
      <c r="L95" s="582"/>
      <c r="M95" s="582"/>
      <c r="N95" s="582"/>
      <c r="O95" s="582"/>
      <c r="P95" s="582"/>
      <c r="Q95" s="582"/>
      <c r="R95" s="582"/>
      <c r="S95" s="582"/>
      <c r="T95" s="582"/>
    </row>
    <row r="96" spans="1:20" customFormat="1" ht="18">
      <c r="A96" s="145"/>
      <c r="B96" s="577"/>
      <c r="C96" s="577"/>
      <c r="D96" s="577"/>
      <c r="E96" s="577"/>
      <c r="F96" s="577"/>
      <c r="G96" s="577"/>
      <c r="H96" s="577"/>
      <c r="I96" s="577"/>
      <c r="J96" s="582"/>
      <c r="K96" s="582"/>
      <c r="L96" s="582"/>
      <c r="M96" s="582"/>
      <c r="N96" s="582"/>
      <c r="O96" s="582"/>
      <c r="P96" s="582"/>
      <c r="Q96" s="582"/>
      <c r="R96" s="582"/>
      <c r="S96" s="582"/>
      <c r="T96" s="582"/>
    </row>
    <row r="97" spans="1:20" customFormat="1" ht="18">
      <c r="A97" s="145"/>
      <c r="B97" s="577"/>
      <c r="C97" s="577"/>
      <c r="D97" s="577"/>
      <c r="E97" s="577"/>
      <c r="F97" s="577"/>
      <c r="G97" s="577"/>
      <c r="H97" s="577"/>
      <c r="I97" s="577"/>
      <c r="J97" s="582"/>
      <c r="K97" s="582"/>
      <c r="L97" s="582"/>
      <c r="M97" s="582"/>
      <c r="N97" s="582"/>
      <c r="O97" s="582"/>
      <c r="P97" s="582"/>
      <c r="Q97" s="582"/>
      <c r="R97" s="582"/>
      <c r="S97" s="582"/>
      <c r="T97" s="582"/>
    </row>
    <row r="98" spans="1:20" customFormat="1" ht="18">
      <c r="A98" s="145"/>
      <c r="B98" s="577"/>
      <c r="C98" s="577"/>
      <c r="D98" s="577"/>
      <c r="E98" s="577"/>
      <c r="F98" s="577"/>
      <c r="G98" s="577"/>
      <c r="H98" s="577"/>
      <c r="I98" s="577"/>
      <c r="J98" s="582"/>
      <c r="K98" s="582"/>
      <c r="L98" s="582"/>
      <c r="M98" s="582"/>
      <c r="N98" s="582"/>
      <c r="O98" s="582"/>
      <c r="P98" s="582"/>
      <c r="Q98" s="582"/>
      <c r="R98" s="582"/>
      <c r="S98" s="582"/>
      <c r="T98" s="582"/>
    </row>
    <row r="99" spans="1:20" customFormat="1" ht="18">
      <c r="A99" s="145"/>
      <c r="B99" s="577"/>
      <c r="C99" s="577"/>
      <c r="D99" s="577"/>
      <c r="E99" s="577"/>
      <c r="F99" s="577"/>
      <c r="G99" s="577"/>
      <c r="H99" s="577"/>
      <c r="I99" s="577"/>
      <c r="J99" s="582"/>
      <c r="K99" s="582"/>
      <c r="L99" s="582"/>
      <c r="M99" s="582"/>
      <c r="N99" s="582"/>
      <c r="O99" s="582"/>
      <c r="P99" s="582"/>
      <c r="Q99" s="582"/>
      <c r="R99" s="582"/>
      <c r="S99" s="582"/>
      <c r="T99" s="582"/>
    </row>
    <row r="100" spans="1:20" customFormat="1" ht="18">
      <c r="A100" s="145"/>
      <c r="B100" s="577"/>
      <c r="C100" s="577"/>
      <c r="D100" s="577"/>
      <c r="E100" s="577"/>
      <c r="F100" s="577"/>
      <c r="G100" s="577"/>
      <c r="H100" s="577"/>
      <c r="I100" s="577"/>
      <c r="J100" s="582"/>
      <c r="K100" s="582"/>
      <c r="L100" s="582"/>
      <c r="M100" s="582"/>
      <c r="N100" s="582"/>
      <c r="O100" s="582"/>
      <c r="P100" s="582"/>
      <c r="Q100" s="582"/>
      <c r="R100" s="582"/>
      <c r="S100" s="582"/>
      <c r="T100" s="582"/>
    </row>
    <row r="101" spans="1:20" customFormat="1" ht="18">
      <c r="A101" s="145"/>
      <c r="B101" s="577"/>
      <c r="C101" s="577"/>
      <c r="D101" s="577"/>
      <c r="E101" s="577"/>
      <c r="F101" s="577"/>
      <c r="G101" s="577"/>
      <c r="H101" s="577"/>
      <c r="I101" s="577"/>
      <c r="J101" s="582"/>
      <c r="K101" s="582"/>
      <c r="L101" s="582"/>
      <c r="M101" s="582"/>
      <c r="N101" s="582"/>
      <c r="O101" s="582"/>
      <c r="P101" s="582"/>
      <c r="Q101" s="582"/>
      <c r="R101" s="582"/>
      <c r="S101" s="582"/>
      <c r="T101" s="582"/>
    </row>
    <row r="102" spans="1:20" customFormat="1" ht="18">
      <c r="A102" s="145"/>
      <c r="B102" s="577"/>
      <c r="C102" s="577"/>
      <c r="D102" s="577"/>
      <c r="E102" s="577"/>
      <c r="F102" s="577"/>
      <c r="G102" s="577"/>
      <c r="H102" s="577"/>
      <c r="I102" s="577"/>
      <c r="J102" s="582"/>
      <c r="K102" s="582"/>
      <c r="L102" s="582"/>
      <c r="M102" s="582"/>
      <c r="N102" s="582"/>
      <c r="O102" s="582"/>
      <c r="P102" s="582"/>
      <c r="Q102" s="582"/>
      <c r="R102" s="582"/>
      <c r="S102" s="582"/>
      <c r="T102" s="582"/>
    </row>
    <row r="103" spans="1:20" customFormat="1" ht="18">
      <c r="A103" s="145"/>
      <c r="B103" s="577"/>
      <c r="C103" s="577"/>
      <c r="D103" s="577"/>
      <c r="E103" s="577"/>
      <c r="F103" s="577"/>
      <c r="G103" s="577"/>
      <c r="H103" s="577"/>
      <c r="I103" s="577"/>
      <c r="J103" s="582"/>
      <c r="K103" s="582"/>
      <c r="L103" s="582"/>
      <c r="M103" s="582"/>
      <c r="N103" s="582"/>
      <c r="O103" s="582"/>
      <c r="P103" s="582"/>
      <c r="Q103" s="582"/>
      <c r="R103" s="582"/>
      <c r="S103" s="582"/>
      <c r="T103" s="582"/>
    </row>
    <row r="104" spans="1:20" customFormat="1" ht="18">
      <c r="A104" s="145"/>
      <c r="B104" s="577"/>
      <c r="C104" s="577"/>
      <c r="D104" s="577"/>
      <c r="E104" s="577"/>
      <c r="F104" s="577"/>
      <c r="G104" s="577"/>
      <c r="H104" s="577"/>
      <c r="I104" s="577"/>
      <c r="J104" s="582"/>
      <c r="K104" s="582"/>
      <c r="L104" s="582"/>
      <c r="M104" s="582"/>
      <c r="N104" s="582"/>
      <c r="O104" s="582"/>
      <c r="P104" s="582"/>
      <c r="Q104" s="582"/>
      <c r="R104" s="582"/>
      <c r="S104" s="582"/>
      <c r="T104" s="582"/>
    </row>
    <row r="105" spans="1:20" customFormat="1" ht="18">
      <c r="A105" s="145"/>
      <c r="B105" s="577"/>
      <c r="C105" s="577"/>
      <c r="D105" s="577"/>
      <c r="E105" s="577"/>
      <c r="F105" s="577"/>
      <c r="G105" s="577"/>
      <c r="H105" s="577"/>
      <c r="I105" s="577"/>
      <c r="J105" s="582"/>
      <c r="K105" s="582"/>
      <c r="L105" s="582"/>
      <c r="M105" s="582"/>
      <c r="N105" s="582"/>
      <c r="O105" s="582"/>
      <c r="P105" s="582"/>
      <c r="Q105" s="582"/>
      <c r="R105" s="582"/>
      <c r="S105" s="582"/>
      <c r="T105" s="582"/>
    </row>
    <row r="106" spans="1:20" customFormat="1" ht="18">
      <c r="A106" s="145"/>
      <c r="B106" s="577"/>
      <c r="C106" s="577"/>
      <c r="D106" s="577"/>
      <c r="E106" s="577"/>
      <c r="F106" s="577"/>
      <c r="G106" s="577"/>
      <c r="H106" s="577"/>
      <c r="I106" s="577"/>
      <c r="J106" s="582"/>
      <c r="K106" s="582"/>
      <c r="L106" s="582"/>
      <c r="M106" s="582"/>
      <c r="N106" s="582"/>
      <c r="O106" s="582"/>
      <c r="P106" s="582"/>
      <c r="Q106" s="582"/>
      <c r="R106" s="582"/>
      <c r="S106" s="582"/>
      <c r="T106" s="582"/>
    </row>
    <row r="107" spans="1:20" customFormat="1" ht="18">
      <c r="A107" s="145"/>
      <c r="B107" s="577"/>
      <c r="C107" s="577"/>
      <c r="D107" s="577"/>
      <c r="E107" s="577"/>
      <c r="F107" s="577"/>
      <c r="G107" s="577"/>
      <c r="H107" s="577"/>
      <c r="I107" s="577"/>
      <c r="J107" s="582"/>
      <c r="K107" s="582"/>
      <c r="L107" s="582"/>
      <c r="M107" s="582"/>
      <c r="N107" s="582"/>
      <c r="O107" s="582"/>
      <c r="P107" s="582"/>
      <c r="Q107" s="582"/>
      <c r="R107" s="582"/>
      <c r="S107" s="582"/>
      <c r="T107" s="582"/>
    </row>
    <row r="108" spans="1:20" customFormat="1" ht="18">
      <c r="A108" s="145"/>
      <c r="B108" s="577"/>
      <c r="C108" s="577"/>
      <c r="D108" s="577"/>
      <c r="E108" s="577"/>
      <c r="F108" s="577"/>
      <c r="G108" s="577"/>
      <c r="H108" s="577"/>
      <c r="I108" s="577"/>
      <c r="J108" s="582"/>
      <c r="K108" s="582"/>
      <c r="L108" s="582"/>
      <c r="M108" s="582"/>
      <c r="N108" s="582"/>
      <c r="O108" s="582"/>
      <c r="P108" s="582"/>
      <c r="Q108" s="582"/>
      <c r="R108" s="582"/>
      <c r="S108" s="582"/>
      <c r="T108" s="582"/>
    </row>
    <row r="109" spans="1:20" customFormat="1" ht="18">
      <c r="A109" s="145"/>
      <c r="B109" s="577"/>
      <c r="C109" s="577"/>
      <c r="D109" s="577"/>
      <c r="E109" s="577"/>
      <c r="F109" s="577"/>
      <c r="G109" s="577"/>
      <c r="H109" s="577"/>
      <c r="I109" s="577"/>
      <c r="J109" s="582"/>
      <c r="K109" s="582"/>
      <c r="L109" s="582"/>
      <c r="M109" s="582"/>
      <c r="N109" s="582"/>
      <c r="O109" s="582"/>
      <c r="P109" s="582"/>
      <c r="Q109" s="582"/>
      <c r="R109" s="582"/>
      <c r="S109" s="582"/>
      <c r="T109" s="582"/>
    </row>
    <row r="110" spans="1:20" customFormat="1" ht="18">
      <c r="A110" s="145"/>
      <c r="B110" s="577"/>
      <c r="C110" s="577"/>
      <c r="D110" s="577"/>
      <c r="E110" s="577"/>
      <c r="F110" s="577"/>
      <c r="G110" s="577"/>
      <c r="H110" s="577"/>
      <c r="I110" s="577"/>
      <c r="J110" s="582"/>
      <c r="K110" s="582"/>
      <c r="L110" s="582"/>
      <c r="M110" s="582"/>
      <c r="N110" s="582"/>
      <c r="O110" s="582"/>
      <c r="P110" s="582"/>
      <c r="Q110" s="582"/>
      <c r="R110" s="582"/>
      <c r="S110" s="582"/>
      <c r="T110" s="582"/>
    </row>
    <row r="111" spans="1:20" customFormat="1" ht="18">
      <c r="A111" s="145"/>
      <c r="B111" s="577"/>
      <c r="C111" s="577"/>
      <c r="D111" s="577"/>
      <c r="E111" s="577"/>
      <c r="F111" s="577"/>
      <c r="G111" s="577"/>
      <c r="H111" s="577"/>
      <c r="I111" s="577"/>
      <c r="J111" s="582"/>
      <c r="K111" s="582"/>
      <c r="L111" s="582"/>
      <c r="M111" s="582"/>
      <c r="N111" s="582"/>
      <c r="O111" s="582"/>
      <c r="P111" s="582"/>
      <c r="Q111" s="582"/>
      <c r="R111" s="582"/>
      <c r="S111" s="582"/>
      <c r="T111" s="582"/>
    </row>
    <row r="112" spans="1:20" customFormat="1" ht="18">
      <c r="A112" s="145"/>
      <c r="B112" s="577"/>
      <c r="C112" s="577"/>
      <c r="D112" s="577"/>
      <c r="E112" s="577"/>
      <c r="F112" s="577"/>
      <c r="G112" s="577"/>
      <c r="H112" s="577"/>
      <c r="I112" s="577"/>
      <c r="J112" s="582"/>
      <c r="K112" s="582"/>
      <c r="L112" s="582"/>
      <c r="M112" s="582"/>
      <c r="N112" s="582"/>
      <c r="O112" s="582"/>
      <c r="P112" s="582"/>
      <c r="Q112" s="582"/>
      <c r="R112" s="582"/>
      <c r="S112" s="582"/>
      <c r="T112" s="582"/>
    </row>
    <row r="113" spans="1:20" customFormat="1" ht="18">
      <c r="A113" s="145"/>
      <c r="B113" s="577"/>
      <c r="C113" s="577"/>
      <c r="D113" s="577"/>
      <c r="E113" s="577"/>
      <c r="F113" s="577"/>
      <c r="G113" s="577"/>
      <c r="H113" s="577"/>
      <c r="I113" s="577"/>
      <c r="J113" s="582"/>
      <c r="K113" s="582"/>
      <c r="L113" s="582"/>
      <c r="M113" s="582"/>
      <c r="N113" s="582"/>
      <c r="O113" s="582"/>
      <c r="P113" s="582"/>
      <c r="Q113" s="582"/>
      <c r="R113" s="582"/>
      <c r="S113" s="582"/>
      <c r="T113" s="582"/>
    </row>
    <row r="114" spans="1:20" customFormat="1" ht="18">
      <c r="A114" s="145"/>
      <c r="B114" s="577"/>
      <c r="C114" s="577"/>
      <c r="D114" s="577"/>
      <c r="E114" s="577"/>
      <c r="F114" s="577"/>
      <c r="G114" s="577"/>
      <c r="H114" s="577"/>
      <c r="I114" s="577"/>
      <c r="J114" s="582"/>
      <c r="K114" s="582"/>
      <c r="L114" s="582"/>
      <c r="M114" s="582"/>
      <c r="N114" s="582"/>
      <c r="O114" s="582"/>
      <c r="P114" s="582"/>
      <c r="Q114" s="582"/>
      <c r="R114" s="582"/>
      <c r="S114" s="582"/>
      <c r="T114" s="582"/>
    </row>
    <row r="115" spans="1:20" customFormat="1" ht="18">
      <c r="A115" s="145"/>
      <c r="B115" s="577"/>
      <c r="C115" s="577"/>
      <c r="D115" s="577"/>
      <c r="E115" s="577"/>
      <c r="F115" s="577"/>
      <c r="G115" s="577"/>
      <c r="H115" s="577"/>
      <c r="I115" s="577"/>
      <c r="J115" s="582"/>
      <c r="K115" s="582"/>
      <c r="L115" s="582"/>
      <c r="M115" s="582"/>
      <c r="N115" s="582"/>
      <c r="O115" s="582"/>
      <c r="P115" s="582"/>
      <c r="Q115" s="582"/>
      <c r="R115" s="582"/>
      <c r="S115" s="582"/>
      <c r="T115" s="582"/>
    </row>
    <row r="116" spans="1:20" customFormat="1" ht="18">
      <c r="A116" s="145"/>
      <c r="B116" s="577"/>
      <c r="C116" s="577"/>
      <c r="D116" s="577"/>
      <c r="E116" s="577"/>
      <c r="F116" s="577"/>
      <c r="G116" s="577"/>
      <c r="H116" s="577"/>
      <c r="I116" s="577"/>
      <c r="J116" s="582"/>
      <c r="K116" s="582"/>
      <c r="L116" s="582"/>
      <c r="M116" s="582"/>
      <c r="N116" s="582"/>
      <c r="O116" s="582"/>
      <c r="P116" s="582"/>
      <c r="Q116" s="582"/>
      <c r="R116" s="582"/>
      <c r="S116" s="582"/>
      <c r="T116" s="582"/>
    </row>
    <row r="117" spans="1:20" customFormat="1" ht="18">
      <c r="A117" s="145"/>
      <c r="B117" s="577"/>
      <c r="C117" s="577"/>
      <c r="D117" s="577"/>
      <c r="E117" s="577"/>
      <c r="F117" s="577"/>
      <c r="G117" s="577"/>
      <c r="H117" s="577"/>
      <c r="I117" s="577"/>
      <c r="J117" s="582"/>
      <c r="K117" s="582"/>
      <c r="L117" s="582"/>
      <c r="M117" s="582"/>
      <c r="N117" s="582"/>
      <c r="O117" s="582"/>
      <c r="P117" s="582"/>
      <c r="Q117" s="582"/>
      <c r="R117" s="582"/>
      <c r="S117" s="582"/>
      <c r="T117" s="582"/>
    </row>
    <row r="118" spans="1:20" customFormat="1" ht="18">
      <c r="A118" s="145"/>
      <c r="B118" s="577"/>
      <c r="C118" s="577"/>
      <c r="D118" s="577"/>
      <c r="E118" s="577"/>
      <c r="F118" s="577"/>
      <c r="G118" s="577"/>
      <c r="H118" s="577"/>
      <c r="I118" s="577"/>
      <c r="J118" s="582"/>
      <c r="K118" s="582"/>
      <c r="L118" s="582"/>
      <c r="M118" s="582"/>
      <c r="N118" s="582"/>
      <c r="O118" s="582"/>
      <c r="P118" s="582"/>
      <c r="Q118" s="582"/>
      <c r="R118" s="582"/>
      <c r="S118" s="582"/>
      <c r="T118" s="582"/>
    </row>
    <row r="119" spans="1:20" customFormat="1" ht="18">
      <c r="A119" s="145"/>
      <c r="B119" s="577"/>
      <c r="C119" s="577"/>
      <c r="D119" s="577"/>
      <c r="E119" s="577"/>
      <c r="F119" s="577"/>
      <c r="G119" s="577"/>
      <c r="H119" s="577"/>
      <c r="I119" s="577"/>
      <c r="J119" s="582"/>
      <c r="K119" s="582"/>
      <c r="L119" s="582"/>
      <c r="M119" s="582"/>
      <c r="N119" s="582"/>
      <c r="O119" s="582"/>
      <c r="P119" s="582"/>
      <c r="Q119" s="582"/>
      <c r="R119" s="582"/>
      <c r="S119" s="582"/>
      <c r="T119" s="582"/>
    </row>
    <row r="120" spans="1:20" customFormat="1" ht="18">
      <c r="A120" s="145"/>
      <c r="B120" s="577"/>
      <c r="C120" s="577"/>
      <c r="D120" s="577"/>
      <c r="E120" s="577"/>
      <c r="F120" s="577"/>
      <c r="G120" s="577"/>
      <c r="H120" s="577"/>
      <c r="I120" s="577"/>
      <c r="J120" s="582"/>
      <c r="K120" s="582"/>
      <c r="L120" s="582"/>
      <c r="M120" s="582"/>
      <c r="N120" s="582"/>
      <c r="O120" s="582"/>
      <c r="P120" s="582"/>
      <c r="Q120" s="582"/>
      <c r="R120" s="582"/>
      <c r="S120" s="582"/>
      <c r="T120" s="582"/>
    </row>
    <row r="121" spans="1:20" customFormat="1" ht="18">
      <c r="A121" s="145"/>
      <c r="B121" s="577"/>
      <c r="C121" s="577"/>
      <c r="D121" s="577"/>
      <c r="E121" s="577"/>
      <c r="F121" s="577"/>
      <c r="G121" s="577"/>
      <c r="H121" s="577"/>
      <c r="I121" s="577"/>
      <c r="J121" s="582"/>
      <c r="K121" s="582"/>
      <c r="L121" s="582"/>
      <c r="M121" s="582"/>
      <c r="N121" s="582"/>
      <c r="O121" s="582"/>
      <c r="P121" s="582"/>
      <c r="Q121" s="582"/>
      <c r="R121" s="582"/>
      <c r="S121" s="582"/>
      <c r="T121" s="582"/>
    </row>
    <row r="122" spans="1:20" customFormat="1" ht="18">
      <c r="A122" s="145"/>
      <c r="B122" s="577"/>
      <c r="C122" s="577"/>
      <c r="D122" s="577"/>
      <c r="E122" s="577"/>
      <c r="F122" s="577"/>
      <c r="G122" s="577"/>
      <c r="H122" s="577"/>
      <c r="I122" s="577"/>
      <c r="J122" s="582"/>
      <c r="K122" s="582"/>
      <c r="L122" s="582"/>
      <c r="M122" s="582"/>
      <c r="N122" s="582"/>
      <c r="O122" s="582"/>
      <c r="P122" s="582"/>
      <c r="Q122" s="582"/>
      <c r="R122" s="582"/>
      <c r="S122" s="582"/>
      <c r="T122" s="582"/>
    </row>
    <row r="123" spans="1:20" customFormat="1" ht="18">
      <c r="A123" s="145"/>
      <c r="B123" s="577"/>
      <c r="C123" s="577"/>
      <c r="D123" s="577"/>
      <c r="E123" s="577"/>
      <c r="F123" s="577"/>
      <c r="G123" s="577"/>
      <c r="H123" s="577"/>
      <c r="I123" s="577"/>
      <c r="J123" s="582"/>
      <c r="K123" s="582"/>
      <c r="L123" s="582"/>
      <c r="M123" s="582"/>
      <c r="N123" s="582"/>
      <c r="O123" s="582"/>
      <c r="P123" s="582"/>
      <c r="Q123" s="582"/>
      <c r="R123" s="582"/>
      <c r="S123" s="582"/>
      <c r="T123" s="582"/>
    </row>
    <row r="124" spans="1:20" customFormat="1" ht="18">
      <c r="A124" s="145"/>
      <c r="B124" s="577"/>
      <c r="C124" s="577"/>
      <c r="D124" s="577"/>
      <c r="E124" s="577"/>
      <c r="F124" s="577"/>
      <c r="G124" s="577"/>
      <c r="H124" s="577"/>
      <c r="I124" s="577"/>
      <c r="J124" s="582"/>
      <c r="K124" s="582"/>
      <c r="L124" s="582"/>
      <c r="M124" s="582"/>
      <c r="N124" s="582"/>
      <c r="O124" s="582"/>
      <c r="P124" s="582"/>
      <c r="Q124" s="582"/>
      <c r="R124" s="582"/>
      <c r="S124" s="582"/>
      <c r="T124" s="582"/>
    </row>
    <row r="125" spans="1:20" customFormat="1" ht="18">
      <c r="A125" s="145"/>
      <c r="B125" s="577"/>
      <c r="C125" s="577"/>
      <c r="D125" s="577"/>
      <c r="E125" s="577"/>
      <c r="F125" s="577"/>
      <c r="G125" s="577"/>
      <c r="H125" s="577"/>
      <c r="I125" s="577"/>
      <c r="J125" s="582"/>
      <c r="K125" s="582"/>
      <c r="L125" s="582"/>
      <c r="M125" s="582"/>
      <c r="N125" s="582"/>
      <c r="O125" s="582"/>
      <c r="P125" s="582"/>
      <c r="Q125" s="582"/>
      <c r="R125" s="582"/>
      <c r="S125" s="582"/>
      <c r="T125" s="582"/>
    </row>
    <row r="126" spans="1:20" customFormat="1" ht="18">
      <c r="A126" s="145"/>
      <c r="B126" s="577"/>
      <c r="C126" s="577"/>
      <c r="D126" s="577"/>
      <c r="E126" s="577"/>
      <c r="F126" s="577"/>
      <c r="G126" s="577"/>
      <c r="H126" s="577"/>
      <c r="I126" s="577"/>
      <c r="J126" s="582"/>
      <c r="K126" s="582"/>
      <c r="L126" s="582"/>
      <c r="M126" s="582"/>
      <c r="N126" s="582"/>
      <c r="O126" s="582"/>
      <c r="P126" s="582"/>
      <c r="Q126" s="582"/>
      <c r="R126" s="582"/>
      <c r="S126" s="582"/>
      <c r="T126" s="582"/>
    </row>
    <row r="127" spans="1:20" customFormat="1" ht="18">
      <c r="A127" s="145"/>
      <c r="B127" s="577"/>
      <c r="C127" s="577"/>
      <c r="D127" s="577"/>
      <c r="E127" s="577"/>
      <c r="F127" s="577"/>
      <c r="G127" s="577"/>
      <c r="H127" s="577"/>
      <c r="I127" s="577"/>
      <c r="J127" s="582"/>
      <c r="K127" s="582"/>
      <c r="L127" s="582"/>
      <c r="M127" s="582"/>
      <c r="N127" s="582"/>
      <c r="O127" s="582"/>
      <c r="P127" s="582"/>
      <c r="Q127" s="582"/>
      <c r="R127" s="582"/>
      <c r="S127" s="582"/>
      <c r="T127" s="582"/>
    </row>
    <row r="128" spans="1:20" customFormat="1" ht="18">
      <c r="A128" s="145"/>
      <c r="B128" s="577"/>
      <c r="C128" s="577"/>
      <c r="D128" s="577"/>
      <c r="E128" s="577"/>
      <c r="F128" s="577"/>
      <c r="G128" s="577"/>
      <c r="H128" s="577"/>
      <c r="I128" s="577"/>
      <c r="J128" s="582"/>
      <c r="K128" s="582"/>
      <c r="L128" s="582"/>
      <c r="M128" s="582"/>
      <c r="N128" s="582"/>
      <c r="O128" s="582"/>
      <c r="P128" s="582"/>
      <c r="Q128" s="582"/>
      <c r="R128" s="582"/>
      <c r="S128" s="582"/>
      <c r="T128" s="582"/>
    </row>
    <row r="129" spans="1:20" customFormat="1" ht="18">
      <c r="A129" s="145"/>
      <c r="B129" s="577"/>
      <c r="C129" s="577"/>
      <c r="D129" s="577"/>
      <c r="E129" s="577"/>
      <c r="F129" s="577"/>
      <c r="G129" s="577"/>
      <c r="H129" s="577"/>
      <c r="I129" s="577"/>
      <c r="J129" s="582"/>
      <c r="K129" s="582"/>
      <c r="L129" s="582"/>
      <c r="M129" s="582"/>
      <c r="N129" s="582"/>
      <c r="O129" s="582"/>
      <c r="P129" s="582"/>
      <c r="Q129" s="582"/>
      <c r="R129" s="582"/>
      <c r="S129" s="582"/>
      <c r="T129" s="582"/>
    </row>
    <row r="130" spans="1:20" customFormat="1" ht="18">
      <c r="A130" s="145"/>
      <c r="B130" s="577"/>
      <c r="C130" s="577"/>
      <c r="D130" s="577"/>
      <c r="E130" s="577"/>
      <c r="F130" s="577"/>
      <c r="G130" s="577"/>
      <c r="H130" s="577"/>
      <c r="I130" s="577"/>
      <c r="J130" s="582"/>
      <c r="K130" s="582"/>
      <c r="L130" s="582"/>
      <c r="M130" s="582"/>
      <c r="N130" s="582"/>
      <c r="O130" s="582"/>
      <c r="P130" s="582"/>
      <c r="Q130" s="582"/>
      <c r="R130" s="582"/>
      <c r="S130" s="582"/>
      <c r="T130" s="582"/>
    </row>
    <row r="131" spans="1:20" customFormat="1" ht="18">
      <c r="A131" s="145"/>
      <c r="B131" s="577"/>
      <c r="C131" s="577"/>
      <c r="D131" s="577"/>
      <c r="E131" s="577"/>
      <c r="F131" s="577"/>
      <c r="G131" s="577"/>
      <c r="H131" s="577"/>
      <c r="I131" s="577"/>
      <c r="J131" s="582"/>
      <c r="K131" s="582"/>
      <c r="L131" s="582"/>
      <c r="M131" s="582"/>
      <c r="N131" s="582"/>
      <c r="O131" s="582"/>
      <c r="P131" s="582"/>
      <c r="Q131" s="582"/>
      <c r="R131" s="582"/>
      <c r="S131" s="582"/>
      <c r="T131" s="582"/>
    </row>
    <row r="132" spans="1:20" customFormat="1" ht="18">
      <c r="A132" s="145"/>
      <c r="B132" s="577"/>
      <c r="C132" s="577"/>
      <c r="D132" s="577"/>
      <c r="E132" s="577"/>
      <c r="F132" s="577"/>
      <c r="G132" s="577"/>
      <c r="H132" s="577"/>
      <c r="I132" s="577"/>
      <c r="J132" s="582"/>
      <c r="K132" s="582"/>
      <c r="L132" s="582"/>
      <c r="M132" s="582"/>
      <c r="N132" s="582"/>
      <c r="O132" s="582"/>
      <c r="P132" s="582"/>
      <c r="Q132" s="582"/>
      <c r="R132" s="582"/>
      <c r="S132" s="582"/>
      <c r="T132" s="582"/>
    </row>
    <row r="133" spans="1:20" customFormat="1" ht="18">
      <c r="A133" s="145"/>
      <c r="B133" s="577"/>
      <c r="C133" s="577"/>
      <c r="D133" s="577"/>
      <c r="E133" s="577"/>
      <c r="F133" s="577"/>
      <c r="G133" s="577"/>
      <c r="H133" s="577"/>
      <c r="I133" s="577"/>
      <c r="J133" s="582"/>
      <c r="K133" s="582"/>
      <c r="L133" s="582"/>
      <c r="M133" s="582"/>
      <c r="N133" s="582"/>
      <c r="O133" s="582"/>
      <c r="P133" s="582"/>
      <c r="Q133" s="582"/>
      <c r="R133" s="582"/>
      <c r="S133" s="582"/>
      <c r="T133" s="582"/>
    </row>
    <row r="134" spans="1:20" customFormat="1" ht="18">
      <c r="A134" s="145"/>
      <c r="B134" s="577"/>
      <c r="C134" s="577"/>
      <c r="D134" s="577"/>
      <c r="E134" s="577"/>
      <c r="F134" s="577"/>
      <c r="G134" s="577"/>
      <c r="H134" s="577"/>
      <c r="I134" s="577"/>
      <c r="J134" s="582"/>
      <c r="K134" s="582"/>
      <c r="L134" s="582"/>
      <c r="M134" s="582"/>
      <c r="N134" s="582"/>
      <c r="O134" s="582"/>
      <c r="P134" s="582"/>
      <c r="Q134" s="582"/>
      <c r="R134" s="582"/>
      <c r="S134" s="582"/>
      <c r="T134" s="582"/>
    </row>
    <row r="135" spans="1:20" customFormat="1" ht="18">
      <c r="A135" s="145"/>
      <c r="B135" s="577"/>
      <c r="C135" s="577"/>
      <c r="D135" s="577"/>
      <c r="E135" s="577"/>
      <c r="F135" s="577"/>
      <c r="G135" s="577"/>
      <c r="H135" s="577"/>
      <c r="I135" s="577"/>
      <c r="J135" s="582"/>
      <c r="K135" s="582"/>
      <c r="L135" s="582"/>
      <c r="M135" s="582"/>
      <c r="N135" s="582"/>
      <c r="O135" s="582"/>
      <c r="P135" s="582"/>
      <c r="Q135" s="582"/>
      <c r="R135" s="582"/>
      <c r="S135" s="582"/>
      <c r="T135" s="582"/>
    </row>
    <row r="136" spans="1:20" customFormat="1" ht="18">
      <c r="A136" s="145"/>
      <c r="B136" s="577"/>
      <c r="C136" s="577"/>
      <c r="D136" s="577"/>
      <c r="E136" s="577"/>
      <c r="F136" s="577"/>
      <c r="G136" s="577"/>
      <c r="H136" s="577"/>
      <c r="I136" s="577"/>
      <c r="J136" s="582"/>
      <c r="K136" s="582"/>
      <c r="L136" s="582"/>
      <c r="M136" s="582"/>
      <c r="N136" s="582"/>
      <c r="O136" s="582"/>
      <c r="P136" s="582"/>
      <c r="Q136" s="582"/>
      <c r="R136" s="582"/>
      <c r="S136" s="582"/>
      <c r="T136" s="582"/>
    </row>
    <row r="137" spans="1:20" customFormat="1" ht="18">
      <c r="A137" s="145"/>
      <c r="B137" s="577"/>
      <c r="C137" s="577"/>
      <c r="D137" s="577"/>
      <c r="E137" s="577"/>
      <c r="F137" s="577"/>
      <c r="G137" s="577"/>
      <c r="H137" s="577"/>
      <c r="I137" s="577"/>
      <c r="J137" s="582"/>
      <c r="K137" s="582"/>
      <c r="L137" s="582"/>
      <c r="M137" s="582"/>
      <c r="N137" s="582"/>
      <c r="O137" s="582"/>
      <c r="P137" s="582"/>
      <c r="Q137" s="582"/>
      <c r="R137" s="582"/>
      <c r="S137" s="582"/>
      <c r="T137" s="582"/>
    </row>
    <row r="138" spans="1:20" customFormat="1" ht="18">
      <c r="A138" s="145"/>
      <c r="B138" s="577"/>
      <c r="C138" s="577"/>
      <c r="D138" s="577"/>
      <c r="E138" s="577"/>
      <c r="F138" s="577"/>
      <c r="G138" s="577"/>
      <c r="H138" s="577"/>
      <c r="I138" s="577"/>
      <c r="J138" s="582"/>
      <c r="K138" s="582"/>
      <c r="L138" s="582"/>
      <c r="M138" s="582"/>
      <c r="N138" s="582"/>
      <c r="O138" s="582"/>
      <c r="P138" s="582"/>
      <c r="Q138" s="582"/>
      <c r="R138" s="582"/>
      <c r="S138" s="582"/>
      <c r="T138" s="582"/>
    </row>
    <row r="139" spans="1:20" customFormat="1" ht="18">
      <c r="A139" s="145"/>
      <c r="B139" s="577"/>
      <c r="C139" s="577"/>
      <c r="D139" s="577"/>
      <c r="E139" s="577"/>
      <c r="F139" s="577"/>
      <c r="G139" s="577"/>
      <c r="H139" s="577"/>
      <c r="I139" s="577"/>
      <c r="J139" s="582"/>
      <c r="K139" s="582"/>
      <c r="L139" s="582"/>
      <c r="M139" s="582"/>
      <c r="N139" s="582"/>
      <c r="O139" s="582"/>
      <c r="P139" s="582"/>
      <c r="Q139" s="582"/>
      <c r="R139" s="582"/>
      <c r="S139" s="582"/>
      <c r="T139" s="582"/>
    </row>
    <row r="140" spans="1:20" customFormat="1" ht="18">
      <c r="A140" s="145"/>
      <c r="B140" s="577"/>
      <c r="C140" s="577"/>
      <c r="D140" s="577"/>
      <c r="E140" s="577"/>
      <c r="F140" s="577"/>
      <c r="G140" s="577"/>
      <c r="H140" s="577"/>
      <c r="I140" s="577"/>
      <c r="J140" s="582"/>
      <c r="K140" s="582"/>
      <c r="L140" s="582"/>
      <c r="M140" s="582"/>
      <c r="N140" s="582"/>
      <c r="O140" s="582"/>
      <c r="P140" s="582"/>
      <c r="Q140" s="582"/>
      <c r="R140" s="582"/>
      <c r="S140" s="582"/>
      <c r="T140" s="582"/>
    </row>
    <row r="141" spans="1:20" customFormat="1" ht="18">
      <c r="A141" s="145"/>
      <c r="B141" s="577"/>
      <c r="C141" s="577"/>
      <c r="D141" s="577"/>
      <c r="E141" s="577"/>
      <c r="F141" s="577"/>
      <c r="G141" s="577"/>
      <c r="H141" s="577"/>
      <c r="I141" s="577"/>
      <c r="J141" s="582"/>
      <c r="K141" s="582"/>
      <c r="L141" s="582"/>
      <c r="M141" s="582"/>
      <c r="N141" s="582"/>
      <c r="O141" s="582"/>
      <c r="P141" s="582"/>
      <c r="Q141" s="582"/>
      <c r="R141" s="582"/>
      <c r="S141" s="582"/>
      <c r="T141" s="582"/>
    </row>
    <row r="142" spans="1:20" customFormat="1">
      <c r="A142" s="145"/>
      <c r="B142" s="145"/>
      <c r="C142" s="145"/>
      <c r="D142" s="145"/>
      <c r="E142" s="145"/>
      <c r="F142" s="145"/>
      <c r="G142" s="145"/>
      <c r="H142" s="145"/>
      <c r="I142" s="145"/>
    </row>
    <row r="143" spans="1:20" customFormat="1">
      <c r="A143" s="145"/>
      <c r="B143" s="145"/>
      <c r="C143" s="145"/>
      <c r="D143" s="145"/>
      <c r="E143" s="145"/>
      <c r="F143" s="145"/>
      <c r="G143" s="145"/>
      <c r="H143" s="145"/>
      <c r="I143" s="145"/>
    </row>
    <row r="144" spans="1:20" customFormat="1">
      <c r="A144" s="145"/>
      <c r="B144" s="145"/>
      <c r="C144" s="145"/>
      <c r="D144" s="145"/>
      <c r="E144" s="145"/>
      <c r="F144" s="145"/>
      <c r="G144" s="145"/>
      <c r="H144" s="145"/>
      <c r="I144" s="145"/>
    </row>
    <row r="145" spans="1:9" customFormat="1">
      <c r="A145" s="145"/>
      <c r="B145" s="145"/>
      <c r="C145" s="145"/>
      <c r="D145" s="145"/>
      <c r="E145" s="145"/>
      <c r="F145" s="145"/>
      <c r="G145" s="145"/>
      <c r="H145" s="145"/>
      <c r="I145" s="145"/>
    </row>
    <row r="146" spans="1:9" customFormat="1">
      <c r="A146" s="145"/>
      <c r="B146" s="145"/>
      <c r="C146" s="145"/>
      <c r="D146" s="145"/>
      <c r="E146" s="145"/>
      <c r="F146" s="145"/>
      <c r="G146" s="145"/>
      <c r="H146" s="145"/>
      <c r="I146" s="145"/>
    </row>
    <row r="147" spans="1:9" customFormat="1">
      <c r="A147" s="145"/>
      <c r="B147" s="145"/>
      <c r="C147" s="145"/>
      <c r="D147" s="145"/>
      <c r="E147" s="145"/>
      <c r="F147" s="145"/>
      <c r="G147" s="145"/>
      <c r="H147" s="145"/>
      <c r="I147" s="145"/>
    </row>
    <row r="148" spans="1:9" customFormat="1">
      <c r="A148" s="145"/>
      <c r="B148" s="145"/>
      <c r="C148" s="145"/>
      <c r="D148" s="145"/>
      <c r="E148" s="145"/>
      <c r="F148" s="145"/>
      <c r="G148" s="145"/>
      <c r="H148" s="145"/>
      <c r="I148" s="145"/>
    </row>
    <row r="149" spans="1:9" customFormat="1">
      <c r="A149" s="145"/>
      <c r="B149" s="145"/>
      <c r="C149" s="145"/>
      <c r="D149" s="145"/>
      <c r="E149" s="145"/>
      <c r="F149" s="145"/>
      <c r="G149" s="145"/>
      <c r="H149" s="145"/>
      <c r="I149" s="145"/>
    </row>
    <row r="150" spans="1:9" customFormat="1">
      <c r="A150" s="145"/>
      <c r="B150" s="145"/>
      <c r="C150" s="145"/>
      <c r="D150" s="145"/>
      <c r="E150" s="145"/>
      <c r="F150" s="145"/>
      <c r="G150" s="145"/>
      <c r="H150" s="145"/>
      <c r="I150" s="145"/>
    </row>
    <row r="151" spans="1:9" customFormat="1">
      <c r="A151" s="145"/>
      <c r="B151" s="145"/>
      <c r="C151" s="145"/>
      <c r="D151" s="145"/>
      <c r="E151" s="145"/>
      <c r="F151" s="145"/>
      <c r="G151" s="145"/>
      <c r="H151" s="145"/>
      <c r="I151" s="145"/>
    </row>
    <row r="152" spans="1:9" customFormat="1">
      <c r="A152" s="145"/>
      <c r="B152" s="145"/>
      <c r="C152" s="145"/>
      <c r="D152" s="145"/>
      <c r="E152" s="145"/>
      <c r="F152" s="145"/>
      <c r="G152" s="145"/>
      <c r="H152" s="145"/>
      <c r="I152" s="145"/>
    </row>
    <row r="153" spans="1:9" customFormat="1">
      <c r="A153" s="145"/>
      <c r="B153" s="145"/>
      <c r="C153" s="145"/>
      <c r="D153" s="145"/>
      <c r="E153" s="145"/>
      <c r="F153" s="145"/>
      <c r="G153" s="145"/>
      <c r="H153" s="145"/>
      <c r="I153" s="145"/>
    </row>
    <row r="154" spans="1:9" customFormat="1">
      <c r="A154" s="145"/>
      <c r="B154" s="145"/>
      <c r="C154" s="145"/>
      <c r="D154" s="145"/>
      <c r="E154" s="145"/>
      <c r="F154" s="145"/>
      <c r="G154" s="145"/>
      <c r="H154" s="145"/>
      <c r="I154" s="145"/>
    </row>
    <row r="155" spans="1:9" customFormat="1">
      <c r="A155" s="145"/>
      <c r="B155" s="145"/>
      <c r="C155" s="145"/>
      <c r="D155" s="145"/>
      <c r="E155" s="145"/>
      <c r="F155" s="145"/>
      <c r="G155" s="145"/>
      <c r="H155" s="145"/>
      <c r="I155" s="145"/>
    </row>
    <row r="156" spans="1:9" customFormat="1">
      <c r="A156" s="145"/>
      <c r="B156" s="145"/>
      <c r="C156" s="145"/>
      <c r="D156" s="145"/>
      <c r="E156" s="145"/>
      <c r="F156" s="145"/>
      <c r="G156" s="145"/>
      <c r="H156" s="145"/>
      <c r="I156" s="145"/>
    </row>
    <row r="157" spans="1:9" customFormat="1">
      <c r="A157" s="145"/>
      <c r="B157" s="145"/>
      <c r="C157" s="145"/>
      <c r="D157" s="145"/>
      <c r="E157" s="145"/>
      <c r="F157" s="145"/>
      <c r="G157" s="145"/>
      <c r="H157" s="145"/>
      <c r="I157" s="145"/>
    </row>
    <row r="158" spans="1:9" customFormat="1">
      <c r="A158" s="145"/>
      <c r="B158" s="145"/>
      <c r="C158" s="145"/>
      <c r="D158" s="145"/>
      <c r="E158" s="145"/>
      <c r="F158" s="145"/>
      <c r="G158" s="145"/>
      <c r="H158" s="145"/>
      <c r="I158" s="145"/>
    </row>
    <row r="159" spans="1:9" customFormat="1">
      <c r="A159" s="145"/>
      <c r="B159" s="145"/>
      <c r="C159" s="145"/>
      <c r="D159" s="145"/>
      <c r="E159" s="145"/>
      <c r="F159" s="145"/>
      <c r="G159" s="145"/>
      <c r="H159" s="145"/>
      <c r="I159" s="145"/>
    </row>
    <row r="160" spans="1:9" customFormat="1">
      <c r="A160" s="145"/>
      <c r="B160" s="145"/>
      <c r="C160" s="145"/>
      <c r="D160" s="145"/>
      <c r="E160" s="145"/>
      <c r="F160" s="145"/>
      <c r="G160" s="145"/>
      <c r="H160" s="145"/>
      <c r="I160" s="145"/>
    </row>
    <row r="161" spans="1:9" customFormat="1">
      <c r="A161" s="145"/>
      <c r="B161" s="145"/>
      <c r="C161" s="145"/>
      <c r="D161" s="145"/>
      <c r="E161" s="145"/>
      <c r="F161" s="145"/>
      <c r="G161" s="145"/>
      <c r="H161" s="145"/>
      <c r="I161" s="145"/>
    </row>
    <row r="162" spans="1:9" customFormat="1">
      <c r="A162" s="145"/>
      <c r="B162" s="145"/>
      <c r="C162" s="145"/>
      <c r="D162" s="145"/>
      <c r="E162" s="145"/>
      <c r="F162" s="145"/>
      <c r="G162" s="145"/>
      <c r="H162" s="145"/>
      <c r="I162" s="145"/>
    </row>
    <row r="163" spans="1:9" customFormat="1">
      <c r="A163" s="145"/>
      <c r="B163" s="145"/>
      <c r="C163" s="145"/>
      <c r="D163" s="145"/>
      <c r="E163" s="145"/>
      <c r="F163" s="145"/>
      <c r="G163" s="145"/>
      <c r="H163" s="145"/>
      <c r="I163" s="145"/>
    </row>
    <row r="164" spans="1:9" customFormat="1">
      <c r="A164" s="145"/>
      <c r="B164" s="145"/>
      <c r="C164" s="145"/>
      <c r="D164" s="145"/>
      <c r="E164" s="145"/>
      <c r="F164" s="145"/>
      <c r="G164" s="145"/>
      <c r="H164" s="145"/>
      <c r="I164" s="145"/>
    </row>
    <row r="165" spans="1:9" customFormat="1">
      <c r="A165" s="145"/>
      <c r="B165" s="145"/>
      <c r="C165" s="145"/>
      <c r="D165" s="145"/>
      <c r="E165" s="145"/>
      <c r="F165" s="145"/>
      <c r="G165" s="145"/>
      <c r="H165" s="145"/>
      <c r="I165" s="145"/>
    </row>
    <row r="166" spans="1:9" customFormat="1">
      <c r="A166" s="145"/>
      <c r="B166" s="145"/>
      <c r="C166" s="145"/>
      <c r="D166" s="145"/>
      <c r="E166" s="145"/>
      <c r="F166" s="145"/>
      <c r="G166" s="145"/>
      <c r="H166" s="145"/>
      <c r="I166" s="145"/>
    </row>
    <row r="167" spans="1:9" customFormat="1">
      <c r="A167" s="145"/>
      <c r="B167" s="145"/>
      <c r="C167" s="145"/>
      <c r="D167" s="145"/>
      <c r="E167" s="145"/>
      <c r="F167" s="145"/>
      <c r="G167" s="145"/>
      <c r="H167" s="145"/>
      <c r="I167" s="145"/>
    </row>
    <row r="168" spans="1:9" customFormat="1">
      <c r="A168" s="145"/>
      <c r="B168" s="145"/>
      <c r="C168" s="145"/>
      <c r="D168" s="145"/>
      <c r="E168" s="145"/>
      <c r="F168" s="145"/>
      <c r="G168" s="145"/>
      <c r="H168" s="145"/>
      <c r="I168" s="145"/>
    </row>
    <row r="169" spans="1:9" customFormat="1">
      <c r="A169" s="145"/>
      <c r="B169" s="145"/>
      <c r="C169" s="145"/>
      <c r="D169" s="145"/>
      <c r="E169" s="145"/>
      <c r="F169" s="145"/>
      <c r="G169" s="145"/>
      <c r="H169" s="145"/>
      <c r="I169" s="145"/>
    </row>
    <row r="170" spans="1:9" customFormat="1">
      <c r="A170" s="145"/>
      <c r="B170" s="145"/>
      <c r="C170" s="145"/>
      <c r="D170" s="145"/>
      <c r="E170" s="145"/>
      <c r="F170" s="145"/>
      <c r="G170" s="145"/>
      <c r="H170" s="145"/>
      <c r="I170" s="145"/>
    </row>
    <row r="171" spans="1:9" customFormat="1">
      <c r="A171" s="145"/>
      <c r="B171" s="145"/>
      <c r="C171" s="145"/>
      <c r="D171" s="145"/>
      <c r="E171" s="145"/>
      <c r="F171" s="145"/>
      <c r="G171" s="145"/>
      <c r="H171" s="145"/>
      <c r="I171" s="145"/>
    </row>
    <row r="172" spans="1:9" customFormat="1">
      <c r="A172" s="145"/>
      <c r="B172" s="145"/>
      <c r="C172" s="145"/>
      <c r="D172" s="145"/>
      <c r="E172" s="145"/>
      <c r="F172" s="145"/>
      <c r="G172" s="145"/>
      <c r="H172" s="145"/>
      <c r="I172" s="145"/>
    </row>
    <row r="173" spans="1:9" customFormat="1">
      <c r="A173" s="145"/>
      <c r="B173" s="145"/>
      <c r="C173" s="145"/>
      <c r="D173" s="145"/>
      <c r="E173" s="145"/>
      <c r="F173" s="145"/>
      <c r="G173" s="145"/>
      <c r="H173" s="145"/>
      <c r="I173" s="145"/>
    </row>
    <row r="174" spans="1:9" customFormat="1">
      <c r="A174" s="145"/>
      <c r="B174" s="145"/>
      <c r="C174" s="145"/>
      <c r="D174" s="145"/>
      <c r="E174" s="145"/>
      <c r="F174" s="145"/>
      <c r="G174" s="145"/>
      <c r="H174" s="145"/>
      <c r="I174" s="145"/>
    </row>
    <row r="175" spans="1:9" customFormat="1">
      <c r="A175" s="145"/>
      <c r="B175" s="145"/>
      <c r="C175" s="145"/>
      <c r="D175" s="145"/>
      <c r="E175" s="145"/>
      <c r="F175" s="145"/>
      <c r="G175" s="145"/>
      <c r="H175" s="145"/>
      <c r="I175" s="145"/>
    </row>
    <row r="176" spans="1:9" customFormat="1">
      <c r="A176" s="145"/>
      <c r="B176" s="145"/>
      <c r="C176" s="145"/>
      <c r="D176" s="145"/>
      <c r="E176" s="145"/>
      <c r="F176" s="145"/>
      <c r="G176" s="145"/>
      <c r="H176" s="145"/>
      <c r="I176" s="145"/>
    </row>
    <row r="177" spans="1:9" customFormat="1">
      <c r="A177" s="145"/>
      <c r="B177" s="145"/>
      <c r="C177" s="145"/>
      <c r="D177" s="145"/>
      <c r="E177" s="145"/>
      <c r="F177" s="145"/>
      <c r="G177" s="145"/>
      <c r="H177" s="145"/>
      <c r="I177" s="145"/>
    </row>
    <row r="178" spans="1:9" customFormat="1">
      <c r="A178" s="145"/>
      <c r="B178" s="145"/>
      <c r="C178" s="145"/>
      <c r="D178" s="145"/>
      <c r="E178" s="145"/>
      <c r="F178" s="145"/>
      <c r="G178" s="145"/>
      <c r="H178" s="145"/>
      <c r="I178" s="145"/>
    </row>
    <row r="179" spans="1:9" customFormat="1">
      <c r="A179" s="145"/>
      <c r="B179" s="145"/>
      <c r="C179" s="145"/>
      <c r="D179" s="145"/>
      <c r="E179" s="145"/>
      <c r="F179" s="145"/>
      <c r="G179" s="145"/>
      <c r="H179" s="145"/>
      <c r="I179" s="145"/>
    </row>
    <row r="180" spans="1:9" customFormat="1">
      <c r="A180" s="145"/>
      <c r="B180" s="145"/>
      <c r="C180" s="145"/>
      <c r="D180" s="145"/>
      <c r="E180" s="145"/>
      <c r="F180" s="145"/>
      <c r="G180" s="145"/>
      <c r="H180" s="145"/>
      <c r="I180" s="145"/>
    </row>
    <row r="181" spans="1:9" customFormat="1">
      <c r="A181" s="145"/>
      <c r="B181" s="145"/>
      <c r="C181" s="145"/>
      <c r="D181" s="145"/>
      <c r="E181" s="145"/>
      <c r="F181" s="145"/>
      <c r="G181" s="145"/>
      <c r="H181" s="145"/>
      <c r="I181" s="145"/>
    </row>
    <row r="182" spans="1:9" customFormat="1">
      <c r="A182" s="145"/>
      <c r="B182" s="145"/>
      <c r="C182" s="145"/>
      <c r="D182" s="145"/>
      <c r="E182" s="145"/>
      <c r="F182" s="145"/>
      <c r="G182" s="145"/>
      <c r="H182" s="145"/>
      <c r="I182" s="145"/>
    </row>
    <row r="183" spans="1:9" customFormat="1">
      <c r="A183" s="145"/>
      <c r="B183" s="145"/>
      <c r="C183" s="145"/>
      <c r="D183" s="145"/>
      <c r="E183" s="145"/>
      <c r="F183" s="145"/>
      <c r="G183" s="145"/>
      <c r="H183" s="145"/>
      <c r="I183" s="145"/>
    </row>
    <row r="184" spans="1:9" customFormat="1">
      <c r="A184" s="145"/>
      <c r="B184" s="145"/>
      <c r="C184" s="145"/>
      <c r="D184" s="145"/>
      <c r="E184" s="145"/>
      <c r="F184" s="145"/>
      <c r="G184" s="145"/>
      <c r="H184" s="145"/>
      <c r="I184" s="145"/>
    </row>
    <row r="185" spans="1:9" customFormat="1">
      <c r="A185" s="145"/>
      <c r="B185" s="145"/>
      <c r="C185" s="145"/>
      <c r="D185" s="145"/>
      <c r="E185" s="145"/>
      <c r="F185" s="145"/>
      <c r="G185" s="145"/>
      <c r="H185" s="145"/>
      <c r="I185" s="145"/>
    </row>
    <row r="186" spans="1:9" customFormat="1">
      <c r="A186" s="145"/>
      <c r="B186" s="145"/>
      <c r="C186" s="145"/>
      <c r="D186" s="145"/>
      <c r="E186" s="145"/>
      <c r="F186" s="145"/>
      <c r="G186" s="145"/>
      <c r="H186" s="145"/>
      <c r="I186" s="145"/>
    </row>
    <row r="187" spans="1:9" customFormat="1">
      <c r="A187" s="145"/>
      <c r="B187" s="145"/>
      <c r="C187" s="145"/>
      <c r="D187" s="145"/>
      <c r="E187" s="145"/>
      <c r="F187" s="145"/>
      <c r="G187" s="145"/>
      <c r="H187" s="145"/>
      <c r="I187" s="145"/>
    </row>
    <row r="188" spans="1:9" customFormat="1">
      <c r="A188" s="145"/>
      <c r="B188" s="145"/>
      <c r="C188" s="145"/>
      <c r="D188" s="145"/>
      <c r="E188" s="145"/>
      <c r="F188" s="145"/>
      <c r="G188" s="145"/>
      <c r="H188" s="145"/>
      <c r="I188" s="145"/>
    </row>
    <row r="189" spans="1:9" customFormat="1">
      <c r="A189" s="145"/>
      <c r="B189" s="145"/>
      <c r="C189" s="145"/>
      <c r="D189" s="145"/>
      <c r="E189" s="145"/>
      <c r="F189" s="145"/>
      <c r="G189" s="145"/>
      <c r="H189" s="145"/>
      <c r="I189" s="145"/>
    </row>
    <row r="190" spans="1:9" customFormat="1">
      <c r="A190" s="145"/>
      <c r="B190" s="145"/>
      <c r="C190" s="145"/>
      <c r="D190" s="145"/>
      <c r="E190" s="145"/>
      <c r="F190" s="145"/>
      <c r="G190" s="145"/>
      <c r="H190" s="145"/>
      <c r="I190" s="145"/>
    </row>
    <row r="191" spans="1:9" customFormat="1">
      <c r="A191" s="145"/>
      <c r="B191" s="145"/>
      <c r="C191" s="145"/>
      <c r="D191" s="145"/>
      <c r="E191" s="145"/>
      <c r="F191" s="145"/>
      <c r="G191" s="145"/>
      <c r="H191" s="145"/>
      <c r="I191" s="145"/>
    </row>
    <row r="192" spans="1:9" customFormat="1">
      <c r="A192" s="145"/>
      <c r="B192" s="145"/>
      <c r="C192" s="145"/>
      <c r="D192" s="145"/>
      <c r="E192" s="145"/>
      <c r="F192" s="145"/>
      <c r="G192" s="145"/>
      <c r="H192" s="145"/>
      <c r="I192" s="145"/>
    </row>
    <row r="193" spans="1:9" customFormat="1">
      <c r="A193" s="145"/>
      <c r="B193" s="145"/>
      <c r="C193" s="145"/>
      <c r="D193" s="145"/>
      <c r="E193" s="145"/>
      <c r="F193" s="145"/>
      <c r="G193" s="145"/>
      <c r="H193" s="145"/>
      <c r="I193" s="145"/>
    </row>
    <row r="194" spans="1:9" customFormat="1">
      <c r="A194" s="145"/>
      <c r="B194" s="145"/>
      <c r="C194" s="145"/>
      <c r="D194" s="145"/>
      <c r="E194" s="145"/>
      <c r="F194" s="145"/>
      <c r="G194" s="145"/>
      <c r="H194" s="145"/>
      <c r="I194" s="145"/>
    </row>
    <row r="195" spans="1:9" customFormat="1">
      <c r="A195" s="145"/>
      <c r="B195" s="145"/>
      <c r="C195" s="145"/>
      <c r="D195" s="145"/>
      <c r="E195" s="145"/>
      <c r="F195" s="145"/>
      <c r="G195" s="145"/>
      <c r="H195" s="145"/>
      <c r="I195" s="145"/>
    </row>
    <row r="196" spans="1:9" customFormat="1">
      <c r="A196" s="145"/>
      <c r="B196" s="145"/>
      <c r="C196" s="145"/>
      <c r="D196" s="145"/>
      <c r="E196" s="145"/>
      <c r="F196" s="145"/>
      <c r="G196" s="145"/>
      <c r="H196" s="145"/>
      <c r="I196" s="145"/>
    </row>
    <row r="197" spans="1:9" customFormat="1">
      <c r="A197" s="145"/>
      <c r="B197" s="145"/>
      <c r="C197" s="145"/>
      <c r="D197" s="145"/>
      <c r="E197" s="145"/>
      <c r="F197" s="145"/>
      <c r="G197" s="145"/>
      <c r="H197" s="145"/>
      <c r="I197" s="145"/>
    </row>
    <row r="198" spans="1:9" customFormat="1">
      <c r="A198" s="145"/>
      <c r="B198" s="145"/>
      <c r="C198" s="145"/>
      <c r="D198" s="145"/>
      <c r="E198" s="145"/>
      <c r="F198" s="145"/>
      <c r="G198" s="145"/>
      <c r="H198" s="145"/>
      <c r="I198" s="145"/>
    </row>
    <row r="199" spans="1:9" customFormat="1">
      <c r="A199" s="145"/>
      <c r="B199" s="145"/>
      <c r="C199" s="145"/>
      <c r="D199" s="145"/>
      <c r="E199" s="145"/>
      <c r="F199" s="145"/>
      <c r="G199" s="145"/>
      <c r="H199" s="145"/>
      <c r="I199" s="145"/>
    </row>
    <row r="200" spans="1:9" customFormat="1">
      <c r="A200" s="145"/>
      <c r="B200" s="145"/>
      <c r="C200" s="145"/>
      <c r="D200" s="145"/>
      <c r="E200" s="145"/>
      <c r="F200" s="145"/>
      <c r="G200" s="145"/>
      <c r="H200" s="145"/>
      <c r="I200" s="145"/>
    </row>
    <row r="201" spans="1:9" customFormat="1">
      <c r="A201" s="145"/>
      <c r="B201" s="145"/>
      <c r="C201" s="145"/>
      <c r="D201" s="145"/>
      <c r="E201" s="145"/>
      <c r="F201" s="145"/>
      <c r="G201" s="145"/>
      <c r="H201" s="145"/>
      <c r="I201" s="145"/>
    </row>
    <row r="202" spans="1:9" customFormat="1">
      <c r="A202" s="145"/>
      <c r="B202" s="145"/>
      <c r="C202" s="145"/>
      <c r="D202" s="145"/>
      <c r="E202" s="145"/>
      <c r="F202" s="145"/>
      <c r="G202" s="145"/>
      <c r="H202" s="145"/>
      <c r="I202" s="145"/>
    </row>
    <row r="203" spans="1:9" customFormat="1">
      <c r="A203" s="145"/>
      <c r="B203" s="145"/>
      <c r="C203" s="145"/>
      <c r="D203" s="145"/>
      <c r="E203" s="145"/>
      <c r="F203" s="145"/>
      <c r="G203" s="145"/>
      <c r="H203" s="145"/>
      <c r="I203" s="145"/>
    </row>
    <row r="204" spans="1:9" customFormat="1">
      <c r="A204" s="145"/>
      <c r="B204" s="145"/>
      <c r="C204" s="145"/>
      <c r="D204" s="145"/>
      <c r="E204" s="145"/>
      <c r="F204" s="145"/>
      <c r="G204" s="145"/>
      <c r="H204" s="145"/>
      <c r="I204" s="145"/>
    </row>
    <row r="205" spans="1:9" customFormat="1">
      <c r="A205" s="145"/>
      <c r="B205" s="145"/>
      <c r="C205" s="145"/>
      <c r="D205" s="145"/>
      <c r="E205" s="145"/>
      <c r="F205" s="145"/>
      <c r="G205" s="145"/>
      <c r="H205" s="145"/>
      <c r="I205" s="145"/>
    </row>
    <row r="206" spans="1:9" customFormat="1">
      <c r="A206" s="145"/>
      <c r="B206" s="145"/>
      <c r="C206" s="145"/>
      <c r="D206" s="145"/>
      <c r="E206" s="145"/>
      <c r="F206" s="145"/>
      <c r="G206" s="145"/>
      <c r="H206" s="145"/>
      <c r="I206" s="145"/>
    </row>
    <row r="207" spans="1:9" customFormat="1">
      <c r="A207" s="145"/>
      <c r="B207" s="145"/>
      <c r="C207" s="145"/>
      <c r="D207" s="145"/>
      <c r="E207" s="145"/>
      <c r="F207" s="145"/>
      <c r="G207" s="145"/>
      <c r="H207" s="145"/>
      <c r="I207" s="145"/>
    </row>
    <row r="208" spans="1:9" customFormat="1">
      <c r="A208" s="145"/>
      <c r="B208" s="145"/>
      <c r="C208" s="145"/>
      <c r="D208" s="145"/>
      <c r="E208" s="145"/>
      <c r="F208" s="145"/>
      <c r="G208" s="145"/>
      <c r="H208" s="145"/>
      <c r="I208" s="145"/>
    </row>
    <row r="209" spans="1:9" customFormat="1">
      <c r="A209" s="145"/>
      <c r="B209" s="145"/>
      <c r="C209" s="145"/>
      <c r="D209" s="145"/>
      <c r="E209" s="145"/>
      <c r="F209" s="145"/>
      <c r="G209" s="145"/>
      <c r="H209" s="145"/>
      <c r="I209" s="145"/>
    </row>
    <row r="210" spans="1:9" customFormat="1">
      <c r="A210" s="145"/>
      <c r="B210" s="145"/>
      <c r="C210" s="145"/>
      <c r="D210" s="145"/>
      <c r="E210" s="145"/>
      <c r="F210" s="145"/>
      <c r="G210" s="145"/>
      <c r="H210" s="145"/>
      <c r="I210" s="145"/>
    </row>
    <row r="211" spans="1:9" customFormat="1">
      <c r="A211" s="145"/>
      <c r="B211" s="145"/>
      <c r="C211" s="145"/>
      <c r="D211" s="145"/>
      <c r="E211" s="145"/>
      <c r="F211" s="145"/>
      <c r="G211" s="145"/>
      <c r="H211" s="145"/>
      <c r="I211" s="145"/>
    </row>
    <row r="212" spans="1:9" customFormat="1">
      <c r="A212" s="145"/>
      <c r="B212" s="145"/>
      <c r="C212" s="145"/>
      <c r="D212" s="145"/>
      <c r="E212" s="145"/>
      <c r="F212" s="145"/>
      <c r="G212" s="145"/>
      <c r="H212" s="145"/>
      <c r="I212" s="145"/>
    </row>
    <row r="213" spans="1:9" customFormat="1">
      <c r="A213" s="145"/>
      <c r="B213" s="145"/>
      <c r="C213" s="145"/>
      <c r="D213" s="145"/>
      <c r="E213" s="145"/>
      <c r="F213" s="145"/>
      <c r="G213" s="145"/>
      <c r="H213" s="145"/>
      <c r="I213" s="145"/>
    </row>
    <row r="214" spans="1:9" customFormat="1">
      <c r="A214" s="145"/>
      <c r="B214" s="145"/>
      <c r="C214" s="145"/>
      <c r="D214" s="145"/>
      <c r="E214" s="145"/>
      <c r="F214" s="145"/>
      <c r="G214" s="145"/>
      <c r="H214" s="145"/>
      <c r="I214" s="145"/>
    </row>
    <row r="215" spans="1:9" customFormat="1">
      <c r="A215" s="145"/>
      <c r="B215" s="145"/>
      <c r="C215" s="145"/>
      <c r="D215" s="145"/>
      <c r="E215" s="145"/>
      <c r="F215" s="145"/>
      <c r="G215" s="145"/>
      <c r="H215" s="145"/>
      <c r="I215" s="145"/>
    </row>
    <row r="216" spans="1:9" customFormat="1">
      <c r="A216" s="145"/>
      <c r="B216" s="145"/>
      <c r="C216" s="145"/>
      <c r="D216" s="145"/>
      <c r="E216" s="145"/>
      <c r="F216" s="145"/>
      <c r="G216" s="145"/>
      <c r="H216" s="145"/>
      <c r="I216" s="145"/>
    </row>
    <row r="217" spans="1:9" customFormat="1">
      <c r="A217" s="145"/>
      <c r="B217" s="145"/>
      <c r="C217" s="145"/>
      <c r="D217" s="145"/>
      <c r="E217" s="145"/>
      <c r="F217" s="145"/>
      <c r="G217" s="145"/>
      <c r="H217" s="145"/>
      <c r="I217" s="145"/>
    </row>
    <row r="218" spans="1:9" customFormat="1">
      <c r="A218" s="145"/>
      <c r="B218" s="145"/>
      <c r="C218" s="145"/>
      <c r="D218" s="145"/>
      <c r="E218" s="145"/>
      <c r="F218" s="145"/>
      <c r="G218" s="145"/>
      <c r="H218" s="145"/>
      <c r="I218" s="145"/>
    </row>
    <row r="219" spans="1:9" customFormat="1">
      <c r="A219" s="145"/>
      <c r="B219" s="145"/>
      <c r="C219" s="145"/>
      <c r="D219" s="145"/>
      <c r="E219" s="145"/>
      <c r="F219" s="145"/>
      <c r="G219" s="145"/>
      <c r="H219" s="145"/>
      <c r="I219" s="145"/>
    </row>
    <row r="220" spans="1:9" customFormat="1">
      <c r="A220" s="145"/>
      <c r="B220" s="145"/>
      <c r="C220" s="145"/>
      <c r="D220" s="145"/>
      <c r="E220" s="145"/>
      <c r="F220" s="145"/>
      <c r="G220" s="145"/>
      <c r="H220" s="145"/>
      <c r="I220" s="145"/>
    </row>
    <row r="221" spans="1:9" customFormat="1">
      <c r="A221" s="145"/>
      <c r="B221" s="145"/>
      <c r="C221" s="145"/>
      <c r="D221" s="145"/>
      <c r="E221" s="145"/>
      <c r="F221" s="145"/>
      <c r="G221" s="145"/>
      <c r="H221" s="145"/>
      <c r="I221" s="145"/>
    </row>
    <row r="222" spans="1:9" customFormat="1">
      <c r="A222" s="145"/>
      <c r="B222" s="145"/>
      <c r="C222" s="145"/>
      <c r="D222" s="145"/>
      <c r="E222" s="145"/>
      <c r="F222" s="145"/>
      <c r="G222" s="145"/>
      <c r="H222" s="145"/>
      <c r="I222" s="145"/>
    </row>
    <row r="223" spans="1:9" customFormat="1">
      <c r="A223" s="145"/>
      <c r="B223" s="145"/>
      <c r="C223" s="145"/>
      <c r="D223" s="145"/>
      <c r="E223" s="145"/>
      <c r="F223" s="145"/>
      <c r="G223" s="145"/>
      <c r="H223" s="145"/>
      <c r="I223" s="145"/>
    </row>
    <row r="224" spans="1:9" customFormat="1">
      <c r="A224" s="145"/>
      <c r="B224" s="145"/>
      <c r="C224" s="145"/>
      <c r="D224" s="145"/>
      <c r="E224" s="145"/>
      <c r="F224" s="145"/>
      <c r="G224" s="145"/>
      <c r="H224" s="145"/>
      <c r="I224" s="145"/>
    </row>
    <row r="225" spans="1:9" customFormat="1">
      <c r="A225" s="145"/>
      <c r="B225" s="145"/>
      <c r="C225" s="145"/>
      <c r="D225" s="145"/>
      <c r="E225" s="145"/>
      <c r="F225" s="145"/>
      <c r="G225" s="145"/>
      <c r="H225" s="145"/>
      <c r="I225" s="145"/>
    </row>
    <row r="226" spans="1:9" customFormat="1">
      <c r="A226" s="145"/>
      <c r="B226" s="145"/>
      <c r="C226" s="145"/>
      <c r="D226" s="145"/>
      <c r="E226" s="145"/>
      <c r="F226" s="145"/>
      <c r="G226" s="145"/>
      <c r="H226" s="145"/>
      <c r="I226" s="145"/>
    </row>
    <row r="227" spans="1:9" customFormat="1">
      <c r="A227" s="145"/>
      <c r="B227" s="145"/>
      <c r="C227" s="145"/>
      <c r="D227" s="145"/>
      <c r="E227" s="145"/>
      <c r="F227" s="145"/>
      <c r="G227" s="145"/>
      <c r="H227" s="145"/>
      <c r="I227" s="145"/>
    </row>
    <row r="228" spans="1:9" customFormat="1">
      <c r="A228" s="145"/>
      <c r="B228" s="145"/>
      <c r="C228" s="145"/>
      <c r="D228" s="145"/>
      <c r="E228" s="145"/>
      <c r="F228" s="145"/>
      <c r="G228" s="145"/>
      <c r="H228" s="145"/>
      <c r="I228" s="145"/>
    </row>
    <row r="229" spans="1:9" customFormat="1">
      <c r="A229" s="145"/>
      <c r="B229" s="145"/>
      <c r="C229" s="145"/>
      <c r="D229" s="145"/>
      <c r="E229" s="145"/>
      <c r="F229" s="145"/>
      <c r="G229" s="145"/>
      <c r="H229" s="145"/>
      <c r="I229" s="145"/>
    </row>
    <row r="230" spans="1:9" customFormat="1">
      <c r="A230" s="145"/>
      <c r="B230" s="145"/>
      <c r="C230" s="145"/>
      <c r="D230" s="145"/>
      <c r="E230" s="145"/>
      <c r="F230" s="145"/>
      <c r="G230" s="145"/>
      <c r="H230" s="145"/>
      <c r="I230" s="145"/>
    </row>
    <row r="231" spans="1:9" customFormat="1">
      <c r="A231" s="145"/>
      <c r="B231" s="145"/>
      <c r="C231" s="145"/>
      <c r="D231" s="145"/>
      <c r="E231" s="145"/>
      <c r="F231" s="145"/>
      <c r="G231" s="145"/>
      <c r="H231" s="145"/>
      <c r="I231" s="145"/>
    </row>
    <row r="232" spans="1:9" customFormat="1">
      <c r="A232" s="145"/>
      <c r="B232" s="145"/>
      <c r="C232" s="145"/>
      <c r="D232" s="145"/>
      <c r="E232" s="145"/>
      <c r="F232" s="145"/>
      <c r="G232" s="145"/>
      <c r="H232" s="145"/>
      <c r="I232" s="145"/>
    </row>
    <row r="233" spans="1:9" customFormat="1">
      <c r="A233" s="145"/>
      <c r="B233" s="145"/>
      <c r="C233" s="145"/>
      <c r="D233" s="145"/>
      <c r="E233" s="145"/>
      <c r="F233" s="145"/>
      <c r="G233" s="145"/>
      <c r="H233" s="145"/>
      <c r="I233" s="145"/>
    </row>
    <row r="234" spans="1:9" customFormat="1">
      <c r="A234" s="145"/>
      <c r="B234" s="145"/>
      <c r="C234" s="145"/>
      <c r="D234" s="145"/>
      <c r="E234" s="145"/>
      <c r="F234" s="145"/>
      <c r="G234" s="145"/>
      <c r="H234" s="145"/>
      <c r="I234" s="145"/>
    </row>
    <row r="235" spans="1:9" customFormat="1">
      <c r="A235" s="145"/>
      <c r="B235" s="145"/>
      <c r="C235" s="145"/>
      <c r="D235" s="145"/>
      <c r="E235" s="145"/>
      <c r="F235" s="145"/>
      <c r="G235" s="145"/>
      <c r="H235" s="145"/>
      <c r="I235" s="145"/>
    </row>
    <row r="236" spans="1:9" customFormat="1">
      <c r="A236" s="145"/>
      <c r="B236" s="145"/>
      <c r="C236" s="145"/>
      <c r="D236" s="145"/>
      <c r="E236" s="145"/>
      <c r="F236" s="145"/>
      <c r="G236" s="145"/>
      <c r="H236" s="145"/>
      <c r="I236" s="145"/>
    </row>
    <row r="237" spans="1:9" customFormat="1">
      <c r="A237" s="145"/>
      <c r="B237" s="145"/>
      <c r="C237" s="145"/>
      <c r="D237" s="145"/>
      <c r="E237" s="145"/>
      <c r="F237" s="145"/>
      <c r="G237" s="145"/>
      <c r="H237" s="145"/>
      <c r="I237" s="145"/>
    </row>
    <row r="238" spans="1:9" customFormat="1">
      <c r="A238" s="145"/>
      <c r="B238" s="145"/>
      <c r="C238" s="145"/>
      <c r="D238" s="145"/>
      <c r="E238" s="145"/>
      <c r="F238" s="145"/>
      <c r="G238" s="145"/>
      <c r="H238" s="145"/>
      <c r="I238" s="145"/>
    </row>
    <row r="239" spans="1:9" customFormat="1">
      <c r="A239" s="145"/>
      <c r="B239" s="145"/>
      <c r="C239" s="145"/>
      <c r="D239" s="145"/>
      <c r="E239" s="145"/>
      <c r="F239" s="145"/>
      <c r="G239" s="145"/>
      <c r="H239" s="145"/>
      <c r="I239" s="145"/>
    </row>
    <row r="240" spans="1:9" customFormat="1">
      <c r="A240" s="145"/>
      <c r="B240" s="145"/>
      <c r="C240" s="145"/>
      <c r="D240" s="145"/>
      <c r="E240" s="145"/>
      <c r="F240" s="145"/>
      <c r="G240" s="145"/>
      <c r="H240" s="145"/>
      <c r="I240" s="145"/>
    </row>
    <row r="241" spans="1:9" customFormat="1">
      <c r="A241" s="145"/>
      <c r="B241" s="145"/>
      <c r="C241" s="145"/>
      <c r="D241" s="145"/>
      <c r="E241" s="145"/>
      <c r="F241" s="145"/>
      <c r="G241" s="145"/>
      <c r="H241" s="145"/>
      <c r="I241" s="145"/>
    </row>
    <row r="242" spans="1:9" customFormat="1">
      <c r="A242" s="145"/>
      <c r="B242" s="145"/>
      <c r="C242" s="145"/>
      <c r="D242" s="145"/>
      <c r="E242" s="145"/>
      <c r="F242" s="145"/>
      <c r="G242" s="145"/>
      <c r="H242" s="145"/>
      <c r="I242" s="145"/>
    </row>
    <row r="243" spans="1:9" customFormat="1">
      <c r="A243" s="145"/>
      <c r="B243" s="145"/>
      <c r="C243" s="145"/>
      <c r="D243" s="145"/>
      <c r="E243" s="145"/>
      <c r="F243" s="145"/>
      <c r="G243" s="145"/>
      <c r="H243" s="145"/>
      <c r="I243" s="145"/>
    </row>
    <row r="244" spans="1:9" customFormat="1">
      <c r="A244" s="145"/>
      <c r="B244" s="145"/>
      <c r="C244" s="145"/>
      <c r="D244" s="145"/>
      <c r="E244" s="145"/>
      <c r="F244" s="145"/>
      <c r="G244" s="145"/>
      <c r="H244" s="145"/>
      <c r="I244" s="145"/>
    </row>
    <row r="245" spans="1:9" customFormat="1">
      <c r="A245" s="145"/>
      <c r="B245" s="145"/>
      <c r="C245" s="145"/>
      <c r="D245" s="145"/>
      <c r="E245" s="145"/>
      <c r="F245" s="145"/>
      <c r="G245" s="145"/>
      <c r="H245" s="145"/>
      <c r="I245" s="145"/>
    </row>
    <row r="246" spans="1:9" customFormat="1">
      <c r="A246" s="145"/>
      <c r="B246" s="145"/>
      <c r="C246" s="145"/>
      <c r="D246" s="145"/>
      <c r="E246" s="145"/>
      <c r="F246" s="145"/>
      <c r="G246" s="145"/>
      <c r="H246" s="145"/>
      <c r="I246" s="145"/>
    </row>
    <row r="247" spans="1:9" customFormat="1">
      <c r="A247" s="145"/>
      <c r="B247" s="145"/>
      <c r="C247" s="145"/>
      <c r="D247" s="145"/>
      <c r="E247" s="145"/>
      <c r="F247" s="145"/>
      <c r="G247" s="145"/>
      <c r="H247" s="145"/>
      <c r="I247" s="145"/>
    </row>
    <row r="248" spans="1:9" customFormat="1">
      <c r="A248" s="145"/>
      <c r="B248" s="145"/>
      <c r="C248" s="145"/>
      <c r="D248" s="145"/>
      <c r="E248" s="145"/>
      <c r="F248" s="145"/>
      <c r="G248" s="145"/>
      <c r="H248" s="145"/>
      <c r="I248" s="145"/>
    </row>
    <row r="249" spans="1:9" customFormat="1">
      <c r="A249" s="145"/>
      <c r="B249" s="145"/>
      <c r="C249" s="145"/>
      <c r="D249" s="145"/>
      <c r="E249" s="145"/>
      <c r="F249" s="145"/>
      <c r="G249" s="145"/>
      <c r="H249" s="145"/>
      <c r="I249" s="145"/>
    </row>
    <row r="250" spans="1:9" customFormat="1">
      <c r="A250" s="145"/>
      <c r="B250" s="145"/>
      <c r="C250" s="145"/>
      <c r="D250" s="145"/>
      <c r="E250" s="145"/>
      <c r="F250" s="145"/>
      <c r="G250" s="145"/>
      <c r="H250" s="145"/>
      <c r="I250" s="145"/>
    </row>
    <row r="251" spans="1:9" customFormat="1">
      <c r="A251" s="145"/>
      <c r="B251" s="145"/>
      <c r="C251" s="145"/>
      <c r="D251" s="145"/>
      <c r="E251" s="145"/>
      <c r="F251" s="145"/>
      <c r="G251" s="145"/>
      <c r="H251" s="145"/>
      <c r="I251" s="145"/>
    </row>
    <row r="252" spans="1:9" customFormat="1">
      <c r="A252" s="145"/>
      <c r="B252" s="145"/>
      <c r="C252" s="145"/>
      <c r="D252" s="145"/>
      <c r="E252" s="145"/>
      <c r="F252" s="145"/>
      <c r="G252" s="145"/>
      <c r="H252" s="145"/>
      <c r="I252" s="145"/>
    </row>
    <row r="253" spans="1:9" customFormat="1">
      <c r="A253" s="145"/>
      <c r="B253" s="145"/>
      <c r="C253" s="145"/>
      <c r="D253" s="145"/>
      <c r="E253" s="145"/>
      <c r="F253" s="145"/>
      <c r="G253" s="145"/>
      <c r="H253" s="145"/>
      <c r="I253" s="145"/>
    </row>
    <row r="254" spans="1:9" customFormat="1">
      <c r="A254" s="145"/>
      <c r="B254" s="145"/>
      <c r="C254" s="145"/>
      <c r="D254" s="145"/>
      <c r="E254" s="145"/>
      <c r="F254" s="145"/>
      <c r="G254" s="145"/>
      <c r="H254" s="145"/>
      <c r="I254" s="145"/>
    </row>
    <row r="255" spans="1:9" customFormat="1">
      <c r="A255" s="145"/>
      <c r="B255" s="145"/>
      <c r="C255" s="145"/>
      <c r="D255" s="145"/>
      <c r="E255" s="145"/>
      <c r="F255" s="145"/>
      <c r="G255" s="145"/>
      <c r="H255" s="145"/>
      <c r="I255" s="145"/>
    </row>
    <row r="256" spans="1:9" customFormat="1">
      <c r="A256" s="145"/>
      <c r="B256" s="145"/>
      <c r="C256" s="145"/>
      <c r="D256" s="145"/>
      <c r="E256" s="145"/>
      <c r="F256" s="145"/>
      <c r="G256" s="145"/>
      <c r="H256" s="145"/>
      <c r="I256" s="145"/>
    </row>
    <row r="257" spans="1:9" customFormat="1">
      <c r="A257" s="145"/>
      <c r="B257" s="145"/>
      <c r="C257" s="145"/>
      <c r="D257" s="145"/>
      <c r="E257" s="145"/>
      <c r="F257" s="145"/>
      <c r="G257" s="145"/>
      <c r="H257" s="145"/>
      <c r="I257" s="145"/>
    </row>
    <row r="258" spans="1:9" customFormat="1">
      <c r="A258" s="145"/>
      <c r="B258" s="145"/>
      <c r="C258" s="145"/>
      <c r="D258" s="145"/>
      <c r="E258" s="145"/>
      <c r="F258" s="145"/>
      <c r="G258" s="145"/>
      <c r="H258" s="145"/>
      <c r="I258" s="145"/>
    </row>
    <row r="259" spans="1:9" customFormat="1">
      <c r="A259" s="145"/>
      <c r="B259" s="145"/>
      <c r="C259" s="145"/>
      <c r="D259" s="145"/>
      <c r="E259" s="145"/>
      <c r="F259" s="145"/>
      <c r="G259" s="145"/>
      <c r="H259" s="145"/>
      <c r="I259" s="145"/>
    </row>
    <row r="260" spans="1:9" customFormat="1">
      <c r="A260" s="145"/>
      <c r="B260" s="145"/>
      <c r="C260" s="145"/>
      <c r="D260" s="145"/>
      <c r="E260" s="145"/>
      <c r="F260" s="145"/>
      <c r="G260" s="145"/>
      <c r="H260" s="145"/>
      <c r="I260" s="145"/>
    </row>
    <row r="261" spans="1:9" customFormat="1">
      <c r="A261" s="145"/>
      <c r="B261" s="145"/>
      <c r="C261" s="145"/>
      <c r="D261" s="145"/>
      <c r="E261" s="145"/>
      <c r="F261" s="145"/>
      <c r="G261" s="145"/>
      <c r="H261" s="145"/>
      <c r="I261" s="145"/>
    </row>
    <row r="262" spans="1:9" customFormat="1">
      <c r="A262" s="145"/>
      <c r="B262" s="145"/>
      <c r="C262" s="145"/>
      <c r="D262" s="145"/>
      <c r="E262" s="145"/>
      <c r="F262" s="145"/>
      <c r="G262" s="145"/>
      <c r="H262" s="145"/>
      <c r="I262" s="145"/>
    </row>
    <row r="263" spans="1:9" customFormat="1">
      <c r="A263" s="145"/>
      <c r="B263" s="145"/>
      <c r="C263" s="145"/>
      <c r="D263" s="145"/>
      <c r="E263" s="145"/>
      <c r="F263" s="145"/>
      <c r="G263" s="145"/>
      <c r="H263" s="145"/>
      <c r="I263" s="145"/>
    </row>
    <row r="264" spans="1:9" customFormat="1">
      <c r="A264" s="145"/>
      <c r="B264" s="145"/>
      <c r="C264" s="145"/>
      <c r="D264" s="145"/>
      <c r="E264" s="145"/>
      <c r="F264" s="145"/>
      <c r="G264" s="145"/>
      <c r="H264" s="145"/>
      <c r="I264" s="145"/>
    </row>
    <row r="265" spans="1:9" customFormat="1">
      <c r="A265" s="145"/>
      <c r="B265" s="145"/>
      <c r="C265" s="145"/>
      <c r="D265" s="145"/>
      <c r="E265" s="145"/>
      <c r="F265" s="145"/>
      <c r="G265" s="145"/>
      <c r="H265" s="145"/>
      <c r="I265" s="145"/>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6">
    <mergeCell ref="B16:K16"/>
    <mergeCell ref="C80:I80"/>
    <mergeCell ref="B21:D21"/>
    <mergeCell ref="G21:I21"/>
    <mergeCell ref="C50:I50"/>
    <mergeCell ref="C79:I79"/>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&amp;R&amp;"Tahoma,Negrita"&amp;12Informe de la Operación Mensual - Febrero 2017
INFSGI-MES-02-2017
08/03/2017
Versión: 01</oddHeader>
    <oddFooter>&amp;L&amp;"Calibri Light,Regular"&amp;12COES SINAC, 2017&amp;C&amp;"Calibri Light,Regular"&amp;12 15&amp;R&amp;"Calibri Light,Regular"&amp;12Dirección Ejecutiva
Sub Dirección de Gestión de Información</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I152"/>
  <sheetViews>
    <sheetView view="pageBreakPreview" zoomScale="55" zoomScaleNormal="100" zoomScaleSheetLayoutView="55" zoomScalePageLayoutView="70" workbookViewId="0">
      <selection activeCell="E13" sqref="E13"/>
    </sheetView>
  </sheetViews>
  <sheetFormatPr defaultRowHeight="11.25"/>
  <cols>
    <col min="1" max="1" width="7.1640625" style="210" customWidth="1"/>
    <col min="2" max="2" width="74.1640625" style="210" customWidth="1"/>
    <col min="3" max="3" width="76.33203125" style="210" customWidth="1"/>
    <col min="4" max="4" width="31" style="210" customWidth="1"/>
    <col min="5" max="5" width="33.6640625" style="210" customWidth="1"/>
    <col min="6" max="6" width="20.33203125" style="210" customWidth="1"/>
    <col min="7" max="8" width="30.5" style="210" customWidth="1"/>
    <col min="9" max="9" width="11.1640625" style="210" customWidth="1"/>
    <col min="10" max="16384" width="9.33203125" style="210"/>
  </cols>
  <sheetData>
    <row r="1" spans="1:9" ht="14.1" customHeight="1">
      <c r="A1" s="203"/>
      <c r="B1" s="204"/>
      <c r="C1" s="204"/>
      <c r="D1" s="204"/>
      <c r="E1" s="204"/>
      <c r="F1" s="204"/>
      <c r="G1" s="205"/>
      <c r="H1" s="205"/>
      <c r="I1" s="205"/>
    </row>
    <row r="2" spans="1:9" ht="6.75" customHeight="1">
      <c r="A2" s="207"/>
      <c r="B2" s="208"/>
      <c r="C2" s="208"/>
      <c r="D2" s="208"/>
      <c r="E2" s="208"/>
      <c r="F2" s="208"/>
      <c r="G2" s="209"/>
      <c r="H2" s="209"/>
      <c r="I2" s="209"/>
    </row>
    <row r="3" spans="1:9" ht="6.75" customHeight="1">
      <c r="A3" s="207"/>
      <c r="B3" s="208"/>
      <c r="C3" s="208"/>
      <c r="D3" s="208"/>
      <c r="E3" s="208"/>
      <c r="F3" s="208"/>
      <c r="G3" s="209"/>
      <c r="H3" s="209"/>
      <c r="I3" s="209"/>
    </row>
    <row r="4" spans="1:9" ht="24" customHeight="1">
      <c r="B4" s="554" t="s">
        <v>593</v>
      </c>
      <c r="C4" s="494"/>
      <c r="D4" s="494"/>
      <c r="E4" s="494"/>
      <c r="F4" s="494"/>
      <c r="G4" s="494"/>
      <c r="H4" s="494"/>
      <c r="I4" s="494"/>
    </row>
    <row r="5" spans="1:9" ht="8.25" customHeight="1">
      <c r="A5" s="208"/>
      <c r="B5" s="547"/>
      <c r="C5" s="548"/>
      <c r="D5" s="549"/>
      <c r="E5" s="549"/>
      <c r="F5" s="550"/>
      <c r="G5" s="215"/>
      <c r="H5" s="215"/>
      <c r="I5" s="215"/>
    </row>
    <row r="6" spans="1:9" ht="25.5" customHeight="1">
      <c r="A6" s="208"/>
      <c r="B6" s="963" t="s">
        <v>376</v>
      </c>
      <c r="C6" s="963" t="s">
        <v>486</v>
      </c>
      <c r="D6" s="964" t="s">
        <v>823</v>
      </c>
      <c r="E6" s="964"/>
      <c r="F6" s="964"/>
      <c r="G6" s="964"/>
      <c r="H6" s="626" t="s">
        <v>514</v>
      </c>
      <c r="I6" s="215"/>
    </row>
    <row r="7" spans="1:9" ht="21" customHeight="1">
      <c r="A7" s="208"/>
      <c r="B7" s="963"/>
      <c r="C7" s="963"/>
      <c r="D7" s="965" t="s">
        <v>488</v>
      </c>
      <c r="E7" s="965"/>
      <c r="F7" s="965"/>
      <c r="G7" s="966" t="s">
        <v>824</v>
      </c>
      <c r="H7" s="680" t="s">
        <v>515</v>
      </c>
      <c r="I7" s="215"/>
    </row>
    <row r="8" spans="1:9" s="261" customFormat="1" ht="22.5" customHeight="1">
      <c r="A8" s="551"/>
      <c r="B8" s="963"/>
      <c r="C8" s="963"/>
      <c r="D8" s="571" t="s">
        <v>416</v>
      </c>
      <c r="E8" s="571" t="s">
        <v>417</v>
      </c>
      <c r="F8" s="571" t="s">
        <v>551</v>
      </c>
      <c r="G8" s="966"/>
      <c r="H8" s="680">
        <v>2017</v>
      </c>
      <c r="I8" s="563"/>
    </row>
    <row r="9" spans="1:9" s="261" customFormat="1" ht="22.5" customHeight="1">
      <c r="A9" s="551"/>
      <c r="B9" s="963"/>
      <c r="C9" s="963"/>
      <c r="D9" s="571" t="s">
        <v>487</v>
      </c>
      <c r="E9" s="571" t="s">
        <v>487</v>
      </c>
      <c r="F9" s="571" t="s">
        <v>487</v>
      </c>
      <c r="G9" s="571" t="s">
        <v>487</v>
      </c>
      <c r="H9" s="627" t="s">
        <v>506</v>
      </c>
      <c r="I9" s="563"/>
    </row>
    <row r="10" spans="1:9" s="562" customFormat="1" ht="24.75" customHeight="1">
      <c r="A10" s="564"/>
      <c r="B10" s="565" t="s">
        <v>608</v>
      </c>
      <c r="C10" s="566" t="s">
        <v>320</v>
      </c>
      <c r="D10" s="684"/>
      <c r="E10" s="684"/>
      <c r="F10" s="684">
        <v>5707.7746260000004</v>
      </c>
      <c r="G10" s="684">
        <v>5707.7746260000004</v>
      </c>
      <c r="H10" s="684">
        <v>12830.361059999999</v>
      </c>
      <c r="I10" s="231"/>
    </row>
    <row r="11" spans="1:9" s="562" customFormat="1" ht="24.75" customHeight="1">
      <c r="A11" s="564"/>
      <c r="B11" s="567" t="s">
        <v>800</v>
      </c>
      <c r="C11" s="567"/>
      <c r="D11" s="685"/>
      <c r="E11" s="685"/>
      <c r="F11" s="685">
        <v>5707.7746260000004</v>
      </c>
      <c r="G11" s="685">
        <v>5707.7746260000004</v>
      </c>
      <c r="H11" s="685">
        <v>12830.361059999999</v>
      </c>
      <c r="I11" s="231"/>
    </row>
    <row r="12" spans="1:9" s="562" customFormat="1" ht="24.75" customHeight="1">
      <c r="A12" s="564"/>
      <c r="B12" s="565" t="s">
        <v>577</v>
      </c>
      <c r="C12" s="566" t="s">
        <v>321</v>
      </c>
      <c r="D12" s="684"/>
      <c r="E12" s="684"/>
      <c r="F12" s="684">
        <v>0</v>
      </c>
      <c r="G12" s="684">
        <v>0</v>
      </c>
      <c r="H12" s="684">
        <v>0</v>
      </c>
      <c r="I12" s="231"/>
    </row>
    <row r="13" spans="1:9" s="562" customFormat="1" ht="24.75" customHeight="1">
      <c r="A13" s="564"/>
      <c r="B13" s="567" t="s">
        <v>801</v>
      </c>
      <c r="C13" s="567"/>
      <c r="D13" s="685"/>
      <c r="E13" s="685"/>
      <c r="F13" s="685">
        <v>0</v>
      </c>
      <c r="G13" s="685">
        <v>0</v>
      </c>
      <c r="H13" s="685">
        <v>0</v>
      </c>
      <c r="I13" s="231"/>
    </row>
    <row r="14" spans="1:9" s="562" customFormat="1" ht="24.75" customHeight="1">
      <c r="A14" s="564"/>
      <c r="B14" s="565" t="s">
        <v>102</v>
      </c>
      <c r="C14" s="566" t="s">
        <v>418</v>
      </c>
      <c r="D14" s="684"/>
      <c r="E14" s="684"/>
      <c r="F14" s="684">
        <v>7312.228059</v>
      </c>
      <c r="G14" s="684">
        <v>7312.228059</v>
      </c>
      <c r="H14" s="684">
        <v>15962.29457</v>
      </c>
      <c r="I14" s="231"/>
    </row>
    <row r="15" spans="1:9" s="562" customFormat="1" ht="24.75" customHeight="1">
      <c r="A15" s="568"/>
      <c r="B15" s="567" t="s">
        <v>802</v>
      </c>
      <c r="C15" s="567"/>
      <c r="D15" s="685"/>
      <c r="E15" s="685"/>
      <c r="F15" s="685">
        <v>7312.228059</v>
      </c>
      <c r="G15" s="685">
        <v>7312.228059</v>
      </c>
      <c r="H15" s="685">
        <v>15962.29457</v>
      </c>
      <c r="I15" s="231"/>
    </row>
    <row r="16" spans="1:9" s="562" customFormat="1" ht="24.75" customHeight="1">
      <c r="A16" s="569"/>
      <c r="B16" s="565" t="s">
        <v>103</v>
      </c>
      <c r="C16" s="566" t="s">
        <v>419</v>
      </c>
      <c r="D16" s="684">
        <v>141796.41399999999</v>
      </c>
      <c r="E16" s="684"/>
      <c r="F16" s="684"/>
      <c r="G16" s="684">
        <v>141796.41399999999</v>
      </c>
      <c r="H16" s="684">
        <v>283243.16480000003</v>
      </c>
      <c r="I16" s="231"/>
    </row>
    <row r="17" spans="1:9" s="562" customFormat="1" ht="24.75" customHeight="1">
      <c r="A17" s="569"/>
      <c r="B17" s="567" t="s">
        <v>420</v>
      </c>
      <c r="C17" s="567"/>
      <c r="D17" s="685">
        <v>141796.41399999999</v>
      </c>
      <c r="E17" s="685"/>
      <c r="F17" s="685"/>
      <c r="G17" s="685">
        <v>141796.41399999999</v>
      </c>
      <c r="H17" s="685">
        <v>283243.16480000003</v>
      </c>
      <c r="I17" s="231"/>
    </row>
    <row r="18" spans="1:9" s="562" customFormat="1" ht="24.75" customHeight="1">
      <c r="A18" s="569"/>
      <c r="B18" s="565" t="s">
        <v>803</v>
      </c>
      <c r="C18" s="566" t="s">
        <v>340</v>
      </c>
      <c r="D18" s="684">
        <v>190249.2145</v>
      </c>
      <c r="E18" s="684"/>
      <c r="F18" s="684"/>
      <c r="G18" s="684">
        <v>190249.2145</v>
      </c>
      <c r="H18" s="684">
        <v>433228.85479999997</v>
      </c>
      <c r="I18" s="231"/>
    </row>
    <row r="19" spans="1:9" s="562" customFormat="1" ht="24.75" customHeight="1">
      <c r="A19" s="569"/>
      <c r="B19" s="567" t="s">
        <v>804</v>
      </c>
      <c r="C19" s="567"/>
      <c r="D19" s="685">
        <v>190249.2145</v>
      </c>
      <c r="E19" s="685"/>
      <c r="F19" s="685"/>
      <c r="G19" s="685">
        <v>190249.2145</v>
      </c>
      <c r="H19" s="685">
        <v>433228.85479999997</v>
      </c>
      <c r="I19" s="231"/>
    </row>
    <row r="20" spans="1:9" s="562" customFormat="1" ht="24.75" customHeight="1">
      <c r="A20" s="569"/>
      <c r="B20" s="565" t="s">
        <v>105</v>
      </c>
      <c r="C20" s="566" t="s">
        <v>331</v>
      </c>
      <c r="D20" s="684"/>
      <c r="E20" s="684">
        <v>0</v>
      </c>
      <c r="F20" s="684"/>
      <c r="G20" s="684">
        <v>0</v>
      </c>
      <c r="H20" s="684">
        <v>430.43808209999997</v>
      </c>
      <c r="I20" s="215"/>
    </row>
    <row r="21" spans="1:9" s="562" customFormat="1" ht="24.75" customHeight="1">
      <c r="A21" s="569"/>
      <c r="B21" s="567" t="s">
        <v>805</v>
      </c>
      <c r="C21" s="567"/>
      <c r="D21" s="685"/>
      <c r="E21" s="685">
        <v>0</v>
      </c>
      <c r="F21" s="685"/>
      <c r="G21" s="685">
        <v>0</v>
      </c>
      <c r="H21" s="685">
        <v>430.43808209999997</v>
      </c>
      <c r="I21" s="215"/>
    </row>
    <row r="22" spans="1:9" s="562" customFormat="1" ht="24.75" customHeight="1">
      <c r="A22" s="569"/>
      <c r="B22" s="565" t="s">
        <v>104</v>
      </c>
      <c r="C22" s="566" t="s">
        <v>293</v>
      </c>
      <c r="D22" s="684">
        <v>80033.648530000006</v>
      </c>
      <c r="E22" s="684"/>
      <c r="F22" s="684"/>
      <c r="G22" s="684">
        <v>80033.648530000006</v>
      </c>
      <c r="H22" s="684">
        <v>176956.39610000001</v>
      </c>
      <c r="I22" s="215"/>
    </row>
    <row r="23" spans="1:9" s="562" customFormat="1" ht="24.75" customHeight="1">
      <c r="A23" s="569"/>
      <c r="B23" s="565"/>
      <c r="C23" s="566" t="s">
        <v>295</v>
      </c>
      <c r="D23" s="684">
        <v>23114.264319999998</v>
      </c>
      <c r="E23" s="684"/>
      <c r="F23" s="684"/>
      <c r="G23" s="684">
        <v>23114.264319999998</v>
      </c>
      <c r="H23" s="684">
        <v>48874.81205</v>
      </c>
      <c r="I23" s="215"/>
    </row>
    <row r="24" spans="1:9" s="562" customFormat="1" ht="24.75" customHeight="1">
      <c r="A24" s="569"/>
      <c r="B24" s="567" t="s">
        <v>806</v>
      </c>
      <c r="C24" s="567"/>
      <c r="D24" s="685">
        <v>103147.91280000001</v>
      </c>
      <c r="E24" s="685"/>
      <c r="F24" s="685"/>
      <c r="G24" s="685">
        <v>103147.91280000001</v>
      </c>
      <c r="H24" s="685">
        <v>225831.20819999999</v>
      </c>
      <c r="I24" s="215"/>
    </row>
    <row r="25" spans="1:9" s="562" customFormat="1" ht="24.75" customHeight="1">
      <c r="A25" s="569"/>
      <c r="B25" s="565" t="s">
        <v>107</v>
      </c>
      <c r="C25" s="566" t="s">
        <v>430</v>
      </c>
      <c r="D25" s="684"/>
      <c r="E25" s="684"/>
      <c r="F25" s="684">
        <v>673.56797500000005</v>
      </c>
      <c r="G25" s="684">
        <v>673.56797500000005</v>
      </c>
      <c r="H25" s="684">
        <v>1771.45595</v>
      </c>
      <c r="I25" s="215"/>
    </row>
    <row r="26" spans="1:9" s="562" customFormat="1" ht="24.75" customHeight="1">
      <c r="A26" s="569"/>
      <c r="B26" s="567" t="s">
        <v>807</v>
      </c>
      <c r="C26" s="567"/>
      <c r="D26" s="685"/>
      <c r="E26" s="685"/>
      <c r="F26" s="685">
        <v>673.56797500000005</v>
      </c>
      <c r="G26" s="685">
        <v>673.56797500000005</v>
      </c>
      <c r="H26" s="685">
        <v>1771.45595</v>
      </c>
      <c r="I26" s="215"/>
    </row>
    <row r="27" spans="1:9" s="562" customFormat="1" ht="24.75" customHeight="1">
      <c r="A27" s="569"/>
      <c r="B27" s="565" t="s">
        <v>106</v>
      </c>
      <c r="C27" s="566" t="s">
        <v>306</v>
      </c>
      <c r="D27" s="684">
        <v>914.19371860000001</v>
      </c>
      <c r="E27" s="684"/>
      <c r="F27" s="684"/>
      <c r="G27" s="684">
        <v>914.19371860000001</v>
      </c>
      <c r="H27" s="684">
        <v>2045.8908329999999</v>
      </c>
      <c r="I27" s="215"/>
    </row>
    <row r="28" spans="1:9" s="562" customFormat="1" ht="24.75" customHeight="1">
      <c r="A28" s="569"/>
      <c r="B28" s="565"/>
      <c r="C28" s="566" t="s">
        <v>307</v>
      </c>
      <c r="D28" s="684">
        <v>336.87827979999997</v>
      </c>
      <c r="E28" s="684"/>
      <c r="F28" s="684"/>
      <c r="G28" s="684">
        <v>336.87827979999997</v>
      </c>
      <c r="H28" s="684">
        <v>741.61280220000003</v>
      </c>
      <c r="I28" s="215"/>
    </row>
    <row r="29" spans="1:9" s="562" customFormat="1" ht="24.75" customHeight="1">
      <c r="A29" s="569"/>
      <c r="B29" s="565"/>
      <c r="C29" s="566" t="s">
        <v>308</v>
      </c>
      <c r="D29" s="684">
        <v>2773.7264559999999</v>
      </c>
      <c r="E29" s="684"/>
      <c r="F29" s="684"/>
      <c r="G29" s="684">
        <v>2773.7264559999999</v>
      </c>
      <c r="H29" s="684">
        <v>5938.0785930000002</v>
      </c>
      <c r="I29" s="215"/>
    </row>
    <row r="30" spans="1:9" s="562" customFormat="1" ht="24.75" customHeight="1">
      <c r="A30" s="569"/>
      <c r="B30" s="565"/>
      <c r="C30" s="566" t="s">
        <v>309</v>
      </c>
      <c r="D30" s="684">
        <v>6429.6375010000002</v>
      </c>
      <c r="E30" s="684"/>
      <c r="F30" s="684"/>
      <c r="G30" s="684">
        <v>6429.6375010000002</v>
      </c>
      <c r="H30" s="684">
        <v>13787.79717</v>
      </c>
      <c r="I30" s="215"/>
    </row>
    <row r="31" spans="1:9" s="562" customFormat="1" ht="24.75" customHeight="1">
      <c r="A31" s="569"/>
      <c r="B31" s="565"/>
      <c r="C31" s="566" t="s">
        <v>310</v>
      </c>
      <c r="D31" s="684">
        <v>40649.439859999999</v>
      </c>
      <c r="E31" s="684"/>
      <c r="F31" s="684"/>
      <c r="G31" s="684">
        <v>40649.439859999999</v>
      </c>
      <c r="H31" s="684">
        <v>85643.402470000001</v>
      </c>
      <c r="I31" s="215"/>
    </row>
    <row r="32" spans="1:9" s="562" customFormat="1" ht="24.75" customHeight="1">
      <c r="A32" s="569"/>
      <c r="B32" s="565"/>
      <c r="C32" s="566" t="s">
        <v>311</v>
      </c>
      <c r="D32" s="684">
        <v>3380.5336480000001</v>
      </c>
      <c r="E32" s="684"/>
      <c r="F32" s="684"/>
      <c r="G32" s="684">
        <v>3380.5336480000001</v>
      </c>
      <c r="H32" s="684">
        <v>7469.9105149999996</v>
      </c>
      <c r="I32" s="215"/>
    </row>
    <row r="33" spans="1:9" s="562" customFormat="1" ht="24.75" customHeight="1">
      <c r="A33" s="569"/>
      <c r="B33" s="565"/>
      <c r="C33" s="566" t="s">
        <v>421</v>
      </c>
      <c r="D33" s="684"/>
      <c r="E33" s="684">
        <v>4655.7697859999998</v>
      </c>
      <c r="F33" s="684"/>
      <c r="G33" s="684">
        <v>4655.7697859999998</v>
      </c>
      <c r="H33" s="684">
        <v>5368.6737300000004</v>
      </c>
      <c r="I33" s="215"/>
    </row>
    <row r="34" spans="1:9" s="562" customFormat="1" ht="24.75" customHeight="1">
      <c r="A34" s="569"/>
      <c r="B34" s="565"/>
      <c r="C34" s="566" t="s">
        <v>423</v>
      </c>
      <c r="D34" s="684"/>
      <c r="E34" s="684">
        <v>1483.0365850000001</v>
      </c>
      <c r="F34" s="684"/>
      <c r="G34" s="684">
        <v>1483.0365850000001</v>
      </c>
      <c r="H34" s="684">
        <v>2821.8653210000002</v>
      </c>
      <c r="I34" s="215"/>
    </row>
    <row r="35" spans="1:9" s="562" customFormat="1" ht="24.75" customHeight="1">
      <c r="A35" s="569"/>
      <c r="B35" s="565"/>
      <c r="C35" s="566" t="s">
        <v>312</v>
      </c>
      <c r="D35" s="684"/>
      <c r="E35" s="684">
        <v>25329.233110000001</v>
      </c>
      <c r="F35" s="684"/>
      <c r="G35" s="684">
        <v>25329.233110000001</v>
      </c>
      <c r="H35" s="684">
        <v>61161.72782</v>
      </c>
      <c r="I35" s="215"/>
    </row>
    <row r="36" spans="1:9" s="562" customFormat="1" ht="24.75" customHeight="1">
      <c r="A36" s="569"/>
      <c r="B36" s="567" t="s">
        <v>424</v>
      </c>
      <c r="C36" s="567"/>
      <c r="D36" s="685">
        <v>54484.409460000003</v>
      </c>
      <c r="E36" s="685">
        <v>31468.039479999999</v>
      </c>
      <c r="F36" s="685"/>
      <c r="G36" s="685">
        <v>85952.448940000002</v>
      </c>
      <c r="H36" s="685">
        <v>184978.95920000001</v>
      </c>
      <c r="I36" s="215"/>
    </row>
    <row r="37" spans="1:9" s="562" customFormat="1" ht="24.75" customHeight="1">
      <c r="A37" s="569"/>
      <c r="B37" s="565" t="s">
        <v>108</v>
      </c>
      <c r="C37" s="566" t="s">
        <v>327</v>
      </c>
      <c r="D37" s="684"/>
      <c r="E37" s="684"/>
      <c r="F37" s="684">
        <v>3013.8717499999998</v>
      </c>
      <c r="G37" s="684">
        <v>3013.8717499999998</v>
      </c>
      <c r="H37" s="684">
        <v>5670.0245000000004</v>
      </c>
      <c r="I37" s="215"/>
    </row>
    <row r="38" spans="1:9" s="562" customFormat="1" ht="24.75" customHeight="1">
      <c r="A38" s="569"/>
      <c r="B38" s="567" t="s">
        <v>808</v>
      </c>
      <c r="C38" s="567"/>
      <c r="D38" s="685"/>
      <c r="E38" s="685"/>
      <c r="F38" s="685">
        <v>3013.8717499999998</v>
      </c>
      <c r="G38" s="685">
        <v>3013.8717499999998</v>
      </c>
      <c r="H38" s="685">
        <v>5670.0245000000004</v>
      </c>
      <c r="I38" s="215"/>
    </row>
    <row r="39" spans="1:9" s="562" customFormat="1" ht="24.75" customHeight="1">
      <c r="A39" s="569"/>
      <c r="B39" s="565" t="s">
        <v>809</v>
      </c>
      <c r="C39" s="566" t="s">
        <v>431</v>
      </c>
      <c r="D39" s="684"/>
      <c r="E39" s="684"/>
      <c r="F39" s="684">
        <v>11589.23429</v>
      </c>
      <c r="G39" s="684">
        <v>11589.23429</v>
      </c>
      <c r="H39" s="684">
        <v>24907.4323</v>
      </c>
      <c r="I39" s="215"/>
    </row>
    <row r="40" spans="1:9" s="562" customFormat="1" ht="24.75" customHeight="1">
      <c r="A40" s="569"/>
      <c r="B40" s="565"/>
      <c r="C40" s="566" t="s">
        <v>432</v>
      </c>
      <c r="D40" s="684"/>
      <c r="E40" s="684"/>
      <c r="F40" s="684">
        <v>13237.64935</v>
      </c>
      <c r="G40" s="684">
        <v>13237.64935</v>
      </c>
      <c r="H40" s="684">
        <v>27816.816299999999</v>
      </c>
      <c r="I40" s="215"/>
    </row>
    <row r="41" spans="1:9" s="562" customFormat="1" ht="24.75" customHeight="1">
      <c r="A41" s="569"/>
      <c r="B41" s="567" t="s">
        <v>810</v>
      </c>
      <c r="C41" s="567"/>
      <c r="D41" s="685"/>
      <c r="E41" s="685"/>
      <c r="F41" s="685">
        <v>24826.88364</v>
      </c>
      <c r="G41" s="685">
        <v>24826.88364</v>
      </c>
      <c r="H41" s="685">
        <v>52724.248599999999</v>
      </c>
      <c r="I41" s="215"/>
    </row>
    <row r="42" spans="1:9" s="562" customFormat="1" ht="24.75" customHeight="1">
      <c r="A42" s="569"/>
      <c r="B42" s="565" t="s">
        <v>110</v>
      </c>
      <c r="C42" s="566" t="s">
        <v>316</v>
      </c>
      <c r="D42" s="684">
        <v>112738.13710000001</v>
      </c>
      <c r="E42" s="684"/>
      <c r="F42" s="684"/>
      <c r="G42" s="684">
        <v>112738.13710000001</v>
      </c>
      <c r="H42" s="684">
        <v>237735.03409999999</v>
      </c>
      <c r="I42" s="215"/>
    </row>
    <row r="43" spans="1:9" s="562" customFormat="1" ht="24.75" customHeight="1">
      <c r="A43" s="569"/>
      <c r="B43" s="567" t="s">
        <v>425</v>
      </c>
      <c r="C43" s="567"/>
      <c r="D43" s="685">
        <v>112738.13710000001</v>
      </c>
      <c r="E43" s="685"/>
      <c r="F43" s="685"/>
      <c r="G43" s="685">
        <v>112738.13710000001</v>
      </c>
      <c r="H43" s="685">
        <v>237735.03409999999</v>
      </c>
      <c r="I43" s="215"/>
    </row>
    <row r="44" spans="1:9" s="570" customFormat="1" ht="24.75" customHeight="1">
      <c r="A44" s="569"/>
      <c r="B44" s="565" t="s">
        <v>112</v>
      </c>
      <c r="C44" s="566" t="s">
        <v>313</v>
      </c>
      <c r="D44" s="684">
        <v>5084.4719999999998</v>
      </c>
      <c r="E44" s="684"/>
      <c r="F44" s="684"/>
      <c r="G44" s="684">
        <v>5084.4719999999998</v>
      </c>
      <c r="H44" s="684">
        <v>10635.523499999999</v>
      </c>
      <c r="I44" s="562"/>
    </row>
    <row r="45" spans="1:9" s="570" customFormat="1" ht="24.75" customHeight="1">
      <c r="A45" s="569"/>
      <c r="B45" s="565"/>
      <c r="C45" s="566" t="s">
        <v>426</v>
      </c>
      <c r="D45" s="684">
        <v>3322.1909999999998</v>
      </c>
      <c r="E45" s="684"/>
      <c r="F45" s="684"/>
      <c r="G45" s="684">
        <v>3322.1909999999998</v>
      </c>
      <c r="H45" s="684">
        <v>7014.3360000000002</v>
      </c>
      <c r="I45" s="562"/>
    </row>
    <row r="46" spans="1:9" s="570" customFormat="1" ht="24.75" customHeight="1">
      <c r="A46" s="569"/>
      <c r="B46" s="565"/>
      <c r="C46" s="566" t="s">
        <v>314</v>
      </c>
      <c r="D46" s="684"/>
      <c r="E46" s="684">
        <v>7212.799841</v>
      </c>
      <c r="F46" s="684"/>
      <c r="G46" s="684">
        <v>7212.799841</v>
      </c>
      <c r="H46" s="684">
        <v>17482.85223</v>
      </c>
      <c r="I46" s="562"/>
    </row>
    <row r="47" spans="1:9" s="570" customFormat="1" ht="24.75" customHeight="1">
      <c r="A47" s="569"/>
      <c r="B47" s="567" t="s">
        <v>427</v>
      </c>
      <c r="C47" s="567"/>
      <c r="D47" s="685">
        <v>8406.6630000000005</v>
      </c>
      <c r="E47" s="685">
        <v>7212.799841</v>
      </c>
      <c r="F47" s="685"/>
      <c r="G47" s="685">
        <v>15619.46284</v>
      </c>
      <c r="H47" s="685">
        <v>35132.711730000003</v>
      </c>
      <c r="I47" s="562"/>
    </row>
    <row r="48" spans="1:9" s="570" customFormat="1" ht="24.75" customHeight="1">
      <c r="A48" s="569"/>
      <c r="B48" s="565" t="s">
        <v>349</v>
      </c>
      <c r="C48" s="566" t="s">
        <v>288</v>
      </c>
      <c r="D48" s="684">
        <v>425488.8174</v>
      </c>
      <c r="E48" s="684"/>
      <c r="F48" s="684"/>
      <c r="G48" s="684">
        <v>425488.8174</v>
      </c>
      <c r="H48" s="684">
        <v>868014.9216</v>
      </c>
      <c r="I48" s="562"/>
    </row>
    <row r="49" spans="1:9" s="570" customFormat="1" ht="24.75" customHeight="1">
      <c r="A49" s="569"/>
      <c r="B49" s="565"/>
      <c r="C49" s="566" t="s">
        <v>289</v>
      </c>
      <c r="D49" s="684">
        <v>138171.8376</v>
      </c>
      <c r="E49" s="684"/>
      <c r="F49" s="684"/>
      <c r="G49" s="684">
        <v>138171.8376</v>
      </c>
      <c r="H49" s="684">
        <v>283389.55780000001</v>
      </c>
      <c r="I49" s="562"/>
    </row>
    <row r="50" spans="1:9" s="570" customFormat="1" ht="24.75" customHeight="1">
      <c r="A50" s="569"/>
      <c r="B50" s="565"/>
      <c r="C50" s="566" t="s">
        <v>291</v>
      </c>
      <c r="D50" s="684"/>
      <c r="E50" s="684">
        <v>131.9422161</v>
      </c>
      <c r="F50" s="684"/>
      <c r="G50" s="684">
        <v>131.9422161</v>
      </c>
      <c r="H50" s="684">
        <v>161.53103820000001</v>
      </c>
      <c r="I50" s="562"/>
    </row>
    <row r="51" spans="1:9" s="570" customFormat="1" ht="24.75" customHeight="1">
      <c r="A51" s="569"/>
      <c r="B51" s="567" t="s">
        <v>429</v>
      </c>
      <c r="C51" s="567"/>
      <c r="D51" s="685">
        <v>563660.65500000003</v>
      </c>
      <c r="E51" s="685">
        <v>131.9422161</v>
      </c>
      <c r="F51" s="685"/>
      <c r="G51" s="685">
        <v>563792.59719999996</v>
      </c>
      <c r="H51" s="685">
        <v>1151566.01</v>
      </c>
      <c r="I51" s="562"/>
    </row>
    <row r="52" spans="1:9" s="570" customFormat="1" ht="24.75" customHeight="1">
      <c r="A52" s="569"/>
      <c r="B52" s="565" t="s">
        <v>811</v>
      </c>
      <c r="C52" s="566" t="s">
        <v>296</v>
      </c>
      <c r="D52" s="684">
        <v>40546.693099999997</v>
      </c>
      <c r="E52" s="684"/>
      <c r="F52" s="684"/>
      <c r="G52" s="684">
        <v>40546.693099999997</v>
      </c>
      <c r="H52" s="684">
        <v>91151.020130000004</v>
      </c>
      <c r="I52" s="562"/>
    </row>
    <row r="53" spans="1:9" s="570" customFormat="1" ht="24.75" customHeight="1">
      <c r="A53" s="569"/>
      <c r="B53" s="565"/>
      <c r="C53" s="566" t="s">
        <v>298</v>
      </c>
      <c r="D53" s="684">
        <v>3829.6838130000001</v>
      </c>
      <c r="E53" s="684"/>
      <c r="F53" s="684"/>
      <c r="G53" s="684">
        <v>3829.6838130000001</v>
      </c>
      <c r="H53" s="684">
        <v>16968.327929999999</v>
      </c>
      <c r="I53" s="562"/>
    </row>
    <row r="54" spans="1:9" s="570" customFormat="1" ht="24.75" customHeight="1">
      <c r="A54" s="569"/>
      <c r="B54" s="565"/>
      <c r="C54" s="566" t="s">
        <v>297</v>
      </c>
      <c r="D54" s="684">
        <v>149753.53479999999</v>
      </c>
      <c r="E54" s="684"/>
      <c r="F54" s="684"/>
      <c r="G54" s="684">
        <v>149753.53479999999</v>
      </c>
      <c r="H54" s="684">
        <v>287629.23340000003</v>
      </c>
      <c r="I54" s="562"/>
    </row>
    <row r="55" spans="1:9" s="570" customFormat="1" ht="24.75" customHeight="1">
      <c r="A55" s="569"/>
      <c r="B55" s="565"/>
      <c r="C55" s="566" t="s">
        <v>299</v>
      </c>
      <c r="D55" s="684">
        <v>84973.118400000007</v>
      </c>
      <c r="E55" s="684"/>
      <c r="F55" s="684"/>
      <c r="G55" s="684">
        <v>84973.118400000007</v>
      </c>
      <c r="H55" s="684">
        <v>176653.38070000001</v>
      </c>
      <c r="I55" s="562"/>
    </row>
    <row r="56" spans="1:9" s="570" customFormat="1" ht="24.75" customHeight="1">
      <c r="A56" s="569"/>
      <c r="B56" s="565"/>
      <c r="C56" s="566" t="s">
        <v>300</v>
      </c>
      <c r="D56" s="684">
        <v>41362.569040000002</v>
      </c>
      <c r="E56" s="684"/>
      <c r="F56" s="684"/>
      <c r="G56" s="684">
        <v>41362.569040000002</v>
      </c>
      <c r="H56" s="684">
        <v>87664.601989999996</v>
      </c>
      <c r="I56" s="562"/>
    </row>
    <row r="57" spans="1:9" s="570" customFormat="1" ht="24.75" customHeight="1">
      <c r="A57" s="569"/>
      <c r="B57" s="565"/>
      <c r="C57" s="566" t="s">
        <v>436</v>
      </c>
      <c r="D57" s="684"/>
      <c r="E57" s="684">
        <v>5663.3798139999999</v>
      </c>
      <c r="F57" s="684"/>
      <c r="G57" s="684">
        <v>5663.3798139999999</v>
      </c>
      <c r="H57" s="684">
        <v>8906.4044539999995</v>
      </c>
      <c r="I57" s="562"/>
    </row>
    <row r="58" spans="1:9" s="570" customFormat="1" ht="24.75" customHeight="1">
      <c r="A58" s="569"/>
      <c r="B58" s="565"/>
      <c r="C58" s="566" t="s">
        <v>437</v>
      </c>
      <c r="D58" s="684"/>
      <c r="E58" s="684">
        <v>17174.99037</v>
      </c>
      <c r="F58" s="684"/>
      <c r="G58" s="684">
        <v>17174.99037</v>
      </c>
      <c r="H58" s="684">
        <v>23201.067749999998</v>
      </c>
      <c r="I58" s="562"/>
    </row>
    <row r="59" spans="1:9" s="570" customFormat="1" ht="24.75" customHeight="1">
      <c r="A59" s="562"/>
      <c r="B59" s="565"/>
      <c r="C59" s="566" t="s">
        <v>292</v>
      </c>
      <c r="D59" s="684"/>
      <c r="E59" s="684">
        <v>91413.084300000002</v>
      </c>
      <c r="F59" s="684"/>
      <c r="G59" s="684">
        <v>91413.084300000002</v>
      </c>
      <c r="H59" s="684">
        <v>189668.69099999999</v>
      </c>
      <c r="I59" s="562"/>
    </row>
    <row r="60" spans="1:9" s="570" customFormat="1" ht="24.75" customHeight="1">
      <c r="A60" s="562"/>
      <c r="B60" s="567" t="s">
        <v>812</v>
      </c>
      <c r="C60" s="567"/>
      <c r="D60" s="685">
        <v>320465.59909999999</v>
      </c>
      <c r="E60" s="685">
        <v>114251.45450000001</v>
      </c>
      <c r="F60" s="685"/>
      <c r="G60" s="685">
        <v>434717.05359999998</v>
      </c>
      <c r="H60" s="685">
        <v>881842.72730000003</v>
      </c>
      <c r="I60" s="562"/>
    </row>
    <row r="61" spans="1:9" s="570" customFormat="1" ht="24.75" customHeight="1">
      <c r="A61" s="562"/>
      <c r="B61" s="565" t="s">
        <v>347</v>
      </c>
      <c r="C61" s="566" t="s">
        <v>813</v>
      </c>
      <c r="D61" s="684"/>
      <c r="E61" s="684">
        <v>860.16969749999998</v>
      </c>
      <c r="F61" s="684"/>
      <c r="G61" s="684">
        <v>860.16969749999998</v>
      </c>
      <c r="H61" s="684">
        <v>1619.212389</v>
      </c>
      <c r="I61" s="562"/>
    </row>
    <row r="62" spans="1:9" s="570" customFormat="1" ht="24.75" customHeight="1">
      <c r="A62" s="562"/>
      <c r="B62" s="565"/>
      <c r="C62" s="566" t="s">
        <v>438</v>
      </c>
      <c r="D62" s="684"/>
      <c r="E62" s="684">
        <v>21462.75</v>
      </c>
      <c r="F62" s="684"/>
      <c r="G62" s="684">
        <v>21462.75</v>
      </c>
      <c r="H62" s="684">
        <v>50514.75</v>
      </c>
      <c r="I62" s="562"/>
    </row>
    <row r="63" spans="1:9" s="570" customFormat="1" ht="24.75" customHeight="1">
      <c r="A63" s="562"/>
      <c r="B63" s="565"/>
      <c r="C63" s="566" t="s">
        <v>439</v>
      </c>
      <c r="D63" s="684"/>
      <c r="E63" s="684">
        <v>14.351000000000001</v>
      </c>
      <c r="F63" s="684"/>
      <c r="G63" s="684">
        <v>14.351000000000001</v>
      </c>
      <c r="H63" s="684">
        <v>14.351000000000001</v>
      </c>
      <c r="I63" s="562"/>
    </row>
    <row r="64" spans="1:9" s="570" customFormat="1" ht="24.75" customHeight="1">
      <c r="A64" s="562"/>
      <c r="B64" s="567" t="s">
        <v>814</v>
      </c>
      <c r="C64" s="567"/>
      <c r="D64" s="685"/>
      <c r="E64" s="685">
        <v>22337.270700000001</v>
      </c>
      <c r="F64" s="685"/>
      <c r="G64" s="685">
        <v>22337.270700000001</v>
      </c>
      <c r="H64" s="685">
        <v>52148.313390000003</v>
      </c>
      <c r="I64" s="562"/>
    </row>
    <row r="65" spans="1:9" s="570" customFormat="1" ht="24.75" customHeight="1">
      <c r="A65" s="562"/>
      <c r="B65" s="565" t="s">
        <v>115</v>
      </c>
      <c r="C65" s="566" t="s">
        <v>441</v>
      </c>
      <c r="D65" s="684"/>
      <c r="E65" s="684"/>
      <c r="F65" s="684">
        <v>10452.602080000001</v>
      </c>
      <c r="G65" s="684">
        <v>10452.602080000001</v>
      </c>
      <c r="H65" s="684">
        <v>27594.318719999999</v>
      </c>
      <c r="I65" s="562"/>
    </row>
    <row r="66" spans="1:9" s="570" customFormat="1" ht="24.75" customHeight="1">
      <c r="A66" s="562"/>
      <c r="B66" s="565"/>
      <c r="C66" s="566" t="s">
        <v>442</v>
      </c>
      <c r="D66" s="684"/>
      <c r="E66" s="684"/>
      <c r="F66" s="684">
        <v>1912.7191439999999</v>
      </c>
      <c r="G66" s="684">
        <v>1912.7191439999999</v>
      </c>
      <c r="H66" s="684">
        <v>8082.6249459999999</v>
      </c>
      <c r="I66" s="562"/>
    </row>
    <row r="67" spans="1:9" s="570" customFormat="1" ht="24.75" customHeight="1">
      <c r="A67" s="562"/>
      <c r="B67" s="567" t="s">
        <v>815</v>
      </c>
      <c r="C67" s="567"/>
      <c r="D67" s="685"/>
      <c r="E67" s="685"/>
      <c r="F67" s="685">
        <v>12365.32123</v>
      </c>
      <c r="G67" s="685">
        <v>12365.32123</v>
      </c>
      <c r="H67" s="685">
        <v>35676.943670000001</v>
      </c>
      <c r="I67" s="562"/>
    </row>
    <row r="68" spans="1:9" s="570" customFormat="1" ht="24.75" customHeight="1">
      <c r="A68" s="562"/>
      <c r="B68" s="565" t="s">
        <v>305</v>
      </c>
      <c r="C68" s="566" t="s">
        <v>332</v>
      </c>
      <c r="D68" s="684">
        <v>61258.237240000002</v>
      </c>
      <c r="E68" s="684"/>
      <c r="F68" s="684"/>
      <c r="G68" s="684">
        <v>61258.237240000002</v>
      </c>
      <c r="H68" s="684">
        <v>127286.8796</v>
      </c>
      <c r="I68" s="562"/>
    </row>
    <row r="69" spans="1:9" s="570" customFormat="1" ht="24.75" customHeight="1">
      <c r="A69" s="562"/>
      <c r="B69" s="565"/>
      <c r="C69" s="566" t="s">
        <v>443</v>
      </c>
      <c r="D69" s="684">
        <v>83964.516050000006</v>
      </c>
      <c r="E69" s="684"/>
      <c r="F69" s="684"/>
      <c r="G69" s="684">
        <v>83964.516050000006</v>
      </c>
      <c r="H69" s="684">
        <v>180358.67379999999</v>
      </c>
      <c r="I69" s="562"/>
    </row>
    <row r="70" spans="1:9" s="570" customFormat="1" ht="24.75" customHeight="1">
      <c r="A70" s="562"/>
      <c r="B70" s="565"/>
      <c r="C70" s="566" t="s">
        <v>444</v>
      </c>
      <c r="D70" s="684"/>
      <c r="E70" s="684">
        <v>343936.52419999999</v>
      </c>
      <c r="F70" s="684"/>
      <c r="G70" s="684">
        <v>343936.52419999999</v>
      </c>
      <c r="H70" s="684">
        <v>753774.11739999999</v>
      </c>
      <c r="I70" s="562"/>
    </row>
    <row r="71" spans="1:9" s="570" customFormat="1" ht="24.75" customHeight="1">
      <c r="A71" s="562"/>
      <c r="B71" s="565"/>
      <c r="C71" s="566" t="s">
        <v>338</v>
      </c>
      <c r="D71" s="684"/>
      <c r="E71" s="684">
        <v>3727.4136159999998</v>
      </c>
      <c r="F71" s="684"/>
      <c r="G71" s="684">
        <v>3727.4136159999998</v>
      </c>
      <c r="H71" s="684">
        <v>5041.1993080000002</v>
      </c>
      <c r="I71" s="562"/>
    </row>
    <row r="72" spans="1:9" s="570" customFormat="1" ht="24.75" customHeight="1">
      <c r="A72" s="562"/>
      <c r="B72" s="565"/>
      <c r="C72" s="566" t="s">
        <v>445</v>
      </c>
      <c r="D72" s="684"/>
      <c r="E72" s="684">
        <v>15570.55789</v>
      </c>
      <c r="F72" s="684"/>
      <c r="G72" s="684">
        <v>15570.55789</v>
      </c>
      <c r="H72" s="684">
        <v>15823.15193</v>
      </c>
      <c r="I72" s="562"/>
    </row>
    <row r="73" spans="1:9" s="570" customFormat="1" ht="24.75" customHeight="1">
      <c r="A73" s="562"/>
      <c r="B73" s="565"/>
      <c r="C73" s="566" t="s">
        <v>446</v>
      </c>
      <c r="D73" s="684"/>
      <c r="E73" s="684">
        <v>80772.747449999995</v>
      </c>
      <c r="F73" s="684"/>
      <c r="G73" s="684">
        <v>80772.747449999995</v>
      </c>
      <c r="H73" s="684">
        <v>149627.73490000001</v>
      </c>
      <c r="I73" s="562"/>
    </row>
    <row r="74" spans="1:9" s="570" customFormat="1" ht="24.75" customHeight="1">
      <c r="A74" s="562"/>
      <c r="B74" s="565"/>
      <c r="C74" s="566" t="s">
        <v>345</v>
      </c>
      <c r="D74" s="684"/>
      <c r="E74" s="684">
        <v>0</v>
      </c>
      <c r="F74" s="684"/>
      <c r="G74" s="684">
        <v>0</v>
      </c>
      <c r="H74" s="684">
        <v>770.62785199999996</v>
      </c>
      <c r="I74" s="562"/>
    </row>
    <row r="75" spans="1:9" s="570" customFormat="1" ht="24.75" customHeight="1">
      <c r="A75" s="562"/>
      <c r="B75" s="565"/>
      <c r="C75" s="566" t="s">
        <v>447</v>
      </c>
      <c r="D75" s="684"/>
      <c r="E75" s="684">
        <v>0</v>
      </c>
      <c r="F75" s="684"/>
      <c r="G75" s="684">
        <v>0</v>
      </c>
      <c r="H75" s="684">
        <v>361.99569769999999</v>
      </c>
      <c r="I75" s="562"/>
    </row>
    <row r="76" spans="1:9" s="570" customFormat="1" ht="24.75" customHeight="1">
      <c r="A76" s="562"/>
      <c r="B76" s="567" t="s">
        <v>448</v>
      </c>
      <c r="C76" s="567"/>
      <c r="D76" s="685">
        <v>145222.75330000001</v>
      </c>
      <c r="E76" s="685">
        <v>444007.24320000003</v>
      </c>
      <c r="F76" s="685"/>
      <c r="G76" s="685">
        <v>589229.99650000001</v>
      </c>
      <c r="H76" s="685">
        <v>1233044.3810000001</v>
      </c>
      <c r="I76" s="562"/>
    </row>
    <row r="77" spans="1:9" s="570" customFormat="1" ht="24.75" customHeight="1">
      <c r="A77" s="562"/>
      <c r="B77" s="565" t="s">
        <v>816</v>
      </c>
      <c r="C77" s="566" t="s">
        <v>449</v>
      </c>
      <c r="D77" s="684"/>
      <c r="E77" s="684">
        <v>143900.9338</v>
      </c>
      <c r="F77" s="684"/>
      <c r="G77" s="684">
        <v>143900.9338</v>
      </c>
      <c r="H77" s="684">
        <v>512946.61849999998</v>
      </c>
      <c r="I77" s="562"/>
    </row>
    <row r="78" spans="1:9" s="570" customFormat="1" ht="24.75" customHeight="1">
      <c r="A78" s="562"/>
      <c r="B78" s="567" t="s">
        <v>817</v>
      </c>
      <c r="C78" s="567"/>
      <c r="D78" s="685"/>
      <c r="E78" s="685">
        <v>143900.9338</v>
      </c>
      <c r="F78" s="685"/>
      <c r="G78" s="685">
        <v>143900.9338</v>
      </c>
      <c r="H78" s="685">
        <v>512946.61849999998</v>
      </c>
      <c r="I78" s="562"/>
    </row>
    <row r="79" spans="1:9" s="570" customFormat="1" ht="24.75" customHeight="1">
      <c r="A79" s="562"/>
      <c r="B79" s="565" t="s">
        <v>117</v>
      </c>
      <c r="C79" s="566" t="s">
        <v>451</v>
      </c>
      <c r="D79" s="684"/>
      <c r="E79" s="684"/>
      <c r="F79" s="684">
        <v>4224.6558299999997</v>
      </c>
      <c r="G79" s="684">
        <v>4224.6558299999997</v>
      </c>
      <c r="H79" s="684">
        <v>7936.3839019999996</v>
      </c>
      <c r="I79" s="562"/>
    </row>
    <row r="80" spans="1:9" s="570" customFormat="1" ht="24.75" customHeight="1">
      <c r="A80" s="562"/>
      <c r="B80" s="567" t="s">
        <v>818</v>
      </c>
      <c r="C80" s="567"/>
      <c r="D80" s="685"/>
      <c r="E80" s="685"/>
      <c r="F80" s="685">
        <v>4224.6558299999997</v>
      </c>
      <c r="G80" s="685">
        <v>4224.6558299999997</v>
      </c>
      <c r="H80" s="685">
        <v>7936.3839019999996</v>
      </c>
      <c r="I80" s="562"/>
    </row>
    <row r="81" spans="1:9" s="570" customFormat="1" ht="24.75" customHeight="1">
      <c r="A81" s="562"/>
      <c r="B81" s="565" t="s">
        <v>819</v>
      </c>
      <c r="C81" s="566" t="s">
        <v>452</v>
      </c>
      <c r="D81" s="684"/>
      <c r="E81" s="684"/>
      <c r="F81" s="684">
        <v>3411.2367380000001</v>
      </c>
      <c r="G81" s="684">
        <v>3411.2367380000001</v>
      </c>
      <c r="H81" s="684">
        <v>6917.0903410000001</v>
      </c>
      <c r="I81" s="562"/>
    </row>
    <row r="82" spans="1:9" s="570" customFormat="1" ht="24.75" customHeight="1">
      <c r="A82" s="562"/>
      <c r="B82" s="567" t="s">
        <v>820</v>
      </c>
      <c r="C82" s="567"/>
      <c r="D82" s="685"/>
      <c r="E82" s="685"/>
      <c r="F82" s="685">
        <v>3411.2367380000001</v>
      </c>
      <c r="G82" s="685">
        <v>3411.2367380000001</v>
      </c>
      <c r="H82" s="685">
        <v>6917.0903410000001</v>
      </c>
      <c r="I82" s="562"/>
    </row>
    <row r="83" spans="1:9" s="570" customFormat="1" ht="24.75" customHeight="1">
      <c r="A83" s="562"/>
      <c r="B83" s="565" t="s">
        <v>821</v>
      </c>
      <c r="C83" s="566" t="s">
        <v>453</v>
      </c>
      <c r="D83" s="684"/>
      <c r="E83" s="684"/>
      <c r="F83" s="684">
        <v>2948.315102</v>
      </c>
      <c r="G83" s="684">
        <v>2948.315102</v>
      </c>
      <c r="H83" s="684">
        <v>5820.8191619999998</v>
      </c>
      <c r="I83" s="562"/>
    </row>
    <row r="84" spans="1:9" s="570" customFormat="1" ht="24.75" customHeight="1">
      <c r="A84" s="562"/>
      <c r="B84" s="567" t="s">
        <v>822</v>
      </c>
      <c r="C84" s="567"/>
      <c r="D84" s="685"/>
      <c r="E84" s="685"/>
      <c r="F84" s="685">
        <v>2948.315102</v>
      </c>
      <c r="G84" s="685">
        <v>2948.315102</v>
      </c>
      <c r="H84" s="685">
        <v>5820.8191619999998</v>
      </c>
      <c r="I84" s="562"/>
    </row>
    <row r="85" spans="1:9" s="570" customFormat="1" ht="24.75" customHeight="1">
      <c r="A85" s="562"/>
      <c r="I85" s="562"/>
    </row>
    <row r="86" spans="1:9" s="570" customFormat="1" ht="24.75" customHeight="1">
      <c r="A86" s="562"/>
      <c r="I86" s="562"/>
    </row>
    <row r="87" spans="1:9" s="555" customFormat="1">
      <c r="A87" s="210"/>
      <c r="B87" s="210"/>
      <c r="C87" s="210"/>
      <c r="D87" s="210"/>
      <c r="E87" s="210"/>
      <c r="F87" s="210"/>
      <c r="G87" s="210"/>
      <c r="H87" s="210"/>
      <c r="I87" s="210"/>
    </row>
    <row r="88" spans="1:9" s="555" customFormat="1">
      <c r="A88" s="210"/>
      <c r="B88" s="210"/>
      <c r="C88" s="210"/>
      <c r="D88" s="210"/>
      <c r="E88" s="210"/>
      <c r="F88" s="210"/>
      <c r="G88" s="210"/>
      <c r="H88" s="210"/>
      <c r="I88" s="210"/>
    </row>
    <row r="89" spans="1:9" s="555" customFormat="1">
      <c r="A89" s="210"/>
      <c r="B89" s="210"/>
      <c r="C89" s="210"/>
      <c r="D89" s="210"/>
      <c r="E89" s="210"/>
      <c r="F89" s="210"/>
      <c r="G89" s="210"/>
      <c r="H89" s="210"/>
      <c r="I89" s="210"/>
    </row>
    <row r="90" spans="1:9" s="555" customFormat="1">
      <c r="A90" s="210"/>
      <c r="B90" s="210"/>
      <c r="C90" s="210"/>
      <c r="D90" s="210"/>
      <c r="E90" s="210"/>
      <c r="F90" s="210"/>
      <c r="G90" s="210"/>
      <c r="H90" s="210"/>
      <c r="I90" s="210"/>
    </row>
    <row r="91" spans="1:9" s="555" customFormat="1">
      <c r="A91" s="210"/>
      <c r="B91" s="210"/>
      <c r="C91" s="210"/>
      <c r="D91" s="210"/>
      <c r="E91" s="210"/>
      <c r="F91" s="210"/>
      <c r="G91" s="210"/>
      <c r="H91" s="210"/>
      <c r="I91" s="210"/>
    </row>
    <row r="92" spans="1:9" s="555" customFormat="1">
      <c r="A92" s="210"/>
      <c r="B92" s="210"/>
      <c r="C92" s="210"/>
      <c r="D92" s="210"/>
      <c r="E92" s="210"/>
      <c r="F92" s="210"/>
      <c r="G92" s="210"/>
      <c r="H92" s="210"/>
      <c r="I92" s="210"/>
    </row>
    <row r="93" spans="1:9" s="555" customFormat="1">
      <c r="A93" s="210"/>
      <c r="B93" s="210"/>
      <c r="C93" s="210"/>
      <c r="D93" s="210"/>
      <c r="E93" s="210"/>
      <c r="F93" s="210"/>
      <c r="G93" s="210"/>
      <c r="H93" s="210"/>
      <c r="I93" s="210"/>
    </row>
    <row r="94" spans="1:9" s="555" customFormat="1">
      <c r="A94" s="210"/>
      <c r="B94" s="210"/>
      <c r="C94" s="210"/>
      <c r="D94" s="210"/>
      <c r="E94" s="210"/>
      <c r="F94" s="210"/>
      <c r="G94" s="210"/>
      <c r="H94" s="210"/>
      <c r="I94" s="210"/>
    </row>
    <row r="95" spans="1:9" s="555" customFormat="1">
      <c r="A95" s="210"/>
      <c r="B95" s="210"/>
      <c r="C95" s="210"/>
      <c r="D95" s="210"/>
      <c r="E95" s="210"/>
      <c r="F95" s="210"/>
      <c r="G95" s="210"/>
      <c r="H95" s="210"/>
      <c r="I95" s="210"/>
    </row>
    <row r="96" spans="1:9" s="555" customFormat="1">
      <c r="A96" s="210"/>
      <c r="B96" s="210"/>
      <c r="C96" s="210"/>
      <c r="D96" s="210"/>
      <c r="E96" s="210"/>
      <c r="F96" s="210"/>
      <c r="G96" s="210"/>
      <c r="H96" s="210"/>
      <c r="I96" s="210"/>
    </row>
    <row r="97" spans="1:9" s="555" customFormat="1">
      <c r="A97" s="210"/>
      <c r="B97" s="210"/>
      <c r="C97" s="210"/>
      <c r="D97" s="210"/>
      <c r="E97" s="210"/>
      <c r="F97" s="210"/>
      <c r="G97" s="210"/>
      <c r="H97" s="210"/>
      <c r="I97" s="210"/>
    </row>
    <row r="98" spans="1:9" s="555" customFormat="1">
      <c r="A98" s="210"/>
      <c r="B98" s="210"/>
      <c r="C98" s="210"/>
      <c r="D98" s="210"/>
      <c r="E98" s="210"/>
      <c r="F98" s="210"/>
      <c r="G98" s="210"/>
      <c r="H98" s="210"/>
      <c r="I98" s="210"/>
    </row>
    <row r="99" spans="1:9" s="555" customFormat="1">
      <c r="A99" s="210"/>
      <c r="B99" s="210"/>
      <c r="C99" s="210"/>
      <c r="D99" s="210"/>
      <c r="E99" s="210"/>
      <c r="F99" s="210"/>
      <c r="G99" s="210"/>
      <c r="H99" s="210"/>
      <c r="I99" s="210"/>
    </row>
    <row r="100" spans="1:9" s="555" customFormat="1">
      <c r="A100" s="210"/>
      <c r="B100" s="210"/>
      <c r="C100" s="210"/>
      <c r="D100" s="210"/>
      <c r="E100" s="210"/>
      <c r="F100" s="210"/>
      <c r="G100" s="210"/>
      <c r="H100" s="210"/>
      <c r="I100" s="210"/>
    </row>
    <row r="101" spans="1:9" s="555" customFormat="1">
      <c r="A101" s="210"/>
      <c r="B101" s="210"/>
      <c r="C101" s="210"/>
      <c r="D101" s="210"/>
      <c r="E101" s="210"/>
      <c r="F101" s="210"/>
      <c r="G101" s="210"/>
      <c r="H101" s="210"/>
      <c r="I101" s="210"/>
    </row>
    <row r="102" spans="1:9" s="555" customFormat="1">
      <c r="A102" s="210"/>
      <c r="B102" s="210"/>
      <c r="C102" s="210"/>
      <c r="D102" s="210"/>
      <c r="E102" s="210"/>
      <c r="F102" s="210"/>
      <c r="G102" s="210"/>
      <c r="H102" s="210"/>
      <c r="I102" s="210"/>
    </row>
    <row r="103" spans="1:9" s="555" customFormat="1">
      <c r="A103" s="210"/>
      <c r="B103" s="210"/>
      <c r="C103" s="210"/>
      <c r="D103" s="210"/>
      <c r="E103" s="210"/>
      <c r="F103" s="210"/>
      <c r="G103" s="210"/>
      <c r="H103" s="210"/>
      <c r="I103" s="210"/>
    </row>
    <row r="104" spans="1:9" s="555" customFormat="1">
      <c r="A104" s="210"/>
      <c r="B104" s="210"/>
      <c r="C104" s="210"/>
      <c r="D104" s="210"/>
      <c r="E104" s="210"/>
      <c r="F104" s="210"/>
      <c r="G104" s="210"/>
      <c r="H104" s="210"/>
      <c r="I104" s="210"/>
    </row>
    <row r="105" spans="1:9" s="555" customFormat="1">
      <c r="A105" s="210"/>
      <c r="B105" s="210"/>
      <c r="C105" s="210"/>
      <c r="D105" s="210"/>
      <c r="E105" s="210"/>
      <c r="F105" s="210"/>
      <c r="G105" s="210"/>
      <c r="H105" s="210"/>
      <c r="I105" s="210"/>
    </row>
    <row r="106" spans="1:9" s="555" customFormat="1">
      <c r="A106" s="210"/>
      <c r="B106" s="210"/>
      <c r="C106" s="210"/>
      <c r="D106" s="210"/>
      <c r="E106" s="210"/>
      <c r="F106" s="210"/>
      <c r="G106" s="210"/>
      <c r="H106" s="210"/>
      <c r="I106" s="210"/>
    </row>
    <row r="107" spans="1:9" s="555" customFormat="1">
      <c r="A107" s="210"/>
      <c r="B107" s="210"/>
      <c r="C107" s="210"/>
      <c r="D107" s="210"/>
      <c r="E107" s="210"/>
      <c r="F107" s="210"/>
      <c r="G107" s="210"/>
      <c r="H107" s="210"/>
      <c r="I107" s="210"/>
    </row>
    <row r="108" spans="1:9" s="555" customFormat="1">
      <c r="A108" s="210"/>
      <c r="B108" s="210"/>
      <c r="C108" s="210"/>
      <c r="D108" s="210"/>
      <c r="E108" s="210"/>
      <c r="F108" s="210"/>
      <c r="G108" s="210"/>
      <c r="H108" s="210"/>
      <c r="I108" s="210"/>
    </row>
    <row r="109" spans="1:9" s="555" customFormat="1">
      <c r="A109" s="210"/>
      <c r="B109" s="210"/>
      <c r="C109" s="210"/>
      <c r="D109" s="210"/>
      <c r="E109" s="210"/>
      <c r="F109" s="210"/>
      <c r="G109" s="210"/>
      <c r="H109" s="210"/>
      <c r="I109" s="210"/>
    </row>
    <row r="110" spans="1:9" s="555" customFormat="1">
      <c r="A110" s="210"/>
      <c r="B110" s="210"/>
      <c r="C110" s="210"/>
      <c r="D110" s="210"/>
      <c r="E110" s="210"/>
      <c r="F110" s="210"/>
      <c r="G110" s="210"/>
      <c r="H110" s="210"/>
      <c r="I110" s="210"/>
    </row>
    <row r="111" spans="1:9" s="555" customFormat="1">
      <c r="A111" s="210"/>
      <c r="B111" s="210"/>
      <c r="C111" s="210"/>
      <c r="D111" s="210"/>
      <c r="E111" s="210"/>
      <c r="F111" s="210"/>
      <c r="G111" s="210"/>
      <c r="H111" s="210"/>
      <c r="I111" s="210"/>
    </row>
    <row r="112" spans="1:9" s="555" customFormat="1">
      <c r="A112" s="210"/>
      <c r="B112" s="210"/>
      <c r="C112" s="210"/>
      <c r="D112" s="210"/>
      <c r="E112" s="210"/>
      <c r="F112" s="210"/>
      <c r="G112" s="210"/>
      <c r="H112" s="210"/>
      <c r="I112" s="210"/>
    </row>
    <row r="113" spans="1:9" s="555" customFormat="1">
      <c r="A113" s="210"/>
      <c r="B113" s="210"/>
      <c r="C113" s="210"/>
      <c r="D113" s="210"/>
      <c r="E113" s="210"/>
      <c r="F113" s="210"/>
      <c r="G113" s="210"/>
      <c r="H113" s="210"/>
      <c r="I113" s="210"/>
    </row>
    <row r="114" spans="1:9" s="555" customFormat="1">
      <c r="A114" s="210"/>
      <c r="B114" s="210"/>
      <c r="C114" s="210"/>
      <c r="D114" s="210"/>
      <c r="E114" s="210"/>
      <c r="F114" s="210"/>
      <c r="G114" s="210"/>
      <c r="H114" s="210"/>
      <c r="I114" s="210"/>
    </row>
    <row r="115" spans="1:9" s="555" customFormat="1">
      <c r="A115" s="210"/>
      <c r="B115" s="210"/>
      <c r="C115" s="210"/>
      <c r="D115" s="210"/>
      <c r="E115" s="210"/>
      <c r="F115" s="210"/>
      <c r="G115" s="210"/>
      <c r="H115" s="210"/>
      <c r="I115" s="210"/>
    </row>
    <row r="116" spans="1:9" s="555" customFormat="1">
      <c r="A116" s="210"/>
      <c r="B116" s="210"/>
      <c r="C116" s="210"/>
      <c r="D116" s="210"/>
      <c r="E116" s="210"/>
      <c r="F116" s="210"/>
      <c r="G116" s="210"/>
      <c r="H116" s="210"/>
      <c r="I116" s="210"/>
    </row>
    <row r="117" spans="1:9" s="555" customFormat="1">
      <c r="A117" s="210"/>
      <c r="B117" s="210"/>
      <c r="C117" s="210"/>
      <c r="D117" s="210"/>
      <c r="E117" s="210"/>
      <c r="F117" s="210"/>
      <c r="G117" s="210"/>
      <c r="H117" s="210"/>
      <c r="I117" s="210"/>
    </row>
    <row r="118" spans="1:9" s="555" customFormat="1">
      <c r="A118" s="210"/>
      <c r="B118" s="210"/>
      <c r="C118" s="210"/>
      <c r="D118" s="210"/>
      <c r="E118" s="210"/>
      <c r="F118" s="210"/>
      <c r="G118" s="210"/>
      <c r="H118" s="210"/>
      <c r="I118" s="210"/>
    </row>
    <row r="119" spans="1:9" s="555" customFormat="1">
      <c r="A119" s="210"/>
      <c r="B119" s="210"/>
      <c r="C119" s="210"/>
      <c r="D119" s="210"/>
      <c r="E119" s="210"/>
      <c r="F119" s="210"/>
      <c r="G119" s="210"/>
      <c r="H119" s="210"/>
      <c r="I119" s="210"/>
    </row>
    <row r="120" spans="1:9" s="555" customFormat="1">
      <c r="A120" s="210"/>
      <c r="B120" s="210"/>
      <c r="C120" s="210"/>
      <c r="D120" s="210"/>
      <c r="E120" s="210"/>
      <c r="F120" s="210"/>
      <c r="G120" s="210"/>
      <c r="H120" s="210"/>
      <c r="I120" s="210"/>
    </row>
    <row r="121" spans="1:9" s="555" customFormat="1">
      <c r="A121" s="210"/>
      <c r="B121" s="210"/>
      <c r="C121" s="210"/>
      <c r="D121" s="210"/>
      <c r="E121" s="210"/>
      <c r="F121" s="210"/>
      <c r="G121" s="210"/>
      <c r="H121" s="210"/>
      <c r="I121" s="210"/>
    </row>
    <row r="122" spans="1:9" s="555" customFormat="1">
      <c r="A122" s="210"/>
      <c r="B122" s="210"/>
      <c r="C122" s="210"/>
      <c r="D122" s="210"/>
      <c r="E122" s="210"/>
      <c r="F122" s="210"/>
      <c r="G122" s="210"/>
      <c r="H122" s="210"/>
      <c r="I122" s="210"/>
    </row>
    <row r="123" spans="1:9" s="555" customFormat="1">
      <c r="A123" s="210"/>
      <c r="B123" s="210"/>
      <c r="C123" s="210"/>
      <c r="D123" s="210"/>
      <c r="E123" s="210"/>
      <c r="F123" s="210"/>
      <c r="G123" s="210"/>
      <c r="H123" s="210"/>
      <c r="I123" s="210"/>
    </row>
    <row r="124" spans="1:9" s="555" customFormat="1">
      <c r="A124" s="210"/>
      <c r="B124" s="210"/>
      <c r="C124" s="210"/>
      <c r="D124" s="210"/>
      <c r="E124" s="210"/>
      <c r="F124" s="210"/>
      <c r="G124" s="210"/>
      <c r="H124" s="210"/>
      <c r="I124" s="210"/>
    </row>
    <row r="125" spans="1:9" s="555" customFormat="1">
      <c r="A125" s="210"/>
      <c r="B125" s="210"/>
      <c r="C125" s="210"/>
      <c r="D125" s="210"/>
      <c r="E125" s="210"/>
      <c r="F125" s="210"/>
      <c r="G125" s="210"/>
      <c r="H125" s="210"/>
      <c r="I125" s="210"/>
    </row>
    <row r="126" spans="1:9" s="555" customFormat="1">
      <c r="A126" s="210"/>
      <c r="B126" s="210"/>
      <c r="C126" s="210"/>
      <c r="D126" s="210"/>
      <c r="E126" s="210"/>
      <c r="F126" s="210"/>
      <c r="G126" s="210"/>
      <c r="H126" s="210"/>
      <c r="I126" s="210"/>
    </row>
    <row r="127" spans="1:9" s="555" customFormat="1">
      <c r="A127" s="210"/>
      <c r="B127" s="210"/>
      <c r="C127" s="210"/>
      <c r="D127" s="210"/>
      <c r="E127" s="210"/>
      <c r="F127" s="210"/>
      <c r="G127" s="210"/>
      <c r="H127" s="210"/>
      <c r="I127" s="210"/>
    </row>
    <row r="128" spans="1:9" s="555" customFormat="1">
      <c r="A128" s="210"/>
      <c r="B128" s="210"/>
      <c r="C128" s="210"/>
      <c r="D128" s="210"/>
      <c r="E128" s="210"/>
      <c r="F128" s="210"/>
      <c r="G128" s="210"/>
      <c r="H128" s="210"/>
      <c r="I128" s="210"/>
    </row>
    <row r="129" spans="1:9" s="555" customFormat="1">
      <c r="A129" s="210"/>
      <c r="B129" s="210"/>
      <c r="C129" s="210"/>
      <c r="D129" s="210"/>
      <c r="E129" s="210"/>
      <c r="F129" s="210"/>
      <c r="G129" s="210"/>
      <c r="H129" s="210"/>
      <c r="I129" s="210"/>
    </row>
    <row r="130" spans="1:9" s="555" customFormat="1">
      <c r="A130" s="210"/>
      <c r="B130" s="210"/>
      <c r="C130" s="210"/>
      <c r="D130" s="210"/>
      <c r="E130" s="210"/>
      <c r="F130" s="210"/>
      <c r="G130" s="210"/>
      <c r="H130" s="210"/>
      <c r="I130" s="210"/>
    </row>
    <row r="131" spans="1:9" s="555" customFormat="1">
      <c r="A131" s="210"/>
      <c r="B131" s="210"/>
      <c r="C131" s="210"/>
      <c r="D131" s="210"/>
      <c r="E131" s="210"/>
      <c r="F131" s="210"/>
      <c r="G131" s="210"/>
      <c r="H131" s="210"/>
      <c r="I131" s="210"/>
    </row>
    <row r="132" spans="1:9" s="555" customFormat="1">
      <c r="A132" s="210"/>
      <c r="B132" s="210"/>
      <c r="C132" s="210"/>
      <c r="D132" s="210"/>
      <c r="E132" s="210"/>
      <c r="F132" s="210"/>
      <c r="G132" s="210"/>
      <c r="H132" s="210"/>
      <c r="I132" s="210"/>
    </row>
    <row r="133" spans="1:9" s="555" customFormat="1">
      <c r="A133" s="210"/>
      <c r="B133" s="210"/>
      <c r="C133" s="210"/>
      <c r="D133" s="210"/>
      <c r="E133" s="210"/>
      <c r="F133" s="210"/>
      <c r="G133" s="210"/>
      <c r="H133" s="210"/>
      <c r="I133" s="210"/>
    </row>
    <row r="134" spans="1:9" s="555" customFormat="1">
      <c r="A134" s="210"/>
      <c r="B134" s="210"/>
      <c r="C134" s="210"/>
      <c r="D134" s="210"/>
      <c r="E134" s="210"/>
      <c r="F134" s="210"/>
      <c r="G134" s="210"/>
      <c r="H134" s="210"/>
      <c r="I134" s="210"/>
    </row>
    <row r="135" spans="1:9" s="555" customFormat="1">
      <c r="A135" s="210"/>
      <c r="B135" s="210"/>
      <c r="C135" s="210"/>
      <c r="D135" s="210"/>
      <c r="E135" s="210"/>
      <c r="F135" s="210"/>
      <c r="G135" s="210"/>
      <c r="H135" s="210"/>
      <c r="I135" s="210"/>
    </row>
    <row r="136" spans="1:9" s="555" customFormat="1">
      <c r="A136" s="210"/>
      <c r="B136" s="210"/>
      <c r="C136" s="210"/>
      <c r="D136" s="210"/>
      <c r="E136" s="210"/>
      <c r="F136" s="210"/>
      <c r="G136" s="210"/>
      <c r="H136" s="210"/>
      <c r="I136" s="210"/>
    </row>
    <row r="137" spans="1:9" s="555" customFormat="1">
      <c r="A137" s="210"/>
      <c r="B137" s="210"/>
      <c r="C137" s="210"/>
      <c r="D137" s="210"/>
      <c r="E137" s="210"/>
      <c r="F137" s="210"/>
      <c r="G137" s="210"/>
      <c r="H137" s="210"/>
      <c r="I137" s="210"/>
    </row>
    <row r="138" spans="1:9" s="555" customFormat="1">
      <c r="A138" s="210"/>
      <c r="B138" s="210"/>
      <c r="C138" s="210"/>
      <c r="D138" s="210"/>
      <c r="E138" s="210"/>
      <c r="F138" s="210"/>
      <c r="G138" s="210"/>
      <c r="H138" s="210"/>
      <c r="I138" s="210"/>
    </row>
    <row r="139" spans="1:9" s="555" customFormat="1">
      <c r="A139" s="210"/>
      <c r="B139" s="210"/>
      <c r="C139" s="210"/>
      <c r="D139" s="210"/>
      <c r="E139" s="210"/>
      <c r="F139" s="210"/>
      <c r="G139" s="210"/>
      <c r="H139" s="210"/>
      <c r="I139" s="210"/>
    </row>
    <row r="140" spans="1:9" s="555" customFormat="1">
      <c r="A140" s="210"/>
      <c r="B140" s="210"/>
      <c r="C140" s="210"/>
      <c r="D140" s="210"/>
      <c r="E140" s="210"/>
      <c r="F140" s="210"/>
      <c r="G140" s="210"/>
      <c r="H140" s="210"/>
      <c r="I140" s="210"/>
    </row>
    <row r="141" spans="1:9" s="555" customFormat="1">
      <c r="A141" s="210"/>
      <c r="B141" s="210"/>
      <c r="C141" s="210"/>
      <c r="D141" s="210"/>
      <c r="E141" s="210"/>
      <c r="F141" s="210"/>
      <c r="G141" s="210"/>
      <c r="H141" s="210"/>
      <c r="I141" s="210"/>
    </row>
    <row r="142" spans="1:9" s="555" customFormat="1">
      <c r="A142" s="210"/>
      <c r="B142" s="210"/>
      <c r="C142" s="210"/>
      <c r="D142" s="210"/>
      <c r="E142" s="210"/>
      <c r="F142" s="210"/>
      <c r="G142" s="210"/>
      <c r="H142" s="210"/>
      <c r="I142" s="210"/>
    </row>
    <row r="143" spans="1:9" s="555" customFormat="1">
      <c r="A143" s="210"/>
      <c r="B143" s="210"/>
      <c r="C143" s="210"/>
      <c r="D143" s="210"/>
      <c r="E143" s="210"/>
      <c r="F143" s="210"/>
      <c r="G143" s="210"/>
      <c r="H143" s="210"/>
      <c r="I143" s="210"/>
    </row>
    <row r="144" spans="1:9" s="555" customFormat="1">
      <c r="A144" s="210"/>
      <c r="B144" s="210"/>
      <c r="C144" s="210"/>
      <c r="D144" s="210"/>
      <c r="E144" s="210"/>
      <c r="F144" s="210"/>
      <c r="G144" s="210"/>
      <c r="H144" s="210"/>
      <c r="I144" s="210"/>
    </row>
    <row r="145" spans="1:9" s="555" customFormat="1">
      <c r="A145" s="210"/>
      <c r="B145" s="210"/>
      <c r="C145" s="210"/>
      <c r="D145" s="210"/>
      <c r="E145" s="210"/>
      <c r="F145" s="210"/>
      <c r="G145" s="210"/>
      <c r="H145" s="210"/>
      <c r="I145" s="210"/>
    </row>
    <row r="146" spans="1:9" s="555" customFormat="1">
      <c r="A146" s="210"/>
      <c r="B146" s="210"/>
      <c r="C146" s="210"/>
      <c r="D146" s="210"/>
      <c r="E146" s="210"/>
      <c r="F146" s="210"/>
      <c r="G146" s="210"/>
      <c r="H146" s="210"/>
      <c r="I146" s="210"/>
    </row>
    <row r="147" spans="1:9" s="555" customFormat="1">
      <c r="A147" s="210"/>
      <c r="B147" s="210"/>
      <c r="C147" s="210"/>
      <c r="D147" s="210"/>
      <c r="E147" s="210"/>
      <c r="F147" s="210"/>
      <c r="G147" s="210"/>
      <c r="H147" s="210"/>
      <c r="I147" s="210"/>
    </row>
    <row r="148" spans="1:9" s="555" customFormat="1">
      <c r="A148" s="210"/>
      <c r="B148" s="210"/>
      <c r="C148" s="210"/>
      <c r="D148" s="210"/>
      <c r="E148" s="210"/>
      <c r="F148" s="210"/>
      <c r="G148" s="210"/>
      <c r="H148" s="210"/>
      <c r="I148" s="210"/>
    </row>
    <row r="149" spans="1:9" s="555" customFormat="1">
      <c r="A149" s="210"/>
      <c r="B149" s="210"/>
      <c r="C149" s="210"/>
      <c r="D149" s="210"/>
      <c r="E149" s="210"/>
      <c r="F149" s="210"/>
      <c r="G149" s="210"/>
      <c r="H149" s="210"/>
      <c r="I149" s="210"/>
    </row>
    <row r="150" spans="1:9" s="555" customFormat="1">
      <c r="A150" s="210"/>
      <c r="B150" s="210"/>
      <c r="C150" s="210"/>
      <c r="D150" s="210"/>
      <c r="E150" s="210"/>
      <c r="F150" s="210"/>
      <c r="G150" s="210"/>
      <c r="H150" s="210"/>
      <c r="I150" s="210"/>
    </row>
    <row r="151" spans="1:9" s="555" customFormat="1">
      <c r="A151" s="210"/>
      <c r="B151" s="210"/>
      <c r="C151" s="210"/>
      <c r="D151" s="210"/>
      <c r="E151" s="210"/>
      <c r="F151" s="210"/>
      <c r="G151" s="210"/>
      <c r="H151" s="210"/>
      <c r="I151" s="210"/>
    </row>
    <row r="152" spans="1:9" s="555" customFormat="1">
      <c r="A152" s="210"/>
      <c r="B152" s="210"/>
      <c r="C152" s="210"/>
      <c r="D152" s="210"/>
      <c r="E152" s="210"/>
      <c r="F152" s="210"/>
      <c r="G152" s="210"/>
      <c r="H152" s="210"/>
      <c r="I152" s="210"/>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5">
    <mergeCell ref="C6:C9"/>
    <mergeCell ref="B6:B9"/>
    <mergeCell ref="D6:G6"/>
    <mergeCell ref="D7:F7"/>
    <mergeCell ref="G7:G8"/>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16&amp;R&amp;"Calibri Light,Regular"&amp;10Dirección Ejecutiva
Sub Dirección de Gestión de Información</oddFooter>
  </headerFooter>
  <rowBreaks count="1" manualBreakCount="1">
    <brk id="85" max="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51"/>
  <sheetViews>
    <sheetView view="pageBreakPreview" topLeftCell="C1" zoomScale="55" zoomScaleNormal="100" zoomScaleSheetLayoutView="55" zoomScalePageLayoutView="70" workbookViewId="0">
      <selection activeCell="P36" sqref="P36"/>
    </sheetView>
  </sheetViews>
  <sheetFormatPr defaultRowHeight="11.25"/>
  <cols>
    <col min="1" max="1" width="7.1640625" style="210" customWidth="1"/>
    <col min="2" max="2" width="102" style="210" customWidth="1"/>
    <col min="3" max="3" width="48.83203125" style="210" customWidth="1"/>
    <col min="4" max="4" width="31" style="210" customWidth="1"/>
    <col min="5" max="5" width="33.6640625" style="210" customWidth="1"/>
    <col min="6" max="6" width="20.33203125" style="210" customWidth="1"/>
    <col min="7" max="8" width="30.5" style="210" customWidth="1"/>
    <col min="9" max="9" width="11.1640625" style="210" customWidth="1"/>
    <col min="10" max="16384" width="9.33203125" style="210"/>
  </cols>
  <sheetData>
    <row r="1" spans="1:10" ht="14.1" customHeight="1">
      <c r="A1" s="203"/>
      <c r="B1" s="204"/>
      <c r="C1" s="204"/>
      <c r="D1" s="204"/>
      <c r="E1" s="204"/>
      <c r="F1" s="204"/>
      <c r="G1" s="205"/>
      <c r="H1" s="205"/>
      <c r="I1" s="205"/>
    </row>
    <row r="2" spans="1:10" ht="6.75" customHeight="1">
      <c r="A2" s="207"/>
      <c r="B2" s="208"/>
      <c r="C2" s="208"/>
      <c r="D2" s="208"/>
      <c r="E2" s="208"/>
      <c r="F2" s="208"/>
      <c r="G2" s="209"/>
      <c r="H2" s="209"/>
      <c r="I2" s="209"/>
    </row>
    <row r="3" spans="1:10" ht="6.75" customHeight="1">
      <c r="A3" s="207"/>
      <c r="B3" s="208"/>
      <c r="C3" s="208"/>
      <c r="D3" s="208"/>
      <c r="E3" s="208"/>
      <c r="F3" s="208"/>
      <c r="G3" s="209"/>
      <c r="H3" s="209"/>
      <c r="I3" s="209"/>
    </row>
    <row r="4" spans="1:10" ht="24" customHeight="1">
      <c r="B4" s="554" t="s">
        <v>593</v>
      </c>
      <c r="C4" s="494"/>
      <c r="D4" s="494"/>
      <c r="E4" s="494"/>
      <c r="F4" s="494"/>
      <c r="G4" s="494"/>
      <c r="H4" s="494"/>
      <c r="I4" s="494"/>
    </row>
    <row r="5" spans="1:10" ht="8.25" customHeight="1">
      <c r="A5" s="208"/>
      <c r="B5" s="547"/>
      <c r="C5" s="548"/>
      <c r="D5" s="549"/>
      <c r="E5" s="549"/>
      <c r="F5" s="550"/>
      <c r="G5" s="215"/>
      <c r="H5" s="215"/>
      <c r="I5" s="215"/>
    </row>
    <row r="6" spans="1:10" s="570" customFormat="1" ht="24.75" customHeight="1">
      <c r="A6" s="562"/>
      <c r="I6" s="562"/>
    </row>
    <row r="7" spans="1:10" s="570" customFormat="1" ht="24.75" customHeight="1">
      <c r="A7" s="562"/>
      <c r="I7" s="562"/>
    </row>
    <row r="8" spans="1:10" s="570" customFormat="1" ht="24.75" customHeight="1">
      <c r="A8" s="562"/>
      <c r="B8" s="963" t="s">
        <v>376</v>
      </c>
      <c r="C8" s="963" t="s">
        <v>486</v>
      </c>
      <c r="D8" s="964" t="s">
        <v>823</v>
      </c>
      <c r="E8" s="964"/>
      <c r="F8" s="964"/>
      <c r="G8" s="964"/>
      <c r="H8" s="626" t="s">
        <v>514</v>
      </c>
      <c r="I8" s="562"/>
    </row>
    <row r="9" spans="1:10" s="570" customFormat="1" ht="24.75" customHeight="1">
      <c r="A9" s="562"/>
      <c r="B9" s="963"/>
      <c r="C9" s="963"/>
      <c r="D9" s="965" t="s">
        <v>488</v>
      </c>
      <c r="E9" s="965"/>
      <c r="F9" s="965"/>
      <c r="G9" s="966" t="s">
        <v>824</v>
      </c>
      <c r="H9" s="698" t="s">
        <v>515</v>
      </c>
      <c r="I9" s="562"/>
    </row>
    <row r="10" spans="1:10" s="570" customFormat="1" ht="24.75" customHeight="1">
      <c r="A10" s="562"/>
      <c r="B10" s="963"/>
      <c r="C10" s="963"/>
      <c r="D10" s="698" t="s">
        <v>416</v>
      </c>
      <c r="E10" s="698" t="s">
        <v>417</v>
      </c>
      <c r="F10" s="698" t="s">
        <v>551</v>
      </c>
      <c r="G10" s="966"/>
      <c r="H10" s="698">
        <v>2017</v>
      </c>
      <c r="I10" s="562"/>
    </row>
    <row r="11" spans="1:10" s="570" customFormat="1" ht="24.75" customHeight="1">
      <c r="A11" s="562"/>
      <c r="B11" s="963"/>
      <c r="C11" s="963"/>
      <c r="D11" s="698" t="s">
        <v>487</v>
      </c>
      <c r="E11" s="698" t="s">
        <v>487</v>
      </c>
      <c r="F11" s="698" t="s">
        <v>487</v>
      </c>
      <c r="G11" s="698" t="s">
        <v>487</v>
      </c>
      <c r="H11" s="627" t="s">
        <v>506</v>
      </c>
      <c r="I11" s="562"/>
    </row>
    <row r="12" spans="1:10" s="570" customFormat="1" ht="24.75" customHeight="1">
      <c r="A12" s="562"/>
      <c r="B12" s="565" t="s">
        <v>118</v>
      </c>
      <c r="C12" s="566" t="s">
        <v>455</v>
      </c>
      <c r="D12" s="686"/>
      <c r="E12" s="686"/>
      <c r="F12" s="686">
        <v>2136.1</v>
      </c>
      <c r="G12" s="686">
        <v>2136.1</v>
      </c>
      <c r="H12" s="686">
        <v>4139.8999999999996</v>
      </c>
      <c r="I12" s="562"/>
    </row>
    <row r="13" spans="1:10" s="570" customFormat="1" ht="24.75" customHeight="1">
      <c r="A13" s="562"/>
      <c r="B13" s="567" t="s">
        <v>825</v>
      </c>
      <c r="C13" s="567"/>
      <c r="D13" s="685"/>
      <c r="E13" s="685"/>
      <c r="F13" s="685">
        <v>2136.1</v>
      </c>
      <c r="G13" s="685">
        <v>2136.1</v>
      </c>
      <c r="H13" s="685">
        <v>4139.8999999999996</v>
      </c>
      <c r="I13" s="562"/>
    </row>
    <row r="14" spans="1:10" s="570" customFormat="1" ht="27" customHeight="1">
      <c r="A14" s="562"/>
      <c r="B14" s="565" t="s">
        <v>524</v>
      </c>
      <c r="C14" s="566" t="s">
        <v>335</v>
      </c>
      <c r="D14" s="686">
        <v>223060.13649999999</v>
      </c>
      <c r="E14" s="686"/>
      <c r="F14" s="686"/>
      <c r="G14" s="686">
        <v>223060.13649999999</v>
      </c>
      <c r="H14" s="686">
        <v>518850.89140000002</v>
      </c>
      <c r="I14" s="562"/>
    </row>
    <row r="15" spans="1:10" s="570" customFormat="1" ht="27" customHeight="1">
      <c r="A15" s="562"/>
      <c r="B15" s="565"/>
      <c r="C15" s="566" t="s">
        <v>434</v>
      </c>
      <c r="D15" s="686">
        <v>3984.2971710000002</v>
      </c>
      <c r="E15" s="686"/>
      <c r="F15" s="686"/>
      <c r="G15" s="686">
        <v>3984.2971710000002</v>
      </c>
      <c r="H15" s="686">
        <v>7466.6915879999997</v>
      </c>
      <c r="I15" s="562"/>
    </row>
    <row r="16" spans="1:10" s="570" customFormat="1" ht="27" customHeight="1">
      <c r="A16" s="562"/>
      <c r="B16" s="567" t="s">
        <v>826</v>
      </c>
      <c r="C16" s="567"/>
      <c r="D16" s="685">
        <v>227044.43369999999</v>
      </c>
      <c r="E16" s="685"/>
      <c r="F16" s="685"/>
      <c r="G16" s="685">
        <v>227044.43369999999</v>
      </c>
      <c r="H16" s="685">
        <v>526317.58299999998</v>
      </c>
      <c r="I16" s="562"/>
      <c r="J16" s="562"/>
    </row>
    <row r="17" spans="1:9" s="570" customFormat="1" ht="24.75" customHeight="1">
      <c r="A17" s="562"/>
      <c r="B17" s="565" t="s">
        <v>119</v>
      </c>
      <c r="C17" s="566" t="s">
        <v>294</v>
      </c>
      <c r="D17" s="686">
        <v>12757.705</v>
      </c>
      <c r="E17" s="686"/>
      <c r="F17" s="686"/>
      <c r="G17" s="686">
        <v>12757.705</v>
      </c>
      <c r="H17" s="686">
        <v>26896.312999999998</v>
      </c>
      <c r="I17" s="562"/>
    </row>
    <row r="18" spans="1:9" s="570" customFormat="1" ht="24.75" customHeight="1">
      <c r="A18" s="562"/>
      <c r="B18" s="567" t="s">
        <v>827</v>
      </c>
      <c r="C18" s="567"/>
      <c r="D18" s="685">
        <v>12757.705</v>
      </c>
      <c r="E18" s="685"/>
      <c r="F18" s="685"/>
      <c r="G18" s="685">
        <v>12757.705</v>
      </c>
      <c r="H18" s="685">
        <v>26896.312999999998</v>
      </c>
      <c r="I18" s="562"/>
    </row>
    <row r="19" spans="1:9" s="570" customFormat="1" ht="24.75" customHeight="1">
      <c r="A19" s="562"/>
      <c r="B19" s="565" t="s">
        <v>828</v>
      </c>
      <c r="C19" s="566" t="s">
        <v>435</v>
      </c>
      <c r="D19" s="686">
        <v>36361.947330000003</v>
      </c>
      <c r="E19" s="686"/>
      <c r="F19" s="686"/>
      <c r="G19" s="686">
        <v>36361.947330000003</v>
      </c>
      <c r="H19" s="686">
        <v>67173.237739999997</v>
      </c>
      <c r="I19" s="562"/>
    </row>
    <row r="20" spans="1:9" s="570" customFormat="1" ht="24.75" customHeight="1">
      <c r="A20" s="562"/>
      <c r="B20" s="567" t="s">
        <v>829</v>
      </c>
      <c r="C20" s="567"/>
      <c r="D20" s="685">
        <v>36361.947330000003</v>
      </c>
      <c r="E20" s="685"/>
      <c r="F20" s="685"/>
      <c r="G20" s="685">
        <v>36361.947330000003</v>
      </c>
      <c r="H20" s="685">
        <v>67173.237739999997</v>
      </c>
      <c r="I20" s="562"/>
    </row>
    <row r="21" spans="1:9" s="570" customFormat="1" ht="24.75" customHeight="1">
      <c r="A21" s="562"/>
      <c r="B21" s="565" t="s">
        <v>606</v>
      </c>
      <c r="C21" s="566" t="s">
        <v>460</v>
      </c>
      <c r="D21" s="686"/>
      <c r="E21" s="686">
        <v>96.248208020000007</v>
      </c>
      <c r="F21" s="686"/>
      <c r="G21" s="686">
        <v>96.248208020000007</v>
      </c>
      <c r="H21" s="686">
        <v>172.36752390000001</v>
      </c>
      <c r="I21" s="562"/>
    </row>
    <row r="22" spans="1:9" s="570" customFormat="1" ht="24.75" customHeight="1">
      <c r="A22" s="562"/>
      <c r="B22" s="565"/>
      <c r="C22" s="566" t="s">
        <v>461</v>
      </c>
      <c r="D22" s="686"/>
      <c r="E22" s="686">
        <v>43.777923950000002</v>
      </c>
      <c r="F22" s="686"/>
      <c r="G22" s="686">
        <v>43.777923950000002</v>
      </c>
      <c r="H22" s="686">
        <v>327.28013349999998</v>
      </c>
      <c r="I22" s="562"/>
    </row>
    <row r="23" spans="1:9" s="570" customFormat="1" ht="24.75" customHeight="1">
      <c r="A23" s="562"/>
      <c r="B23" s="567" t="s">
        <v>830</v>
      </c>
      <c r="C23" s="567"/>
      <c r="D23" s="685"/>
      <c r="E23" s="685">
        <v>140.02613199999999</v>
      </c>
      <c r="F23" s="685"/>
      <c r="G23" s="685">
        <v>140.02613199999999</v>
      </c>
      <c r="H23" s="685">
        <v>499.64765740000001</v>
      </c>
      <c r="I23" s="562"/>
    </row>
    <row r="24" spans="1:9" s="570" customFormat="1" ht="24.75" customHeight="1">
      <c r="A24" s="562"/>
      <c r="B24" s="565" t="s">
        <v>120</v>
      </c>
      <c r="C24" s="566" t="s">
        <v>319</v>
      </c>
      <c r="D24" s="686"/>
      <c r="E24" s="686">
        <v>287573.9829</v>
      </c>
      <c r="F24" s="686"/>
      <c r="G24" s="686">
        <v>287573.9829</v>
      </c>
      <c r="H24" s="686">
        <v>470043.04869999998</v>
      </c>
      <c r="I24" s="562"/>
    </row>
    <row r="25" spans="1:9" s="570" customFormat="1" ht="24.75" customHeight="1">
      <c r="A25" s="562"/>
      <c r="B25" s="565"/>
      <c r="C25" s="566" t="s">
        <v>462</v>
      </c>
      <c r="D25" s="686"/>
      <c r="E25" s="686">
        <v>7524.5944339999996</v>
      </c>
      <c r="F25" s="686"/>
      <c r="G25" s="686">
        <v>7524.5944339999996</v>
      </c>
      <c r="H25" s="686">
        <v>47939.81192</v>
      </c>
      <c r="I25" s="562"/>
    </row>
    <row r="26" spans="1:9" s="570" customFormat="1" ht="24.75" customHeight="1">
      <c r="A26" s="562"/>
      <c r="B26" s="567" t="s">
        <v>831</v>
      </c>
      <c r="C26" s="567"/>
      <c r="D26" s="685"/>
      <c r="E26" s="685">
        <v>295098.57740000001</v>
      </c>
      <c r="F26" s="685"/>
      <c r="G26" s="685">
        <v>295098.57740000001</v>
      </c>
      <c r="H26" s="685">
        <v>517982.86070000002</v>
      </c>
      <c r="I26" s="562"/>
    </row>
    <row r="27" spans="1:9" s="570" customFormat="1" ht="24.75" customHeight="1">
      <c r="A27" s="562"/>
      <c r="B27" s="565" t="s">
        <v>121</v>
      </c>
      <c r="C27" s="566" t="s">
        <v>329</v>
      </c>
      <c r="D27" s="686">
        <v>60136.557760000003</v>
      </c>
      <c r="E27" s="686"/>
      <c r="F27" s="686"/>
      <c r="G27" s="686">
        <v>60136.557760000003</v>
      </c>
      <c r="H27" s="686">
        <v>126293.2736</v>
      </c>
      <c r="I27" s="562"/>
    </row>
    <row r="28" spans="1:9" s="570" customFormat="1" ht="24.75" customHeight="1">
      <c r="A28" s="562"/>
      <c r="B28" s="567" t="s">
        <v>463</v>
      </c>
      <c r="C28" s="567"/>
      <c r="D28" s="685">
        <v>60136.557760000003</v>
      </c>
      <c r="E28" s="685"/>
      <c r="F28" s="685"/>
      <c r="G28" s="685">
        <v>60136.557760000003</v>
      </c>
      <c r="H28" s="685">
        <v>126293.2736</v>
      </c>
      <c r="I28" s="562"/>
    </row>
    <row r="29" spans="1:9" s="570" customFormat="1" ht="24.75" customHeight="1">
      <c r="A29" s="562"/>
      <c r="B29" s="565" t="s">
        <v>832</v>
      </c>
      <c r="C29" s="566" t="s">
        <v>464</v>
      </c>
      <c r="D29" s="686"/>
      <c r="E29" s="686"/>
      <c r="F29" s="686">
        <v>1987.6144999999999</v>
      </c>
      <c r="G29" s="686">
        <v>1987.6144999999999</v>
      </c>
      <c r="H29" s="686">
        <v>4372.5545000000002</v>
      </c>
      <c r="I29" s="562"/>
    </row>
    <row r="30" spans="1:9" s="570" customFormat="1" ht="24.75" customHeight="1">
      <c r="A30" s="562"/>
      <c r="B30" s="567" t="s">
        <v>833</v>
      </c>
      <c r="C30" s="567"/>
      <c r="D30" s="685"/>
      <c r="E30" s="685"/>
      <c r="F30" s="685">
        <v>1987.6144999999999</v>
      </c>
      <c r="G30" s="685">
        <v>1987.6144999999999</v>
      </c>
      <c r="H30" s="685">
        <v>4372.5545000000002</v>
      </c>
      <c r="I30" s="562"/>
    </row>
    <row r="31" spans="1:9" s="570" customFormat="1" ht="24.75" customHeight="1">
      <c r="A31" s="562"/>
      <c r="B31" s="565" t="s">
        <v>124</v>
      </c>
      <c r="C31" s="566" t="s">
        <v>465</v>
      </c>
      <c r="D31" s="686"/>
      <c r="E31" s="686"/>
      <c r="F31" s="686">
        <v>3612.5614999999998</v>
      </c>
      <c r="G31" s="686">
        <v>3612.5614999999998</v>
      </c>
      <c r="H31" s="686">
        <v>7020.0431559999997</v>
      </c>
      <c r="I31" s="562"/>
    </row>
    <row r="32" spans="1:9" s="570" customFormat="1" ht="24.75" customHeight="1">
      <c r="A32" s="562"/>
      <c r="B32" s="567" t="s">
        <v>834</v>
      </c>
      <c r="C32" s="567"/>
      <c r="D32" s="685"/>
      <c r="E32" s="685"/>
      <c r="F32" s="685">
        <v>3612.5614999999998</v>
      </c>
      <c r="G32" s="685">
        <v>3612.5614999999998</v>
      </c>
      <c r="H32" s="685">
        <v>7020.0431559999997</v>
      </c>
      <c r="I32" s="562"/>
    </row>
    <row r="33" spans="1:9" s="570" customFormat="1" ht="24.75" customHeight="1">
      <c r="A33" s="562"/>
      <c r="B33" s="565" t="s">
        <v>912</v>
      </c>
      <c r="C33" s="566" t="s">
        <v>303</v>
      </c>
      <c r="D33" s="686"/>
      <c r="E33" s="686"/>
      <c r="F33" s="686">
        <v>3329.413556</v>
      </c>
      <c r="G33" s="686">
        <v>3329.413556</v>
      </c>
      <c r="H33" s="686">
        <v>7093.3364570000003</v>
      </c>
      <c r="I33" s="562"/>
    </row>
    <row r="34" spans="1:9" s="570" customFormat="1" ht="24.75" customHeight="1">
      <c r="A34" s="562"/>
      <c r="B34" s="565"/>
      <c r="C34" s="566" t="s">
        <v>304</v>
      </c>
      <c r="D34" s="686">
        <v>150894.80540000001</v>
      </c>
      <c r="E34" s="686"/>
      <c r="F34" s="686"/>
      <c r="G34" s="686">
        <v>150894.80540000001</v>
      </c>
      <c r="H34" s="686">
        <v>313549.95649999997</v>
      </c>
      <c r="I34" s="562"/>
    </row>
    <row r="35" spans="1:9" s="570" customFormat="1" ht="24.75" customHeight="1">
      <c r="A35" s="562"/>
      <c r="B35" s="565"/>
      <c r="C35" s="566" t="s">
        <v>301</v>
      </c>
      <c r="D35" s="686">
        <v>56719.156569999999</v>
      </c>
      <c r="E35" s="686"/>
      <c r="F35" s="686"/>
      <c r="G35" s="686">
        <v>56719.156569999999</v>
      </c>
      <c r="H35" s="686">
        <v>122387.1724</v>
      </c>
      <c r="I35" s="562"/>
    </row>
    <row r="36" spans="1:9" s="570" customFormat="1" ht="24.75" customHeight="1">
      <c r="A36" s="562"/>
      <c r="B36" s="565"/>
      <c r="C36" s="566" t="s">
        <v>302</v>
      </c>
      <c r="D36" s="686"/>
      <c r="E36" s="686"/>
      <c r="F36" s="686">
        <v>6410.7347989999998</v>
      </c>
      <c r="G36" s="686">
        <v>6410.7347989999998</v>
      </c>
      <c r="H36" s="686">
        <v>13832.634969999999</v>
      </c>
      <c r="I36" s="562"/>
    </row>
    <row r="37" spans="1:9" s="570" customFormat="1" ht="24.75" customHeight="1">
      <c r="A37" s="562"/>
      <c r="B37" s="567" t="s">
        <v>835</v>
      </c>
      <c r="C37" s="567"/>
      <c r="D37" s="685">
        <v>207613.962</v>
      </c>
      <c r="E37" s="685"/>
      <c r="F37" s="685">
        <v>9740.1483549999994</v>
      </c>
      <c r="G37" s="685">
        <v>217354.1103</v>
      </c>
      <c r="H37" s="685">
        <v>456863.10029999999</v>
      </c>
      <c r="I37" s="562"/>
    </row>
    <row r="38" spans="1:9" s="570" customFormat="1" ht="24.75" customHeight="1">
      <c r="A38" s="562"/>
      <c r="B38" s="565" t="s">
        <v>836</v>
      </c>
      <c r="C38" s="566" t="s">
        <v>466</v>
      </c>
      <c r="D38" s="686"/>
      <c r="E38" s="686"/>
      <c r="F38" s="686">
        <v>3954.5070000000001</v>
      </c>
      <c r="G38" s="686">
        <v>3954.5070000000001</v>
      </c>
      <c r="H38" s="686">
        <v>7670.3242499999997</v>
      </c>
      <c r="I38" s="562"/>
    </row>
    <row r="39" spans="1:9" s="570" customFormat="1" ht="24.75" customHeight="1">
      <c r="A39" s="562"/>
      <c r="B39" s="567" t="s">
        <v>837</v>
      </c>
      <c r="C39" s="567"/>
      <c r="D39" s="685"/>
      <c r="E39" s="685"/>
      <c r="F39" s="685">
        <v>3954.5070000000001</v>
      </c>
      <c r="G39" s="685">
        <v>3954.5070000000001</v>
      </c>
      <c r="H39" s="685">
        <v>7670.3242499999997</v>
      </c>
      <c r="I39" s="562"/>
    </row>
    <row r="40" spans="1:9" s="570" customFormat="1" ht="24.75" customHeight="1">
      <c r="A40" s="562"/>
      <c r="B40" s="565" t="s">
        <v>838</v>
      </c>
      <c r="C40" s="566" t="s">
        <v>467</v>
      </c>
      <c r="D40" s="686"/>
      <c r="E40" s="686"/>
      <c r="F40" s="686">
        <v>10988.50165</v>
      </c>
      <c r="G40" s="686">
        <v>10988.50165</v>
      </c>
      <c r="H40" s="686">
        <v>20052.315729999998</v>
      </c>
      <c r="I40" s="562"/>
    </row>
    <row r="41" spans="1:9" s="570" customFormat="1" ht="24.75" customHeight="1">
      <c r="A41" s="562"/>
      <c r="B41" s="567" t="s">
        <v>839</v>
      </c>
      <c r="C41" s="567"/>
      <c r="D41" s="685"/>
      <c r="E41" s="685"/>
      <c r="F41" s="685">
        <v>10988.50165</v>
      </c>
      <c r="G41" s="685">
        <v>10988.50165</v>
      </c>
      <c r="H41" s="685">
        <v>20052.315729999998</v>
      </c>
      <c r="I41" s="562"/>
    </row>
    <row r="42" spans="1:9" s="570" customFormat="1" ht="24.75" customHeight="1">
      <c r="A42" s="562"/>
      <c r="B42" s="565" t="s">
        <v>840</v>
      </c>
      <c r="C42" s="566" t="s">
        <v>468</v>
      </c>
      <c r="D42" s="686"/>
      <c r="E42" s="686"/>
      <c r="F42" s="686">
        <v>32824.891680000001</v>
      </c>
      <c r="G42" s="686">
        <v>32824.891680000001</v>
      </c>
      <c r="H42" s="686">
        <v>60822.257169999997</v>
      </c>
      <c r="I42" s="562"/>
    </row>
    <row r="43" spans="1:9" s="570" customFormat="1" ht="24.75" customHeight="1">
      <c r="A43" s="562"/>
      <c r="B43" s="567" t="s">
        <v>841</v>
      </c>
      <c r="C43" s="567"/>
      <c r="D43" s="685"/>
      <c r="E43" s="685"/>
      <c r="F43" s="685">
        <v>32824.891680000001</v>
      </c>
      <c r="G43" s="685">
        <v>32824.891680000001</v>
      </c>
      <c r="H43" s="685">
        <v>60822.257169999997</v>
      </c>
      <c r="I43" s="562"/>
    </row>
    <row r="44" spans="1:9" s="570" customFormat="1" ht="24.75" customHeight="1">
      <c r="A44" s="562"/>
      <c r="B44" s="565" t="s">
        <v>360</v>
      </c>
      <c r="C44" s="566" t="s">
        <v>469</v>
      </c>
      <c r="D44" s="686"/>
      <c r="E44" s="686"/>
      <c r="F44" s="686">
        <v>2201.02475</v>
      </c>
      <c r="G44" s="686">
        <v>2201.02475</v>
      </c>
      <c r="H44" s="686">
        <v>4606.9941749999998</v>
      </c>
      <c r="I44" s="562"/>
    </row>
    <row r="45" spans="1:9" s="570" customFormat="1" ht="24.75" customHeight="1">
      <c r="A45" s="562"/>
      <c r="B45" s="567" t="s">
        <v>850</v>
      </c>
      <c r="C45" s="567"/>
      <c r="D45" s="685"/>
      <c r="E45" s="685"/>
      <c r="F45" s="685">
        <v>2201.02475</v>
      </c>
      <c r="G45" s="685">
        <v>2201.02475</v>
      </c>
      <c r="H45" s="685">
        <v>4606.9941749999998</v>
      </c>
      <c r="I45" s="562"/>
    </row>
    <row r="46" spans="1:9" s="570" customFormat="1" ht="24.75" customHeight="1">
      <c r="A46" s="562"/>
      <c r="B46" s="565" t="s">
        <v>128</v>
      </c>
      <c r="C46" s="566" t="s">
        <v>470</v>
      </c>
      <c r="D46" s="686"/>
      <c r="E46" s="686">
        <v>915.16295679999996</v>
      </c>
      <c r="F46" s="686"/>
      <c r="G46" s="686">
        <v>915.16295679999996</v>
      </c>
      <c r="H46" s="686">
        <v>915.9720744</v>
      </c>
      <c r="I46" s="562"/>
    </row>
    <row r="47" spans="1:9" s="570" customFormat="1" ht="24.75" customHeight="1">
      <c r="A47" s="562"/>
      <c r="B47" s="567" t="s">
        <v>842</v>
      </c>
      <c r="C47" s="567"/>
      <c r="D47" s="685"/>
      <c r="E47" s="685">
        <v>915.16295679999996</v>
      </c>
      <c r="F47" s="685"/>
      <c r="G47" s="685">
        <v>915.16295679999996</v>
      </c>
      <c r="H47" s="685">
        <v>915.9720744</v>
      </c>
      <c r="I47" s="562"/>
    </row>
    <row r="48" spans="1:9" s="570" customFormat="1" ht="24.75" customHeight="1">
      <c r="A48" s="562"/>
      <c r="B48" s="565" t="s">
        <v>342</v>
      </c>
      <c r="C48" s="566" t="s">
        <v>343</v>
      </c>
      <c r="D48" s="686"/>
      <c r="E48" s="686"/>
      <c r="F48" s="686">
        <v>13553.394029999999</v>
      </c>
      <c r="G48" s="686">
        <v>13553.394029999999</v>
      </c>
      <c r="H48" s="686">
        <v>27908.840970000001</v>
      </c>
      <c r="I48" s="562"/>
    </row>
    <row r="49" spans="1:9" s="570" customFormat="1" ht="24.75" customHeight="1">
      <c r="A49" s="562"/>
      <c r="B49" s="567" t="s">
        <v>843</v>
      </c>
      <c r="C49" s="567"/>
      <c r="D49" s="685"/>
      <c r="E49" s="685"/>
      <c r="F49" s="685">
        <v>13553.394029999999</v>
      </c>
      <c r="G49" s="685">
        <v>13553.394029999999</v>
      </c>
      <c r="H49" s="685">
        <v>27908.840970000001</v>
      </c>
      <c r="I49" s="562"/>
    </row>
    <row r="50" spans="1:9" s="570" customFormat="1" ht="24.75" customHeight="1">
      <c r="A50" s="562"/>
      <c r="B50" s="565" t="s">
        <v>130</v>
      </c>
      <c r="C50" s="566" t="s">
        <v>324</v>
      </c>
      <c r="D50" s="686"/>
      <c r="E50" s="686"/>
      <c r="F50" s="686">
        <v>11649.81905</v>
      </c>
      <c r="G50" s="686">
        <v>11649.81905</v>
      </c>
      <c r="H50" s="686">
        <v>23301.87083</v>
      </c>
      <c r="I50" s="562"/>
    </row>
    <row r="51" spans="1:9" s="570" customFormat="1" ht="24.75" customHeight="1">
      <c r="A51" s="562"/>
      <c r="B51" s="567" t="s">
        <v>844</v>
      </c>
      <c r="C51" s="567"/>
      <c r="D51" s="685"/>
      <c r="E51" s="685"/>
      <c r="F51" s="685">
        <v>11649.81905</v>
      </c>
      <c r="G51" s="685">
        <v>11649.81905</v>
      </c>
      <c r="H51" s="685">
        <v>23301.87083</v>
      </c>
      <c r="I51" s="562"/>
    </row>
    <row r="52" spans="1:9" s="570" customFormat="1" ht="24.75" customHeight="1">
      <c r="A52" s="562"/>
      <c r="B52" s="565" t="s">
        <v>845</v>
      </c>
      <c r="C52" s="566" t="s">
        <v>337</v>
      </c>
      <c r="D52" s="686"/>
      <c r="E52" s="686">
        <v>94854.443660000004</v>
      </c>
      <c r="F52" s="686"/>
      <c r="G52" s="686">
        <v>94854.443660000004</v>
      </c>
      <c r="H52" s="686">
        <v>100483.9403</v>
      </c>
      <c r="I52" s="562"/>
    </row>
    <row r="53" spans="1:9" s="570" customFormat="1" ht="24.75" customHeight="1">
      <c r="A53" s="562"/>
      <c r="B53" s="567" t="s">
        <v>846</v>
      </c>
      <c r="C53" s="567"/>
      <c r="D53" s="685"/>
      <c r="E53" s="685">
        <v>94854.443660000004</v>
      </c>
      <c r="F53" s="685"/>
      <c r="G53" s="685">
        <v>94854.443660000004</v>
      </c>
      <c r="H53" s="685">
        <v>100483.9403</v>
      </c>
      <c r="I53" s="562"/>
    </row>
    <row r="54" spans="1:9" s="570" customFormat="1" ht="24.75" customHeight="1">
      <c r="A54" s="562"/>
      <c r="B54" s="565" t="s">
        <v>355</v>
      </c>
      <c r="C54" s="566" t="s">
        <v>471</v>
      </c>
      <c r="D54" s="686">
        <v>74401.222800000003</v>
      </c>
      <c r="E54" s="686"/>
      <c r="F54" s="686"/>
      <c r="G54" s="686">
        <v>74401.222800000003</v>
      </c>
      <c r="H54" s="686">
        <v>155600.24400000001</v>
      </c>
      <c r="I54" s="562"/>
    </row>
    <row r="55" spans="1:9" s="570" customFormat="1" ht="24.75" customHeight="1">
      <c r="A55" s="562"/>
      <c r="B55" s="565"/>
      <c r="C55" s="566" t="s">
        <v>315</v>
      </c>
      <c r="D55" s="686"/>
      <c r="E55" s="686">
        <v>0</v>
      </c>
      <c r="F55" s="686"/>
      <c r="G55" s="686">
        <v>0</v>
      </c>
      <c r="H55" s="686">
        <v>0</v>
      </c>
      <c r="I55" s="562"/>
    </row>
    <row r="56" spans="1:9" s="570" customFormat="1" ht="24.75" customHeight="1">
      <c r="A56" s="562"/>
      <c r="B56" s="567" t="s">
        <v>472</v>
      </c>
      <c r="C56" s="567"/>
      <c r="D56" s="685">
        <v>74401.222800000003</v>
      </c>
      <c r="E56" s="685">
        <v>0</v>
      </c>
      <c r="F56" s="685"/>
      <c r="G56" s="685">
        <v>74401.222800000003</v>
      </c>
      <c r="H56" s="685">
        <v>155600.24400000001</v>
      </c>
      <c r="I56" s="562"/>
    </row>
    <row r="57" spans="1:9" s="570" customFormat="1" ht="24.75" customHeight="1">
      <c r="A57" s="562"/>
      <c r="B57" s="565" t="s">
        <v>132</v>
      </c>
      <c r="C57" s="566" t="s">
        <v>456</v>
      </c>
      <c r="D57" s="686"/>
      <c r="E57" s="686"/>
      <c r="F57" s="686">
        <v>5290.8604059999998</v>
      </c>
      <c r="G57" s="686">
        <v>5290.8604059999998</v>
      </c>
      <c r="H57" s="686">
        <v>11812.89769</v>
      </c>
      <c r="I57" s="562"/>
    </row>
    <row r="58" spans="1:9" s="570" customFormat="1" ht="24.75" customHeight="1">
      <c r="A58" s="562"/>
      <c r="B58" s="565"/>
      <c r="C58" s="566" t="s">
        <v>457</v>
      </c>
      <c r="D58" s="686"/>
      <c r="E58" s="686"/>
      <c r="F58" s="686">
        <v>5477.8414940000002</v>
      </c>
      <c r="G58" s="686">
        <v>5477.8414940000002</v>
      </c>
      <c r="H58" s="686">
        <v>12194.10313</v>
      </c>
      <c r="I58" s="562"/>
    </row>
    <row r="59" spans="1:9" s="570" customFormat="1" ht="24.75" customHeight="1">
      <c r="A59" s="562"/>
      <c r="B59" s="565"/>
      <c r="C59" s="566" t="s">
        <v>458</v>
      </c>
      <c r="D59" s="686"/>
      <c r="E59" s="686"/>
      <c r="F59" s="686">
        <v>3786.272962</v>
      </c>
      <c r="G59" s="686">
        <v>3786.272962</v>
      </c>
      <c r="H59" s="686">
        <v>8363.2607879999996</v>
      </c>
      <c r="I59" s="562"/>
    </row>
    <row r="60" spans="1:9" s="570" customFormat="1" ht="24.75" customHeight="1">
      <c r="A60" s="562"/>
      <c r="B60" s="565"/>
      <c r="C60" s="566" t="s">
        <v>459</v>
      </c>
      <c r="D60" s="686"/>
      <c r="E60" s="686"/>
      <c r="F60" s="686">
        <v>3992.8056110000002</v>
      </c>
      <c r="G60" s="686">
        <v>3992.8056110000002</v>
      </c>
      <c r="H60" s="686">
        <v>8645.0668139999998</v>
      </c>
      <c r="I60" s="562"/>
    </row>
    <row r="61" spans="1:9" s="570" customFormat="1" ht="24.75" customHeight="1">
      <c r="A61" s="562"/>
      <c r="B61" s="567" t="s">
        <v>847</v>
      </c>
      <c r="C61" s="567"/>
      <c r="D61" s="685"/>
      <c r="E61" s="685"/>
      <c r="F61" s="685">
        <v>18547.780470000002</v>
      </c>
      <c r="G61" s="685">
        <v>18547.780470000002</v>
      </c>
      <c r="H61" s="685">
        <v>41015.328419999998</v>
      </c>
      <c r="I61" s="562"/>
    </row>
    <row r="62" spans="1:9" s="570" customFormat="1" ht="24.75" customHeight="1">
      <c r="A62" s="562"/>
      <c r="B62" s="565" t="s">
        <v>133</v>
      </c>
      <c r="C62" s="566" t="s">
        <v>428</v>
      </c>
      <c r="D62" s="686"/>
      <c r="E62" s="686"/>
      <c r="F62" s="686">
        <v>4.6999999999999997E-5</v>
      </c>
      <c r="G62" s="686">
        <v>4.6999999999999997E-5</v>
      </c>
      <c r="H62" s="686">
        <v>211.69345200000001</v>
      </c>
      <c r="I62" s="562"/>
    </row>
    <row r="63" spans="1:9" s="570" customFormat="1" ht="24.75" customHeight="1">
      <c r="A63" s="562"/>
      <c r="B63" s="567" t="s">
        <v>848</v>
      </c>
      <c r="C63" s="567"/>
      <c r="D63" s="685"/>
      <c r="E63" s="685"/>
      <c r="F63" s="685">
        <v>4.6999999999999997E-5</v>
      </c>
      <c r="G63" s="685">
        <v>4.6999999999999997E-5</v>
      </c>
      <c r="H63" s="685">
        <v>211.69345200000001</v>
      </c>
      <c r="I63" s="562"/>
    </row>
    <row r="64" spans="1:9" s="570" customFormat="1" ht="24.75" customHeight="1">
      <c r="A64" s="562"/>
      <c r="B64" s="565" t="s">
        <v>362</v>
      </c>
      <c r="C64" s="566" t="s">
        <v>911</v>
      </c>
      <c r="D64" s="686"/>
      <c r="E64" s="686">
        <v>3748.442188</v>
      </c>
      <c r="F64" s="686"/>
      <c r="G64" s="686">
        <v>3748.442188</v>
      </c>
      <c r="H64" s="686">
        <v>9703.4091829999998</v>
      </c>
      <c r="I64" s="562"/>
    </row>
    <row r="65" spans="1:9" s="570" customFormat="1" ht="24.75" customHeight="1">
      <c r="A65" s="562"/>
      <c r="B65" s="567" t="s">
        <v>484</v>
      </c>
      <c r="C65" s="567"/>
      <c r="D65" s="685"/>
      <c r="E65" s="685">
        <v>3748.442188</v>
      </c>
      <c r="F65" s="685"/>
      <c r="G65" s="685">
        <v>3748.442188</v>
      </c>
      <c r="H65" s="685">
        <v>9703.4091829999998</v>
      </c>
      <c r="I65" s="562"/>
    </row>
    <row r="66" spans="1:9" s="570" customFormat="1" ht="24.75" customHeight="1">
      <c r="A66" s="562"/>
      <c r="B66" s="565" t="s">
        <v>317</v>
      </c>
      <c r="C66" s="566" t="s">
        <v>318</v>
      </c>
      <c r="D66" s="686"/>
      <c r="E66" s="686">
        <v>16582.647550000002</v>
      </c>
      <c r="F66" s="686"/>
      <c r="G66" s="686">
        <v>16582.647550000002</v>
      </c>
      <c r="H66" s="686">
        <v>36485.935599999997</v>
      </c>
      <c r="I66" s="562"/>
    </row>
    <row r="67" spans="1:9" s="570" customFormat="1" ht="24.75" customHeight="1">
      <c r="A67" s="562"/>
      <c r="B67" s="567" t="s">
        <v>474</v>
      </c>
      <c r="C67" s="567"/>
      <c r="D67" s="685"/>
      <c r="E67" s="685">
        <v>16582.647550000002</v>
      </c>
      <c r="F67" s="685"/>
      <c r="G67" s="685">
        <v>16582.647550000002</v>
      </c>
      <c r="H67" s="685">
        <v>36485.935599999997</v>
      </c>
      <c r="I67" s="562"/>
    </row>
    <row r="68" spans="1:9" s="570" customFormat="1" ht="24.75" customHeight="1">
      <c r="A68" s="562"/>
      <c r="B68" s="565" t="s">
        <v>136</v>
      </c>
      <c r="C68" s="566" t="s">
        <v>475</v>
      </c>
      <c r="D68" s="686"/>
      <c r="E68" s="686">
        <v>218.0989285</v>
      </c>
      <c r="F68" s="686"/>
      <c r="G68" s="686">
        <v>218.0989285</v>
      </c>
      <c r="H68" s="686">
        <v>224.30284259999999</v>
      </c>
      <c r="I68" s="562"/>
    </row>
    <row r="69" spans="1:9" s="570" customFormat="1" ht="24.75" customHeight="1">
      <c r="A69" s="562"/>
      <c r="B69" s="567" t="s">
        <v>476</v>
      </c>
      <c r="C69" s="567"/>
      <c r="D69" s="685"/>
      <c r="E69" s="685">
        <v>218.0989285</v>
      </c>
      <c r="F69" s="685"/>
      <c r="G69" s="685">
        <v>218.0989285</v>
      </c>
      <c r="H69" s="685">
        <v>224.30284259999999</v>
      </c>
      <c r="I69" s="562"/>
    </row>
    <row r="70" spans="1:9" s="570" customFormat="1" ht="24.75" customHeight="1">
      <c r="A70" s="562"/>
      <c r="B70" s="565" t="s">
        <v>354</v>
      </c>
      <c r="C70" s="566" t="s">
        <v>341</v>
      </c>
      <c r="D70" s="686"/>
      <c r="E70" s="686"/>
      <c r="F70" s="686">
        <v>13484.60022</v>
      </c>
      <c r="G70" s="686">
        <v>13484.60022</v>
      </c>
      <c r="H70" s="686">
        <v>27410.605360000001</v>
      </c>
      <c r="I70" s="562"/>
    </row>
    <row r="71" spans="1:9" s="570" customFormat="1" ht="24.75" customHeight="1">
      <c r="A71" s="562"/>
      <c r="B71" s="565"/>
      <c r="C71" s="566" t="s">
        <v>477</v>
      </c>
      <c r="D71" s="686"/>
      <c r="E71" s="686"/>
      <c r="F71" s="686">
        <v>2880.6255719999999</v>
      </c>
      <c r="G71" s="686">
        <v>2880.6255719999999</v>
      </c>
      <c r="H71" s="686">
        <v>4311.2198760000001</v>
      </c>
      <c r="I71" s="562"/>
    </row>
    <row r="72" spans="1:9" s="570" customFormat="1" ht="24.75" customHeight="1">
      <c r="A72" s="562"/>
      <c r="B72" s="567" t="s">
        <v>485</v>
      </c>
      <c r="C72" s="567"/>
      <c r="D72" s="685"/>
      <c r="E72" s="685"/>
      <c r="F72" s="685">
        <v>16365.22579</v>
      </c>
      <c r="G72" s="685">
        <v>16365.22579</v>
      </c>
      <c r="H72" s="685">
        <v>31721.825229999999</v>
      </c>
      <c r="I72" s="562"/>
    </row>
    <row r="73" spans="1:9" s="570" customFormat="1" ht="24.75" customHeight="1">
      <c r="A73" s="562"/>
      <c r="B73" s="565" t="s">
        <v>276</v>
      </c>
      <c r="C73" s="566" t="s">
        <v>277</v>
      </c>
      <c r="D73" s="686">
        <v>7650.9654110000001</v>
      </c>
      <c r="E73" s="686"/>
      <c r="F73" s="686"/>
      <c r="G73" s="686">
        <v>7650.9654110000001</v>
      </c>
      <c r="H73" s="686">
        <v>29062.233049999999</v>
      </c>
      <c r="I73" s="562"/>
    </row>
    <row r="74" spans="1:9" s="570" customFormat="1" ht="24.75" customHeight="1">
      <c r="A74" s="562"/>
      <c r="B74" s="565"/>
      <c r="C74" s="566" t="s">
        <v>330</v>
      </c>
      <c r="D74" s="686">
        <v>107767.2049</v>
      </c>
      <c r="E74" s="686"/>
      <c r="F74" s="686"/>
      <c r="G74" s="686">
        <v>107767.2049</v>
      </c>
      <c r="H74" s="686">
        <v>217520.50450000001</v>
      </c>
      <c r="I74" s="562"/>
    </row>
    <row r="75" spans="1:9" s="570" customFormat="1" ht="24.75" customHeight="1">
      <c r="A75" s="562"/>
      <c r="B75" s="565"/>
      <c r="C75" s="566" t="s">
        <v>283</v>
      </c>
      <c r="D75" s="686">
        <v>18166.186809999999</v>
      </c>
      <c r="E75" s="686"/>
      <c r="F75" s="686"/>
      <c r="G75" s="686">
        <v>18166.186809999999</v>
      </c>
      <c r="H75" s="686">
        <v>33022.590629999999</v>
      </c>
      <c r="I75" s="562"/>
    </row>
    <row r="76" spans="1:9" s="570" customFormat="1" ht="24.75" customHeight="1">
      <c r="A76" s="562"/>
      <c r="B76" s="565"/>
      <c r="C76" s="566" t="s">
        <v>280</v>
      </c>
      <c r="D76" s="686">
        <v>0</v>
      </c>
      <c r="E76" s="686"/>
      <c r="F76" s="686"/>
      <c r="G76" s="686">
        <v>0</v>
      </c>
      <c r="H76" s="686">
        <v>0</v>
      </c>
      <c r="I76" s="562"/>
    </row>
    <row r="77" spans="1:9" s="570" customFormat="1" ht="24.75" customHeight="1">
      <c r="A77" s="562"/>
      <c r="B77" s="565"/>
      <c r="C77" s="566" t="s">
        <v>285</v>
      </c>
      <c r="D77" s="686">
        <v>19662.245309999998</v>
      </c>
      <c r="E77" s="686"/>
      <c r="F77" s="686"/>
      <c r="G77" s="686">
        <v>19662.245309999998</v>
      </c>
      <c r="H77" s="686">
        <v>36929.988960000002</v>
      </c>
      <c r="I77" s="562"/>
    </row>
    <row r="78" spans="1:9" s="570" customFormat="1" ht="24.75" customHeight="1">
      <c r="A78" s="562"/>
      <c r="B78" s="565"/>
      <c r="C78" s="566" t="s">
        <v>279</v>
      </c>
      <c r="D78" s="686">
        <v>2363.6376</v>
      </c>
      <c r="E78" s="686"/>
      <c r="F78" s="686"/>
      <c r="G78" s="686">
        <v>2363.6376</v>
      </c>
      <c r="H78" s="686">
        <v>4435.6305599999996</v>
      </c>
      <c r="I78" s="562"/>
    </row>
    <row r="79" spans="1:9" s="570" customFormat="1" ht="24.75" customHeight="1">
      <c r="A79" s="562"/>
      <c r="B79" s="565"/>
      <c r="C79" s="566" t="s">
        <v>286</v>
      </c>
      <c r="D79" s="686">
        <v>4880.0816999999997</v>
      </c>
      <c r="E79" s="686"/>
      <c r="F79" s="686"/>
      <c r="G79" s="686">
        <v>4880.0816999999997</v>
      </c>
      <c r="H79" s="686">
        <v>9114.7378499999995</v>
      </c>
      <c r="I79" s="562"/>
    </row>
    <row r="80" spans="1:9" s="570" customFormat="1" ht="24.75" customHeight="1">
      <c r="A80" s="562"/>
      <c r="B80" s="565"/>
      <c r="C80" s="566" t="s">
        <v>287</v>
      </c>
      <c r="D80" s="686">
        <v>3351.14041</v>
      </c>
      <c r="E80" s="686"/>
      <c r="F80" s="686"/>
      <c r="G80" s="686">
        <v>3351.14041</v>
      </c>
      <c r="H80" s="686">
        <v>5275.7001309999996</v>
      </c>
      <c r="I80" s="562"/>
    </row>
    <row r="81" spans="1:9" s="570" customFormat="1" ht="24.75" customHeight="1">
      <c r="A81" s="562"/>
      <c r="B81" s="565"/>
      <c r="C81" s="566" t="s">
        <v>278</v>
      </c>
      <c r="D81" s="686">
        <v>2897.9471859999999</v>
      </c>
      <c r="E81" s="686"/>
      <c r="F81" s="686"/>
      <c r="G81" s="686">
        <v>2897.9471859999999</v>
      </c>
      <c r="H81" s="686">
        <v>6122.9793300000001</v>
      </c>
      <c r="I81" s="562"/>
    </row>
    <row r="82" spans="1:9" s="570" customFormat="1" ht="24.75" customHeight="1">
      <c r="A82" s="562"/>
      <c r="B82" s="565"/>
      <c r="C82" s="566" t="s">
        <v>281</v>
      </c>
      <c r="D82" s="686">
        <v>293.96160750000001</v>
      </c>
      <c r="E82" s="686"/>
      <c r="F82" s="686"/>
      <c r="G82" s="686">
        <v>293.96160750000001</v>
      </c>
      <c r="H82" s="686">
        <v>479.966025</v>
      </c>
      <c r="I82" s="562"/>
    </row>
    <row r="83" spans="1:9" s="570" customFormat="1" ht="24.75" customHeight="1">
      <c r="A83" s="562"/>
      <c r="B83" s="565"/>
      <c r="C83" s="566" t="s">
        <v>282</v>
      </c>
      <c r="D83" s="686">
        <v>198.65094809999999</v>
      </c>
      <c r="E83" s="686"/>
      <c r="F83" s="686"/>
      <c r="G83" s="686">
        <v>198.65094809999999</v>
      </c>
      <c r="H83" s="686">
        <v>318.72731219999997</v>
      </c>
      <c r="I83" s="562"/>
    </row>
    <row r="84" spans="1:9" s="570" customFormat="1" ht="24.75" customHeight="1">
      <c r="A84" s="562"/>
      <c r="B84" s="565"/>
      <c r="C84" s="566" t="s">
        <v>284</v>
      </c>
      <c r="D84" s="686">
        <v>51020.553039999999</v>
      </c>
      <c r="E84" s="686"/>
      <c r="F84" s="686"/>
      <c r="G84" s="686">
        <v>51020.553039999999</v>
      </c>
      <c r="H84" s="686">
        <v>107461.3646</v>
      </c>
      <c r="I84" s="562"/>
    </row>
    <row r="85" spans="1:9" s="570" customFormat="1" ht="24.75" customHeight="1">
      <c r="A85" s="562"/>
      <c r="B85" s="567" t="s">
        <v>478</v>
      </c>
      <c r="C85" s="567"/>
      <c r="D85" s="685">
        <v>218252.57490000001</v>
      </c>
      <c r="E85" s="685"/>
      <c r="F85" s="685"/>
      <c r="G85" s="685">
        <v>218252.57490000001</v>
      </c>
      <c r="H85" s="685">
        <v>449744.42300000001</v>
      </c>
      <c r="I85" s="562"/>
    </row>
    <row r="86" spans="1:9" s="570" customFormat="1" ht="24.75" customHeight="1">
      <c r="A86" s="562"/>
      <c r="B86" s="562"/>
      <c r="C86" s="562"/>
      <c r="D86" s="562"/>
      <c r="E86" s="562"/>
      <c r="F86" s="562"/>
      <c r="G86" s="562"/>
      <c r="H86" s="562"/>
      <c r="I86" s="562"/>
    </row>
    <row r="87" spans="1:9" s="570" customFormat="1" ht="24.75" customHeight="1">
      <c r="A87" s="562"/>
      <c r="B87" s="562"/>
      <c r="C87" s="562"/>
      <c r="D87" s="687"/>
      <c r="E87" s="687"/>
      <c r="F87" s="687"/>
      <c r="G87" s="687"/>
      <c r="H87" s="687"/>
      <c r="I87" s="562"/>
    </row>
    <row r="88" spans="1:9" s="555" customFormat="1">
      <c r="A88" s="210"/>
      <c r="B88" s="210"/>
      <c r="C88" s="210"/>
      <c r="D88" s="210"/>
      <c r="E88" s="210"/>
      <c r="F88" s="210"/>
      <c r="G88" s="210"/>
      <c r="H88" s="210"/>
      <c r="I88" s="210"/>
    </row>
    <row r="89" spans="1:9" s="555" customFormat="1">
      <c r="A89" s="210"/>
      <c r="B89" s="210"/>
      <c r="C89" s="210"/>
      <c r="D89" s="210"/>
      <c r="E89" s="210"/>
      <c r="F89" s="210"/>
      <c r="G89" s="210"/>
      <c r="H89" s="210"/>
      <c r="I89" s="210"/>
    </row>
    <row r="90" spans="1:9" s="555" customFormat="1">
      <c r="A90" s="210"/>
      <c r="B90" s="210"/>
      <c r="C90" s="210"/>
      <c r="D90" s="210"/>
      <c r="E90" s="210"/>
      <c r="F90" s="210"/>
      <c r="G90" s="210"/>
      <c r="H90" s="210"/>
      <c r="I90" s="210"/>
    </row>
    <row r="91" spans="1:9" s="555" customFormat="1">
      <c r="A91" s="210"/>
      <c r="B91" s="210"/>
      <c r="C91" s="210"/>
      <c r="D91" s="210"/>
      <c r="E91" s="210"/>
      <c r="F91" s="210"/>
      <c r="G91" s="210"/>
      <c r="H91" s="210"/>
      <c r="I91" s="210"/>
    </row>
    <row r="92" spans="1:9" s="555" customFormat="1">
      <c r="A92" s="210"/>
      <c r="B92" s="210"/>
      <c r="C92" s="210"/>
      <c r="D92" s="210"/>
      <c r="E92" s="210"/>
      <c r="F92" s="210"/>
      <c r="G92" s="210"/>
      <c r="H92" s="210"/>
      <c r="I92" s="210"/>
    </row>
    <row r="93" spans="1:9" s="555" customFormat="1">
      <c r="A93" s="210"/>
      <c r="B93" s="210"/>
      <c r="C93" s="210"/>
      <c r="D93" s="210"/>
      <c r="E93" s="210"/>
      <c r="F93" s="210"/>
      <c r="G93" s="210"/>
      <c r="H93" s="210"/>
      <c r="I93" s="210"/>
    </row>
    <row r="94" spans="1:9" s="555" customFormat="1">
      <c r="A94" s="210"/>
      <c r="B94" s="210"/>
      <c r="C94" s="210"/>
      <c r="D94" s="210"/>
      <c r="E94" s="210"/>
      <c r="F94" s="210"/>
      <c r="G94" s="210"/>
      <c r="H94" s="210"/>
      <c r="I94" s="210"/>
    </row>
    <row r="95" spans="1:9" s="555" customFormat="1">
      <c r="A95" s="210"/>
      <c r="B95" s="210"/>
      <c r="C95" s="210"/>
      <c r="D95" s="210"/>
      <c r="E95" s="210"/>
      <c r="F95" s="210"/>
      <c r="G95" s="210"/>
      <c r="H95" s="210"/>
      <c r="I95" s="210"/>
    </row>
    <row r="96" spans="1:9" s="555" customFormat="1">
      <c r="A96" s="210"/>
      <c r="B96" s="210"/>
      <c r="C96" s="210"/>
      <c r="D96" s="210"/>
      <c r="E96" s="210"/>
      <c r="F96" s="210"/>
      <c r="G96" s="210"/>
      <c r="H96" s="210"/>
      <c r="I96" s="210"/>
    </row>
    <row r="97" spans="1:9" s="555" customFormat="1">
      <c r="A97" s="210"/>
      <c r="B97" s="210"/>
      <c r="C97" s="210"/>
      <c r="D97" s="210"/>
      <c r="E97" s="210"/>
      <c r="F97" s="210"/>
      <c r="G97" s="210"/>
      <c r="H97" s="210"/>
      <c r="I97" s="210"/>
    </row>
    <row r="98" spans="1:9" s="555" customFormat="1">
      <c r="A98" s="210"/>
      <c r="B98" s="210"/>
      <c r="C98" s="210"/>
      <c r="D98" s="210"/>
      <c r="E98" s="210"/>
      <c r="F98" s="210"/>
      <c r="G98" s="210"/>
      <c r="H98" s="210"/>
      <c r="I98" s="210"/>
    </row>
    <row r="99" spans="1:9" s="555" customFormat="1">
      <c r="A99" s="210"/>
      <c r="B99" s="210"/>
      <c r="C99" s="210"/>
      <c r="D99" s="210"/>
      <c r="E99" s="210"/>
      <c r="F99" s="210"/>
      <c r="G99" s="210"/>
      <c r="H99" s="210"/>
      <c r="I99" s="210"/>
    </row>
    <row r="100" spans="1:9" s="555" customFormat="1">
      <c r="A100" s="210"/>
      <c r="B100" s="210"/>
      <c r="C100" s="210"/>
      <c r="D100" s="210"/>
      <c r="E100" s="210"/>
      <c r="F100" s="210"/>
      <c r="G100" s="210"/>
      <c r="H100" s="210"/>
      <c r="I100" s="210"/>
    </row>
    <row r="101" spans="1:9" s="555" customFormat="1">
      <c r="A101" s="210"/>
      <c r="B101" s="210"/>
      <c r="C101" s="210"/>
      <c r="D101" s="210"/>
      <c r="E101" s="210"/>
      <c r="F101" s="210"/>
      <c r="G101" s="210"/>
      <c r="H101" s="210"/>
      <c r="I101" s="210"/>
    </row>
    <row r="102" spans="1:9" s="555" customFormat="1">
      <c r="A102" s="210"/>
      <c r="B102" s="210"/>
      <c r="C102" s="210"/>
      <c r="D102" s="210"/>
      <c r="E102" s="210"/>
      <c r="F102" s="210"/>
      <c r="G102" s="210"/>
      <c r="H102" s="210"/>
      <c r="I102" s="210"/>
    </row>
    <row r="103" spans="1:9" s="555" customFormat="1">
      <c r="A103" s="210"/>
      <c r="B103" s="210"/>
      <c r="C103" s="210"/>
      <c r="D103" s="210"/>
      <c r="E103" s="210"/>
      <c r="F103" s="210"/>
      <c r="G103" s="210"/>
      <c r="H103" s="210"/>
      <c r="I103" s="210"/>
    </row>
    <row r="104" spans="1:9" s="555" customFormat="1">
      <c r="A104" s="210"/>
      <c r="B104" s="210"/>
      <c r="C104" s="210"/>
      <c r="D104" s="210"/>
      <c r="E104" s="210"/>
      <c r="F104" s="210"/>
      <c r="G104" s="210"/>
      <c r="H104" s="210"/>
      <c r="I104" s="210"/>
    </row>
    <row r="105" spans="1:9" s="555" customFormat="1">
      <c r="A105" s="210"/>
      <c r="B105" s="210"/>
      <c r="C105" s="210"/>
      <c r="D105" s="210"/>
      <c r="E105" s="210"/>
      <c r="F105" s="210"/>
      <c r="G105" s="210"/>
      <c r="H105" s="210"/>
      <c r="I105" s="210"/>
    </row>
    <row r="106" spans="1:9" s="555" customFormat="1">
      <c r="A106" s="210"/>
      <c r="B106" s="210"/>
      <c r="C106" s="210"/>
      <c r="D106" s="210"/>
      <c r="E106" s="210"/>
      <c r="F106" s="210"/>
      <c r="G106" s="210"/>
      <c r="H106" s="210"/>
      <c r="I106" s="210"/>
    </row>
    <row r="107" spans="1:9" s="555" customFormat="1">
      <c r="A107" s="210"/>
      <c r="B107" s="210"/>
      <c r="C107" s="210"/>
      <c r="D107" s="210"/>
      <c r="E107" s="210"/>
      <c r="F107" s="210"/>
      <c r="G107" s="210"/>
      <c r="H107" s="210"/>
      <c r="I107" s="210"/>
    </row>
    <row r="108" spans="1:9" s="555" customFormat="1">
      <c r="A108" s="210"/>
      <c r="B108" s="210"/>
      <c r="C108" s="210"/>
      <c r="D108" s="210"/>
      <c r="E108" s="210"/>
      <c r="F108" s="210"/>
      <c r="G108" s="210"/>
      <c r="H108" s="210"/>
      <c r="I108" s="210"/>
    </row>
    <row r="109" spans="1:9" s="555" customFormat="1">
      <c r="A109" s="210"/>
      <c r="B109" s="210"/>
      <c r="C109" s="210"/>
      <c r="D109" s="210"/>
      <c r="E109" s="210"/>
      <c r="F109" s="210"/>
      <c r="G109" s="210"/>
      <c r="H109" s="210"/>
      <c r="I109" s="210"/>
    </row>
    <row r="110" spans="1:9" s="555" customFormat="1">
      <c r="A110" s="210"/>
      <c r="B110" s="210"/>
      <c r="C110" s="210"/>
      <c r="D110" s="210"/>
      <c r="E110" s="210"/>
      <c r="F110" s="210"/>
      <c r="G110" s="210"/>
      <c r="H110" s="210"/>
      <c r="I110" s="210"/>
    </row>
    <row r="111" spans="1:9" s="555" customFormat="1">
      <c r="A111" s="210"/>
      <c r="B111" s="210"/>
      <c r="C111" s="210"/>
      <c r="D111" s="210"/>
      <c r="E111" s="210"/>
      <c r="F111" s="210"/>
      <c r="G111" s="210"/>
      <c r="H111" s="210"/>
      <c r="I111" s="210"/>
    </row>
    <row r="112" spans="1:9" s="555" customFormat="1">
      <c r="A112" s="210"/>
      <c r="B112" s="210"/>
      <c r="C112" s="210"/>
      <c r="D112" s="210"/>
      <c r="E112" s="210"/>
      <c r="F112" s="210"/>
      <c r="G112" s="210"/>
      <c r="H112" s="210"/>
      <c r="I112" s="210"/>
    </row>
    <row r="113" spans="1:9" s="555" customFormat="1">
      <c r="A113" s="210"/>
      <c r="B113" s="210"/>
      <c r="C113" s="210"/>
      <c r="D113" s="210"/>
      <c r="E113" s="210"/>
      <c r="F113" s="210"/>
      <c r="G113" s="210"/>
      <c r="H113" s="210"/>
      <c r="I113" s="210"/>
    </row>
    <row r="114" spans="1:9" s="555" customFormat="1">
      <c r="A114" s="210"/>
      <c r="B114" s="210"/>
      <c r="C114" s="210"/>
      <c r="D114" s="210"/>
      <c r="E114" s="210"/>
      <c r="F114" s="210"/>
      <c r="G114" s="210"/>
      <c r="H114" s="210"/>
      <c r="I114" s="210"/>
    </row>
    <row r="115" spans="1:9" s="555" customFormat="1">
      <c r="A115" s="210"/>
      <c r="B115" s="210"/>
      <c r="C115" s="210"/>
      <c r="D115" s="210"/>
      <c r="E115" s="210"/>
      <c r="F115" s="210"/>
      <c r="G115" s="210"/>
      <c r="H115" s="210"/>
      <c r="I115" s="210"/>
    </row>
    <row r="116" spans="1:9" s="555" customFormat="1">
      <c r="A116" s="210"/>
      <c r="B116" s="210"/>
      <c r="C116" s="210"/>
      <c r="D116" s="210"/>
      <c r="E116" s="210"/>
      <c r="F116" s="210"/>
      <c r="G116" s="210"/>
      <c r="H116" s="210"/>
      <c r="I116" s="210"/>
    </row>
    <row r="117" spans="1:9" s="555" customFormat="1">
      <c r="A117" s="210"/>
      <c r="B117" s="210"/>
      <c r="C117" s="210"/>
      <c r="D117" s="210"/>
      <c r="E117" s="210"/>
      <c r="F117" s="210"/>
      <c r="G117" s="210"/>
      <c r="H117" s="210"/>
      <c r="I117" s="210"/>
    </row>
    <row r="118" spans="1:9" s="555" customFormat="1">
      <c r="A118" s="210"/>
      <c r="B118" s="210"/>
      <c r="C118" s="210"/>
      <c r="D118" s="210"/>
      <c r="E118" s="210"/>
      <c r="F118" s="210"/>
      <c r="G118" s="210"/>
      <c r="H118" s="210"/>
      <c r="I118" s="210"/>
    </row>
    <row r="119" spans="1:9" s="555" customFormat="1">
      <c r="A119" s="210"/>
      <c r="B119" s="210"/>
      <c r="C119" s="210"/>
      <c r="D119" s="210"/>
      <c r="E119" s="210"/>
      <c r="F119" s="210"/>
      <c r="G119" s="210"/>
      <c r="H119" s="210"/>
      <c r="I119" s="210"/>
    </row>
    <row r="120" spans="1:9" s="555" customFormat="1">
      <c r="A120" s="210"/>
      <c r="B120" s="210"/>
      <c r="C120" s="210"/>
      <c r="D120" s="210"/>
      <c r="E120" s="210"/>
      <c r="F120" s="210"/>
      <c r="G120" s="210"/>
      <c r="H120" s="210"/>
      <c r="I120" s="210"/>
    </row>
    <row r="121" spans="1:9" s="555" customFormat="1">
      <c r="A121" s="210"/>
      <c r="B121" s="210"/>
      <c r="C121" s="210"/>
      <c r="D121" s="210"/>
      <c r="E121" s="210"/>
      <c r="F121" s="210"/>
      <c r="G121" s="210"/>
      <c r="H121" s="210"/>
      <c r="I121" s="210"/>
    </row>
    <row r="122" spans="1:9" s="555" customFormat="1">
      <c r="A122" s="210"/>
      <c r="B122" s="210"/>
      <c r="C122" s="210"/>
      <c r="D122" s="210"/>
      <c r="E122" s="210"/>
      <c r="F122" s="210"/>
      <c r="G122" s="210"/>
      <c r="H122" s="210"/>
      <c r="I122" s="210"/>
    </row>
    <row r="123" spans="1:9" s="555" customFormat="1">
      <c r="A123" s="210"/>
      <c r="B123" s="210"/>
      <c r="C123" s="210"/>
      <c r="D123" s="210"/>
      <c r="E123" s="210"/>
      <c r="F123" s="210"/>
      <c r="G123" s="210"/>
      <c r="H123" s="210"/>
      <c r="I123" s="210"/>
    </row>
    <row r="124" spans="1:9" s="555" customFormat="1">
      <c r="A124" s="210"/>
      <c r="B124" s="210"/>
      <c r="C124" s="210"/>
      <c r="D124" s="210"/>
      <c r="E124" s="210"/>
      <c r="F124" s="210"/>
      <c r="G124" s="210"/>
      <c r="H124" s="210"/>
      <c r="I124" s="210"/>
    </row>
    <row r="125" spans="1:9" s="555" customFormat="1">
      <c r="A125" s="210"/>
      <c r="B125" s="210"/>
      <c r="C125" s="210"/>
      <c r="D125" s="210"/>
      <c r="E125" s="210"/>
      <c r="F125" s="210"/>
      <c r="G125" s="210"/>
      <c r="H125" s="210"/>
      <c r="I125" s="210"/>
    </row>
    <row r="126" spans="1:9" s="555" customFormat="1">
      <c r="A126" s="210"/>
      <c r="B126" s="210"/>
      <c r="C126" s="210"/>
      <c r="D126" s="210"/>
      <c r="E126" s="210"/>
      <c r="F126" s="210"/>
      <c r="G126" s="210"/>
      <c r="H126" s="210"/>
      <c r="I126" s="210"/>
    </row>
    <row r="127" spans="1:9" s="555" customFormat="1">
      <c r="A127" s="210"/>
      <c r="B127" s="210"/>
      <c r="C127" s="210"/>
      <c r="D127" s="210"/>
      <c r="E127" s="210"/>
      <c r="F127" s="210"/>
      <c r="G127" s="210"/>
      <c r="H127" s="210"/>
      <c r="I127" s="210"/>
    </row>
    <row r="128" spans="1:9" s="555" customFormat="1">
      <c r="A128" s="210"/>
      <c r="B128" s="210"/>
      <c r="C128" s="210"/>
      <c r="D128" s="210"/>
      <c r="E128" s="210"/>
      <c r="F128" s="210"/>
      <c r="G128" s="210"/>
      <c r="H128" s="210"/>
      <c r="I128" s="210"/>
    </row>
    <row r="129" spans="1:9" s="555" customFormat="1">
      <c r="A129" s="210"/>
      <c r="B129" s="210"/>
      <c r="C129" s="210"/>
      <c r="D129" s="210"/>
      <c r="E129" s="210"/>
      <c r="F129" s="210"/>
      <c r="G129" s="210"/>
      <c r="H129" s="210"/>
      <c r="I129" s="210"/>
    </row>
    <row r="130" spans="1:9" s="555" customFormat="1">
      <c r="A130" s="210"/>
      <c r="B130" s="210"/>
      <c r="C130" s="210"/>
      <c r="D130" s="210"/>
      <c r="E130" s="210"/>
      <c r="F130" s="210"/>
      <c r="G130" s="210"/>
      <c r="H130" s="210"/>
      <c r="I130" s="210"/>
    </row>
    <row r="131" spans="1:9" s="555" customFormat="1">
      <c r="A131" s="210"/>
      <c r="B131" s="210"/>
      <c r="C131" s="210"/>
      <c r="D131" s="210"/>
      <c r="E131" s="210"/>
      <c r="F131" s="210"/>
      <c r="G131" s="210"/>
      <c r="H131" s="210"/>
      <c r="I131" s="210"/>
    </row>
    <row r="132" spans="1:9" s="555" customFormat="1">
      <c r="A132" s="210"/>
      <c r="B132" s="210"/>
      <c r="C132" s="210"/>
      <c r="D132" s="210"/>
      <c r="E132" s="210"/>
      <c r="F132" s="210"/>
      <c r="G132" s="210"/>
      <c r="H132" s="210"/>
      <c r="I132" s="210"/>
    </row>
    <row r="133" spans="1:9" s="555" customFormat="1">
      <c r="A133" s="210"/>
      <c r="B133" s="210"/>
      <c r="C133" s="210"/>
      <c r="D133" s="210"/>
      <c r="E133" s="210"/>
      <c r="F133" s="210"/>
      <c r="G133" s="210"/>
      <c r="H133" s="210"/>
      <c r="I133" s="210"/>
    </row>
    <row r="134" spans="1:9" s="555" customFormat="1">
      <c r="A134" s="210"/>
      <c r="B134" s="210"/>
      <c r="C134" s="210"/>
      <c r="D134" s="210"/>
      <c r="E134" s="210"/>
      <c r="F134" s="210"/>
      <c r="G134" s="210"/>
      <c r="H134" s="210"/>
      <c r="I134" s="210"/>
    </row>
    <row r="135" spans="1:9" s="555" customFormat="1">
      <c r="A135" s="210"/>
      <c r="B135" s="210"/>
      <c r="C135" s="210"/>
      <c r="D135" s="210"/>
      <c r="E135" s="210"/>
      <c r="F135" s="210"/>
      <c r="G135" s="210"/>
      <c r="H135" s="210"/>
      <c r="I135" s="210"/>
    </row>
    <row r="136" spans="1:9" s="555" customFormat="1">
      <c r="A136" s="210"/>
      <c r="B136" s="210"/>
      <c r="C136" s="210"/>
      <c r="D136" s="210"/>
      <c r="E136" s="210"/>
      <c r="F136" s="210"/>
      <c r="G136" s="210"/>
      <c r="H136" s="210"/>
      <c r="I136" s="210"/>
    </row>
    <row r="137" spans="1:9" s="555" customFormat="1">
      <c r="A137" s="210"/>
      <c r="B137" s="210"/>
      <c r="C137" s="210"/>
      <c r="D137" s="210"/>
      <c r="E137" s="210"/>
      <c r="F137" s="210"/>
      <c r="G137" s="210"/>
      <c r="H137" s="210"/>
      <c r="I137" s="210"/>
    </row>
    <row r="138" spans="1:9" s="555" customFormat="1">
      <c r="A138" s="210"/>
      <c r="B138" s="210"/>
      <c r="C138" s="210"/>
      <c r="D138" s="210"/>
      <c r="E138" s="210"/>
      <c r="F138" s="210"/>
      <c r="G138" s="210"/>
      <c r="H138" s="210"/>
      <c r="I138" s="210"/>
    </row>
    <row r="139" spans="1:9" s="555" customFormat="1">
      <c r="A139" s="210"/>
      <c r="B139" s="210"/>
      <c r="C139" s="210"/>
      <c r="D139" s="210"/>
      <c r="E139" s="210"/>
      <c r="F139" s="210"/>
      <c r="G139" s="210"/>
      <c r="H139" s="210"/>
      <c r="I139" s="210"/>
    </row>
    <row r="140" spans="1:9" s="555" customFormat="1">
      <c r="A140" s="210"/>
      <c r="B140" s="210"/>
      <c r="C140" s="210"/>
      <c r="D140" s="210"/>
      <c r="E140" s="210"/>
      <c r="F140" s="210"/>
      <c r="G140" s="210"/>
      <c r="H140" s="210"/>
      <c r="I140" s="210"/>
    </row>
    <row r="141" spans="1:9" s="555" customFormat="1">
      <c r="A141" s="210"/>
      <c r="B141" s="210"/>
      <c r="C141" s="210"/>
      <c r="D141" s="210"/>
      <c r="E141" s="210"/>
      <c r="F141" s="210"/>
      <c r="G141" s="210"/>
      <c r="H141" s="210"/>
      <c r="I141" s="210"/>
    </row>
    <row r="142" spans="1:9" s="555" customFormat="1">
      <c r="A142" s="210"/>
      <c r="B142" s="210"/>
      <c r="C142" s="210"/>
      <c r="D142" s="210"/>
      <c r="E142" s="210"/>
      <c r="F142" s="210"/>
      <c r="G142" s="210"/>
      <c r="H142" s="210"/>
      <c r="I142" s="210"/>
    </row>
    <row r="143" spans="1:9" s="555" customFormat="1">
      <c r="A143" s="210"/>
      <c r="B143" s="210"/>
      <c r="C143" s="210"/>
      <c r="D143" s="210"/>
      <c r="E143" s="210"/>
      <c r="F143" s="210"/>
      <c r="G143" s="210"/>
      <c r="H143" s="210"/>
      <c r="I143" s="210"/>
    </row>
    <row r="144" spans="1:9" s="555" customFormat="1">
      <c r="A144" s="210"/>
      <c r="B144" s="210"/>
      <c r="C144" s="210"/>
      <c r="D144" s="210"/>
      <c r="E144" s="210"/>
      <c r="F144" s="210"/>
      <c r="G144" s="210"/>
      <c r="H144" s="210"/>
      <c r="I144" s="210"/>
    </row>
    <row r="145" spans="1:9" s="555" customFormat="1">
      <c r="A145" s="210"/>
      <c r="B145" s="210"/>
      <c r="C145" s="210"/>
      <c r="D145" s="210"/>
      <c r="E145" s="210"/>
      <c r="F145" s="210"/>
      <c r="G145" s="210"/>
      <c r="H145" s="210"/>
      <c r="I145" s="210"/>
    </row>
    <row r="146" spans="1:9" s="555" customFormat="1">
      <c r="A146" s="210"/>
      <c r="B146" s="210"/>
      <c r="C146" s="210"/>
      <c r="D146" s="210"/>
      <c r="E146" s="210"/>
      <c r="F146" s="210"/>
      <c r="G146" s="210"/>
      <c r="H146" s="210"/>
      <c r="I146" s="210"/>
    </row>
    <row r="147" spans="1:9" s="555" customFormat="1">
      <c r="A147" s="210"/>
      <c r="B147" s="210"/>
      <c r="C147" s="210"/>
      <c r="D147" s="210"/>
      <c r="E147" s="210"/>
      <c r="F147" s="210"/>
      <c r="G147" s="210"/>
      <c r="H147" s="210"/>
      <c r="I147" s="210"/>
    </row>
    <row r="148" spans="1:9" s="555" customFormat="1">
      <c r="A148" s="210"/>
      <c r="B148" s="210"/>
      <c r="C148" s="210"/>
      <c r="D148" s="210"/>
      <c r="E148" s="210"/>
      <c r="F148" s="210"/>
      <c r="G148" s="210"/>
      <c r="H148" s="210"/>
      <c r="I148" s="210"/>
    </row>
    <row r="149" spans="1:9" s="555" customFormat="1">
      <c r="A149" s="210"/>
      <c r="B149" s="210"/>
      <c r="C149" s="210"/>
      <c r="D149" s="210"/>
      <c r="E149" s="210"/>
      <c r="F149" s="210"/>
      <c r="G149" s="210"/>
      <c r="H149" s="210"/>
      <c r="I149" s="210"/>
    </row>
    <row r="150" spans="1:9" s="555" customFormat="1">
      <c r="A150" s="210"/>
      <c r="B150" s="210"/>
      <c r="C150" s="210"/>
      <c r="D150" s="210"/>
      <c r="E150" s="210"/>
      <c r="F150" s="210"/>
      <c r="G150" s="210"/>
      <c r="H150" s="210"/>
      <c r="I150" s="210"/>
    </row>
    <row r="151" spans="1:9" s="555" customFormat="1">
      <c r="A151" s="210"/>
      <c r="B151" s="210"/>
      <c r="C151" s="210"/>
      <c r="D151" s="210"/>
      <c r="E151" s="210"/>
      <c r="F151" s="210"/>
      <c r="G151" s="210"/>
      <c r="H151" s="210"/>
      <c r="I151" s="210"/>
    </row>
  </sheetData>
  <mergeCells count="5">
    <mergeCell ref="B8:B11"/>
    <mergeCell ref="C8:C11"/>
    <mergeCell ref="D8:G8"/>
    <mergeCell ref="D9:F9"/>
    <mergeCell ref="G9:G10"/>
  </mergeCells>
  <pageMargins left="0.51181102362204722" right="0.51181102362204722" top="0.59055118110236227" bottom="0.74803149606299213" header="0.31496062992125984" footer="0.31496062992125984"/>
  <pageSetup paperSize="9" scale="35"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17&amp;R&amp;"Calibri Light,Regular"&amp;10Dirección Ejecutiva
Sub Dirección de Gestión de Información</oddFooter>
  </headerFooter>
  <rowBreaks count="1" manualBreakCount="1">
    <brk id="86"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I114"/>
  <sheetViews>
    <sheetView view="pageBreakPreview" topLeftCell="C1" zoomScale="70" zoomScaleNormal="100" zoomScaleSheetLayoutView="70" zoomScalePageLayoutView="70" workbookViewId="0">
      <selection activeCell="K35" sqref="K35"/>
    </sheetView>
  </sheetViews>
  <sheetFormatPr defaultRowHeight="11.25"/>
  <cols>
    <col min="1" max="1" width="7.1640625" style="210" customWidth="1"/>
    <col min="2" max="2" width="102" style="210" customWidth="1"/>
    <col min="3" max="3" width="48.83203125" style="210" customWidth="1"/>
    <col min="4" max="4" width="31" style="210" customWidth="1"/>
    <col min="5" max="5" width="33.6640625" style="210" customWidth="1"/>
    <col min="6" max="6" width="20.33203125" style="210" customWidth="1"/>
    <col min="7" max="8" width="30.5" style="210" customWidth="1"/>
    <col min="9" max="9" width="11.1640625" style="210" customWidth="1"/>
    <col min="10" max="16384" width="9.33203125" style="210"/>
  </cols>
  <sheetData>
    <row r="1" spans="1:9" ht="14.1" customHeight="1">
      <c r="A1" s="203"/>
      <c r="B1" s="204"/>
      <c r="C1" s="204"/>
      <c r="D1" s="204"/>
      <c r="E1" s="204"/>
      <c r="F1" s="204"/>
      <c r="G1" s="205"/>
      <c r="H1" s="205"/>
      <c r="I1" s="205"/>
    </row>
    <row r="2" spans="1:9" ht="6.75" customHeight="1">
      <c r="A2" s="207"/>
      <c r="B2" s="208"/>
      <c r="C2" s="208"/>
      <c r="D2" s="208"/>
      <c r="E2" s="208"/>
      <c r="F2" s="208"/>
      <c r="G2" s="209"/>
      <c r="H2" s="209"/>
      <c r="I2" s="209"/>
    </row>
    <row r="3" spans="1:9" ht="6.75" customHeight="1">
      <c r="A3" s="207"/>
      <c r="B3" s="208"/>
      <c r="C3" s="208"/>
      <c r="D3" s="208"/>
      <c r="E3" s="208"/>
      <c r="F3" s="208"/>
      <c r="G3" s="209"/>
      <c r="H3" s="209"/>
      <c r="I3" s="209"/>
    </row>
    <row r="4" spans="1:9" ht="24" customHeight="1">
      <c r="B4" s="554" t="s">
        <v>593</v>
      </c>
      <c r="C4" s="494"/>
      <c r="D4" s="494"/>
      <c r="E4" s="494"/>
      <c r="F4" s="494"/>
      <c r="G4" s="494"/>
      <c r="H4" s="494"/>
      <c r="I4" s="494"/>
    </row>
    <row r="5" spans="1:9" ht="8.25" customHeight="1">
      <c r="A5" s="208"/>
      <c r="B5" s="547"/>
      <c r="C5" s="548"/>
      <c r="D5" s="549"/>
      <c r="E5" s="549"/>
      <c r="F5" s="550"/>
      <c r="G5" s="215"/>
      <c r="H5" s="215"/>
      <c r="I5" s="215"/>
    </row>
    <row r="6" spans="1:9" ht="25.5" customHeight="1">
      <c r="A6" s="208"/>
      <c r="B6" s="963" t="s">
        <v>376</v>
      </c>
      <c r="C6" s="963" t="s">
        <v>486</v>
      </c>
      <c r="D6" s="964" t="s">
        <v>823</v>
      </c>
      <c r="E6" s="964"/>
      <c r="F6" s="964"/>
      <c r="G6" s="964"/>
      <c r="H6" s="626" t="s">
        <v>514</v>
      </c>
      <c r="I6" s="215"/>
    </row>
    <row r="7" spans="1:9" ht="21" customHeight="1">
      <c r="A7" s="208"/>
      <c r="B7" s="963"/>
      <c r="C7" s="963"/>
      <c r="D7" s="965" t="s">
        <v>488</v>
      </c>
      <c r="E7" s="965"/>
      <c r="F7" s="965"/>
      <c r="G7" s="966" t="s">
        <v>824</v>
      </c>
      <c r="H7" s="698" t="s">
        <v>515</v>
      </c>
      <c r="I7" s="215"/>
    </row>
    <row r="8" spans="1:9" s="261" customFormat="1" ht="22.5" customHeight="1">
      <c r="A8" s="551"/>
      <c r="B8" s="963"/>
      <c r="C8" s="963"/>
      <c r="D8" s="698" t="s">
        <v>416</v>
      </c>
      <c r="E8" s="698" t="s">
        <v>417</v>
      </c>
      <c r="F8" s="698" t="s">
        <v>551</v>
      </c>
      <c r="G8" s="966"/>
      <c r="H8" s="698">
        <v>2017</v>
      </c>
      <c r="I8" s="563"/>
    </row>
    <row r="9" spans="1:9" s="261" customFormat="1" ht="22.5" customHeight="1">
      <c r="A9" s="551"/>
      <c r="B9" s="963"/>
      <c r="C9" s="963"/>
      <c r="D9" s="698" t="s">
        <v>487</v>
      </c>
      <c r="E9" s="698" t="s">
        <v>487</v>
      </c>
      <c r="F9" s="698" t="s">
        <v>487</v>
      </c>
      <c r="G9" s="698" t="s">
        <v>487</v>
      </c>
      <c r="H9" s="627" t="s">
        <v>506</v>
      </c>
      <c r="I9" s="563"/>
    </row>
    <row r="10" spans="1:9" s="570" customFormat="1" ht="20.25" customHeight="1">
      <c r="A10" s="562"/>
      <c r="B10" s="565" t="s">
        <v>366</v>
      </c>
      <c r="C10" s="566" t="s">
        <v>479</v>
      </c>
      <c r="D10" s="686"/>
      <c r="E10" s="686"/>
      <c r="F10" s="686">
        <v>4262.8795</v>
      </c>
      <c r="G10" s="686">
        <v>4262.8795</v>
      </c>
      <c r="H10" s="686">
        <v>8407.8098429999991</v>
      </c>
      <c r="I10" s="562"/>
    </row>
    <row r="11" spans="1:9" s="570" customFormat="1" ht="20.25" customHeight="1">
      <c r="A11" s="562"/>
      <c r="B11" s="567" t="s">
        <v>480</v>
      </c>
      <c r="C11" s="567"/>
      <c r="D11" s="685"/>
      <c r="E11" s="685"/>
      <c r="F11" s="685">
        <v>4262.8795</v>
      </c>
      <c r="G11" s="685">
        <v>4262.8795</v>
      </c>
      <c r="H11" s="685">
        <v>8407.8098429999991</v>
      </c>
      <c r="I11" s="562"/>
    </row>
    <row r="12" spans="1:9" s="570" customFormat="1" ht="20.25" customHeight="1">
      <c r="A12" s="562"/>
      <c r="B12" s="565" t="s">
        <v>140</v>
      </c>
      <c r="C12" s="566" t="s">
        <v>481</v>
      </c>
      <c r="D12" s="686"/>
      <c r="E12" s="686">
        <v>0</v>
      </c>
      <c r="F12" s="686"/>
      <c r="G12" s="686">
        <v>0</v>
      </c>
      <c r="H12" s="686">
        <v>23597.60066</v>
      </c>
      <c r="I12" s="562"/>
    </row>
    <row r="13" spans="1:9" s="570" customFormat="1" ht="20.25" customHeight="1">
      <c r="A13" s="562"/>
      <c r="B13" s="567" t="s">
        <v>482</v>
      </c>
      <c r="C13" s="567"/>
      <c r="D13" s="685"/>
      <c r="E13" s="685">
        <v>0</v>
      </c>
      <c r="F13" s="685"/>
      <c r="G13" s="685">
        <v>0</v>
      </c>
      <c r="H13" s="685">
        <v>23597.60066</v>
      </c>
      <c r="I13" s="562"/>
    </row>
    <row r="14" spans="1:9" s="570" customFormat="1" ht="20.25" customHeight="1">
      <c r="A14" s="562"/>
      <c r="B14" s="565" t="s">
        <v>141</v>
      </c>
      <c r="C14" s="566" t="s">
        <v>274</v>
      </c>
      <c r="D14" s="686"/>
      <c r="E14" s="686">
        <v>2090.280714</v>
      </c>
      <c r="F14" s="686"/>
      <c r="G14" s="686">
        <v>2090.280714</v>
      </c>
      <c r="H14" s="686">
        <v>2090.280714</v>
      </c>
      <c r="I14" s="562"/>
    </row>
    <row r="15" spans="1:9" s="570" customFormat="1" ht="20.25" customHeight="1">
      <c r="A15" s="562"/>
      <c r="B15" s="567" t="s">
        <v>483</v>
      </c>
      <c r="C15" s="567"/>
      <c r="D15" s="685"/>
      <c r="E15" s="685">
        <v>2090.280714</v>
      </c>
      <c r="F15" s="685"/>
      <c r="G15" s="685">
        <v>2090.280714</v>
      </c>
      <c r="H15" s="685">
        <v>2090.280714</v>
      </c>
      <c r="I15" s="562"/>
    </row>
    <row r="16" spans="1:9" s="570" customFormat="1" ht="20.25" customHeight="1">
      <c r="A16" s="562"/>
      <c r="B16" s="565" t="s">
        <v>142</v>
      </c>
      <c r="C16" s="566" t="s">
        <v>323</v>
      </c>
      <c r="D16" s="686"/>
      <c r="E16" s="686"/>
      <c r="F16" s="686">
        <v>1699.6650320000001</v>
      </c>
      <c r="G16" s="686">
        <v>1699.6650320000001</v>
      </c>
      <c r="H16" s="686">
        <v>4070.5075149999998</v>
      </c>
      <c r="I16" s="562"/>
    </row>
    <row r="17" spans="1:9" s="570" customFormat="1" ht="20.25" customHeight="1">
      <c r="A17" s="562"/>
      <c r="B17" s="567" t="s">
        <v>849</v>
      </c>
      <c r="C17" s="567"/>
      <c r="D17" s="685"/>
      <c r="E17" s="685"/>
      <c r="F17" s="685">
        <v>1699.6650320000001</v>
      </c>
      <c r="G17" s="685">
        <v>1699.6650320000001</v>
      </c>
      <c r="H17" s="685">
        <v>4070.5075149999998</v>
      </c>
      <c r="I17" s="562"/>
    </row>
    <row r="18" spans="1:9" s="570" customFormat="1" ht="17.25" customHeight="1">
      <c r="A18" s="562"/>
      <c r="B18" s="562"/>
      <c r="C18" s="562"/>
      <c r="D18" s="687"/>
      <c r="E18" s="687"/>
      <c r="F18" s="687"/>
      <c r="G18" s="687"/>
      <c r="H18" s="687"/>
      <c r="I18" s="562"/>
    </row>
    <row r="19" spans="1:9" s="570" customFormat="1" ht="24.75" customHeight="1">
      <c r="A19" s="562"/>
      <c r="B19" s="572" t="s">
        <v>851</v>
      </c>
      <c r="C19" s="573"/>
      <c r="D19" s="681">
        <v>2476740.162</v>
      </c>
      <c r="E19" s="681">
        <v>1176957.3629999999</v>
      </c>
      <c r="F19" s="681">
        <v>198007.96830000001</v>
      </c>
      <c r="G19" s="681">
        <v>3851705.4929999998</v>
      </c>
      <c r="H19" s="682">
        <v>8123632.432</v>
      </c>
      <c r="I19" s="562"/>
    </row>
    <row r="20" spans="1:9" s="555" customFormat="1" ht="19.5" customHeight="1">
      <c r="A20" s="210"/>
      <c r="B20" s="572" t="s">
        <v>852</v>
      </c>
      <c r="C20" s="573"/>
      <c r="D20" s="681"/>
      <c r="E20" s="681"/>
      <c r="F20" s="681"/>
      <c r="G20" s="681">
        <v>402.02100000000002</v>
      </c>
      <c r="H20" s="681">
        <v>402.02100000000002</v>
      </c>
      <c r="I20" s="210"/>
    </row>
    <row r="21" spans="1:9" s="555" customFormat="1" ht="21">
      <c r="A21" s="210"/>
      <c r="B21" s="572" t="s">
        <v>853</v>
      </c>
      <c r="C21" s="573"/>
      <c r="D21" s="681"/>
      <c r="E21" s="681"/>
      <c r="F21" s="681"/>
      <c r="G21" s="681">
        <v>0</v>
      </c>
      <c r="H21" s="682">
        <v>0</v>
      </c>
      <c r="I21" s="210"/>
    </row>
    <row r="22" spans="1:9" s="555" customFormat="1" ht="21">
      <c r="A22" s="210"/>
      <c r="B22" s="572" t="s">
        <v>854</v>
      </c>
      <c r="C22" s="573"/>
      <c r="D22" s="681"/>
      <c r="E22" s="681"/>
      <c r="F22" s="681"/>
      <c r="G22" s="681">
        <f>+G19+G20-G21</f>
        <v>3852107.514</v>
      </c>
      <c r="H22" s="682">
        <f>+H19+H20-H21</f>
        <v>8124034.4529999997</v>
      </c>
      <c r="I22" s="210"/>
    </row>
    <row r="23" spans="1:9" s="555" customFormat="1">
      <c r="A23" s="210"/>
      <c r="D23" s="683"/>
      <c r="E23" s="683"/>
      <c r="F23" s="683"/>
      <c r="G23" s="683"/>
      <c r="H23" s="683"/>
      <c r="I23" s="210"/>
    </row>
    <row r="24" spans="1:9" s="555" customFormat="1" ht="21">
      <c r="A24" s="210"/>
      <c r="B24" s="572" t="s">
        <v>855</v>
      </c>
      <c r="C24" s="573"/>
      <c r="D24" s="681">
        <v>2097016.088</v>
      </c>
      <c r="E24" s="681">
        <v>1665879.0190000001</v>
      </c>
      <c r="F24" s="681">
        <v>170417.83929999999</v>
      </c>
      <c r="G24" s="681">
        <v>3933312.946</v>
      </c>
      <c r="H24" s="682">
        <v>7956809.1299999999</v>
      </c>
      <c r="I24" s="210"/>
    </row>
    <row r="25" spans="1:9" s="555" customFormat="1" ht="21">
      <c r="A25" s="210"/>
      <c r="B25" s="572" t="s">
        <v>856</v>
      </c>
      <c r="C25" s="573"/>
      <c r="D25" s="681"/>
      <c r="E25" s="681"/>
      <c r="F25" s="681"/>
      <c r="G25" s="681">
        <v>0</v>
      </c>
      <c r="H25" s="682">
        <v>0</v>
      </c>
      <c r="I25" s="210"/>
    </row>
    <row r="26" spans="1:9" s="555" customFormat="1" ht="21">
      <c r="A26" s="210"/>
      <c r="B26" s="572" t="s">
        <v>857</v>
      </c>
      <c r="C26" s="573"/>
      <c r="D26" s="681"/>
      <c r="E26" s="681"/>
      <c r="F26" s="681"/>
      <c r="G26" s="681">
        <v>19888.103999999999</v>
      </c>
      <c r="H26" s="682">
        <v>34911.273999999998</v>
      </c>
      <c r="I26" s="210"/>
    </row>
    <row r="27" spans="1:9" s="555" customFormat="1" ht="21">
      <c r="A27" s="210"/>
      <c r="B27" s="572" t="s">
        <v>858</v>
      </c>
      <c r="C27" s="573"/>
      <c r="D27" s="681"/>
      <c r="E27" s="681"/>
      <c r="F27" s="681"/>
      <c r="G27" s="681">
        <f>+G24+G25-G26</f>
        <v>3913424.8420000002</v>
      </c>
      <c r="H27" s="682">
        <f>+H24+H25-H26</f>
        <v>7921897.8559999997</v>
      </c>
      <c r="I27" s="210"/>
    </row>
    <row r="28" spans="1:9" s="555" customFormat="1">
      <c r="A28" s="210"/>
      <c r="I28" s="210"/>
    </row>
    <row r="29" spans="1:9" s="555" customFormat="1" ht="21">
      <c r="A29" s="210"/>
      <c r="B29" s="623" t="s">
        <v>546</v>
      </c>
      <c r="I29" s="210"/>
    </row>
    <row r="30" spans="1:9" s="555" customFormat="1">
      <c r="A30" s="210"/>
      <c r="H30" s="210"/>
      <c r="I30" s="210"/>
    </row>
    <row r="31" spans="1:9" s="555" customFormat="1" ht="21">
      <c r="A31" s="210"/>
      <c r="B31" s="967" t="s">
        <v>542</v>
      </c>
      <c r="C31" s="624">
        <v>2017</v>
      </c>
      <c r="D31" s="624">
        <v>2016</v>
      </c>
      <c r="E31" s="969" t="s">
        <v>543</v>
      </c>
      <c r="F31" s="970"/>
      <c r="H31" s="210"/>
      <c r="I31" s="210"/>
    </row>
    <row r="32" spans="1:9" s="555" customFormat="1" ht="21">
      <c r="A32" s="210"/>
      <c r="B32" s="968"/>
      <c r="C32" s="624" t="s">
        <v>506</v>
      </c>
      <c r="D32" s="624" t="s">
        <v>506</v>
      </c>
      <c r="E32" s="624" t="s">
        <v>506</v>
      </c>
      <c r="F32" s="624" t="s">
        <v>518</v>
      </c>
      <c r="H32" s="210"/>
      <c r="I32" s="210"/>
    </row>
    <row r="33" spans="1:9" s="555" customFormat="1" ht="21">
      <c r="A33" s="210"/>
      <c r="B33" s="621" t="s">
        <v>544</v>
      </c>
      <c r="C33" s="617">
        <v>5220393.6100000003</v>
      </c>
      <c r="D33" s="617">
        <v>4192358.409</v>
      </c>
      <c r="E33" s="617">
        <f>+C33-D33</f>
        <v>1028035.2010000004</v>
      </c>
      <c r="F33" s="618">
        <f>+C33/D33-1</f>
        <v>0.24521643922262282</v>
      </c>
      <c r="H33" s="210"/>
      <c r="I33" s="210"/>
    </row>
    <row r="34" spans="1:9" s="555" customFormat="1" ht="21">
      <c r="A34" s="210"/>
      <c r="B34" s="621" t="s">
        <v>545</v>
      </c>
      <c r="C34" s="617">
        <v>2491680.96</v>
      </c>
      <c r="D34" s="617">
        <v>3426511.07</v>
      </c>
      <c r="E34" s="617">
        <f>+C34-D34</f>
        <v>-934830.10999999987</v>
      </c>
      <c r="F34" s="618">
        <f>+C34/D34-1</f>
        <v>-0.27282273160728465</v>
      </c>
      <c r="G34" s="210"/>
      <c r="H34" s="210"/>
      <c r="I34" s="210"/>
    </row>
    <row r="35" spans="1:9" s="555" customFormat="1" ht="21">
      <c r="A35" s="210"/>
      <c r="B35" s="621" t="s">
        <v>859</v>
      </c>
      <c r="C35" s="617">
        <v>411557.86</v>
      </c>
      <c r="D35" s="617">
        <v>337939.65</v>
      </c>
      <c r="E35" s="617">
        <f>+C35-D35</f>
        <v>73618.209999999963</v>
      </c>
      <c r="F35" s="618">
        <f>+C35/D35-1</f>
        <v>0.21784425118508577</v>
      </c>
      <c r="G35" s="210"/>
      <c r="H35" s="210"/>
      <c r="I35" s="210"/>
    </row>
    <row r="36" spans="1:9" s="555" customFormat="1" ht="21">
      <c r="A36" s="210"/>
      <c r="B36" s="622" t="s">
        <v>67</v>
      </c>
      <c r="C36" s="619">
        <f>+SUM(C33:C35)</f>
        <v>8123632.4300000006</v>
      </c>
      <c r="D36" s="619">
        <f>+SUM(D33:D35)</f>
        <v>7956809.1290000007</v>
      </c>
      <c r="E36" s="619">
        <f>+C36-D36</f>
        <v>166823.30099999998</v>
      </c>
      <c r="F36" s="620">
        <f>+C36/D36-1</f>
        <v>2.0966105670674251E-2</v>
      </c>
      <c r="G36" s="210"/>
      <c r="H36" s="210"/>
      <c r="I36" s="210"/>
    </row>
    <row r="37" spans="1:9" s="555" customFormat="1">
      <c r="A37" s="210"/>
      <c r="B37" s="210"/>
      <c r="C37" s="210"/>
      <c r="D37" s="210"/>
      <c r="E37" s="210"/>
      <c r="F37" s="210"/>
      <c r="G37" s="210"/>
      <c r="H37" s="210"/>
      <c r="I37" s="210"/>
    </row>
    <row r="38" spans="1:9" s="555" customFormat="1">
      <c r="A38" s="210"/>
      <c r="B38" s="210"/>
      <c r="C38" s="210"/>
      <c r="D38" s="210"/>
      <c r="E38" s="210"/>
      <c r="F38" s="210"/>
      <c r="G38" s="210"/>
      <c r="H38" s="210"/>
      <c r="I38" s="210"/>
    </row>
    <row r="39" spans="1:9" s="555" customFormat="1">
      <c r="A39" s="210"/>
      <c r="B39" s="210"/>
      <c r="C39" s="210"/>
      <c r="D39" s="210"/>
      <c r="E39" s="210"/>
      <c r="F39" s="210"/>
      <c r="G39" s="210"/>
      <c r="H39" s="210"/>
      <c r="I39" s="210"/>
    </row>
    <row r="40" spans="1:9" s="555" customFormat="1" ht="21">
      <c r="A40" s="210"/>
      <c r="B40" s="967" t="s">
        <v>547</v>
      </c>
      <c r="C40" s="624">
        <v>2017</v>
      </c>
      <c r="D40" s="624">
        <v>2016</v>
      </c>
      <c r="E40" s="969" t="s">
        <v>543</v>
      </c>
      <c r="F40" s="970"/>
      <c r="G40" s="210"/>
      <c r="H40" s="210"/>
      <c r="I40" s="210"/>
    </row>
    <row r="41" spans="1:9" s="555" customFormat="1" ht="21">
      <c r="A41" s="210"/>
      <c r="B41" s="968"/>
      <c r="C41" s="624" t="s">
        <v>506</v>
      </c>
      <c r="D41" s="624" t="s">
        <v>506</v>
      </c>
      <c r="E41" s="624" t="s">
        <v>506</v>
      </c>
      <c r="F41" s="624" t="s">
        <v>518</v>
      </c>
      <c r="G41" s="210"/>
      <c r="H41" s="210"/>
      <c r="I41" s="210"/>
    </row>
    <row r="42" spans="1:9" s="555" customFormat="1" ht="21">
      <c r="A42" s="210"/>
      <c r="B42" s="621" t="s">
        <v>548</v>
      </c>
      <c r="C42" s="617">
        <f>+H21</f>
        <v>0</v>
      </c>
      <c r="D42" s="617">
        <f>+H26</f>
        <v>34911.273999999998</v>
      </c>
      <c r="E42" s="617">
        <f>+C42-D42</f>
        <v>-34911.273999999998</v>
      </c>
      <c r="F42" s="618">
        <f>+C42/D42-1</f>
        <v>-1</v>
      </c>
      <c r="G42" s="210"/>
      <c r="H42" s="210"/>
      <c r="I42" s="210"/>
    </row>
    <row r="43" spans="1:9" s="555" customFormat="1" ht="21">
      <c r="A43" s="210"/>
      <c r="B43" s="621" t="s">
        <v>549</v>
      </c>
      <c r="C43" s="617">
        <f>+H20</f>
        <v>402.02100000000002</v>
      </c>
      <c r="D43" s="617">
        <f>+H25</f>
        <v>0</v>
      </c>
      <c r="E43" s="617">
        <f>+C43-D43</f>
        <v>402.02100000000002</v>
      </c>
      <c r="F43" s="618"/>
      <c r="G43" s="210"/>
      <c r="H43" s="210"/>
      <c r="I43" s="210"/>
    </row>
    <row r="44" spans="1:9" s="555" customFormat="1">
      <c r="A44" s="210"/>
      <c r="B44" s="210"/>
      <c r="C44" s="210"/>
      <c r="D44" s="210"/>
      <c r="E44" s="210"/>
      <c r="F44" s="210"/>
      <c r="G44" s="210"/>
      <c r="H44" s="210"/>
      <c r="I44" s="210"/>
    </row>
    <row r="45" spans="1:9" s="555" customFormat="1">
      <c r="A45" s="210"/>
      <c r="B45" s="210"/>
      <c r="C45" s="210"/>
      <c r="D45" s="210"/>
      <c r="E45" s="210"/>
      <c r="F45" s="210"/>
      <c r="G45" s="210"/>
      <c r="H45" s="210"/>
      <c r="I45" s="210"/>
    </row>
    <row r="46" spans="1:9" s="555" customFormat="1" ht="18">
      <c r="A46" s="210"/>
      <c r="B46" s="625" t="s">
        <v>576</v>
      </c>
      <c r="C46" s="210"/>
      <c r="D46" s="210"/>
      <c r="E46" s="210"/>
      <c r="F46" s="210"/>
      <c r="G46" s="210"/>
      <c r="H46" s="210"/>
      <c r="I46" s="210"/>
    </row>
    <row r="47" spans="1:9" s="555" customFormat="1">
      <c r="A47" s="210"/>
      <c r="C47" s="210"/>
      <c r="D47" s="210"/>
      <c r="E47" s="210"/>
      <c r="F47" s="210"/>
      <c r="G47" s="210"/>
      <c r="H47" s="210"/>
      <c r="I47" s="210"/>
    </row>
    <row r="48" spans="1:9" s="555" customFormat="1" ht="18">
      <c r="A48" s="210"/>
      <c r="B48" s="625" t="s">
        <v>594</v>
      </c>
      <c r="C48" s="210"/>
      <c r="D48" s="210"/>
      <c r="E48" s="210"/>
      <c r="F48" s="210"/>
      <c r="G48" s="210"/>
      <c r="H48" s="210"/>
      <c r="I48" s="210"/>
    </row>
    <row r="49" spans="1:9" s="555" customFormat="1" ht="18">
      <c r="A49" s="210"/>
      <c r="B49" s="625" t="s">
        <v>909</v>
      </c>
      <c r="C49" s="210"/>
      <c r="D49" s="210"/>
      <c r="E49" s="210"/>
      <c r="F49" s="210"/>
      <c r="G49" s="210"/>
      <c r="H49" s="210"/>
      <c r="I49" s="210"/>
    </row>
    <row r="50" spans="1:9" s="555" customFormat="1" ht="18">
      <c r="A50" s="210"/>
      <c r="B50" s="625" t="s">
        <v>918</v>
      </c>
      <c r="C50" s="210"/>
      <c r="D50" s="210"/>
      <c r="E50" s="210"/>
      <c r="F50" s="210"/>
      <c r="G50" s="210"/>
      <c r="H50" s="210"/>
      <c r="I50" s="210"/>
    </row>
    <row r="51" spans="1:9" s="555" customFormat="1">
      <c r="A51" s="210"/>
      <c r="B51" s="210"/>
      <c r="C51" s="210"/>
      <c r="D51" s="210"/>
      <c r="E51" s="210"/>
      <c r="F51" s="210"/>
      <c r="G51" s="210"/>
      <c r="H51" s="210"/>
      <c r="I51" s="210"/>
    </row>
    <row r="52" spans="1:9" s="555" customFormat="1">
      <c r="A52" s="210"/>
      <c r="B52" s="210"/>
      <c r="C52" s="210"/>
      <c r="D52" s="210"/>
      <c r="E52" s="210"/>
      <c r="F52" s="210"/>
      <c r="G52" s="210"/>
      <c r="H52" s="210"/>
      <c r="I52" s="210"/>
    </row>
    <row r="53" spans="1:9" s="555" customFormat="1">
      <c r="A53" s="210"/>
      <c r="B53" s="210"/>
      <c r="C53" s="210"/>
      <c r="D53" s="210"/>
      <c r="E53" s="210"/>
      <c r="F53" s="210"/>
      <c r="G53" s="210"/>
      <c r="H53" s="210"/>
      <c r="I53" s="210"/>
    </row>
    <row r="54" spans="1:9" s="555" customFormat="1">
      <c r="A54" s="210"/>
      <c r="B54" s="210"/>
      <c r="C54" s="210"/>
      <c r="D54" s="210"/>
      <c r="E54" s="210"/>
      <c r="F54" s="210"/>
      <c r="G54" s="210"/>
      <c r="H54" s="210"/>
      <c r="I54" s="210"/>
    </row>
    <row r="55" spans="1:9" s="555" customFormat="1">
      <c r="A55" s="210"/>
      <c r="B55" s="210"/>
      <c r="C55" s="210"/>
      <c r="D55" s="210"/>
      <c r="E55" s="210"/>
      <c r="F55" s="210"/>
      <c r="G55" s="210"/>
      <c r="H55" s="210"/>
      <c r="I55" s="210"/>
    </row>
    <row r="56" spans="1:9" s="555" customFormat="1">
      <c r="A56" s="210"/>
      <c r="B56" s="210"/>
      <c r="C56" s="210"/>
      <c r="D56" s="210"/>
      <c r="E56" s="210"/>
      <c r="F56" s="210"/>
      <c r="G56" s="210"/>
      <c r="H56" s="210"/>
      <c r="I56" s="210"/>
    </row>
    <row r="57" spans="1:9" s="555" customFormat="1">
      <c r="A57" s="210"/>
      <c r="B57" s="210"/>
      <c r="C57" s="210"/>
      <c r="D57" s="210"/>
      <c r="E57" s="210"/>
      <c r="F57" s="210"/>
      <c r="G57" s="210"/>
      <c r="H57" s="210"/>
      <c r="I57" s="210"/>
    </row>
    <row r="58" spans="1:9" s="555" customFormat="1">
      <c r="A58" s="210"/>
      <c r="B58" s="210"/>
      <c r="C58" s="210"/>
      <c r="D58" s="210"/>
      <c r="E58" s="210"/>
      <c r="F58" s="210"/>
      <c r="G58" s="210"/>
      <c r="H58" s="210"/>
      <c r="I58" s="210"/>
    </row>
    <row r="59" spans="1:9" s="555" customFormat="1">
      <c r="A59" s="210"/>
      <c r="B59" s="210"/>
      <c r="C59" s="210"/>
      <c r="D59" s="210"/>
      <c r="E59" s="210"/>
      <c r="F59" s="210"/>
      <c r="G59" s="210"/>
      <c r="H59" s="210"/>
      <c r="I59" s="210"/>
    </row>
    <row r="60" spans="1:9" s="555" customFormat="1">
      <c r="A60" s="210"/>
      <c r="B60" s="210"/>
      <c r="C60" s="210"/>
      <c r="D60" s="210"/>
      <c r="E60" s="210"/>
      <c r="F60" s="210"/>
      <c r="G60" s="210"/>
      <c r="H60" s="210"/>
      <c r="I60" s="210"/>
    </row>
    <row r="61" spans="1:9" s="555" customFormat="1">
      <c r="A61" s="210"/>
      <c r="B61" s="210"/>
      <c r="C61" s="210"/>
      <c r="D61" s="210"/>
      <c r="E61" s="210"/>
      <c r="F61" s="210"/>
      <c r="G61" s="210"/>
      <c r="H61" s="210"/>
      <c r="I61" s="210"/>
    </row>
    <row r="62" spans="1:9" s="555" customFormat="1">
      <c r="A62" s="210"/>
      <c r="B62" s="210"/>
      <c r="C62" s="210"/>
      <c r="D62" s="210"/>
      <c r="E62" s="210"/>
      <c r="F62" s="210"/>
      <c r="G62" s="210"/>
      <c r="H62" s="210"/>
      <c r="I62" s="210"/>
    </row>
    <row r="63" spans="1:9" s="555" customFormat="1">
      <c r="A63" s="210"/>
      <c r="B63" s="210"/>
      <c r="C63" s="210"/>
      <c r="D63" s="210"/>
      <c r="E63" s="210"/>
      <c r="F63" s="210"/>
      <c r="G63" s="210"/>
      <c r="H63" s="210"/>
      <c r="I63" s="210"/>
    </row>
    <row r="64" spans="1:9" s="555" customFormat="1">
      <c r="A64" s="210"/>
      <c r="B64" s="210"/>
      <c r="C64" s="210"/>
      <c r="D64" s="210"/>
      <c r="E64" s="210"/>
      <c r="F64" s="210"/>
      <c r="G64" s="210"/>
      <c r="H64" s="210"/>
      <c r="I64" s="210"/>
    </row>
    <row r="65" spans="1:9" s="555" customFormat="1">
      <c r="A65" s="210"/>
      <c r="B65" s="210"/>
      <c r="C65" s="210"/>
      <c r="D65" s="210"/>
      <c r="E65" s="210"/>
      <c r="F65" s="210"/>
      <c r="G65" s="210"/>
      <c r="H65" s="210"/>
      <c r="I65" s="210"/>
    </row>
    <row r="66" spans="1:9" s="555" customFormat="1">
      <c r="A66" s="210"/>
      <c r="B66" s="210"/>
      <c r="C66" s="210"/>
      <c r="D66" s="210"/>
      <c r="E66" s="210"/>
      <c r="F66" s="210"/>
      <c r="G66" s="210"/>
      <c r="H66" s="210"/>
      <c r="I66" s="210"/>
    </row>
    <row r="67" spans="1:9" s="555" customFormat="1">
      <c r="A67" s="210"/>
      <c r="B67" s="210"/>
      <c r="C67" s="210"/>
      <c r="D67" s="210"/>
      <c r="E67" s="210"/>
      <c r="F67" s="210"/>
      <c r="G67" s="210"/>
      <c r="H67" s="210"/>
      <c r="I67" s="210"/>
    </row>
    <row r="68" spans="1:9" s="555" customFormat="1">
      <c r="A68" s="210"/>
      <c r="B68" s="210"/>
      <c r="C68" s="210"/>
      <c r="D68" s="210"/>
      <c r="E68" s="210"/>
      <c r="F68" s="210"/>
      <c r="G68" s="210"/>
      <c r="H68" s="210"/>
      <c r="I68" s="210"/>
    </row>
    <row r="69" spans="1:9" s="555" customFormat="1">
      <c r="A69" s="210"/>
      <c r="B69" s="210"/>
      <c r="C69" s="210"/>
      <c r="D69" s="210"/>
      <c r="E69" s="210"/>
      <c r="F69" s="210"/>
      <c r="G69" s="210"/>
      <c r="H69" s="210"/>
      <c r="I69" s="210"/>
    </row>
    <row r="70" spans="1:9" s="555" customFormat="1">
      <c r="A70" s="210"/>
      <c r="B70" s="210"/>
      <c r="C70" s="210"/>
      <c r="D70" s="210"/>
      <c r="E70" s="210"/>
      <c r="F70" s="210"/>
      <c r="G70" s="210"/>
      <c r="H70" s="210"/>
      <c r="I70" s="210"/>
    </row>
    <row r="71" spans="1:9" s="555" customFormat="1">
      <c r="A71" s="210"/>
      <c r="B71" s="210"/>
      <c r="C71" s="210"/>
      <c r="D71" s="210"/>
      <c r="E71" s="210"/>
      <c r="F71" s="210"/>
      <c r="G71" s="210"/>
      <c r="H71" s="210"/>
      <c r="I71" s="210"/>
    </row>
    <row r="72" spans="1:9" s="555" customFormat="1">
      <c r="A72" s="210"/>
      <c r="B72" s="210"/>
      <c r="C72" s="210"/>
      <c r="D72" s="210"/>
      <c r="E72" s="210"/>
      <c r="F72" s="210"/>
      <c r="G72" s="210"/>
      <c r="H72" s="210"/>
      <c r="I72" s="210"/>
    </row>
    <row r="73" spans="1:9" s="555" customFormat="1">
      <c r="A73" s="210"/>
      <c r="B73" s="210"/>
      <c r="C73" s="210"/>
      <c r="D73" s="210"/>
      <c r="E73" s="210"/>
      <c r="F73" s="210"/>
      <c r="G73" s="210"/>
      <c r="H73" s="210"/>
      <c r="I73" s="210"/>
    </row>
    <row r="74" spans="1:9" s="555" customFormat="1">
      <c r="A74" s="210"/>
      <c r="B74" s="210"/>
      <c r="C74" s="210"/>
      <c r="D74" s="210"/>
      <c r="E74" s="210"/>
      <c r="F74" s="210"/>
      <c r="G74" s="210"/>
      <c r="H74" s="210"/>
      <c r="I74" s="210"/>
    </row>
    <row r="75" spans="1:9" s="555" customFormat="1">
      <c r="A75" s="210"/>
      <c r="B75" s="210"/>
      <c r="C75" s="210"/>
      <c r="D75" s="210"/>
      <c r="E75" s="210"/>
      <c r="F75" s="210"/>
      <c r="G75" s="210"/>
      <c r="H75" s="210"/>
      <c r="I75" s="210"/>
    </row>
    <row r="76" spans="1:9" s="555" customFormat="1">
      <c r="A76" s="210"/>
      <c r="B76" s="210"/>
      <c r="C76" s="210"/>
      <c r="D76" s="210"/>
      <c r="E76" s="210"/>
      <c r="F76" s="210"/>
      <c r="G76" s="210"/>
      <c r="H76" s="210"/>
      <c r="I76" s="210"/>
    </row>
    <row r="77" spans="1:9" s="555" customFormat="1">
      <c r="A77" s="210"/>
      <c r="B77" s="210"/>
      <c r="C77" s="210"/>
      <c r="D77" s="210"/>
      <c r="E77" s="210"/>
      <c r="F77" s="210"/>
      <c r="G77" s="210"/>
      <c r="H77" s="210"/>
      <c r="I77" s="210"/>
    </row>
    <row r="78" spans="1:9" s="555" customFormat="1">
      <c r="A78" s="210"/>
      <c r="B78" s="210"/>
      <c r="C78" s="210"/>
      <c r="D78" s="210"/>
      <c r="E78" s="210"/>
      <c r="F78" s="210"/>
      <c r="G78" s="210"/>
      <c r="H78" s="210"/>
      <c r="I78" s="210"/>
    </row>
    <row r="79" spans="1:9" s="555" customFormat="1">
      <c r="A79" s="210"/>
      <c r="B79" s="210"/>
      <c r="C79" s="210"/>
      <c r="D79" s="210"/>
      <c r="E79" s="210"/>
      <c r="F79" s="210"/>
      <c r="G79" s="210"/>
      <c r="H79" s="210"/>
      <c r="I79" s="210"/>
    </row>
    <row r="80" spans="1:9" s="555" customFormat="1">
      <c r="A80" s="210"/>
      <c r="B80" s="210"/>
      <c r="C80" s="210"/>
      <c r="D80" s="210"/>
      <c r="E80" s="210"/>
      <c r="F80" s="210"/>
      <c r="G80" s="210"/>
      <c r="H80" s="210"/>
      <c r="I80" s="210"/>
    </row>
    <row r="81" spans="1:9" s="555" customFormat="1">
      <c r="A81" s="210"/>
      <c r="B81" s="210"/>
      <c r="C81" s="210"/>
      <c r="D81" s="210"/>
      <c r="E81" s="210"/>
      <c r="F81" s="210"/>
      <c r="G81" s="210"/>
      <c r="H81" s="210"/>
      <c r="I81" s="210"/>
    </row>
    <row r="82" spans="1:9" s="555" customFormat="1">
      <c r="A82" s="210"/>
      <c r="B82" s="210"/>
      <c r="C82" s="210"/>
      <c r="D82" s="210"/>
      <c r="E82" s="210"/>
      <c r="F82" s="210"/>
      <c r="G82" s="210"/>
      <c r="H82" s="210"/>
      <c r="I82" s="210"/>
    </row>
    <row r="83" spans="1:9" s="555" customFormat="1">
      <c r="A83" s="210"/>
      <c r="B83" s="210"/>
      <c r="C83" s="210"/>
      <c r="D83" s="210"/>
      <c r="E83" s="210"/>
      <c r="F83" s="210"/>
      <c r="G83" s="210"/>
      <c r="H83" s="210"/>
      <c r="I83" s="210"/>
    </row>
    <row r="84" spans="1:9" s="555" customFormat="1">
      <c r="A84" s="210"/>
      <c r="B84" s="210"/>
      <c r="C84" s="210"/>
      <c r="D84" s="210"/>
      <c r="E84" s="210"/>
      <c r="F84" s="210"/>
      <c r="G84" s="210"/>
      <c r="H84" s="210"/>
      <c r="I84" s="210"/>
    </row>
    <row r="85" spans="1:9" s="555" customFormat="1">
      <c r="A85" s="210"/>
      <c r="B85" s="210"/>
      <c r="C85" s="210"/>
      <c r="D85" s="210"/>
      <c r="E85" s="210"/>
      <c r="F85" s="210"/>
      <c r="G85" s="210"/>
      <c r="H85" s="210"/>
      <c r="I85" s="210"/>
    </row>
    <row r="86" spans="1:9" s="555" customFormat="1">
      <c r="A86" s="210"/>
      <c r="B86" s="210"/>
      <c r="C86" s="210"/>
      <c r="D86" s="210"/>
      <c r="E86" s="210"/>
      <c r="F86" s="210"/>
      <c r="G86" s="210"/>
      <c r="H86" s="210"/>
      <c r="I86" s="210"/>
    </row>
    <row r="87" spans="1:9" s="555" customFormat="1">
      <c r="A87" s="210"/>
      <c r="B87" s="210"/>
      <c r="C87" s="210"/>
      <c r="D87" s="210"/>
      <c r="E87" s="210"/>
      <c r="F87" s="210"/>
      <c r="G87" s="210"/>
      <c r="H87" s="210"/>
      <c r="I87" s="210"/>
    </row>
    <row r="88" spans="1:9" s="555" customFormat="1">
      <c r="A88" s="210"/>
      <c r="B88" s="210"/>
      <c r="C88" s="210"/>
      <c r="D88" s="210"/>
      <c r="E88" s="210"/>
      <c r="F88" s="210"/>
      <c r="G88" s="210"/>
      <c r="H88" s="210"/>
      <c r="I88" s="210"/>
    </row>
    <row r="89" spans="1:9" s="555" customFormat="1">
      <c r="A89" s="210"/>
      <c r="B89" s="210"/>
      <c r="C89" s="210"/>
      <c r="D89" s="210"/>
      <c r="E89" s="210"/>
      <c r="F89" s="210"/>
      <c r="G89" s="210"/>
      <c r="H89" s="210"/>
      <c r="I89" s="210"/>
    </row>
    <row r="90" spans="1:9" s="555" customFormat="1">
      <c r="A90" s="210"/>
      <c r="B90" s="210"/>
      <c r="C90" s="210"/>
      <c r="D90" s="210"/>
      <c r="E90" s="210"/>
      <c r="F90" s="210"/>
      <c r="G90" s="210"/>
      <c r="H90" s="210"/>
      <c r="I90" s="210"/>
    </row>
    <row r="91" spans="1:9" s="555" customFormat="1">
      <c r="A91" s="210"/>
      <c r="B91" s="210"/>
      <c r="C91" s="210"/>
      <c r="D91" s="210"/>
      <c r="E91" s="210"/>
      <c r="F91" s="210"/>
      <c r="G91" s="210"/>
      <c r="H91" s="210"/>
      <c r="I91" s="210"/>
    </row>
    <row r="92" spans="1:9" s="555" customFormat="1">
      <c r="A92" s="210"/>
      <c r="B92" s="210"/>
      <c r="C92" s="210"/>
      <c r="D92" s="210"/>
      <c r="E92" s="210"/>
      <c r="F92" s="210"/>
      <c r="G92" s="210"/>
      <c r="H92" s="210"/>
      <c r="I92" s="210"/>
    </row>
    <row r="93" spans="1:9" s="555" customFormat="1">
      <c r="A93" s="210"/>
      <c r="B93" s="210"/>
      <c r="C93" s="210"/>
      <c r="D93" s="210"/>
      <c r="E93" s="210"/>
      <c r="F93" s="210"/>
      <c r="G93" s="210"/>
      <c r="H93" s="210"/>
      <c r="I93" s="210"/>
    </row>
    <row r="94" spans="1:9" s="555" customFormat="1">
      <c r="A94" s="210"/>
      <c r="B94" s="210"/>
      <c r="C94" s="210"/>
      <c r="D94" s="210"/>
      <c r="E94" s="210"/>
      <c r="F94" s="210"/>
      <c r="G94" s="210"/>
      <c r="H94" s="210"/>
      <c r="I94" s="210"/>
    </row>
    <row r="95" spans="1:9" s="555" customFormat="1">
      <c r="A95" s="210"/>
      <c r="B95" s="210"/>
      <c r="C95" s="210"/>
      <c r="D95" s="210"/>
      <c r="E95" s="210"/>
      <c r="F95" s="210"/>
      <c r="G95" s="210"/>
      <c r="H95" s="210"/>
      <c r="I95" s="210"/>
    </row>
    <row r="96" spans="1:9" s="555" customFormat="1">
      <c r="A96" s="210"/>
      <c r="B96" s="210"/>
      <c r="C96" s="210"/>
      <c r="D96" s="210"/>
      <c r="E96" s="210"/>
      <c r="F96" s="210"/>
      <c r="G96" s="210"/>
      <c r="H96" s="210"/>
      <c r="I96" s="210"/>
    </row>
    <row r="97" spans="1:9" s="555" customFormat="1">
      <c r="A97" s="210"/>
      <c r="B97" s="210"/>
      <c r="C97" s="210"/>
      <c r="D97" s="210"/>
      <c r="E97" s="210"/>
      <c r="F97" s="210"/>
      <c r="G97" s="210"/>
      <c r="H97" s="210"/>
      <c r="I97" s="210"/>
    </row>
    <row r="98" spans="1:9" s="555" customFormat="1">
      <c r="A98" s="210"/>
      <c r="B98" s="210"/>
      <c r="C98" s="210"/>
      <c r="D98" s="210"/>
      <c r="E98" s="210"/>
      <c r="F98" s="210"/>
      <c r="G98" s="210"/>
      <c r="H98" s="210"/>
      <c r="I98" s="210"/>
    </row>
    <row r="99" spans="1:9" s="555" customFormat="1">
      <c r="A99" s="210"/>
      <c r="B99" s="210"/>
      <c r="C99" s="210"/>
      <c r="D99" s="210"/>
      <c r="E99" s="210"/>
      <c r="F99" s="210"/>
      <c r="G99" s="210"/>
      <c r="H99" s="210"/>
      <c r="I99" s="210"/>
    </row>
    <row r="100" spans="1:9" s="555" customFormat="1">
      <c r="A100" s="210"/>
      <c r="B100" s="210"/>
      <c r="C100" s="210"/>
      <c r="D100" s="210"/>
      <c r="E100" s="210"/>
      <c r="F100" s="210"/>
      <c r="G100" s="210"/>
      <c r="H100" s="210"/>
      <c r="I100" s="210"/>
    </row>
    <row r="101" spans="1:9" s="555" customFormat="1">
      <c r="A101" s="210"/>
      <c r="B101" s="210"/>
      <c r="C101" s="210"/>
      <c r="D101" s="210"/>
      <c r="E101" s="210"/>
      <c r="F101" s="210"/>
      <c r="G101" s="210"/>
      <c r="H101" s="210"/>
      <c r="I101" s="210"/>
    </row>
    <row r="102" spans="1:9" s="555" customFormat="1">
      <c r="A102" s="210"/>
      <c r="B102" s="210"/>
      <c r="C102" s="210"/>
      <c r="D102" s="210"/>
      <c r="E102" s="210"/>
      <c r="F102" s="210"/>
      <c r="G102" s="210"/>
      <c r="H102" s="210"/>
      <c r="I102" s="210"/>
    </row>
    <row r="103" spans="1:9" s="555" customFormat="1">
      <c r="A103" s="210"/>
      <c r="B103" s="210"/>
      <c r="C103" s="210"/>
      <c r="D103" s="210"/>
      <c r="E103" s="210"/>
      <c r="F103" s="210"/>
      <c r="G103" s="210"/>
      <c r="H103" s="210"/>
      <c r="I103" s="210"/>
    </row>
    <row r="104" spans="1:9" s="555" customFormat="1">
      <c r="A104" s="210"/>
      <c r="B104" s="210"/>
      <c r="C104" s="210"/>
      <c r="D104" s="210"/>
      <c r="E104" s="210"/>
      <c r="F104" s="210"/>
      <c r="G104" s="210"/>
      <c r="H104" s="210"/>
      <c r="I104" s="210"/>
    </row>
    <row r="105" spans="1:9" s="555" customFormat="1">
      <c r="A105" s="210"/>
      <c r="B105" s="210"/>
      <c r="C105" s="210"/>
      <c r="D105" s="210"/>
      <c r="E105" s="210"/>
      <c r="F105" s="210"/>
      <c r="G105" s="210"/>
      <c r="H105" s="210"/>
      <c r="I105" s="210"/>
    </row>
    <row r="106" spans="1:9" s="555" customFormat="1">
      <c r="A106" s="210"/>
      <c r="B106" s="210"/>
      <c r="C106" s="210"/>
      <c r="D106" s="210"/>
      <c r="E106" s="210"/>
      <c r="F106" s="210"/>
      <c r="G106" s="210"/>
      <c r="H106" s="210"/>
      <c r="I106" s="210"/>
    </row>
    <row r="107" spans="1:9" s="555" customFormat="1">
      <c r="A107" s="210"/>
      <c r="B107" s="210"/>
      <c r="C107" s="210"/>
      <c r="D107" s="210"/>
      <c r="E107" s="210"/>
      <c r="F107" s="210"/>
      <c r="G107" s="210"/>
      <c r="H107" s="210"/>
      <c r="I107" s="210"/>
    </row>
    <row r="108" spans="1:9" s="555" customFormat="1">
      <c r="A108" s="210"/>
      <c r="B108" s="210"/>
      <c r="C108" s="210"/>
      <c r="D108" s="210"/>
      <c r="E108" s="210"/>
      <c r="F108" s="210"/>
      <c r="G108" s="210"/>
      <c r="H108" s="210"/>
      <c r="I108" s="210"/>
    </row>
    <row r="109" spans="1:9" s="555" customFormat="1">
      <c r="A109" s="210"/>
      <c r="B109" s="210"/>
      <c r="C109" s="210"/>
      <c r="D109" s="210"/>
      <c r="E109" s="210"/>
      <c r="F109" s="210"/>
      <c r="G109" s="210"/>
      <c r="H109" s="210"/>
      <c r="I109" s="210"/>
    </row>
    <row r="110" spans="1:9" s="555" customFormat="1">
      <c r="A110" s="210"/>
      <c r="B110" s="210"/>
      <c r="C110" s="210"/>
      <c r="D110" s="210"/>
      <c r="E110" s="210"/>
      <c r="F110" s="210"/>
      <c r="G110" s="210"/>
      <c r="H110" s="210"/>
      <c r="I110" s="210"/>
    </row>
    <row r="111" spans="1:9" s="555" customFormat="1">
      <c r="A111" s="210"/>
      <c r="B111" s="210"/>
      <c r="C111" s="210"/>
      <c r="D111" s="210"/>
      <c r="E111" s="210"/>
      <c r="F111" s="210"/>
      <c r="G111" s="210"/>
      <c r="H111" s="210"/>
      <c r="I111" s="210"/>
    </row>
    <row r="112" spans="1:9" s="555" customFormat="1">
      <c r="A112" s="210"/>
      <c r="B112" s="210"/>
      <c r="C112" s="210"/>
      <c r="D112" s="210"/>
      <c r="E112" s="210"/>
      <c r="F112" s="210"/>
      <c r="G112" s="210"/>
      <c r="H112" s="210"/>
      <c r="I112" s="210"/>
    </row>
    <row r="113" spans="1:9" s="555" customFormat="1">
      <c r="A113" s="210"/>
      <c r="B113" s="210"/>
      <c r="C113" s="210"/>
      <c r="D113" s="210"/>
      <c r="E113" s="210"/>
      <c r="F113" s="210"/>
      <c r="G113" s="210"/>
      <c r="H113" s="210"/>
      <c r="I113" s="210"/>
    </row>
    <row r="114" spans="1:9" s="555" customFormat="1">
      <c r="A114" s="210"/>
      <c r="B114" s="210"/>
      <c r="C114" s="210"/>
      <c r="D114" s="210"/>
      <c r="E114" s="210"/>
      <c r="F114" s="210"/>
      <c r="G114" s="210"/>
      <c r="H114" s="210"/>
      <c r="I114" s="210"/>
    </row>
  </sheetData>
  <mergeCells count="9">
    <mergeCell ref="B31:B32"/>
    <mergeCell ref="E31:F31"/>
    <mergeCell ref="B40:B41"/>
    <mergeCell ref="E40:F40"/>
    <mergeCell ref="B6:B9"/>
    <mergeCell ref="C6:C9"/>
    <mergeCell ref="D6:G6"/>
    <mergeCell ref="D7:F7"/>
    <mergeCell ref="G7:G8"/>
  </mergeCells>
  <pageMargins left="0.51181102362204722" right="0.51181102362204722" top="0.59055118110236227" bottom="0.74803149606299213" header="0.31496062992125984" footer="0.31496062992125984"/>
  <pageSetup paperSize="9" scale="35"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18&amp;R&amp;"Calibri Light,Regular"&amp;10Dirección Ejecutiva
Sub Dirección de Gestión de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12"/>
  <sheetViews>
    <sheetView view="pageBreakPreview" zoomScale="85" zoomScaleNormal="100" zoomScaleSheetLayoutView="85" workbookViewId="0">
      <selection activeCell="F8" sqref="F8:F9"/>
    </sheetView>
  </sheetViews>
  <sheetFormatPr defaultRowHeight="11.25"/>
  <cols>
    <col min="1" max="1" width="12.83203125" style="210" customWidth="1"/>
    <col min="2" max="2" width="64.5" style="210" customWidth="1"/>
    <col min="3" max="3" width="39.6640625" style="210" customWidth="1"/>
    <col min="4" max="4" width="21" style="210" customWidth="1"/>
    <col min="5" max="7" width="24.6640625" style="210" customWidth="1"/>
    <col min="8" max="8" width="17" style="210" customWidth="1"/>
    <col min="9" max="9" width="12.1640625" style="210" customWidth="1"/>
    <col min="10" max="10" width="9.83203125" style="210" customWidth="1"/>
    <col min="11" max="16384" width="9.33203125" style="210"/>
  </cols>
  <sheetData>
    <row r="1" spans="1:10" ht="14.1" customHeight="1">
      <c r="A1" s="203"/>
      <c r="B1" s="204"/>
      <c r="C1" s="204"/>
      <c r="D1" s="204"/>
      <c r="E1" s="204"/>
      <c r="F1" s="204"/>
      <c r="G1" s="204"/>
      <c r="H1" s="205"/>
      <c r="I1" s="205"/>
      <c r="J1" s="206"/>
    </row>
    <row r="2" spans="1:10" ht="14.1" customHeight="1">
      <c r="A2" s="207"/>
      <c r="B2" s="208"/>
      <c r="C2" s="208"/>
      <c r="D2" s="208"/>
      <c r="E2" s="208"/>
      <c r="F2" s="208"/>
      <c r="G2" s="208"/>
      <c r="H2" s="209"/>
      <c r="I2" s="209"/>
      <c r="J2" s="209"/>
    </row>
    <row r="3" spans="1:10" ht="14.1" customHeight="1">
      <c r="A3" s="207"/>
      <c r="B3" s="208"/>
      <c r="C3" s="208"/>
      <c r="D3" s="208"/>
      <c r="E3" s="208"/>
      <c r="F3" s="208"/>
      <c r="G3" s="208"/>
      <c r="H3" s="209"/>
      <c r="I3" s="209"/>
      <c r="J3" s="209"/>
    </row>
    <row r="4" spans="1:10" ht="24" customHeight="1">
      <c r="B4" s="629" t="s">
        <v>270</v>
      </c>
      <c r="C4" s="494"/>
      <c r="D4" s="494"/>
      <c r="E4" s="494"/>
      <c r="F4" s="494"/>
      <c r="G4" s="494"/>
      <c r="H4" s="494"/>
      <c r="I4" s="494"/>
      <c r="J4" s="494"/>
    </row>
    <row r="5" spans="1:10" ht="15.95" customHeight="1">
      <c r="A5" s="208"/>
      <c r="B5" s="547"/>
      <c r="C5" s="548"/>
      <c r="D5" s="549"/>
      <c r="E5" s="549"/>
      <c r="F5" s="549"/>
      <c r="G5" s="549"/>
      <c r="H5" s="215"/>
      <c r="I5" s="215"/>
      <c r="J5" s="216"/>
    </row>
    <row r="6" spans="1:10" ht="14.25" customHeight="1">
      <c r="A6" s="551"/>
      <c r="B6" s="971" t="s">
        <v>376</v>
      </c>
      <c r="C6" s="971" t="s">
        <v>486</v>
      </c>
      <c r="D6" s="972" t="s">
        <v>519</v>
      </c>
      <c r="E6" s="972"/>
      <c r="F6" s="972"/>
      <c r="G6" s="972"/>
      <c r="H6" s="231"/>
      <c r="I6" s="231"/>
      <c r="J6" s="216"/>
    </row>
    <row r="7" spans="1:10" ht="14.25" customHeight="1">
      <c r="A7" s="551"/>
      <c r="B7" s="971"/>
      <c r="C7" s="971"/>
      <c r="D7" s="628">
        <v>2017</v>
      </c>
      <c r="E7" s="628">
        <v>2016</v>
      </c>
      <c r="F7" s="885" t="s">
        <v>516</v>
      </c>
      <c r="G7" s="628" t="s">
        <v>517</v>
      </c>
      <c r="H7" s="231"/>
      <c r="I7" s="231"/>
      <c r="J7" s="216"/>
    </row>
    <row r="8" spans="1:10" ht="14.25" customHeight="1">
      <c r="A8" s="551"/>
      <c r="B8" s="971"/>
      <c r="C8" s="971"/>
      <c r="D8" s="778" t="s">
        <v>860</v>
      </c>
      <c r="E8" s="628" t="s">
        <v>862</v>
      </c>
      <c r="F8" s="885" t="s">
        <v>944</v>
      </c>
      <c r="G8" s="628" t="s">
        <v>595</v>
      </c>
      <c r="H8" s="231"/>
      <c r="I8" s="231"/>
      <c r="J8" s="216"/>
    </row>
    <row r="9" spans="1:10" ht="14.25" customHeight="1">
      <c r="A9" s="551"/>
      <c r="B9" s="971"/>
      <c r="C9" s="971"/>
      <c r="D9" s="628" t="s">
        <v>861</v>
      </c>
      <c r="E9" s="628" t="s">
        <v>863</v>
      </c>
      <c r="F9" s="885" t="s">
        <v>945</v>
      </c>
      <c r="G9" s="628" t="s">
        <v>518</v>
      </c>
      <c r="H9" s="231"/>
      <c r="I9" s="231"/>
      <c r="J9" s="216"/>
    </row>
    <row r="10" spans="1:10" ht="14.25" customHeight="1">
      <c r="A10" s="552"/>
      <c r="B10" s="633" t="s">
        <v>577</v>
      </c>
      <c r="C10" s="634" t="s">
        <v>321</v>
      </c>
      <c r="D10" s="688">
        <v>0</v>
      </c>
      <c r="E10" s="688">
        <v>0</v>
      </c>
      <c r="F10" s="688">
        <v>0</v>
      </c>
      <c r="G10" s="635" t="str">
        <f>+IF(E10=0,"",D10/E10-1)</f>
        <v/>
      </c>
      <c r="H10" s="231"/>
      <c r="I10" s="231"/>
      <c r="J10" s="216"/>
    </row>
    <row r="11" spans="1:10" ht="14.25" customHeight="1">
      <c r="A11" s="552"/>
      <c r="B11" s="636" t="s">
        <v>801</v>
      </c>
      <c r="C11" s="636"/>
      <c r="D11" s="689">
        <v>0</v>
      </c>
      <c r="E11" s="689">
        <v>0</v>
      </c>
      <c r="F11" s="689">
        <v>0</v>
      </c>
      <c r="G11" s="637" t="str">
        <f>+IF(E11=0,"",D11/E11-1)</f>
        <v/>
      </c>
      <c r="H11" s="231"/>
      <c r="I11" s="231"/>
      <c r="J11" s="216"/>
    </row>
    <row r="12" spans="1:10" ht="14.25" customHeight="1">
      <c r="A12" s="552"/>
      <c r="B12" s="638" t="s">
        <v>608</v>
      </c>
      <c r="C12" s="639" t="s">
        <v>320</v>
      </c>
      <c r="D12" s="690">
        <v>0</v>
      </c>
      <c r="E12" s="690">
        <v>14.86307</v>
      </c>
      <c r="F12" s="690">
        <v>13.055</v>
      </c>
      <c r="G12" s="640">
        <f t="shared" ref="G12:G72" si="0">+IF(E12=0,"",D12/E12-1)</f>
        <v>-1</v>
      </c>
      <c r="H12" s="231"/>
      <c r="I12" s="231"/>
      <c r="J12" s="216"/>
    </row>
    <row r="13" spans="1:10" ht="14.25" customHeight="1">
      <c r="A13" s="552"/>
      <c r="B13" s="636" t="s">
        <v>800</v>
      </c>
      <c r="C13" s="636"/>
      <c r="D13" s="689">
        <v>0</v>
      </c>
      <c r="E13" s="689">
        <v>14.86307</v>
      </c>
      <c r="F13" s="689">
        <v>13.055</v>
      </c>
      <c r="G13" s="637">
        <f t="shared" si="0"/>
        <v>-1</v>
      </c>
      <c r="H13" s="231"/>
      <c r="I13" s="231"/>
      <c r="J13" s="216"/>
    </row>
    <row r="14" spans="1:10" ht="14.25" customHeight="1">
      <c r="A14" s="552"/>
      <c r="B14" s="638" t="s">
        <v>102</v>
      </c>
      <c r="C14" s="639" t="s">
        <v>418</v>
      </c>
      <c r="D14" s="690">
        <v>11.60938</v>
      </c>
      <c r="E14" s="690">
        <v>11.692</v>
      </c>
      <c r="F14" s="690">
        <v>11.708</v>
      </c>
      <c r="G14" s="640">
        <f t="shared" si="0"/>
        <v>-7.0663701676360047E-3</v>
      </c>
      <c r="H14" s="231"/>
      <c r="I14" s="231"/>
      <c r="J14" s="216"/>
    </row>
    <row r="15" spans="1:10" ht="14.25" customHeight="1">
      <c r="A15" s="553"/>
      <c r="B15" s="636" t="s">
        <v>802</v>
      </c>
      <c r="C15" s="636"/>
      <c r="D15" s="689">
        <v>11.60938</v>
      </c>
      <c r="E15" s="689">
        <v>11.692</v>
      </c>
      <c r="F15" s="689">
        <v>11.708</v>
      </c>
      <c r="G15" s="637">
        <f t="shared" si="0"/>
        <v>-7.0663701676360047E-3</v>
      </c>
      <c r="H15" s="231"/>
      <c r="I15" s="231"/>
      <c r="J15" s="216"/>
    </row>
    <row r="16" spans="1:10" ht="14.25" customHeight="1">
      <c r="A16" s="208"/>
      <c r="B16" s="638" t="s">
        <v>103</v>
      </c>
      <c r="C16" s="639" t="s">
        <v>419</v>
      </c>
      <c r="D16" s="690">
        <v>214.69425000000001</v>
      </c>
      <c r="E16" s="690">
        <v>218.88811999999999</v>
      </c>
      <c r="F16" s="690">
        <v>214.143</v>
      </c>
      <c r="G16" s="640">
        <f t="shared" si="0"/>
        <v>-1.9159879485464937E-2</v>
      </c>
      <c r="H16" s="215"/>
      <c r="I16" s="231"/>
      <c r="J16" s="216"/>
    </row>
    <row r="17" spans="1:10" ht="14.25" customHeight="1">
      <c r="A17" s="208"/>
      <c r="B17" s="636" t="s">
        <v>420</v>
      </c>
      <c r="C17" s="636"/>
      <c r="D17" s="689">
        <v>214.69425000000001</v>
      </c>
      <c r="E17" s="689">
        <v>218.88811999999999</v>
      </c>
      <c r="F17" s="689">
        <v>214.143</v>
      </c>
      <c r="G17" s="637">
        <f>+IF(E17=0,"",D17/E17-1)</f>
        <v>-1.9159879485464937E-2</v>
      </c>
      <c r="H17" s="215"/>
      <c r="I17" s="231"/>
    </row>
    <row r="18" spans="1:10" ht="14.25" customHeight="1">
      <c r="A18" s="208"/>
      <c r="B18" s="638" t="s">
        <v>803</v>
      </c>
      <c r="C18" s="639" t="s">
        <v>340</v>
      </c>
      <c r="D18" s="690">
        <v>335.36574000000002</v>
      </c>
      <c r="E18" s="690"/>
      <c r="F18" s="690">
        <v>334.596</v>
      </c>
      <c r="G18" s="640" t="str">
        <f t="shared" si="0"/>
        <v/>
      </c>
      <c r="H18" s="215"/>
      <c r="I18" s="231"/>
      <c r="J18" s="216"/>
    </row>
    <row r="19" spans="1:10" ht="14.25" customHeight="1">
      <c r="A19" s="208"/>
      <c r="B19" s="636" t="s">
        <v>804</v>
      </c>
      <c r="C19" s="636"/>
      <c r="D19" s="689">
        <v>335.36574000000002</v>
      </c>
      <c r="E19" s="689"/>
      <c r="F19" s="689">
        <v>334.596</v>
      </c>
      <c r="G19" s="637" t="str">
        <f t="shared" si="0"/>
        <v/>
      </c>
      <c r="H19" s="215"/>
      <c r="I19" s="231"/>
      <c r="J19" s="216"/>
    </row>
    <row r="20" spans="1:10" ht="14.25" customHeight="1">
      <c r="A20" s="208"/>
      <c r="B20" s="638" t="s">
        <v>105</v>
      </c>
      <c r="C20" s="639" t="s">
        <v>331</v>
      </c>
      <c r="D20" s="690">
        <v>0</v>
      </c>
      <c r="E20" s="690">
        <v>0</v>
      </c>
      <c r="F20" s="690">
        <v>0</v>
      </c>
      <c r="G20" s="640" t="str">
        <f t="shared" si="0"/>
        <v/>
      </c>
      <c r="H20" s="215"/>
      <c r="I20" s="215"/>
      <c r="J20" s="216"/>
    </row>
    <row r="21" spans="1:10" ht="14.25" customHeight="1">
      <c r="A21" s="208"/>
      <c r="B21" s="636" t="s">
        <v>805</v>
      </c>
      <c r="C21" s="636"/>
      <c r="D21" s="689">
        <v>0</v>
      </c>
      <c r="E21" s="689">
        <v>0</v>
      </c>
      <c r="F21" s="689">
        <v>0</v>
      </c>
      <c r="G21" s="637" t="str">
        <f t="shared" si="0"/>
        <v/>
      </c>
      <c r="H21" s="215"/>
      <c r="I21" s="215"/>
      <c r="J21" s="216"/>
    </row>
    <row r="22" spans="1:10" ht="14.25" customHeight="1">
      <c r="A22" s="208"/>
      <c r="B22" s="638" t="s">
        <v>104</v>
      </c>
      <c r="C22" s="639" t="s">
        <v>293</v>
      </c>
      <c r="D22" s="690">
        <v>153.00559999999999</v>
      </c>
      <c r="E22" s="690">
        <v>152.20912000000001</v>
      </c>
      <c r="F22" s="690">
        <v>152.51300000000001</v>
      </c>
      <c r="G22" s="640">
        <f t="shared" si="0"/>
        <v>5.2328007677855393E-3</v>
      </c>
      <c r="H22" s="215"/>
      <c r="I22" s="215"/>
      <c r="J22" s="216"/>
    </row>
    <row r="23" spans="1:10" ht="14.25" customHeight="1">
      <c r="A23" s="208"/>
      <c r="B23" s="638"/>
      <c r="C23" s="639" t="s">
        <v>295</v>
      </c>
      <c r="D23" s="690">
        <v>38.80415</v>
      </c>
      <c r="E23" s="690">
        <v>42.387419999999999</v>
      </c>
      <c r="F23" s="690">
        <v>40.281999999999996</v>
      </c>
      <c r="G23" s="640">
        <f t="shared" si="0"/>
        <v>-8.4536166626796305E-2</v>
      </c>
      <c r="H23" s="215"/>
      <c r="I23" s="215"/>
      <c r="J23" s="216"/>
    </row>
    <row r="24" spans="1:10" s="261" customFormat="1" ht="14.25" customHeight="1">
      <c r="A24" s="208"/>
      <c r="B24" s="636" t="s">
        <v>806</v>
      </c>
      <c r="C24" s="636"/>
      <c r="D24" s="689">
        <v>191.80975000000001</v>
      </c>
      <c r="E24" s="689">
        <v>194.59654</v>
      </c>
      <c r="F24" s="689">
        <v>192.79400000000001</v>
      </c>
      <c r="G24" s="637">
        <f t="shared" si="0"/>
        <v>-1.4320860997836804E-2</v>
      </c>
      <c r="H24" s="215"/>
      <c r="I24" s="215"/>
      <c r="J24" s="216"/>
    </row>
    <row r="25" spans="1:10" s="261" customFormat="1" ht="14.25" customHeight="1">
      <c r="A25" s="208"/>
      <c r="B25" s="638" t="s">
        <v>107</v>
      </c>
      <c r="C25" s="639" t="s">
        <v>430</v>
      </c>
      <c r="D25" s="690">
        <v>3.0009000000000001</v>
      </c>
      <c r="E25" s="690">
        <v>3.0024999999999999</v>
      </c>
      <c r="F25" s="690">
        <v>0</v>
      </c>
      <c r="G25" s="640">
        <f t="shared" si="0"/>
        <v>-5.3288925895078609E-4</v>
      </c>
      <c r="H25" s="215"/>
      <c r="I25" s="215"/>
      <c r="J25" s="216"/>
    </row>
    <row r="26" spans="1:10" s="261" customFormat="1" ht="14.25" customHeight="1">
      <c r="A26" s="208"/>
      <c r="B26" s="636" t="s">
        <v>807</v>
      </c>
      <c r="C26" s="636"/>
      <c r="D26" s="689">
        <v>3.0009000000000001</v>
      </c>
      <c r="E26" s="689">
        <v>3.0024999999999999</v>
      </c>
      <c r="F26" s="689">
        <v>0</v>
      </c>
      <c r="G26" s="637">
        <f t="shared" si="0"/>
        <v>-5.3288925895078609E-4</v>
      </c>
      <c r="H26" s="215"/>
      <c r="I26" s="215"/>
      <c r="J26" s="216"/>
    </row>
    <row r="27" spans="1:10" s="261" customFormat="1" ht="14.25" customHeight="1">
      <c r="A27" s="208"/>
      <c r="B27" s="638" t="s">
        <v>106</v>
      </c>
      <c r="C27" s="639" t="s">
        <v>306</v>
      </c>
      <c r="D27" s="690">
        <v>1.57779</v>
      </c>
      <c r="E27" s="690">
        <v>0.86489000000000005</v>
      </c>
      <c r="F27" s="690">
        <v>1.5880000000000001</v>
      </c>
      <c r="G27" s="640">
        <f t="shared" si="0"/>
        <v>0.82426666974991036</v>
      </c>
      <c r="H27" s="215"/>
      <c r="I27" s="215"/>
      <c r="J27" s="216"/>
    </row>
    <row r="28" spans="1:10" s="261" customFormat="1" ht="14.25" customHeight="1">
      <c r="A28" s="208"/>
      <c r="B28" s="638"/>
      <c r="C28" s="639" t="s">
        <v>307</v>
      </c>
      <c r="D28" s="690">
        <v>0.36141000000000001</v>
      </c>
      <c r="E28" s="690">
        <v>0.55698000000000003</v>
      </c>
      <c r="F28" s="690">
        <v>0.56999999999999995</v>
      </c>
      <c r="G28" s="640">
        <f t="shared" si="0"/>
        <v>-0.35112571367014977</v>
      </c>
      <c r="H28" s="215"/>
      <c r="I28" s="215"/>
      <c r="J28" s="216"/>
    </row>
    <row r="29" spans="1:10" s="261" customFormat="1" ht="14.25" customHeight="1">
      <c r="A29" s="208"/>
      <c r="B29" s="638"/>
      <c r="C29" s="639" t="s">
        <v>308</v>
      </c>
      <c r="D29" s="690">
        <v>2.0190600000000001</v>
      </c>
      <c r="E29" s="690">
        <v>4.2030399999999997</v>
      </c>
      <c r="F29" s="690">
        <v>4.532</v>
      </c>
      <c r="G29" s="640">
        <f t="shared" si="0"/>
        <v>-0.51961913281815064</v>
      </c>
      <c r="H29" s="215"/>
      <c r="I29" s="215"/>
      <c r="J29" s="216"/>
    </row>
    <row r="30" spans="1:10" s="261" customFormat="1" ht="14.25" customHeight="1">
      <c r="A30" s="208"/>
      <c r="B30" s="638"/>
      <c r="C30" s="639" t="s">
        <v>309</v>
      </c>
      <c r="D30" s="690">
        <v>13.26966</v>
      </c>
      <c r="E30" s="690">
        <v>14.68957</v>
      </c>
      <c r="F30" s="690">
        <v>11.025</v>
      </c>
      <c r="G30" s="640">
        <f t="shared" si="0"/>
        <v>-9.6661100358962138E-2</v>
      </c>
      <c r="H30" s="215"/>
      <c r="I30" s="215"/>
      <c r="J30" s="216"/>
    </row>
    <row r="31" spans="1:10" s="261" customFormat="1" ht="14.25" customHeight="1">
      <c r="A31" s="208"/>
      <c r="B31" s="638"/>
      <c r="C31" s="639" t="s">
        <v>310</v>
      </c>
      <c r="D31" s="690">
        <v>132.15036000000001</v>
      </c>
      <c r="E31" s="690">
        <v>96.101870000000005</v>
      </c>
      <c r="F31" s="690">
        <v>59.963000000000001</v>
      </c>
      <c r="G31" s="640">
        <f t="shared" si="0"/>
        <v>0.37510706087196843</v>
      </c>
      <c r="H31" s="215"/>
      <c r="I31" s="215"/>
      <c r="J31" s="216"/>
    </row>
    <row r="32" spans="1:10" s="261" customFormat="1" ht="15">
      <c r="A32" s="208"/>
      <c r="B32" s="638"/>
      <c r="C32" s="639" t="s">
        <v>311</v>
      </c>
      <c r="D32" s="690">
        <v>5.7289099999999999</v>
      </c>
      <c r="E32" s="690">
        <v>8.2175100000000008</v>
      </c>
      <c r="F32" s="690">
        <v>5.452</v>
      </c>
      <c r="G32" s="640">
        <f t="shared" si="0"/>
        <v>-0.30284112827364984</v>
      </c>
      <c r="H32" s="215"/>
      <c r="I32" s="215"/>
      <c r="J32" s="231"/>
    </row>
    <row r="33" spans="1:10" s="261" customFormat="1" ht="15">
      <c r="A33" s="208"/>
      <c r="B33" s="638"/>
      <c r="C33" s="639" t="s">
        <v>421</v>
      </c>
      <c r="D33" s="690">
        <v>9.8150999999999993</v>
      </c>
      <c r="E33" s="690">
        <v>9.4862300000000008</v>
      </c>
      <c r="F33" s="690">
        <v>4.9829999999999997</v>
      </c>
      <c r="G33" s="640">
        <f t="shared" si="0"/>
        <v>3.4668145301136377E-2</v>
      </c>
      <c r="H33" s="215"/>
      <c r="I33" s="215"/>
      <c r="J33" s="231"/>
    </row>
    <row r="34" spans="1:10" s="261" customFormat="1" ht="15">
      <c r="A34" s="208"/>
      <c r="B34" s="638"/>
      <c r="C34" s="639" t="s">
        <v>422</v>
      </c>
      <c r="D34" s="690"/>
      <c r="E34" s="690">
        <v>0</v>
      </c>
      <c r="F34" s="690">
        <v>0</v>
      </c>
      <c r="G34" s="640" t="str">
        <f t="shared" si="0"/>
        <v/>
      </c>
      <c r="H34" s="215"/>
      <c r="I34" s="215"/>
      <c r="J34" s="231"/>
    </row>
    <row r="35" spans="1:10" s="261" customFormat="1" ht="15">
      <c r="A35" s="208"/>
      <c r="B35" s="638"/>
      <c r="C35" s="639" t="s">
        <v>423</v>
      </c>
      <c r="D35" s="690">
        <v>16.007989999999999</v>
      </c>
      <c r="E35" s="690">
        <v>16.98621</v>
      </c>
      <c r="F35" s="690">
        <v>13.2</v>
      </c>
      <c r="G35" s="640">
        <f t="shared" si="0"/>
        <v>-5.7589067837969798E-2</v>
      </c>
      <c r="H35" s="215"/>
      <c r="I35" s="215"/>
      <c r="J35" s="231"/>
    </row>
    <row r="36" spans="1:10" s="261" customFormat="1" ht="15">
      <c r="A36" s="208"/>
      <c r="B36" s="638"/>
      <c r="C36" s="639" t="s">
        <v>312</v>
      </c>
      <c r="D36" s="690">
        <v>68.306250000000006</v>
      </c>
      <c r="E36" s="690">
        <v>70.06474</v>
      </c>
      <c r="F36" s="690">
        <v>68.143000000000001</v>
      </c>
      <c r="G36" s="640">
        <f t="shared" si="0"/>
        <v>-2.5098073581661717E-2</v>
      </c>
      <c r="H36" s="215"/>
      <c r="I36" s="215"/>
      <c r="J36" s="231"/>
    </row>
    <row r="37" spans="1:10" s="261" customFormat="1" ht="15">
      <c r="A37" s="208"/>
      <c r="B37" s="636" t="s">
        <v>424</v>
      </c>
      <c r="C37" s="636"/>
      <c r="D37" s="689">
        <v>249.23652999999999</v>
      </c>
      <c r="E37" s="689">
        <v>221.17104</v>
      </c>
      <c r="F37" s="689">
        <v>169.45500000000001</v>
      </c>
      <c r="G37" s="637">
        <f t="shared" si="0"/>
        <v>0.12689495876132773</v>
      </c>
      <c r="H37" s="215"/>
      <c r="I37" s="215"/>
      <c r="J37" s="231"/>
    </row>
    <row r="38" spans="1:10" s="261" customFormat="1" ht="15">
      <c r="A38" s="208"/>
      <c r="B38" s="638" t="s">
        <v>108</v>
      </c>
      <c r="C38" s="639" t="s">
        <v>327</v>
      </c>
      <c r="D38" s="690">
        <v>4.2699999999999996</v>
      </c>
      <c r="E38" s="690">
        <v>5.01</v>
      </c>
      <c r="F38" s="690">
        <v>5.24</v>
      </c>
      <c r="G38" s="640">
        <f t="shared" si="0"/>
        <v>-0.14770459081836329</v>
      </c>
      <c r="H38" s="215"/>
      <c r="I38" s="215"/>
      <c r="J38" s="231"/>
    </row>
    <row r="39" spans="1:10" s="261" customFormat="1" ht="15">
      <c r="A39" s="208"/>
      <c r="B39" s="636" t="s">
        <v>808</v>
      </c>
      <c r="C39" s="636"/>
      <c r="D39" s="689">
        <v>4.2699999999999996</v>
      </c>
      <c r="E39" s="689">
        <v>5.01</v>
      </c>
      <c r="F39" s="689">
        <v>5.24</v>
      </c>
      <c r="G39" s="637">
        <f t="shared" si="0"/>
        <v>-0.14770459081836329</v>
      </c>
      <c r="H39" s="215"/>
      <c r="I39" s="215"/>
      <c r="J39" s="231"/>
    </row>
    <row r="40" spans="1:10" s="555" customFormat="1" ht="15">
      <c r="A40" s="208"/>
      <c r="B40" s="638" t="s">
        <v>809</v>
      </c>
      <c r="C40" s="639" t="s">
        <v>431</v>
      </c>
      <c r="D40" s="690">
        <v>17.66188</v>
      </c>
      <c r="E40" s="690">
        <v>20.090319999999998</v>
      </c>
      <c r="F40" s="690">
        <v>17.62</v>
      </c>
      <c r="G40" s="640">
        <f t="shared" si="0"/>
        <v>-0.12087612342660536</v>
      </c>
      <c r="H40" s="696"/>
      <c r="I40" s="210"/>
      <c r="J40" s="210"/>
    </row>
    <row r="41" spans="1:10" s="555" customFormat="1" ht="15">
      <c r="A41" s="208"/>
      <c r="B41" s="638"/>
      <c r="C41" s="639" t="s">
        <v>432</v>
      </c>
      <c r="D41" s="690">
        <v>20.060120000000001</v>
      </c>
      <c r="E41" s="690">
        <v>20.065000000000001</v>
      </c>
      <c r="F41" s="690">
        <v>20.026</v>
      </c>
      <c r="G41" s="640">
        <f t="shared" si="0"/>
        <v>-2.4320956890111489E-4</v>
      </c>
      <c r="H41" s="696"/>
      <c r="I41" s="210"/>
      <c r="J41" s="210"/>
    </row>
    <row r="42" spans="1:10" s="555" customFormat="1" ht="15">
      <c r="A42" s="208"/>
      <c r="B42" s="636" t="s">
        <v>810</v>
      </c>
      <c r="C42" s="636"/>
      <c r="D42" s="689">
        <v>37.722000000000001</v>
      </c>
      <c r="E42" s="689">
        <v>40.155320000000003</v>
      </c>
      <c r="F42" s="689">
        <v>37.646000000000001</v>
      </c>
      <c r="G42" s="637">
        <f t="shared" si="0"/>
        <v>-6.0597699134261718E-2</v>
      </c>
      <c r="H42" s="696"/>
      <c r="I42" s="210"/>
      <c r="J42" s="210"/>
    </row>
    <row r="43" spans="1:10" s="555" customFormat="1" ht="15">
      <c r="A43" s="208"/>
      <c r="B43" s="638" t="s">
        <v>110</v>
      </c>
      <c r="C43" s="639" t="s">
        <v>316</v>
      </c>
      <c r="D43" s="690">
        <v>169.55522999999999</v>
      </c>
      <c r="E43" s="690">
        <v>166.86519000000001</v>
      </c>
      <c r="F43" s="690">
        <v>169.76300000000001</v>
      </c>
      <c r="G43" s="640">
        <f t="shared" si="0"/>
        <v>1.6121037587288223E-2</v>
      </c>
      <c r="H43" s="696"/>
      <c r="I43" s="210"/>
      <c r="J43" s="210"/>
    </row>
    <row r="44" spans="1:10" s="555" customFormat="1" ht="15">
      <c r="A44" s="208"/>
      <c r="B44" s="638"/>
      <c r="C44" s="639" t="s">
        <v>864</v>
      </c>
      <c r="D44" s="690"/>
      <c r="E44" s="690">
        <v>0</v>
      </c>
      <c r="F44" s="690"/>
      <c r="G44" s="640" t="str">
        <f t="shared" si="0"/>
        <v/>
      </c>
      <c r="H44" s="696"/>
      <c r="I44" s="210"/>
      <c r="J44" s="210"/>
    </row>
    <row r="45" spans="1:10" s="555" customFormat="1" ht="15">
      <c r="A45" s="208"/>
      <c r="B45" s="638"/>
      <c r="C45" s="639" t="s">
        <v>865</v>
      </c>
      <c r="D45" s="690"/>
      <c r="E45" s="690">
        <v>0</v>
      </c>
      <c r="F45" s="690"/>
      <c r="G45" s="640" t="str">
        <f t="shared" si="0"/>
        <v/>
      </c>
      <c r="H45" s="696"/>
      <c r="I45" s="210"/>
      <c r="J45" s="210"/>
    </row>
    <row r="46" spans="1:10" s="555" customFormat="1" ht="15">
      <c r="A46" s="208"/>
      <c r="B46" s="636" t="s">
        <v>425</v>
      </c>
      <c r="C46" s="636"/>
      <c r="D46" s="689">
        <v>169.55522999999999</v>
      </c>
      <c r="E46" s="689">
        <v>166.86519000000001</v>
      </c>
      <c r="F46" s="689">
        <v>169.76300000000001</v>
      </c>
      <c r="G46" s="637">
        <f t="shared" si="0"/>
        <v>1.6121037587288223E-2</v>
      </c>
      <c r="H46" s="696"/>
      <c r="I46" s="210"/>
      <c r="J46" s="210"/>
    </row>
    <row r="47" spans="1:10" s="555" customFormat="1" ht="15">
      <c r="A47" s="208"/>
      <c r="B47" s="638" t="s">
        <v>112</v>
      </c>
      <c r="C47" s="639" t="s">
        <v>313</v>
      </c>
      <c r="D47" s="690">
        <v>17.585999999999999</v>
      </c>
      <c r="E47" s="690">
        <v>17.478000000000002</v>
      </c>
      <c r="F47" s="690">
        <v>17.934000000000001</v>
      </c>
      <c r="G47" s="640">
        <f t="shared" si="0"/>
        <v>6.1791967044282359E-3</v>
      </c>
      <c r="H47" s="696"/>
      <c r="I47" s="210"/>
      <c r="J47" s="210"/>
    </row>
    <row r="48" spans="1:10" s="555" customFormat="1" ht="15">
      <c r="A48" s="208"/>
      <c r="B48" s="638"/>
      <c r="C48" s="639" t="s">
        <v>426</v>
      </c>
      <c r="D48" s="690">
        <v>10.368</v>
      </c>
      <c r="E48" s="690">
        <v>10.103999999999999</v>
      </c>
      <c r="F48" s="690">
        <v>10.11</v>
      </c>
      <c r="G48" s="640">
        <f t="shared" si="0"/>
        <v>2.6128266033254244E-2</v>
      </c>
      <c r="H48" s="696"/>
      <c r="I48" s="210"/>
      <c r="J48" s="210"/>
    </row>
    <row r="49" spans="1:10" s="555" customFormat="1" ht="15">
      <c r="A49" s="208"/>
      <c r="B49" s="638"/>
      <c r="C49" s="639" t="s">
        <v>314</v>
      </c>
      <c r="D49" s="690">
        <v>11.25409</v>
      </c>
      <c r="E49" s="690">
        <v>22.565460000000002</v>
      </c>
      <c r="F49" s="690">
        <v>21.638000000000002</v>
      </c>
      <c r="G49" s="640">
        <f t="shared" si="0"/>
        <v>-0.5012691963735727</v>
      </c>
      <c r="H49" s="696"/>
      <c r="I49" s="210"/>
      <c r="J49" s="210"/>
    </row>
    <row r="50" spans="1:10" s="555" customFormat="1" ht="15">
      <c r="A50" s="208"/>
      <c r="B50" s="636" t="s">
        <v>427</v>
      </c>
      <c r="C50" s="636"/>
      <c r="D50" s="689">
        <v>39.208089999999999</v>
      </c>
      <c r="E50" s="689">
        <v>50.147460000000002</v>
      </c>
      <c r="F50" s="689">
        <v>49.682000000000002</v>
      </c>
      <c r="G50" s="637">
        <f t="shared" si="0"/>
        <v>-0.21814404956901112</v>
      </c>
      <c r="H50" s="696"/>
      <c r="I50" s="210"/>
      <c r="J50" s="210"/>
    </row>
    <row r="51" spans="1:10" s="555" customFormat="1" ht="15">
      <c r="A51" s="208"/>
      <c r="B51" s="638" t="s">
        <v>349</v>
      </c>
      <c r="C51" s="639" t="s">
        <v>288</v>
      </c>
      <c r="D51" s="690">
        <v>650.64239999999995</v>
      </c>
      <c r="E51" s="690">
        <v>656.99040000000002</v>
      </c>
      <c r="F51" s="690">
        <v>610.678</v>
      </c>
      <c r="G51" s="640">
        <f t="shared" si="0"/>
        <v>-9.662241640060576E-3</v>
      </c>
      <c r="H51" s="696"/>
      <c r="I51" s="210"/>
      <c r="J51" s="210"/>
    </row>
    <row r="52" spans="1:10" s="555" customFormat="1" ht="15">
      <c r="A52" s="208"/>
      <c r="B52" s="638"/>
      <c r="C52" s="639" t="s">
        <v>289</v>
      </c>
      <c r="D52" s="690">
        <v>212.71871999999999</v>
      </c>
      <c r="E52" s="690">
        <v>217.13471999999999</v>
      </c>
      <c r="F52" s="690">
        <v>202.827</v>
      </c>
      <c r="G52" s="640">
        <f t="shared" si="0"/>
        <v>-2.0337604230221684E-2</v>
      </c>
      <c r="H52" s="696"/>
      <c r="I52" s="210"/>
      <c r="J52" s="210"/>
    </row>
    <row r="53" spans="1:10" s="555" customFormat="1" ht="15">
      <c r="A53" s="210"/>
      <c r="B53" s="638"/>
      <c r="C53" s="639" t="s">
        <v>291</v>
      </c>
      <c r="D53" s="690">
        <v>0</v>
      </c>
      <c r="E53" s="690">
        <v>0</v>
      </c>
      <c r="F53" s="690">
        <v>0</v>
      </c>
      <c r="G53" s="640" t="str">
        <f t="shared" si="0"/>
        <v/>
      </c>
      <c r="H53" s="696"/>
      <c r="I53" s="210"/>
      <c r="J53" s="210"/>
    </row>
    <row r="54" spans="1:10" s="555" customFormat="1" ht="15">
      <c r="A54" s="210"/>
      <c r="B54" s="636" t="s">
        <v>429</v>
      </c>
      <c r="C54" s="636"/>
      <c r="D54" s="689">
        <v>863.36112000000003</v>
      </c>
      <c r="E54" s="689">
        <v>874.12512000000004</v>
      </c>
      <c r="F54" s="689">
        <v>813.50400000000002</v>
      </c>
      <c r="G54" s="637">
        <f t="shared" si="0"/>
        <v>-1.2314026623557073E-2</v>
      </c>
      <c r="H54" s="696"/>
      <c r="I54" s="210"/>
      <c r="J54" s="210"/>
    </row>
    <row r="55" spans="1:10" s="555" customFormat="1" ht="15">
      <c r="A55" s="210"/>
      <c r="B55" s="638" t="s">
        <v>811</v>
      </c>
      <c r="C55" s="639" t="s">
        <v>296</v>
      </c>
      <c r="D55" s="690">
        <v>46.043089999999999</v>
      </c>
      <c r="E55" s="690">
        <v>78.960290000000001</v>
      </c>
      <c r="F55" s="690">
        <v>73.263999999999996</v>
      </c>
      <c r="G55" s="640">
        <f t="shared" si="0"/>
        <v>-0.41688296737511987</v>
      </c>
      <c r="H55" s="696"/>
      <c r="I55" s="210"/>
      <c r="J55" s="210"/>
    </row>
    <row r="56" spans="1:10" s="555" customFormat="1" ht="15">
      <c r="A56" s="210"/>
      <c r="B56" s="638"/>
      <c r="C56" s="639" t="s">
        <v>298</v>
      </c>
      <c r="D56" s="690">
        <v>0</v>
      </c>
      <c r="E56" s="690">
        <v>30.606020000000001</v>
      </c>
      <c r="F56" s="690">
        <v>0</v>
      </c>
      <c r="G56" s="640">
        <f t="shared" si="0"/>
        <v>-1</v>
      </c>
      <c r="H56" s="696"/>
      <c r="I56" s="210"/>
      <c r="J56" s="210"/>
    </row>
    <row r="57" spans="1:10" s="555" customFormat="1" ht="15">
      <c r="A57" s="210"/>
      <c r="B57" s="638"/>
      <c r="C57" s="639" t="s">
        <v>297</v>
      </c>
      <c r="D57" s="690">
        <v>230.95319000000001</v>
      </c>
      <c r="E57" s="690">
        <v>75.910480000000007</v>
      </c>
      <c r="F57" s="690">
        <v>256.41300000000001</v>
      </c>
      <c r="G57" s="640">
        <f t="shared" si="0"/>
        <v>2.0424414389159438</v>
      </c>
      <c r="H57" s="696"/>
      <c r="I57" s="210"/>
      <c r="J57" s="210"/>
    </row>
    <row r="58" spans="1:10" s="555" customFormat="1" ht="15">
      <c r="A58" s="210"/>
      <c r="B58" s="638"/>
      <c r="C58" s="639" t="s">
        <v>299</v>
      </c>
      <c r="D58" s="690">
        <v>131.67188999999999</v>
      </c>
      <c r="E58" s="690">
        <v>119.66609</v>
      </c>
      <c r="F58" s="690">
        <v>132.892</v>
      </c>
      <c r="G58" s="640">
        <f t="shared" si="0"/>
        <v>0.10032750297097537</v>
      </c>
      <c r="H58" s="696"/>
      <c r="I58" s="210"/>
      <c r="J58" s="210"/>
    </row>
    <row r="59" spans="1:10" s="555" customFormat="1" ht="15">
      <c r="A59" s="210"/>
      <c r="B59" s="638"/>
      <c r="C59" s="639" t="s">
        <v>300</v>
      </c>
      <c r="D59" s="690">
        <v>47.868209999999998</v>
      </c>
      <c r="E59" s="690">
        <v>68.347229999999996</v>
      </c>
      <c r="F59" s="690">
        <v>64.405000000000001</v>
      </c>
      <c r="G59" s="640">
        <f t="shared" si="0"/>
        <v>-0.29963204068401894</v>
      </c>
      <c r="H59" s="696"/>
      <c r="I59" s="210"/>
      <c r="J59" s="210"/>
    </row>
    <row r="60" spans="1:10" s="555" customFormat="1" ht="15">
      <c r="A60" s="210"/>
      <c r="B60" s="638"/>
      <c r="C60" s="639" t="s">
        <v>436</v>
      </c>
      <c r="D60" s="690">
        <v>0</v>
      </c>
      <c r="E60" s="690">
        <v>44.351529999999997</v>
      </c>
      <c r="F60" s="690">
        <v>0</v>
      </c>
      <c r="G60" s="640">
        <f t="shared" si="0"/>
        <v>-1</v>
      </c>
      <c r="H60" s="696"/>
      <c r="I60" s="210"/>
      <c r="J60" s="210"/>
    </row>
    <row r="61" spans="1:10" s="555" customFormat="1" ht="15">
      <c r="A61" s="210"/>
      <c r="B61" s="638"/>
      <c r="C61" s="639" t="s">
        <v>437</v>
      </c>
      <c r="D61" s="690">
        <v>0</v>
      </c>
      <c r="E61" s="690">
        <v>174.07410999999999</v>
      </c>
      <c r="F61" s="690">
        <v>132.87799999999999</v>
      </c>
      <c r="G61" s="640">
        <f t="shared" si="0"/>
        <v>-1</v>
      </c>
      <c r="H61" s="696"/>
      <c r="I61" s="210"/>
      <c r="J61" s="210"/>
    </row>
    <row r="62" spans="1:10" s="555" customFormat="1" ht="15">
      <c r="A62" s="210"/>
      <c r="B62" s="638"/>
      <c r="C62" s="639" t="s">
        <v>292</v>
      </c>
      <c r="D62" s="690">
        <v>73.894069999999999</v>
      </c>
      <c r="E62" s="690">
        <v>449.13046000000003</v>
      </c>
      <c r="F62" s="690">
        <v>73.697000000000003</v>
      </c>
      <c r="G62" s="640">
        <f t="shared" si="0"/>
        <v>-0.83547303827934538</v>
      </c>
      <c r="H62" s="696"/>
      <c r="I62" s="210"/>
      <c r="J62" s="210"/>
    </row>
    <row r="63" spans="1:10" s="555" customFormat="1" ht="15">
      <c r="A63" s="210"/>
      <c r="B63" s="636" t="s">
        <v>812</v>
      </c>
      <c r="C63" s="636"/>
      <c r="D63" s="689">
        <v>530.43044999999995</v>
      </c>
      <c r="E63" s="689">
        <v>1041.04621</v>
      </c>
      <c r="F63" s="689">
        <v>733.54899999999998</v>
      </c>
      <c r="G63" s="637">
        <f t="shared" si="0"/>
        <v>-0.49048328027629051</v>
      </c>
      <c r="H63" s="696"/>
      <c r="I63" s="210"/>
      <c r="J63" s="210"/>
    </row>
    <row r="64" spans="1:10" s="555" customFormat="1" ht="15">
      <c r="A64" s="210"/>
      <c r="B64" s="638" t="s">
        <v>347</v>
      </c>
      <c r="C64" s="639" t="s">
        <v>866</v>
      </c>
      <c r="D64" s="690"/>
      <c r="E64" s="690">
        <v>83.510230000000007</v>
      </c>
      <c r="F64" s="690">
        <v>0</v>
      </c>
      <c r="G64" s="640">
        <f t="shared" si="0"/>
        <v>-1</v>
      </c>
      <c r="H64" s="696"/>
      <c r="I64" s="210"/>
      <c r="J64" s="210"/>
    </row>
    <row r="65" spans="1:10" s="555" customFormat="1" ht="15">
      <c r="A65" s="210"/>
      <c r="B65" s="638"/>
      <c r="C65" s="639" t="s">
        <v>813</v>
      </c>
      <c r="D65" s="690">
        <v>0</v>
      </c>
      <c r="E65" s="690"/>
      <c r="F65" s="690">
        <v>0</v>
      </c>
      <c r="G65" s="640" t="str">
        <f t="shared" si="0"/>
        <v/>
      </c>
      <c r="H65" s="696"/>
      <c r="I65" s="210"/>
      <c r="J65" s="210"/>
    </row>
    <row r="66" spans="1:10" s="555" customFormat="1" ht="15">
      <c r="A66" s="210"/>
      <c r="B66" s="638"/>
      <c r="C66" s="639" t="s">
        <v>438</v>
      </c>
      <c r="D66" s="690">
        <v>84.227099999999993</v>
      </c>
      <c r="E66" s="690"/>
      <c r="F66" s="690">
        <v>64.540000000000006</v>
      </c>
      <c r="G66" s="640" t="str">
        <f t="shared" si="0"/>
        <v/>
      </c>
      <c r="H66" s="696"/>
      <c r="I66" s="210"/>
      <c r="J66" s="210"/>
    </row>
    <row r="67" spans="1:10" s="555" customFormat="1" ht="15">
      <c r="A67" s="210"/>
      <c r="B67" s="638"/>
      <c r="C67" s="639" t="s">
        <v>439</v>
      </c>
      <c r="D67" s="690">
        <v>0</v>
      </c>
      <c r="E67" s="690">
        <v>0</v>
      </c>
      <c r="F67" s="690">
        <v>0</v>
      </c>
      <c r="G67" s="640" t="str">
        <f t="shared" si="0"/>
        <v/>
      </c>
      <c r="H67" s="696"/>
      <c r="I67" s="210"/>
      <c r="J67" s="210"/>
    </row>
    <row r="68" spans="1:10" s="555" customFormat="1" ht="15">
      <c r="A68" s="210"/>
      <c r="B68" s="636" t="s">
        <v>814</v>
      </c>
      <c r="C68" s="636"/>
      <c r="D68" s="689">
        <v>84.227099999999993</v>
      </c>
      <c r="E68" s="689">
        <v>83.510230000000007</v>
      </c>
      <c r="F68" s="689">
        <v>64.540000000000006</v>
      </c>
      <c r="G68" s="637">
        <f t="shared" si="0"/>
        <v>8.5842177658950192E-3</v>
      </c>
      <c r="H68" s="696"/>
      <c r="I68" s="210"/>
      <c r="J68" s="210"/>
    </row>
    <row r="69" spans="1:10" s="555" customFormat="1" ht="15">
      <c r="A69" s="210"/>
      <c r="B69" s="638" t="s">
        <v>115</v>
      </c>
      <c r="C69" s="639" t="s">
        <v>441</v>
      </c>
      <c r="D69" s="690">
        <v>0</v>
      </c>
      <c r="E69" s="690">
        <v>50.449779999999997</v>
      </c>
      <c r="F69" s="690">
        <v>15.36</v>
      </c>
      <c r="G69" s="640">
        <f t="shared" si="0"/>
        <v>-1</v>
      </c>
      <c r="H69" s="696"/>
      <c r="I69" s="210"/>
      <c r="J69" s="210"/>
    </row>
    <row r="70" spans="1:10" s="555" customFormat="1" ht="15">
      <c r="A70" s="210"/>
      <c r="B70" s="638"/>
      <c r="C70" s="639" t="s">
        <v>442</v>
      </c>
      <c r="D70" s="690">
        <v>0</v>
      </c>
      <c r="E70" s="690">
        <v>13.795920000000001</v>
      </c>
      <c r="F70" s="690">
        <v>0</v>
      </c>
      <c r="G70" s="640">
        <f t="shared" si="0"/>
        <v>-1</v>
      </c>
      <c r="H70" s="696"/>
      <c r="I70" s="210"/>
      <c r="J70" s="210"/>
    </row>
    <row r="71" spans="1:10" s="555" customFormat="1" ht="15">
      <c r="A71" s="210"/>
      <c r="B71" s="636" t="s">
        <v>815</v>
      </c>
      <c r="C71" s="636"/>
      <c r="D71" s="689">
        <v>0</v>
      </c>
      <c r="E71" s="689">
        <v>64.245699999999999</v>
      </c>
      <c r="F71" s="689">
        <v>15.36</v>
      </c>
      <c r="G71" s="637">
        <f t="shared" si="0"/>
        <v>-1</v>
      </c>
      <c r="H71" s="696"/>
      <c r="I71" s="210"/>
      <c r="J71" s="210"/>
    </row>
    <row r="72" spans="1:10" s="555" customFormat="1" ht="15">
      <c r="A72" s="210"/>
      <c r="B72" s="638" t="s">
        <v>305</v>
      </c>
      <c r="C72" s="639" t="s">
        <v>332</v>
      </c>
      <c r="D72" s="690">
        <v>108.2291</v>
      </c>
      <c r="E72" s="690">
        <v>110.23657</v>
      </c>
      <c r="F72" s="690">
        <v>108.767</v>
      </c>
      <c r="G72" s="640">
        <f t="shared" si="0"/>
        <v>-1.8210562973793532E-2</v>
      </c>
      <c r="H72" s="696"/>
      <c r="I72" s="210"/>
      <c r="J72" s="210"/>
    </row>
    <row r="73" spans="1:10" s="555" customFormat="1" ht="15">
      <c r="A73" s="210"/>
      <c r="B73" s="638"/>
      <c r="C73" s="639" t="s">
        <v>443</v>
      </c>
      <c r="D73" s="690">
        <v>130.89972</v>
      </c>
      <c r="E73" s="690">
        <v>131.40109000000001</v>
      </c>
      <c r="F73" s="690">
        <v>129.89699999999999</v>
      </c>
      <c r="G73" s="640">
        <f t="shared" ref="G73:G109" si="1">+IF(E73=0,"",D73/E73-1)</f>
        <v>-3.8155695664321421E-3</v>
      </c>
      <c r="H73" s="696"/>
      <c r="I73" s="210"/>
      <c r="J73" s="210"/>
    </row>
    <row r="74" spans="1:10" s="555" customFormat="1" ht="15">
      <c r="A74" s="210"/>
      <c r="B74" s="638"/>
      <c r="C74" s="639" t="s">
        <v>444</v>
      </c>
      <c r="D74" s="690">
        <v>647.66201000000001</v>
      </c>
      <c r="E74" s="690">
        <v>742.71094000000005</v>
      </c>
      <c r="F74" s="690">
        <v>495.96300000000002</v>
      </c>
      <c r="G74" s="640">
        <f t="shared" si="1"/>
        <v>-0.12797566978076291</v>
      </c>
      <c r="H74" s="696"/>
      <c r="I74" s="210"/>
      <c r="J74" s="210"/>
    </row>
    <row r="75" spans="1:10" s="555" customFormat="1" ht="15">
      <c r="A75" s="210"/>
      <c r="B75" s="638"/>
      <c r="C75" s="639" t="s">
        <v>338</v>
      </c>
      <c r="D75" s="690">
        <v>0</v>
      </c>
      <c r="E75" s="690"/>
      <c r="F75" s="690">
        <v>0</v>
      </c>
      <c r="G75" s="640" t="str">
        <f t="shared" si="1"/>
        <v/>
      </c>
      <c r="H75" s="696"/>
      <c r="I75" s="210"/>
      <c r="J75" s="210"/>
    </row>
    <row r="76" spans="1:10" s="555" customFormat="1" ht="15">
      <c r="A76" s="210"/>
      <c r="B76" s="638"/>
      <c r="C76" s="639" t="s">
        <v>445</v>
      </c>
      <c r="D76" s="690">
        <v>0</v>
      </c>
      <c r="E76" s="690">
        <v>72.692369999999997</v>
      </c>
      <c r="F76" s="690">
        <v>0</v>
      </c>
      <c r="G76" s="640">
        <f t="shared" si="1"/>
        <v>-1</v>
      </c>
      <c r="H76" s="696"/>
      <c r="I76" s="210"/>
      <c r="J76" s="210"/>
    </row>
    <row r="77" spans="1:10" s="555" customFormat="1" ht="15">
      <c r="A77" s="210"/>
      <c r="B77" s="638"/>
      <c r="C77" s="639" t="s">
        <v>446</v>
      </c>
      <c r="D77" s="690">
        <v>130.2525</v>
      </c>
      <c r="E77" s="690">
        <v>0</v>
      </c>
      <c r="F77" s="690">
        <v>130.161</v>
      </c>
      <c r="G77" s="640" t="str">
        <f t="shared" si="1"/>
        <v/>
      </c>
      <c r="H77" s="696"/>
      <c r="I77" s="210"/>
      <c r="J77" s="210"/>
    </row>
    <row r="78" spans="1:10" s="555" customFormat="1" ht="15">
      <c r="A78" s="210"/>
      <c r="B78" s="638"/>
      <c r="C78" s="639" t="s">
        <v>345</v>
      </c>
      <c r="D78" s="690">
        <v>0</v>
      </c>
      <c r="E78" s="690"/>
      <c r="F78" s="690">
        <v>0</v>
      </c>
      <c r="G78" s="640" t="str">
        <f t="shared" si="1"/>
        <v/>
      </c>
      <c r="H78" s="696"/>
      <c r="I78" s="210"/>
      <c r="J78" s="210"/>
    </row>
    <row r="79" spans="1:10" s="555" customFormat="1" ht="15">
      <c r="A79" s="210"/>
      <c r="B79" s="638"/>
      <c r="C79" s="639" t="s">
        <v>447</v>
      </c>
      <c r="D79" s="690">
        <v>0</v>
      </c>
      <c r="E79" s="690">
        <v>0</v>
      </c>
      <c r="F79" s="690">
        <v>0</v>
      </c>
      <c r="G79" s="640" t="str">
        <f t="shared" si="1"/>
        <v/>
      </c>
      <c r="H79" s="696"/>
      <c r="I79" s="210"/>
      <c r="J79" s="210"/>
    </row>
    <row r="80" spans="1:10" s="555" customFormat="1" ht="15">
      <c r="A80" s="210"/>
      <c r="B80" s="636" t="s">
        <v>448</v>
      </c>
      <c r="C80" s="636"/>
      <c r="D80" s="689">
        <v>1017.04333</v>
      </c>
      <c r="E80" s="689">
        <v>1057.04097</v>
      </c>
      <c r="F80" s="689">
        <v>864.78899999999999</v>
      </c>
      <c r="G80" s="637">
        <f t="shared" si="1"/>
        <v>-3.7839252342319329E-2</v>
      </c>
      <c r="H80" s="696"/>
      <c r="I80" s="210"/>
      <c r="J80" s="210"/>
    </row>
    <row r="81" spans="1:10" s="555" customFormat="1" ht="15">
      <c r="A81" s="210"/>
      <c r="B81" s="638" t="s">
        <v>816</v>
      </c>
      <c r="C81" s="639" t="s">
        <v>449</v>
      </c>
      <c r="D81" s="690">
        <v>549.01656000000003</v>
      </c>
      <c r="E81" s="690">
        <v>271.25488999999999</v>
      </c>
      <c r="F81" s="690">
        <v>545.35299999999995</v>
      </c>
      <c r="G81" s="640">
        <f t="shared" si="1"/>
        <v>1.0239876965904653</v>
      </c>
      <c r="H81" s="696"/>
      <c r="I81" s="210"/>
      <c r="J81" s="210"/>
    </row>
    <row r="82" spans="1:10" s="555" customFormat="1" ht="15">
      <c r="A82" s="210"/>
      <c r="B82" s="636" t="s">
        <v>817</v>
      </c>
      <c r="C82" s="636"/>
      <c r="D82" s="689">
        <v>549.01656000000003</v>
      </c>
      <c r="E82" s="689">
        <v>271.25488999999999</v>
      </c>
      <c r="F82" s="689">
        <v>545.35299999999995</v>
      </c>
      <c r="G82" s="637">
        <f t="shared" si="1"/>
        <v>1.0239876965904653</v>
      </c>
      <c r="H82" s="696"/>
      <c r="I82" s="210"/>
      <c r="J82" s="210"/>
    </row>
    <row r="83" spans="1:10" s="555" customFormat="1" ht="15">
      <c r="A83" s="210"/>
      <c r="B83" s="638" t="s">
        <v>117</v>
      </c>
      <c r="C83" s="639" t="s">
        <v>451</v>
      </c>
      <c r="D83" s="690">
        <v>0</v>
      </c>
      <c r="E83" s="690">
        <v>0</v>
      </c>
      <c r="F83" s="690">
        <v>4.8550000000000004</v>
      </c>
      <c r="G83" s="640" t="str">
        <f t="shared" si="1"/>
        <v/>
      </c>
      <c r="H83" s="696"/>
      <c r="I83" s="210"/>
      <c r="J83" s="210"/>
    </row>
    <row r="84" spans="1:10" s="555" customFormat="1" ht="15">
      <c r="A84" s="210"/>
      <c r="B84" s="636" t="s">
        <v>818</v>
      </c>
      <c r="C84" s="636"/>
      <c r="D84" s="689">
        <v>0</v>
      </c>
      <c r="E84" s="689">
        <v>0</v>
      </c>
      <c r="F84" s="689">
        <v>4.8550000000000004</v>
      </c>
      <c r="G84" s="637" t="str">
        <f t="shared" si="1"/>
        <v/>
      </c>
      <c r="H84" s="696"/>
      <c r="I84" s="210"/>
      <c r="J84" s="210"/>
    </row>
    <row r="85" spans="1:10" s="555" customFormat="1" ht="15">
      <c r="A85" s="210"/>
      <c r="B85" s="638" t="s">
        <v>819</v>
      </c>
      <c r="C85" s="639" t="s">
        <v>452</v>
      </c>
      <c r="D85" s="690">
        <v>0</v>
      </c>
      <c r="E85" s="690">
        <v>0</v>
      </c>
      <c r="F85" s="690">
        <v>0</v>
      </c>
      <c r="G85" s="640" t="str">
        <f t="shared" si="1"/>
        <v/>
      </c>
      <c r="H85" s="696"/>
      <c r="I85" s="210"/>
      <c r="J85" s="210"/>
    </row>
    <row r="86" spans="1:10" s="555" customFormat="1" ht="15">
      <c r="A86" s="210"/>
      <c r="B86" s="636" t="s">
        <v>820</v>
      </c>
      <c r="C86" s="636"/>
      <c r="D86" s="689">
        <v>0</v>
      </c>
      <c r="E86" s="689">
        <v>0</v>
      </c>
      <c r="F86" s="689">
        <v>0</v>
      </c>
      <c r="G86" s="637" t="str">
        <f t="shared" si="1"/>
        <v/>
      </c>
      <c r="H86" s="696"/>
      <c r="I86" s="210"/>
      <c r="J86" s="210"/>
    </row>
    <row r="87" spans="1:10" s="555" customFormat="1" ht="15">
      <c r="A87" s="210"/>
      <c r="B87" s="638" t="s">
        <v>821</v>
      </c>
      <c r="C87" s="639" t="s">
        <v>453</v>
      </c>
      <c r="D87" s="690">
        <v>0</v>
      </c>
      <c r="E87" s="690">
        <v>0</v>
      </c>
      <c r="F87" s="690">
        <v>0</v>
      </c>
      <c r="G87" s="640" t="str">
        <f t="shared" si="1"/>
        <v/>
      </c>
      <c r="H87" s="696"/>
      <c r="I87" s="210"/>
      <c r="J87" s="210"/>
    </row>
    <row r="88" spans="1:10" s="555" customFormat="1" ht="15">
      <c r="A88" s="210"/>
      <c r="B88" s="636" t="s">
        <v>822</v>
      </c>
      <c r="C88" s="636"/>
      <c r="D88" s="689">
        <v>0</v>
      </c>
      <c r="E88" s="689">
        <v>0</v>
      </c>
      <c r="F88" s="689">
        <v>0</v>
      </c>
      <c r="G88" s="637" t="str">
        <f t="shared" si="1"/>
        <v/>
      </c>
      <c r="H88" s="696"/>
      <c r="I88" s="210"/>
      <c r="J88" s="210"/>
    </row>
    <row r="89" spans="1:10" s="555" customFormat="1" ht="15">
      <c r="A89" s="210"/>
      <c r="B89" s="638" t="s">
        <v>118</v>
      </c>
      <c r="C89" s="639" t="s">
        <v>455</v>
      </c>
      <c r="D89" s="690">
        <v>4</v>
      </c>
      <c r="E89" s="690">
        <v>3.2</v>
      </c>
      <c r="F89" s="690">
        <v>2.6469999999999998</v>
      </c>
      <c r="G89" s="640">
        <f t="shared" si="1"/>
        <v>0.25</v>
      </c>
      <c r="H89" s="696"/>
      <c r="I89" s="210"/>
      <c r="J89" s="210"/>
    </row>
    <row r="90" spans="1:10" s="555" customFormat="1" ht="15">
      <c r="A90" s="210"/>
      <c r="B90" s="636" t="s">
        <v>825</v>
      </c>
      <c r="C90" s="636"/>
      <c r="D90" s="689">
        <v>4</v>
      </c>
      <c r="E90" s="689">
        <v>3.2</v>
      </c>
      <c r="F90" s="689">
        <v>2.6469999999999998</v>
      </c>
      <c r="G90" s="637">
        <f t="shared" si="1"/>
        <v>0.25</v>
      </c>
      <c r="H90" s="696"/>
      <c r="I90" s="210"/>
      <c r="J90" s="210"/>
    </row>
    <row r="91" spans="1:10" s="555" customFormat="1" ht="15">
      <c r="A91" s="210"/>
      <c r="B91" s="638" t="s">
        <v>524</v>
      </c>
      <c r="C91" s="639" t="s">
        <v>335</v>
      </c>
      <c r="D91" s="690">
        <v>463.35694999999998</v>
      </c>
      <c r="E91" s="690">
        <v>0</v>
      </c>
      <c r="F91" s="690">
        <v>461.2</v>
      </c>
      <c r="G91" s="640" t="str">
        <f t="shared" si="1"/>
        <v/>
      </c>
      <c r="H91" s="696"/>
      <c r="I91" s="210"/>
      <c r="J91" s="210"/>
    </row>
    <row r="92" spans="1:10" s="555" customFormat="1" ht="15">
      <c r="A92" s="210"/>
      <c r="B92" s="638"/>
      <c r="C92" s="639" t="s">
        <v>434</v>
      </c>
      <c r="D92" s="690">
        <v>6.3163299999999998</v>
      </c>
      <c r="E92" s="690">
        <v>6.3216099999999997</v>
      </c>
      <c r="F92" s="690">
        <v>6.3440000000000003</v>
      </c>
      <c r="G92" s="640">
        <f t="shared" si="1"/>
        <v>-8.3523026570764269E-4</v>
      </c>
      <c r="H92" s="696"/>
      <c r="I92" s="210"/>
      <c r="J92" s="210"/>
    </row>
    <row r="93" spans="1:10" s="555" customFormat="1" ht="15">
      <c r="A93" s="210"/>
      <c r="B93" s="636" t="s">
        <v>826</v>
      </c>
      <c r="C93" s="636"/>
      <c r="D93" s="689">
        <v>469.67327999999998</v>
      </c>
      <c r="E93" s="689">
        <v>6.3216099999999997</v>
      </c>
      <c r="F93" s="689">
        <v>467.54399999999998</v>
      </c>
      <c r="G93" s="637">
        <f t="shared" si="1"/>
        <v>73.296465615563122</v>
      </c>
      <c r="H93" s="696"/>
      <c r="I93" s="210"/>
      <c r="J93" s="210"/>
    </row>
    <row r="94" spans="1:10" s="555" customFormat="1" ht="15">
      <c r="A94" s="210"/>
      <c r="B94" s="638" t="s">
        <v>119</v>
      </c>
      <c r="C94" s="639" t="s">
        <v>294</v>
      </c>
      <c r="D94" s="690">
        <v>19.276</v>
      </c>
      <c r="E94" s="690">
        <v>18.544</v>
      </c>
      <c r="F94" s="690">
        <v>19.228000000000002</v>
      </c>
      <c r="G94" s="640">
        <f t="shared" si="1"/>
        <v>3.9473684210526327E-2</v>
      </c>
      <c r="H94" s="696"/>
      <c r="I94" s="210"/>
      <c r="J94" s="210"/>
    </row>
    <row r="95" spans="1:10" s="555" customFormat="1" ht="15">
      <c r="A95" s="210"/>
      <c r="B95" s="636" t="s">
        <v>827</v>
      </c>
      <c r="C95" s="636"/>
      <c r="D95" s="689">
        <v>19.276</v>
      </c>
      <c r="E95" s="689">
        <v>18.544</v>
      </c>
      <c r="F95" s="689">
        <v>19.228000000000002</v>
      </c>
      <c r="G95" s="637">
        <f t="shared" si="1"/>
        <v>3.9473684210526327E-2</v>
      </c>
      <c r="H95" s="696"/>
      <c r="I95" s="210"/>
      <c r="J95" s="210"/>
    </row>
    <row r="96" spans="1:10" s="555" customFormat="1" ht="15">
      <c r="A96" s="210"/>
      <c r="B96" s="638" t="s">
        <v>828</v>
      </c>
      <c r="C96" s="639" t="s">
        <v>435</v>
      </c>
      <c r="D96" s="690">
        <v>46.829799999999999</v>
      </c>
      <c r="E96" s="690">
        <v>65.938559999999995</v>
      </c>
      <c r="F96" s="690">
        <v>94.042000000000002</v>
      </c>
      <c r="G96" s="640">
        <f t="shared" si="1"/>
        <v>-0.28979644080792788</v>
      </c>
      <c r="H96" s="696"/>
      <c r="I96" s="210"/>
      <c r="J96" s="210"/>
    </row>
    <row r="97" spans="1:10" s="555" customFormat="1" ht="15">
      <c r="A97" s="210"/>
      <c r="B97" s="636" t="s">
        <v>829</v>
      </c>
      <c r="C97" s="636"/>
      <c r="D97" s="689">
        <v>46.829799999999999</v>
      </c>
      <c r="E97" s="689">
        <v>65.938559999999995</v>
      </c>
      <c r="F97" s="689">
        <v>94.042000000000002</v>
      </c>
      <c r="G97" s="637">
        <f t="shared" si="1"/>
        <v>-0.28979644080792788</v>
      </c>
      <c r="H97" s="696"/>
      <c r="I97" s="210"/>
      <c r="J97" s="210"/>
    </row>
    <row r="98" spans="1:10" s="555" customFormat="1" ht="15">
      <c r="A98" s="210"/>
      <c r="B98" s="638" t="s">
        <v>606</v>
      </c>
      <c r="C98" s="639" t="s">
        <v>460</v>
      </c>
      <c r="D98" s="690">
        <v>0</v>
      </c>
      <c r="E98" s="690"/>
      <c r="F98" s="690">
        <v>0</v>
      </c>
      <c r="G98" s="640" t="str">
        <f t="shared" si="1"/>
        <v/>
      </c>
      <c r="H98" s="696"/>
      <c r="I98" s="210"/>
      <c r="J98" s="210"/>
    </row>
    <row r="99" spans="1:10" s="555" customFormat="1" ht="15">
      <c r="A99" s="210"/>
      <c r="B99" s="638"/>
      <c r="C99" s="639" t="s">
        <v>461</v>
      </c>
      <c r="D99" s="690">
        <v>0</v>
      </c>
      <c r="E99" s="690"/>
      <c r="F99" s="690">
        <v>0</v>
      </c>
      <c r="G99" s="640" t="str">
        <f t="shared" si="1"/>
        <v/>
      </c>
      <c r="H99" s="696"/>
      <c r="I99" s="210"/>
      <c r="J99" s="210"/>
    </row>
    <row r="100" spans="1:10" s="555" customFormat="1" ht="15">
      <c r="A100" s="210"/>
      <c r="B100" s="636" t="s">
        <v>830</v>
      </c>
      <c r="C100" s="636"/>
      <c r="D100" s="689">
        <v>0</v>
      </c>
      <c r="E100" s="689"/>
      <c r="F100" s="689">
        <v>0</v>
      </c>
      <c r="G100" s="637" t="str">
        <f t="shared" si="1"/>
        <v/>
      </c>
      <c r="H100" s="696"/>
      <c r="I100" s="210"/>
      <c r="J100" s="210"/>
    </row>
    <row r="101" spans="1:10" s="555" customFormat="1" ht="15">
      <c r="A101" s="210"/>
      <c r="B101" s="638" t="s">
        <v>120</v>
      </c>
      <c r="C101" s="639" t="s">
        <v>319</v>
      </c>
      <c r="D101" s="690">
        <v>406.57538</v>
      </c>
      <c r="E101" s="690">
        <v>799.19123000000002</v>
      </c>
      <c r="F101" s="690">
        <v>410.238</v>
      </c>
      <c r="G101" s="640">
        <f t="shared" si="1"/>
        <v>-0.49126646447308986</v>
      </c>
      <c r="H101" s="696"/>
      <c r="I101" s="210"/>
      <c r="J101" s="210"/>
    </row>
    <row r="102" spans="1:10" s="555" customFormat="1" ht="15">
      <c r="A102" s="210"/>
      <c r="B102" s="638"/>
      <c r="C102" s="639" t="s">
        <v>462</v>
      </c>
      <c r="D102" s="690">
        <v>0</v>
      </c>
      <c r="E102" s="690">
        <v>113.17525999999999</v>
      </c>
      <c r="F102" s="690">
        <v>129.28</v>
      </c>
      <c r="G102" s="640">
        <f t="shared" si="1"/>
        <v>-1</v>
      </c>
      <c r="H102" s="696"/>
      <c r="I102" s="210"/>
      <c r="J102" s="210"/>
    </row>
    <row r="103" spans="1:10" s="555" customFormat="1" ht="15">
      <c r="A103" s="210"/>
      <c r="B103" s="636" t="s">
        <v>831</v>
      </c>
      <c r="C103" s="636"/>
      <c r="D103" s="689">
        <v>406.57538</v>
      </c>
      <c r="E103" s="689">
        <v>912.36649</v>
      </c>
      <c r="F103" s="689">
        <v>539.51800000000003</v>
      </c>
      <c r="G103" s="637">
        <f t="shared" si="1"/>
        <v>-0.55437273896370309</v>
      </c>
      <c r="H103" s="696"/>
      <c r="I103" s="210"/>
      <c r="J103" s="210"/>
    </row>
    <row r="104" spans="1:10" s="555" customFormat="1" ht="15">
      <c r="A104" s="210"/>
      <c r="B104" s="638" t="s">
        <v>121</v>
      </c>
      <c r="C104" s="639" t="s">
        <v>329</v>
      </c>
      <c r="D104" s="690">
        <v>91.014449999999997</v>
      </c>
      <c r="E104" s="690">
        <v>89.611230000000006</v>
      </c>
      <c r="F104" s="690">
        <v>90.573999999999998</v>
      </c>
      <c r="G104" s="640">
        <f t="shared" si="1"/>
        <v>1.5658974885178978E-2</v>
      </c>
      <c r="H104" s="696"/>
      <c r="I104" s="210"/>
      <c r="J104" s="210"/>
    </row>
    <row r="105" spans="1:10" s="555" customFormat="1" ht="15">
      <c r="A105" s="210"/>
      <c r="B105" s="636" t="s">
        <v>463</v>
      </c>
      <c r="C105" s="636"/>
      <c r="D105" s="689">
        <v>91.014449999999997</v>
      </c>
      <c r="E105" s="689">
        <v>89.611230000000006</v>
      </c>
      <c r="F105" s="689">
        <v>90.573999999999998</v>
      </c>
      <c r="G105" s="637">
        <f t="shared" si="1"/>
        <v>1.5658974885178978E-2</v>
      </c>
      <c r="H105" s="696"/>
      <c r="I105" s="210"/>
      <c r="J105" s="210"/>
    </row>
    <row r="106" spans="1:10" s="555" customFormat="1" ht="15">
      <c r="A106" s="210"/>
      <c r="B106" s="638" t="s">
        <v>832</v>
      </c>
      <c r="C106" s="639" t="s">
        <v>464</v>
      </c>
      <c r="D106" s="690">
        <v>3.4870000000000001</v>
      </c>
      <c r="E106" s="690">
        <v>3.9910000000000001</v>
      </c>
      <c r="F106" s="690">
        <v>3.7149999999999999</v>
      </c>
      <c r="G106" s="640">
        <f t="shared" si="1"/>
        <v>-0.12628413931345528</v>
      </c>
      <c r="H106" s="696"/>
      <c r="I106" s="210"/>
      <c r="J106" s="210"/>
    </row>
    <row r="107" spans="1:10" s="555" customFormat="1" ht="15">
      <c r="A107" s="210"/>
      <c r="B107" s="636" t="s">
        <v>833</v>
      </c>
      <c r="C107" s="636"/>
      <c r="D107" s="689">
        <v>3.4870000000000001</v>
      </c>
      <c r="E107" s="689">
        <v>3.9910000000000001</v>
      </c>
      <c r="F107" s="689">
        <v>3.7149999999999999</v>
      </c>
      <c r="G107" s="637">
        <f t="shared" si="1"/>
        <v>-0.12628413931345528</v>
      </c>
      <c r="H107" s="696"/>
      <c r="I107" s="210"/>
      <c r="J107" s="210"/>
    </row>
    <row r="108" spans="1:10" s="555" customFormat="1" ht="15">
      <c r="A108" s="210"/>
      <c r="B108" s="638" t="s">
        <v>124</v>
      </c>
      <c r="C108" s="639" t="s">
        <v>465</v>
      </c>
      <c r="D108" s="690">
        <v>0</v>
      </c>
      <c r="E108" s="690">
        <v>0</v>
      </c>
      <c r="F108" s="690">
        <v>0</v>
      </c>
      <c r="G108" s="640" t="str">
        <f t="shared" si="1"/>
        <v/>
      </c>
      <c r="H108" s="696"/>
      <c r="I108" s="210"/>
      <c r="J108" s="210"/>
    </row>
    <row r="109" spans="1:10" s="555" customFormat="1" ht="15">
      <c r="A109" s="210"/>
      <c r="B109" s="636" t="s">
        <v>834</v>
      </c>
      <c r="C109" s="636"/>
      <c r="D109" s="689">
        <v>0</v>
      </c>
      <c r="E109" s="689">
        <v>0</v>
      </c>
      <c r="F109" s="689">
        <v>0</v>
      </c>
      <c r="G109" s="637" t="str">
        <f t="shared" si="1"/>
        <v/>
      </c>
      <c r="H109" s="696"/>
      <c r="I109" s="210"/>
      <c r="J109" s="210"/>
    </row>
    <row r="110" spans="1:10" s="555" customFormat="1">
      <c r="A110" s="210"/>
      <c r="B110" s="210"/>
      <c r="C110" s="210"/>
      <c r="D110" s="210"/>
      <c r="E110" s="210"/>
      <c r="F110" s="210"/>
      <c r="G110" s="210"/>
      <c r="H110" s="696"/>
      <c r="I110" s="210"/>
      <c r="J110" s="210"/>
    </row>
    <row r="111" spans="1:10" s="555" customFormat="1">
      <c r="A111" s="210"/>
      <c r="B111" s="210"/>
      <c r="C111" s="210"/>
      <c r="D111" s="210"/>
      <c r="E111" s="210"/>
      <c r="F111" s="210"/>
      <c r="G111" s="210"/>
      <c r="H111" s="210"/>
      <c r="I111" s="210"/>
      <c r="J111" s="210"/>
    </row>
    <row r="112" spans="1:10" s="555" customFormat="1">
      <c r="A112" s="210"/>
      <c r="B112" s="210"/>
      <c r="C112" s="210"/>
      <c r="D112" s="210"/>
      <c r="E112" s="210"/>
      <c r="F112" s="210"/>
      <c r="G112" s="210"/>
      <c r="H112" s="210"/>
      <c r="I112" s="210"/>
      <c r="J112" s="210"/>
    </row>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6:B9"/>
    <mergeCell ref="C6:C9"/>
    <mergeCell ref="D6:G6"/>
  </mergeCells>
  <pageMargins left="0.51181102362204722" right="0.51181102362204722" top="0.69520833333333332" bottom="0.74803149606299213" header="0.31496062992125984" footer="0.31496062992125984"/>
  <pageSetup paperSize="9" scale="47" orientation="portrait" r:id="rId2"/>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19&amp;R&amp;"Calibri Light,Regular"&amp;10Dirección Ejecutiva
Sub Dirección de Gestión de Información</oddFooter>
  </headerFooter>
  <rowBreaks count="1" manualBreakCount="1">
    <brk id="111" max="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L128"/>
  <sheetViews>
    <sheetView tabSelected="1" view="pageBreakPreview" zoomScale="85" zoomScaleNormal="100" zoomScaleSheetLayoutView="85" zoomScalePageLayoutView="40" workbookViewId="0">
      <selection activeCell="G16" sqref="G16"/>
    </sheetView>
  </sheetViews>
  <sheetFormatPr defaultRowHeight="11.25"/>
  <cols>
    <col min="1" max="1" width="1.83203125" style="210" customWidth="1"/>
    <col min="2" max="2" width="13.83203125" style="210" customWidth="1"/>
    <col min="3" max="3" width="39" style="210" customWidth="1"/>
    <col min="4" max="4" width="39.6640625" style="210" customWidth="1"/>
    <col min="5" max="5" width="21" style="210" customWidth="1"/>
    <col min="6" max="8" width="24.6640625" style="210" customWidth="1"/>
    <col min="9" max="9" width="17" style="210" customWidth="1"/>
    <col min="10" max="10" width="16.6640625" style="210" customWidth="1"/>
    <col min="11" max="11" width="3.1640625" style="210" customWidth="1"/>
    <col min="12" max="12" width="9.83203125" style="210" customWidth="1"/>
    <col min="13" max="16384" width="9.33203125" style="210"/>
  </cols>
  <sheetData>
    <row r="1" spans="2:12" ht="6.75" customHeight="1">
      <c r="B1" s="207"/>
      <c r="C1" s="208"/>
      <c r="D1" s="208"/>
      <c r="E1" s="208"/>
      <c r="F1" s="208"/>
      <c r="G1" s="208"/>
      <c r="H1" s="208"/>
      <c r="I1" s="209"/>
      <c r="J1" s="209"/>
      <c r="K1" s="209"/>
      <c r="L1" s="209"/>
    </row>
    <row r="2" spans="2:12" ht="5.25" customHeight="1">
      <c r="B2" s="207"/>
      <c r="C2" s="208"/>
      <c r="D2" s="208"/>
      <c r="E2" s="208"/>
      <c r="F2" s="208"/>
      <c r="G2" s="208"/>
      <c r="H2" s="208"/>
      <c r="I2" s="209"/>
      <c r="J2" s="209"/>
      <c r="K2" s="209"/>
      <c r="L2" s="209"/>
    </row>
    <row r="3" spans="2:12" ht="18" customHeight="1">
      <c r="C3" s="629" t="s">
        <v>270</v>
      </c>
      <c r="D3" s="494"/>
      <c r="E3" s="494"/>
      <c r="F3" s="494"/>
      <c r="G3" s="494"/>
      <c r="H3" s="494"/>
      <c r="I3" s="494"/>
      <c r="J3" s="494"/>
      <c r="K3" s="494"/>
      <c r="L3" s="494"/>
    </row>
    <row r="4" spans="2:12" ht="6" customHeight="1">
      <c r="B4" s="208"/>
      <c r="C4" s="547"/>
      <c r="D4" s="548"/>
      <c r="E4" s="549"/>
      <c r="F4" s="549"/>
      <c r="G4" s="549"/>
      <c r="H4" s="549"/>
      <c r="I4" s="215"/>
      <c r="J4" s="215"/>
      <c r="K4" s="215"/>
      <c r="L4" s="216"/>
    </row>
    <row r="5" spans="2:12" s="555" customFormat="1" ht="4.5" customHeight="1">
      <c r="B5" s="210"/>
      <c r="C5" s="210"/>
      <c r="D5" s="210"/>
      <c r="E5" s="210"/>
      <c r="F5" s="210"/>
      <c r="G5" s="210"/>
      <c r="H5" s="210"/>
      <c r="I5" s="210"/>
      <c r="J5" s="210"/>
      <c r="K5" s="210"/>
      <c r="L5" s="210"/>
    </row>
    <row r="6" spans="2:12" s="555" customFormat="1" ht="4.5" customHeight="1">
      <c r="B6" s="210"/>
      <c r="C6" s="210"/>
      <c r="D6" s="210"/>
      <c r="E6" s="210"/>
      <c r="F6" s="210"/>
      <c r="G6" s="210"/>
      <c r="H6" s="210"/>
      <c r="I6" s="210"/>
      <c r="J6" s="210"/>
      <c r="K6" s="210"/>
      <c r="L6" s="210"/>
    </row>
    <row r="7" spans="2:12" s="555" customFormat="1" ht="15">
      <c r="B7" s="210"/>
      <c r="C7" s="971" t="s">
        <v>376</v>
      </c>
      <c r="D7" s="971" t="s">
        <v>486</v>
      </c>
      <c r="E7" s="972" t="s">
        <v>519</v>
      </c>
      <c r="F7" s="972"/>
      <c r="G7" s="972"/>
      <c r="H7" s="972"/>
      <c r="I7" s="210"/>
      <c r="J7" s="210"/>
      <c r="K7" s="210"/>
      <c r="L7" s="210"/>
    </row>
    <row r="8" spans="2:12" s="555" customFormat="1" ht="15">
      <c r="B8" s="210"/>
      <c r="C8" s="971"/>
      <c r="D8" s="971"/>
      <c r="E8" s="699">
        <v>2017</v>
      </c>
      <c r="F8" s="699">
        <v>2016</v>
      </c>
      <c r="G8" s="699" t="s">
        <v>516</v>
      </c>
      <c r="H8" s="699" t="s">
        <v>517</v>
      </c>
      <c r="I8" s="210"/>
      <c r="J8" s="210"/>
      <c r="K8" s="210"/>
      <c r="L8" s="210"/>
    </row>
    <row r="9" spans="2:12" s="555" customFormat="1" ht="15">
      <c r="B9" s="210"/>
      <c r="C9" s="971"/>
      <c r="D9" s="971"/>
      <c r="E9" s="699" t="s">
        <v>860</v>
      </c>
      <c r="F9" s="699" t="s">
        <v>862</v>
      </c>
      <c r="G9" s="699" t="s">
        <v>944</v>
      </c>
      <c r="H9" s="699" t="s">
        <v>595</v>
      </c>
      <c r="I9" s="210"/>
      <c r="J9" s="210"/>
      <c r="K9" s="210"/>
      <c r="L9" s="210"/>
    </row>
    <row r="10" spans="2:12" s="555" customFormat="1" ht="15">
      <c r="B10" s="210"/>
      <c r="C10" s="971"/>
      <c r="D10" s="971"/>
      <c r="E10" s="699" t="s">
        <v>861</v>
      </c>
      <c r="F10" s="699" t="s">
        <v>863</v>
      </c>
      <c r="G10" s="699" t="s">
        <v>945</v>
      </c>
      <c r="H10" s="699" t="s">
        <v>518</v>
      </c>
      <c r="I10" s="210"/>
      <c r="J10" s="210"/>
      <c r="K10" s="210"/>
      <c r="L10" s="210"/>
    </row>
    <row r="11" spans="2:12" s="555" customFormat="1" ht="15">
      <c r="B11" s="210"/>
      <c r="C11" s="642" t="s">
        <v>912</v>
      </c>
      <c r="D11" s="643" t="s">
        <v>303</v>
      </c>
      <c r="E11" s="691">
        <v>5.3753099999999998</v>
      </c>
      <c r="F11" s="691">
        <v>5.2182000000000004</v>
      </c>
      <c r="G11" s="691">
        <v>5.3620000000000001</v>
      </c>
      <c r="H11" s="644">
        <f t="shared" ref="H11:H76" si="0">+IF(F11=0,"",E11/F11-1)</f>
        <v>3.0108083247096573E-2</v>
      </c>
      <c r="I11" s="210"/>
      <c r="J11" s="210"/>
      <c r="K11" s="210"/>
      <c r="L11" s="210"/>
    </row>
    <row r="12" spans="2:12" s="555" customFormat="1" ht="15">
      <c r="B12" s="210"/>
      <c r="C12" s="641"/>
      <c r="D12" s="639" t="s">
        <v>304</v>
      </c>
      <c r="E12" s="690">
        <v>240.65673000000001</v>
      </c>
      <c r="F12" s="690">
        <v>254.5659</v>
      </c>
      <c r="G12" s="690">
        <v>253.87899999999999</v>
      </c>
      <c r="H12" s="640">
        <f t="shared" si="0"/>
        <v>-5.4638779192342724E-2</v>
      </c>
      <c r="I12" s="210"/>
      <c r="J12" s="210"/>
      <c r="K12" s="210"/>
      <c r="L12" s="210"/>
    </row>
    <row r="13" spans="2:12" s="555" customFormat="1" ht="15">
      <c r="B13" s="210"/>
      <c r="C13" s="641"/>
      <c r="D13" s="639" t="s">
        <v>301</v>
      </c>
      <c r="E13" s="690">
        <v>90.106359999999995</v>
      </c>
      <c r="F13" s="690">
        <v>91.730360000000005</v>
      </c>
      <c r="G13" s="690">
        <v>91.247</v>
      </c>
      <c r="H13" s="640">
        <f t="shared" si="0"/>
        <v>-1.770406221015608E-2</v>
      </c>
      <c r="I13" s="210"/>
      <c r="J13" s="210"/>
      <c r="K13" s="210"/>
      <c r="L13" s="210"/>
    </row>
    <row r="14" spans="2:12" s="555" customFormat="1" ht="15">
      <c r="B14" s="210"/>
      <c r="C14" s="638"/>
      <c r="D14" s="639" t="s">
        <v>302</v>
      </c>
      <c r="E14" s="690">
        <v>9.9653100000000006</v>
      </c>
      <c r="F14" s="690">
        <v>9.9805399999999995</v>
      </c>
      <c r="G14" s="690">
        <v>9.9610000000000003</v>
      </c>
      <c r="H14" s="640">
        <f t="shared" si="0"/>
        <v>-1.5259695367183523E-3</v>
      </c>
      <c r="I14" s="210"/>
      <c r="J14" s="210"/>
      <c r="K14" s="210"/>
      <c r="L14" s="210"/>
    </row>
    <row r="15" spans="2:12" s="555" customFormat="1" ht="15">
      <c r="B15" s="210"/>
      <c r="C15" s="638"/>
      <c r="D15" s="639" t="s">
        <v>867</v>
      </c>
      <c r="E15" s="690"/>
      <c r="F15" s="690">
        <v>0</v>
      </c>
      <c r="G15" s="690">
        <v>0</v>
      </c>
      <c r="H15" s="640" t="str">
        <f t="shared" si="0"/>
        <v/>
      </c>
      <c r="I15" s="210"/>
      <c r="J15" s="210"/>
      <c r="K15" s="210"/>
      <c r="L15" s="210"/>
    </row>
    <row r="16" spans="2:12" s="555" customFormat="1" ht="15">
      <c r="B16" s="210"/>
      <c r="C16" s="638"/>
      <c r="D16" s="639" t="s">
        <v>868</v>
      </c>
      <c r="E16" s="690"/>
      <c r="F16" s="690">
        <v>0</v>
      </c>
      <c r="G16" s="690">
        <v>0</v>
      </c>
      <c r="H16" s="640" t="str">
        <f t="shared" si="0"/>
        <v/>
      </c>
      <c r="I16" s="210"/>
      <c r="J16" s="210"/>
      <c r="K16" s="210"/>
      <c r="L16" s="210"/>
    </row>
    <row r="17" spans="2:12" s="555" customFormat="1" ht="15">
      <c r="B17" s="210"/>
      <c r="C17" s="638"/>
      <c r="D17" s="639" t="s">
        <v>869</v>
      </c>
      <c r="E17" s="690"/>
      <c r="F17" s="690">
        <v>0</v>
      </c>
      <c r="G17" s="690">
        <v>0</v>
      </c>
      <c r="H17" s="640" t="str">
        <f t="shared" si="0"/>
        <v/>
      </c>
      <c r="I17" s="210"/>
      <c r="J17" s="210"/>
      <c r="K17" s="210"/>
      <c r="L17" s="210"/>
    </row>
    <row r="18" spans="2:12" s="555" customFormat="1" ht="15">
      <c r="B18" s="210"/>
      <c r="C18" s="638"/>
      <c r="D18" s="639" t="s">
        <v>870</v>
      </c>
      <c r="E18" s="690"/>
      <c r="F18" s="690">
        <v>0</v>
      </c>
      <c r="G18" s="690">
        <v>0</v>
      </c>
      <c r="H18" s="640" t="str">
        <f t="shared" si="0"/>
        <v/>
      </c>
      <c r="I18" s="210"/>
      <c r="J18" s="210"/>
      <c r="K18" s="210"/>
      <c r="L18" s="210"/>
    </row>
    <row r="19" spans="2:12" s="555" customFormat="1" ht="15">
      <c r="B19" s="210"/>
      <c r="C19" s="636" t="s">
        <v>835</v>
      </c>
      <c r="D19" s="636"/>
      <c r="E19" s="689">
        <v>346.10370999999998</v>
      </c>
      <c r="F19" s="689">
        <v>361.495</v>
      </c>
      <c r="G19" s="689">
        <v>360.44900000000001</v>
      </c>
      <c r="H19" s="637">
        <f t="shared" si="0"/>
        <v>-4.2576771462952578E-2</v>
      </c>
      <c r="I19" s="210"/>
      <c r="J19" s="210"/>
      <c r="K19" s="210"/>
      <c r="L19" s="210"/>
    </row>
    <row r="20" spans="2:12" s="555" customFormat="1" ht="15">
      <c r="B20" s="210"/>
      <c r="C20" s="638" t="s">
        <v>836</v>
      </c>
      <c r="D20" s="639" t="s">
        <v>466</v>
      </c>
      <c r="E20" s="690">
        <v>0</v>
      </c>
      <c r="F20" s="690">
        <v>0</v>
      </c>
      <c r="G20" s="690">
        <v>0</v>
      </c>
      <c r="H20" s="640" t="str">
        <f t="shared" si="0"/>
        <v/>
      </c>
      <c r="I20" s="210"/>
      <c r="J20" s="210"/>
      <c r="K20" s="210"/>
      <c r="L20" s="210"/>
    </row>
    <row r="21" spans="2:12" s="555" customFormat="1" ht="15">
      <c r="B21" s="210"/>
      <c r="C21" s="636" t="s">
        <v>837</v>
      </c>
      <c r="D21" s="636"/>
      <c r="E21" s="689">
        <v>0</v>
      </c>
      <c r="F21" s="689">
        <v>0</v>
      </c>
      <c r="G21" s="689">
        <v>0</v>
      </c>
      <c r="H21" s="637" t="str">
        <f t="shared" si="0"/>
        <v/>
      </c>
      <c r="I21" s="210"/>
      <c r="J21" s="210"/>
      <c r="K21" s="210"/>
      <c r="L21" s="210"/>
    </row>
    <row r="22" spans="2:12" s="555" customFormat="1" ht="15">
      <c r="B22" s="210"/>
      <c r="C22" s="638" t="s">
        <v>838</v>
      </c>
      <c r="D22" s="639" t="s">
        <v>467</v>
      </c>
      <c r="E22" s="690">
        <v>7.2201500000000003</v>
      </c>
      <c r="F22" s="690">
        <v>7.1701199999999998</v>
      </c>
      <c r="G22" s="690">
        <v>7.1680000000000001</v>
      </c>
      <c r="H22" s="640">
        <f t="shared" si="0"/>
        <v>6.9775680183874478E-3</v>
      </c>
      <c r="I22" s="210"/>
      <c r="J22" s="210"/>
      <c r="K22" s="210"/>
      <c r="L22" s="210"/>
    </row>
    <row r="23" spans="2:12" s="555" customFormat="1" ht="15">
      <c r="B23" s="210"/>
      <c r="C23" s="636" t="s">
        <v>839</v>
      </c>
      <c r="D23" s="636"/>
      <c r="E23" s="689">
        <v>7.2201500000000003</v>
      </c>
      <c r="F23" s="689">
        <v>7.1701199999999998</v>
      </c>
      <c r="G23" s="689">
        <v>7.1680000000000001</v>
      </c>
      <c r="H23" s="637">
        <f t="shared" si="0"/>
        <v>6.9775680183874478E-3</v>
      </c>
      <c r="I23" s="210"/>
      <c r="J23" s="210"/>
      <c r="K23" s="210"/>
      <c r="L23" s="210"/>
    </row>
    <row r="24" spans="2:12" s="555" customFormat="1" ht="15">
      <c r="B24" s="210"/>
      <c r="C24" s="638" t="s">
        <v>840</v>
      </c>
      <c r="D24" s="639" t="s">
        <v>468</v>
      </c>
      <c r="E24" s="690">
        <v>28.030809999999999</v>
      </c>
      <c r="F24" s="690">
        <v>0.74473</v>
      </c>
      <c r="G24" s="690">
        <v>22.754999999999999</v>
      </c>
      <c r="H24" s="640">
        <f t="shared" si="0"/>
        <v>36.638889261880145</v>
      </c>
      <c r="I24" s="210"/>
      <c r="J24" s="210"/>
      <c r="K24" s="210"/>
      <c r="L24" s="210"/>
    </row>
    <row r="25" spans="2:12" s="555" customFormat="1" ht="15">
      <c r="B25" s="210"/>
      <c r="C25" s="636" t="s">
        <v>841</v>
      </c>
      <c r="D25" s="636"/>
      <c r="E25" s="689">
        <v>28.030809999999999</v>
      </c>
      <c r="F25" s="689">
        <v>0.74473</v>
      </c>
      <c r="G25" s="689">
        <v>22.754999999999999</v>
      </c>
      <c r="H25" s="637">
        <f t="shared" si="0"/>
        <v>36.638889261880145</v>
      </c>
      <c r="I25" s="210"/>
      <c r="J25" s="210"/>
      <c r="K25" s="210"/>
      <c r="L25" s="210"/>
    </row>
    <row r="26" spans="2:12" s="555" customFormat="1" ht="15">
      <c r="B26" s="210"/>
      <c r="C26" s="638" t="s">
        <v>360</v>
      </c>
      <c r="D26" s="639" t="s">
        <v>469</v>
      </c>
      <c r="E26" s="690">
        <v>2.9626999999999999</v>
      </c>
      <c r="F26" s="690">
        <v>2.9523000000000001</v>
      </c>
      <c r="G26" s="690">
        <v>3.0089999999999999</v>
      </c>
      <c r="H26" s="640">
        <f t="shared" si="0"/>
        <v>3.5226772346983459E-3</v>
      </c>
      <c r="I26" s="210"/>
      <c r="J26" s="210"/>
      <c r="K26" s="210"/>
      <c r="L26" s="210"/>
    </row>
    <row r="27" spans="2:12" s="555" customFormat="1" ht="15">
      <c r="B27" s="210"/>
      <c r="C27" s="636" t="s">
        <v>906</v>
      </c>
      <c r="D27" s="636"/>
      <c r="E27" s="689">
        <v>2.9626999999999999</v>
      </c>
      <c r="F27" s="689">
        <v>2.9523000000000001</v>
      </c>
      <c r="G27" s="689">
        <v>3.0089999999999999</v>
      </c>
      <c r="H27" s="637">
        <f t="shared" si="0"/>
        <v>3.5226772346983459E-3</v>
      </c>
      <c r="I27" s="210"/>
      <c r="J27" s="210"/>
      <c r="K27" s="210"/>
      <c r="L27" s="210"/>
    </row>
    <row r="28" spans="2:12" s="555" customFormat="1" ht="15">
      <c r="B28" s="210"/>
      <c r="C28" s="638" t="s">
        <v>128</v>
      </c>
      <c r="D28" s="639" t="s">
        <v>470</v>
      </c>
      <c r="E28" s="690">
        <v>213.15367000000001</v>
      </c>
      <c r="F28" s="690">
        <v>0</v>
      </c>
      <c r="G28" s="690">
        <v>0</v>
      </c>
      <c r="H28" s="640" t="str">
        <f t="shared" si="0"/>
        <v/>
      </c>
      <c r="I28" s="210"/>
      <c r="J28" s="210"/>
      <c r="K28" s="210"/>
      <c r="L28" s="210"/>
    </row>
    <row r="29" spans="2:12" s="555" customFormat="1" ht="15">
      <c r="B29" s="210"/>
      <c r="C29" s="636" t="s">
        <v>842</v>
      </c>
      <c r="D29" s="636"/>
      <c r="E29" s="689">
        <v>213.15367000000001</v>
      </c>
      <c r="F29" s="689">
        <v>0</v>
      </c>
      <c r="G29" s="689">
        <v>0</v>
      </c>
      <c r="H29" s="637" t="str">
        <f t="shared" si="0"/>
        <v/>
      </c>
      <c r="I29" s="210"/>
      <c r="J29" s="210"/>
      <c r="K29" s="210"/>
      <c r="L29" s="210"/>
    </row>
    <row r="30" spans="2:12" s="555" customFormat="1" ht="15">
      <c r="B30" s="210"/>
      <c r="C30" s="638" t="s">
        <v>342</v>
      </c>
      <c r="D30" s="639" t="s">
        <v>343</v>
      </c>
      <c r="E30" s="690">
        <v>20.343129999999999</v>
      </c>
      <c r="F30" s="690"/>
      <c r="G30" s="690">
        <v>20.347000000000001</v>
      </c>
      <c r="H30" s="640" t="str">
        <f t="shared" si="0"/>
        <v/>
      </c>
      <c r="I30" s="210"/>
      <c r="J30" s="210"/>
      <c r="K30" s="210"/>
      <c r="L30" s="210"/>
    </row>
    <row r="31" spans="2:12" s="555" customFormat="1" ht="15">
      <c r="B31" s="210"/>
      <c r="C31" s="636" t="s">
        <v>843</v>
      </c>
      <c r="D31" s="636"/>
      <c r="E31" s="689">
        <v>20.343129999999999</v>
      </c>
      <c r="F31" s="689"/>
      <c r="G31" s="689">
        <v>20.347000000000001</v>
      </c>
      <c r="H31" s="637" t="str">
        <f t="shared" si="0"/>
        <v/>
      </c>
      <c r="I31" s="210"/>
      <c r="J31" s="210"/>
      <c r="K31" s="210"/>
      <c r="L31" s="210"/>
    </row>
    <row r="32" spans="2:12" s="555" customFormat="1" ht="15">
      <c r="B32" s="210"/>
      <c r="C32" s="638" t="s">
        <v>130</v>
      </c>
      <c r="D32" s="639" t="s">
        <v>324</v>
      </c>
      <c r="E32" s="690">
        <v>15.29265</v>
      </c>
      <c r="F32" s="690">
        <v>14.886659999999999</v>
      </c>
      <c r="G32" s="690">
        <v>18.527999999999999</v>
      </c>
      <c r="H32" s="640">
        <f t="shared" si="0"/>
        <v>2.7272067743872697E-2</v>
      </c>
      <c r="I32" s="210"/>
      <c r="J32" s="210"/>
      <c r="K32" s="210"/>
      <c r="L32" s="210"/>
    </row>
    <row r="33" spans="2:12" s="555" customFormat="1" ht="15">
      <c r="B33" s="210"/>
      <c r="C33" s="636" t="s">
        <v>844</v>
      </c>
      <c r="D33" s="636"/>
      <c r="E33" s="689">
        <v>15.29265</v>
      </c>
      <c r="F33" s="689">
        <v>14.886659999999999</v>
      </c>
      <c r="G33" s="689">
        <v>18.527999999999999</v>
      </c>
      <c r="H33" s="637">
        <f t="shared" si="0"/>
        <v>2.7272067743872697E-2</v>
      </c>
      <c r="I33" s="210"/>
      <c r="J33" s="210"/>
      <c r="K33" s="210"/>
      <c r="L33" s="210"/>
    </row>
    <row r="34" spans="2:12" s="555" customFormat="1" ht="15">
      <c r="B34" s="210"/>
      <c r="C34" s="638" t="s">
        <v>845</v>
      </c>
      <c r="D34" s="639" t="s">
        <v>337</v>
      </c>
      <c r="E34" s="690">
        <v>0</v>
      </c>
      <c r="F34" s="690">
        <v>0</v>
      </c>
      <c r="G34" s="690">
        <v>148.52799999999999</v>
      </c>
      <c r="H34" s="640" t="str">
        <f t="shared" si="0"/>
        <v/>
      </c>
      <c r="I34" s="210"/>
      <c r="J34" s="210"/>
      <c r="K34" s="210"/>
      <c r="L34" s="210"/>
    </row>
    <row r="35" spans="2:12" s="555" customFormat="1" ht="15">
      <c r="B35" s="210"/>
      <c r="C35" s="636" t="s">
        <v>846</v>
      </c>
      <c r="D35" s="636"/>
      <c r="E35" s="689">
        <v>0</v>
      </c>
      <c r="F35" s="689">
        <v>0</v>
      </c>
      <c r="G35" s="689">
        <v>148.52799999999999</v>
      </c>
      <c r="H35" s="637" t="str">
        <f t="shared" si="0"/>
        <v/>
      </c>
      <c r="I35" s="210"/>
      <c r="J35" s="210"/>
      <c r="K35" s="210"/>
      <c r="L35" s="210"/>
    </row>
    <row r="36" spans="2:12" s="555" customFormat="1" ht="15">
      <c r="B36" s="210"/>
      <c r="C36" s="638" t="s">
        <v>355</v>
      </c>
      <c r="D36" s="639" t="s">
        <v>471</v>
      </c>
      <c r="E36" s="690">
        <v>110.84283000000001</v>
      </c>
      <c r="F36" s="690">
        <v>112.1002</v>
      </c>
      <c r="G36" s="690">
        <v>110.38200000000001</v>
      </c>
      <c r="H36" s="640">
        <f t="shared" si="0"/>
        <v>-1.1216483110645603E-2</v>
      </c>
      <c r="I36" s="210"/>
      <c r="J36" s="210"/>
      <c r="K36" s="210"/>
      <c r="L36" s="210"/>
    </row>
    <row r="37" spans="2:12" s="555" customFormat="1" ht="15">
      <c r="B37" s="210"/>
      <c r="C37" s="638"/>
      <c r="D37" s="639" t="s">
        <v>871</v>
      </c>
      <c r="E37" s="690"/>
      <c r="F37" s="690">
        <v>0</v>
      </c>
      <c r="G37" s="690">
        <v>0</v>
      </c>
      <c r="H37" s="640" t="str">
        <f t="shared" si="0"/>
        <v/>
      </c>
      <c r="I37" s="210"/>
      <c r="J37" s="210"/>
      <c r="K37" s="210"/>
      <c r="L37" s="210"/>
    </row>
    <row r="38" spans="2:12" s="555" customFormat="1" ht="15">
      <c r="B38" s="210"/>
      <c r="C38" s="638"/>
      <c r="D38" s="639" t="s">
        <v>315</v>
      </c>
      <c r="E38" s="690">
        <v>0</v>
      </c>
      <c r="F38" s="690">
        <v>0</v>
      </c>
      <c r="G38" s="690">
        <v>0</v>
      </c>
      <c r="H38" s="640" t="str">
        <f t="shared" si="0"/>
        <v/>
      </c>
      <c r="I38" s="210"/>
      <c r="J38" s="210"/>
      <c r="K38" s="210"/>
      <c r="L38" s="210"/>
    </row>
    <row r="39" spans="2:12" s="555" customFormat="1" ht="15">
      <c r="B39" s="210"/>
      <c r="C39" s="636" t="s">
        <v>472</v>
      </c>
      <c r="D39" s="636"/>
      <c r="E39" s="689">
        <v>110.84283000000001</v>
      </c>
      <c r="F39" s="689">
        <v>112.1002</v>
      </c>
      <c r="G39" s="689">
        <v>110.38200000000001</v>
      </c>
      <c r="H39" s="637">
        <f t="shared" si="0"/>
        <v>-1.1216483110645603E-2</v>
      </c>
      <c r="I39" s="210"/>
      <c r="J39" s="210"/>
      <c r="K39" s="210"/>
      <c r="L39" s="210"/>
    </row>
    <row r="40" spans="2:12" s="555" customFormat="1" ht="15">
      <c r="B40" s="210"/>
      <c r="C40" s="638" t="s">
        <v>132</v>
      </c>
      <c r="D40" s="639" t="s">
        <v>456</v>
      </c>
      <c r="E40" s="690">
        <v>8.3000299999999996</v>
      </c>
      <c r="F40" s="690">
        <v>9.2646599999999992</v>
      </c>
      <c r="G40" s="690">
        <v>4.508</v>
      </c>
      <c r="H40" s="640">
        <f t="shared" si="0"/>
        <v>-0.10411930928927771</v>
      </c>
      <c r="I40" s="210"/>
      <c r="J40" s="210"/>
      <c r="K40" s="210"/>
      <c r="L40" s="210"/>
    </row>
    <row r="41" spans="2:12" s="555" customFormat="1" ht="15">
      <c r="B41" s="210"/>
      <c r="C41" s="638"/>
      <c r="D41" s="639" t="s">
        <v>457</v>
      </c>
      <c r="E41" s="690">
        <v>8.8441799999999997</v>
      </c>
      <c r="F41" s="690">
        <v>9.8559099999999997</v>
      </c>
      <c r="G41" s="690">
        <v>5.7759999999999998</v>
      </c>
      <c r="H41" s="640">
        <f t="shared" si="0"/>
        <v>-0.1026521143151673</v>
      </c>
      <c r="I41" s="210"/>
      <c r="J41" s="210"/>
      <c r="K41" s="210"/>
      <c r="L41" s="210"/>
    </row>
    <row r="42" spans="2:12" s="555" customFormat="1" ht="15">
      <c r="B42" s="210"/>
      <c r="C42" s="638"/>
      <c r="D42" s="639" t="s">
        <v>458</v>
      </c>
      <c r="E42" s="690">
        <v>4.7866</v>
      </c>
      <c r="F42" s="690">
        <v>6.6974099999999996</v>
      </c>
      <c r="G42" s="690">
        <v>6.7240000000000002</v>
      </c>
      <c r="H42" s="640">
        <f t="shared" si="0"/>
        <v>-0.28530581224682372</v>
      </c>
      <c r="I42" s="210"/>
      <c r="J42" s="210"/>
      <c r="K42" s="210"/>
      <c r="L42" s="210"/>
    </row>
    <row r="43" spans="2:12" s="555" customFormat="1" ht="15">
      <c r="B43" s="210"/>
      <c r="C43" s="638"/>
      <c r="D43" s="639" t="s">
        <v>459</v>
      </c>
      <c r="E43" s="690">
        <v>5.4169299999999998</v>
      </c>
      <c r="F43" s="690">
        <v>6.5934900000000001</v>
      </c>
      <c r="G43" s="690">
        <v>6.4980000000000002</v>
      </c>
      <c r="H43" s="640">
        <f t="shared" si="0"/>
        <v>-0.17844267603348152</v>
      </c>
      <c r="I43" s="210"/>
      <c r="J43" s="210"/>
      <c r="K43" s="210"/>
      <c r="L43" s="210"/>
    </row>
    <row r="44" spans="2:12" s="555" customFormat="1" ht="15">
      <c r="B44" s="210"/>
      <c r="C44" s="636" t="s">
        <v>847</v>
      </c>
      <c r="D44" s="636"/>
      <c r="E44" s="689">
        <v>27.347740000000002</v>
      </c>
      <c r="F44" s="689">
        <v>32.411470000000001</v>
      </c>
      <c r="G44" s="689">
        <v>23.506</v>
      </c>
      <c r="H44" s="637">
        <f t="shared" si="0"/>
        <v>-0.15623265467440994</v>
      </c>
      <c r="I44" s="210"/>
      <c r="J44" s="210"/>
      <c r="K44" s="210"/>
      <c r="L44" s="210"/>
    </row>
    <row r="45" spans="2:12" s="555" customFormat="1" ht="15">
      <c r="B45" s="210"/>
      <c r="C45" s="638" t="s">
        <v>133</v>
      </c>
      <c r="D45" s="639" t="s">
        <v>428</v>
      </c>
      <c r="E45" s="690">
        <v>0</v>
      </c>
      <c r="F45" s="690">
        <v>1.1254900000000001</v>
      </c>
      <c r="G45" s="690">
        <v>0</v>
      </c>
      <c r="H45" s="640">
        <f t="shared" si="0"/>
        <v>-1</v>
      </c>
      <c r="I45" s="210"/>
      <c r="J45" s="210"/>
      <c r="K45" s="210"/>
      <c r="L45" s="210"/>
    </row>
    <row r="46" spans="2:12" s="555" customFormat="1" ht="15">
      <c r="B46" s="210"/>
      <c r="C46" s="636" t="s">
        <v>848</v>
      </c>
      <c r="D46" s="636"/>
      <c r="E46" s="689">
        <v>0</v>
      </c>
      <c r="F46" s="689">
        <v>1.1254900000000001</v>
      </c>
      <c r="G46" s="689">
        <v>0</v>
      </c>
      <c r="H46" s="637">
        <f t="shared" si="0"/>
        <v>-1</v>
      </c>
      <c r="I46" s="210"/>
      <c r="J46" s="210"/>
      <c r="K46" s="210"/>
      <c r="L46" s="210"/>
    </row>
    <row r="47" spans="2:12" s="555" customFormat="1" ht="15">
      <c r="B47" s="210"/>
      <c r="C47" s="638" t="s">
        <v>362</v>
      </c>
      <c r="D47" s="639" t="s">
        <v>910</v>
      </c>
      <c r="E47" s="690">
        <v>26.13278</v>
      </c>
      <c r="F47" s="690">
        <v>0</v>
      </c>
      <c r="G47" s="690">
        <v>10.279</v>
      </c>
      <c r="H47" s="640" t="str">
        <f t="shared" si="0"/>
        <v/>
      </c>
      <c r="I47" s="210"/>
      <c r="J47" s="210"/>
      <c r="K47" s="210"/>
      <c r="L47" s="210"/>
    </row>
    <row r="48" spans="2:12" s="555" customFormat="1" ht="15">
      <c r="B48" s="210"/>
      <c r="C48" s="636" t="s">
        <v>907</v>
      </c>
      <c r="D48" s="636"/>
      <c r="E48" s="689">
        <v>26.13278</v>
      </c>
      <c r="F48" s="689">
        <v>0</v>
      </c>
      <c r="G48" s="689">
        <v>10.279</v>
      </c>
      <c r="H48" s="637" t="str">
        <f t="shared" si="0"/>
        <v/>
      </c>
      <c r="I48" s="210"/>
      <c r="J48" s="210"/>
      <c r="K48" s="210"/>
      <c r="L48" s="210"/>
    </row>
    <row r="49" spans="2:12" s="555" customFormat="1" ht="15">
      <c r="B49" s="210"/>
      <c r="C49" s="638" t="s">
        <v>317</v>
      </c>
      <c r="D49" s="639" t="s">
        <v>318</v>
      </c>
      <c r="E49" s="690">
        <v>26.262339999999998</v>
      </c>
      <c r="F49" s="690">
        <v>25.886500000000002</v>
      </c>
      <c r="G49" s="690">
        <v>26.434000000000001</v>
      </c>
      <c r="H49" s="640">
        <f t="shared" si="0"/>
        <v>1.4518764607034385E-2</v>
      </c>
      <c r="I49" s="210"/>
      <c r="J49" s="210"/>
      <c r="K49" s="210"/>
      <c r="L49" s="210"/>
    </row>
    <row r="50" spans="2:12" s="555" customFormat="1" ht="15">
      <c r="B50" s="210"/>
      <c r="C50" s="636" t="s">
        <v>474</v>
      </c>
      <c r="D50" s="636"/>
      <c r="E50" s="689">
        <v>26.262339999999998</v>
      </c>
      <c r="F50" s="689">
        <v>25.886500000000002</v>
      </c>
      <c r="G50" s="689">
        <v>26.434000000000001</v>
      </c>
      <c r="H50" s="637">
        <f t="shared" si="0"/>
        <v>1.4518764607034385E-2</v>
      </c>
      <c r="I50" s="210"/>
      <c r="J50" s="210"/>
      <c r="K50" s="210"/>
      <c r="L50" s="210"/>
    </row>
    <row r="51" spans="2:12" s="555" customFormat="1" ht="15">
      <c r="B51" s="210"/>
      <c r="C51" s="638" t="s">
        <v>136</v>
      </c>
      <c r="D51" s="639" t="s">
        <v>475</v>
      </c>
      <c r="E51" s="690">
        <v>0</v>
      </c>
      <c r="F51" s="690">
        <v>0</v>
      </c>
      <c r="G51" s="690">
        <v>0</v>
      </c>
      <c r="H51" s="640" t="str">
        <f t="shared" si="0"/>
        <v/>
      </c>
      <c r="I51" s="210"/>
      <c r="J51" s="210"/>
      <c r="K51" s="210"/>
      <c r="L51" s="210"/>
    </row>
    <row r="52" spans="2:12" s="555" customFormat="1" ht="15">
      <c r="B52" s="210"/>
      <c r="C52" s="636" t="s">
        <v>476</v>
      </c>
      <c r="D52" s="636"/>
      <c r="E52" s="689">
        <v>0</v>
      </c>
      <c r="F52" s="689">
        <v>0</v>
      </c>
      <c r="G52" s="689">
        <v>0</v>
      </c>
      <c r="H52" s="637" t="str">
        <f t="shared" si="0"/>
        <v/>
      </c>
      <c r="I52" s="210"/>
      <c r="J52" s="210"/>
      <c r="K52" s="210"/>
      <c r="L52" s="210"/>
    </row>
    <row r="53" spans="2:12" s="555" customFormat="1" ht="15">
      <c r="B53" s="210"/>
      <c r="C53" s="638" t="s">
        <v>354</v>
      </c>
      <c r="D53" s="639" t="s">
        <v>341</v>
      </c>
      <c r="E53" s="690">
        <v>20.32124</v>
      </c>
      <c r="F53" s="690"/>
      <c r="G53" s="690">
        <v>20.338999999999999</v>
      </c>
      <c r="H53" s="640" t="str">
        <f t="shared" si="0"/>
        <v/>
      </c>
      <c r="I53" s="210"/>
      <c r="J53" s="210"/>
      <c r="K53" s="210"/>
      <c r="L53" s="210"/>
    </row>
    <row r="54" spans="2:12" s="555" customFormat="1" ht="15">
      <c r="B54" s="210"/>
      <c r="C54" s="638"/>
      <c r="D54" s="639" t="s">
        <v>477</v>
      </c>
      <c r="E54" s="690">
        <v>4.0777700000000001</v>
      </c>
      <c r="F54" s="690">
        <v>6.3930400000000001</v>
      </c>
      <c r="G54" s="690">
        <v>3.8769999999999998</v>
      </c>
      <c r="H54" s="640">
        <f t="shared" si="0"/>
        <v>-0.36215478082414621</v>
      </c>
      <c r="I54" s="210"/>
      <c r="J54" s="210"/>
      <c r="K54" s="210"/>
      <c r="L54" s="210"/>
    </row>
    <row r="55" spans="2:12" s="555" customFormat="1" ht="15">
      <c r="B55" s="210"/>
      <c r="C55" s="636" t="s">
        <v>908</v>
      </c>
      <c r="D55" s="636"/>
      <c r="E55" s="689">
        <v>24.399010000000001</v>
      </c>
      <c r="F55" s="689">
        <v>6.3930400000000001</v>
      </c>
      <c r="G55" s="689">
        <v>24.216000000000001</v>
      </c>
      <c r="H55" s="637">
        <f t="shared" si="0"/>
        <v>2.8164957516298976</v>
      </c>
      <c r="I55" s="210"/>
      <c r="J55" s="210"/>
      <c r="K55" s="210"/>
      <c r="L55" s="210"/>
    </row>
    <row r="56" spans="2:12" s="555" customFormat="1" ht="15">
      <c r="B56" s="210"/>
      <c r="C56" s="638" t="s">
        <v>276</v>
      </c>
      <c r="D56" s="639" t="s">
        <v>277</v>
      </c>
      <c r="E56" s="690">
        <v>41.946510000000004</v>
      </c>
      <c r="F56" s="690">
        <v>47.086419999999997</v>
      </c>
      <c r="G56" s="690">
        <v>0</v>
      </c>
      <c r="H56" s="640">
        <f t="shared" si="0"/>
        <v>-0.10915907389009383</v>
      </c>
      <c r="I56" s="210"/>
      <c r="J56" s="210"/>
      <c r="K56" s="210"/>
      <c r="L56" s="210"/>
    </row>
    <row r="57" spans="2:12" s="555" customFormat="1" ht="15">
      <c r="B57" s="210"/>
      <c r="C57" s="638"/>
      <c r="D57" s="639" t="s">
        <v>330</v>
      </c>
      <c r="E57" s="690">
        <v>166.33699999999999</v>
      </c>
      <c r="F57" s="690">
        <v>149.77234999999999</v>
      </c>
      <c r="G57" s="690">
        <v>174.56800000000001</v>
      </c>
      <c r="H57" s="640">
        <f t="shared" si="0"/>
        <v>0.11059885219134236</v>
      </c>
      <c r="I57" s="210"/>
      <c r="J57" s="210"/>
      <c r="K57" s="210"/>
      <c r="L57" s="210"/>
    </row>
    <row r="58" spans="2:12" s="555" customFormat="1" ht="15">
      <c r="B58" s="210"/>
      <c r="C58" s="638"/>
      <c r="D58" s="639" t="s">
        <v>283</v>
      </c>
      <c r="E58" s="690">
        <v>23.581399999999999</v>
      </c>
      <c r="F58" s="690">
        <v>22.426690000000001</v>
      </c>
      <c r="G58" s="690">
        <v>26.404</v>
      </c>
      <c r="H58" s="640">
        <f t="shared" si="0"/>
        <v>5.1488204456386466E-2</v>
      </c>
      <c r="I58" s="210"/>
      <c r="J58" s="210"/>
      <c r="K58" s="210"/>
      <c r="L58" s="210"/>
    </row>
    <row r="59" spans="2:12" s="555" customFormat="1" ht="15">
      <c r="B59" s="210"/>
      <c r="C59" s="638"/>
      <c r="D59" s="639" t="s">
        <v>280</v>
      </c>
      <c r="E59" s="690">
        <v>0</v>
      </c>
      <c r="F59" s="690">
        <v>0.22864999999999999</v>
      </c>
      <c r="G59" s="690">
        <v>0</v>
      </c>
      <c r="H59" s="640">
        <f t="shared" si="0"/>
        <v>-1</v>
      </c>
      <c r="I59" s="210"/>
      <c r="J59" s="210"/>
      <c r="K59" s="210"/>
      <c r="L59" s="210"/>
    </row>
    <row r="60" spans="2:12" s="555" customFormat="1" ht="15">
      <c r="B60" s="210"/>
      <c r="C60" s="638"/>
      <c r="D60" s="639" t="s">
        <v>285</v>
      </c>
      <c r="E60" s="690">
        <v>22.039739999999998</v>
      </c>
      <c r="F60" s="690">
        <v>45.660229999999999</v>
      </c>
      <c r="G60" s="690">
        <v>22.009</v>
      </c>
      <c r="H60" s="640">
        <f t="shared" si="0"/>
        <v>-0.51730992156631717</v>
      </c>
      <c r="I60" s="210"/>
      <c r="J60" s="210"/>
      <c r="K60" s="210"/>
      <c r="L60" s="210"/>
    </row>
    <row r="61" spans="2:12" s="555" customFormat="1" ht="15">
      <c r="B61" s="210"/>
      <c r="C61" s="638"/>
      <c r="D61" s="639" t="s">
        <v>279</v>
      </c>
      <c r="E61" s="690">
        <v>3.7555200000000002</v>
      </c>
      <c r="F61" s="690">
        <v>2.3745599999999998</v>
      </c>
      <c r="G61" s="690">
        <v>3.7610000000000001</v>
      </c>
      <c r="H61" s="640">
        <f t="shared" si="0"/>
        <v>0.58156458459672544</v>
      </c>
      <c r="I61" s="210"/>
      <c r="J61" s="210"/>
      <c r="K61" s="210"/>
      <c r="L61" s="210"/>
    </row>
    <row r="62" spans="2:12" s="555" customFormat="1" ht="15">
      <c r="B62" s="210"/>
      <c r="C62" s="638"/>
      <c r="D62" s="639" t="s">
        <v>286</v>
      </c>
      <c r="E62" s="690">
        <v>6.7553999999999998</v>
      </c>
      <c r="F62" s="690">
        <v>0</v>
      </c>
      <c r="G62" s="690">
        <v>5.3209999999999997</v>
      </c>
      <c r="H62" s="640" t="str">
        <f t="shared" si="0"/>
        <v/>
      </c>
      <c r="I62" s="210"/>
      <c r="J62" s="210"/>
      <c r="K62" s="210"/>
      <c r="L62" s="210"/>
    </row>
    <row r="63" spans="2:12" s="555" customFormat="1" ht="15">
      <c r="B63" s="210"/>
      <c r="C63" s="638"/>
      <c r="D63" s="639" t="s">
        <v>287</v>
      </c>
      <c r="E63" s="690">
        <v>3.0364800000000001</v>
      </c>
      <c r="F63" s="690">
        <v>2.24654</v>
      </c>
      <c r="G63" s="690">
        <v>0</v>
      </c>
      <c r="H63" s="640">
        <f t="shared" si="0"/>
        <v>0.35162516581053538</v>
      </c>
      <c r="I63" s="210"/>
      <c r="J63" s="210"/>
      <c r="K63" s="210"/>
      <c r="L63" s="210"/>
    </row>
    <row r="64" spans="2:12" s="555" customFormat="1" ht="15">
      <c r="B64" s="210"/>
      <c r="C64" s="638"/>
      <c r="D64" s="639" t="s">
        <v>278</v>
      </c>
      <c r="E64" s="690">
        <v>4.2905300000000004</v>
      </c>
      <c r="F64" s="690">
        <v>3.13856</v>
      </c>
      <c r="G64" s="690">
        <v>4.3650000000000002</v>
      </c>
      <c r="H64" s="640">
        <f t="shared" si="0"/>
        <v>0.36703774979608506</v>
      </c>
      <c r="I64" s="210"/>
      <c r="J64" s="210"/>
      <c r="K64" s="210"/>
      <c r="L64" s="210"/>
    </row>
    <row r="65" spans="2:12" s="555" customFormat="1" ht="15">
      <c r="B65" s="210"/>
      <c r="C65" s="638"/>
      <c r="D65" s="639" t="s">
        <v>281</v>
      </c>
      <c r="E65" s="690">
        <v>0.4047</v>
      </c>
      <c r="F65" s="690">
        <v>0.45134999999999997</v>
      </c>
      <c r="G65" s="690">
        <v>0.55600000000000005</v>
      </c>
      <c r="H65" s="640">
        <f t="shared" si="0"/>
        <v>-0.10335659687603849</v>
      </c>
      <c r="I65" s="210"/>
      <c r="J65" s="210"/>
      <c r="K65" s="210"/>
      <c r="L65" s="210"/>
    </row>
    <row r="66" spans="2:12" s="555" customFormat="1" ht="15">
      <c r="B66" s="210"/>
      <c r="C66" s="638"/>
      <c r="D66" s="639" t="s">
        <v>282</v>
      </c>
      <c r="E66" s="690">
        <v>0.27948000000000001</v>
      </c>
      <c r="F66" s="690">
        <v>0.34617999999999999</v>
      </c>
      <c r="G66" s="690">
        <v>0.33200000000000002</v>
      </c>
      <c r="H66" s="640">
        <f t="shared" si="0"/>
        <v>-0.19267433127274824</v>
      </c>
      <c r="I66" s="210"/>
      <c r="J66" s="210"/>
      <c r="K66" s="210"/>
      <c r="L66" s="210"/>
    </row>
    <row r="67" spans="2:12" s="555" customFormat="1" ht="15">
      <c r="B67" s="210"/>
      <c r="C67" s="638"/>
      <c r="D67" s="639" t="s">
        <v>284</v>
      </c>
      <c r="E67" s="690">
        <v>64.07835</v>
      </c>
      <c r="F67" s="690">
        <v>107.56408</v>
      </c>
      <c r="G67" s="690">
        <v>99.590999999999994</v>
      </c>
      <c r="H67" s="640">
        <f t="shared" si="0"/>
        <v>-0.40427743164818597</v>
      </c>
      <c r="I67" s="210"/>
      <c r="J67" s="210"/>
      <c r="K67" s="210"/>
      <c r="L67" s="210"/>
    </row>
    <row r="68" spans="2:12" s="555" customFormat="1" ht="15">
      <c r="B68" s="210"/>
      <c r="C68" s="636" t="s">
        <v>478</v>
      </c>
      <c r="D68" s="636"/>
      <c r="E68" s="689">
        <v>336.50511</v>
      </c>
      <c r="F68" s="689">
        <v>381.29561000000001</v>
      </c>
      <c r="G68" s="689">
        <v>336.90800000000002</v>
      </c>
      <c r="H68" s="637">
        <f t="shared" si="0"/>
        <v>-0.11746922551770267</v>
      </c>
      <c r="I68" s="210"/>
      <c r="J68" s="210"/>
      <c r="K68" s="210"/>
      <c r="L68" s="210"/>
    </row>
    <row r="69" spans="2:12" s="555" customFormat="1" ht="15">
      <c r="B69" s="210"/>
      <c r="C69" s="638" t="s">
        <v>366</v>
      </c>
      <c r="D69" s="639" t="s">
        <v>479</v>
      </c>
      <c r="E69" s="690">
        <v>0</v>
      </c>
      <c r="F69" s="690">
        <v>0</v>
      </c>
      <c r="G69" s="690">
        <v>0</v>
      </c>
      <c r="H69" s="640" t="str">
        <f t="shared" si="0"/>
        <v/>
      </c>
      <c r="I69" s="210"/>
      <c r="J69" s="210"/>
      <c r="K69" s="210"/>
      <c r="L69" s="210"/>
    </row>
    <row r="70" spans="2:12" s="555" customFormat="1" ht="15">
      <c r="B70" s="210"/>
      <c r="C70" s="636" t="s">
        <v>480</v>
      </c>
      <c r="D70" s="636"/>
      <c r="E70" s="689">
        <v>0</v>
      </c>
      <c r="F70" s="689">
        <v>0</v>
      </c>
      <c r="G70" s="689">
        <v>0</v>
      </c>
      <c r="H70" s="637" t="str">
        <f t="shared" si="0"/>
        <v/>
      </c>
      <c r="I70" s="210"/>
      <c r="J70" s="210"/>
      <c r="K70" s="210"/>
      <c r="L70" s="210"/>
    </row>
    <row r="71" spans="2:12" s="555" customFormat="1" ht="15">
      <c r="B71" s="210"/>
      <c r="C71" s="638" t="s">
        <v>140</v>
      </c>
      <c r="D71" s="639" t="s">
        <v>481</v>
      </c>
      <c r="E71" s="690">
        <v>0</v>
      </c>
      <c r="F71" s="690">
        <v>0</v>
      </c>
      <c r="G71" s="690">
        <v>0</v>
      </c>
      <c r="H71" s="640" t="str">
        <f t="shared" si="0"/>
        <v/>
      </c>
      <c r="I71" s="210"/>
      <c r="J71" s="210"/>
      <c r="K71" s="210"/>
      <c r="L71" s="210"/>
    </row>
    <row r="72" spans="2:12" s="555" customFormat="1" ht="15">
      <c r="B72" s="210"/>
      <c r="C72" s="636" t="s">
        <v>482</v>
      </c>
      <c r="D72" s="636"/>
      <c r="E72" s="689">
        <v>0</v>
      </c>
      <c r="F72" s="689">
        <v>0</v>
      </c>
      <c r="G72" s="689">
        <v>0</v>
      </c>
      <c r="H72" s="637" t="str">
        <f t="shared" si="0"/>
        <v/>
      </c>
      <c r="I72" s="210"/>
      <c r="J72" s="210"/>
      <c r="K72" s="210"/>
      <c r="L72" s="210"/>
    </row>
    <row r="73" spans="2:12" s="555" customFormat="1" ht="15">
      <c r="B73" s="210"/>
      <c r="C73" s="638" t="s">
        <v>141</v>
      </c>
      <c r="D73" s="639" t="s">
        <v>274</v>
      </c>
      <c r="E73" s="690">
        <v>0</v>
      </c>
      <c r="F73" s="690">
        <v>86.042029999999997</v>
      </c>
      <c r="G73" s="690">
        <v>0</v>
      </c>
      <c r="H73" s="640">
        <f t="shared" si="0"/>
        <v>-1</v>
      </c>
      <c r="I73" s="210"/>
      <c r="J73" s="210"/>
      <c r="K73" s="210"/>
      <c r="L73" s="210"/>
    </row>
    <row r="74" spans="2:12" s="555" customFormat="1" ht="15">
      <c r="B74" s="210"/>
      <c r="C74" s="636" t="s">
        <v>483</v>
      </c>
      <c r="D74" s="636"/>
      <c r="E74" s="689">
        <v>0</v>
      </c>
      <c r="F74" s="689">
        <v>86.042029999999997</v>
      </c>
      <c r="G74" s="689">
        <v>0</v>
      </c>
      <c r="H74" s="637">
        <f t="shared" si="0"/>
        <v>-1</v>
      </c>
      <c r="I74" s="210"/>
      <c r="J74" s="210"/>
      <c r="K74" s="210"/>
      <c r="L74" s="210"/>
    </row>
    <row r="75" spans="2:12" s="555" customFormat="1" ht="15">
      <c r="B75" s="210"/>
      <c r="C75" s="638" t="s">
        <v>142</v>
      </c>
      <c r="D75" s="639" t="s">
        <v>323</v>
      </c>
      <c r="E75" s="690">
        <v>3.4839199999999999</v>
      </c>
      <c r="F75" s="690">
        <v>0</v>
      </c>
      <c r="G75" s="690">
        <v>3.4420000000000002</v>
      </c>
      <c r="H75" s="640" t="str">
        <f t="shared" si="0"/>
        <v/>
      </c>
      <c r="I75" s="210"/>
      <c r="J75" s="210"/>
      <c r="K75" s="210"/>
      <c r="L75" s="210"/>
    </row>
    <row r="76" spans="2:12" s="555" customFormat="1" ht="15">
      <c r="B76" s="210"/>
      <c r="C76" s="636" t="s">
        <v>849</v>
      </c>
      <c r="D76" s="636"/>
      <c r="E76" s="689">
        <v>3.4839199999999999</v>
      </c>
      <c r="F76" s="689">
        <v>0</v>
      </c>
      <c r="G76" s="689">
        <v>3.4420000000000002</v>
      </c>
      <c r="H76" s="637" t="str">
        <f t="shared" si="0"/>
        <v/>
      </c>
      <c r="I76" s="210"/>
      <c r="J76" s="210"/>
      <c r="K76" s="210"/>
      <c r="L76" s="210"/>
    </row>
    <row r="77" spans="2:12" s="555" customFormat="1" ht="15">
      <c r="B77" s="210"/>
      <c r="C77" s="631" t="s">
        <v>872</v>
      </c>
      <c r="D77" s="632"/>
      <c r="E77" s="692">
        <v>6529.4868900000001</v>
      </c>
      <c r="F77" s="692">
        <v>6450.0904</v>
      </c>
      <c r="G77" s="692">
        <v>6573.25</v>
      </c>
      <c r="H77" s="630">
        <f t="shared" ref="H77" si="1">+IF(F77=0,"",E77/F77-1)</f>
        <v>1.2309360811439074E-2</v>
      </c>
      <c r="I77" s="210"/>
      <c r="J77" s="210"/>
      <c r="K77" s="210"/>
      <c r="L77" s="210"/>
    </row>
    <row r="78" spans="2:12" s="555" customFormat="1" ht="15">
      <c r="B78" s="210"/>
      <c r="C78" s="631" t="s">
        <v>873</v>
      </c>
      <c r="D78" s="632"/>
      <c r="E78" s="692"/>
      <c r="F78" s="692"/>
      <c r="G78" s="692"/>
      <c r="H78" s="630"/>
      <c r="I78" s="210"/>
      <c r="J78" s="210"/>
      <c r="K78" s="210"/>
      <c r="L78" s="210"/>
    </row>
    <row r="79" spans="2:12" s="555" customFormat="1" ht="15">
      <c r="B79" s="210"/>
      <c r="C79" s="631" t="s">
        <v>874</v>
      </c>
      <c r="D79" s="632"/>
      <c r="E79" s="692"/>
      <c r="F79" s="692">
        <v>57.458959999999998</v>
      </c>
      <c r="G79" s="692"/>
      <c r="H79" s="630"/>
      <c r="I79" s="210"/>
      <c r="J79" s="210"/>
      <c r="K79" s="210"/>
      <c r="L79" s="210"/>
    </row>
    <row r="80" spans="2:12" s="555" customFormat="1" ht="15">
      <c r="B80" s="210"/>
      <c r="C80" s="789" t="s">
        <v>875</v>
      </c>
      <c r="D80" s="632"/>
      <c r="E80" s="692">
        <f>+E77+E78-E79</f>
        <v>6529.4868900000001</v>
      </c>
      <c r="F80" s="692">
        <f>+F77+F78-F79</f>
        <v>6392.6314400000001</v>
      </c>
      <c r="G80" s="692">
        <f>+G77+G78-G79</f>
        <v>6573.25</v>
      </c>
      <c r="H80" s="630">
        <f>+IF(F80=0,"",E80/F80-1)</f>
        <v>2.1408312255211115E-2</v>
      </c>
      <c r="I80" s="210"/>
      <c r="J80" s="210"/>
      <c r="K80" s="210"/>
      <c r="L80" s="210"/>
    </row>
    <row r="81" spans="2:12" s="555" customFormat="1">
      <c r="B81" s="210"/>
      <c r="C81" s="210"/>
      <c r="D81" s="210"/>
      <c r="E81" s="694"/>
      <c r="F81" s="694"/>
      <c r="G81" s="694"/>
      <c r="H81" s="695"/>
      <c r="I81" s="210"/>
      <c r="J81" s="210"/>
      <c r="K81" s="210"/>
      <c r="L81" s="210"/>
    </row>
    <row r="82" spans="2:12" ht="12">
      <c r="C82" s="647" t="s">
        <v>550</v>
      </c>
    </row>
    <row r="83" spans="2:12" ht="15" customHeight="1">
      <c r="C83" s="647" t="s">
        <v>594</v>
      </c>
    </row>
    <row r="84" spans="2:12" ht="12">
      <c r="C84" s="647" t="s">
        <v>909</v>
      </c>
    </row>
    <row r="85" spans="2:12" ht="12">
      <c r="C85" s="647" t="s">
        <v>918</v>
      </c>
    </row>
    <row r="86" spans="2:12" ht="12">
      <c r="C86" s="647"/>
    </row>
    <row r="87" spans="2:12" ht="15.75">
      <c r="C87" s="646" t="s">
        <v>876</v>
      </c>
    </row>
    <row r="88" spans="2:12" ht="9.75" customHeight="1"/>
    <row r="89" spans="2:12" ht="12.75">
      <c r="C89" s="645" t="s">
        <v>572</v>
      </c>
      <c r="D89" s="693">
        <f>+J96</f>
        <v>6529.4868900000001</v>
      </c>
    </row>
    <row r="90" spans="2:12" ht="12.75">
      <c r="C90" s="645" t="s">
        <v>573</v>
      </c>
      <c r="D90" s="787">
        <v>42767</v>
      </c>
    </row>
    <row r="91" spans="2:12" ht="12.75">
      <c r="C91" s="645" t="s">
        <v>574</v>
      </c>
      <c r="D91" s="788">
        <v>0.83333333333333337</v>
      </c>
    </row>
    <row r="92" spans="2:12" ht="5.25" customHeight="1"/>
    <row r="93" spans="2:12" ht="12.75">
      <c r="B93" s="974" t="s">
        <v>378</v>
      </c>
      <c r="C93" s="973" t="s">
        <v>552</v>
      </c>
      <c r="D93" s="973"/>
      <c r="E93" s="973"/>
      <c r="F93" s="973"/>
      <c r="G93" s="973" t="s">
        <v>553</v>
      </c>
      <c r="H93" s="973"/>
      <c r="I93" s="973"/>
      <c r="J93" s="973"/>
    </row>
    <row r="94" spans="2:12" ht="12.75">
      <c r="B94" s="974"/>
      <c r="C94" s="838" t="s">
        <v>554</v>
      </c>
      <c r="D94" s="838" t="s">
        <v>67</v>
      </c>
      <c r="E94" s="838" t="s">
        <v>549</v>
      </c>
      <c r="F94" s="838" t="s">
        <v>555</v>
      </c>
      <c r="G94" s="838" t="s">
        <v>554</v>
      </c>
      <c r="H94" s="838" t="s">
        <v>67</v>
      </c>
      <c r="I94" s="838" t="s">
        <v>549</v>
      </c>
      <c r="J94" s="838" t="s">
        <v>555</v>
      </c>
    </row>
    <row r="95" spans="2:12" ht="12.75">
      <c r="B95" s="975"/>
      <c r="C95" s="839" t="s">
        <v>556</v>
      </c>
      <c r="D95" s="839" t="s">
        <v>557</v>
      </c>
      <c r="E95" s="839" t="s">
        <v>557</v>
      </c>
      <c r="F95" s="839" t="s">
        <v>557</v>
      </c>
      <c r="G95" s="839" t="s">
        <v>556</v>
      </c>
      <c r="H95" s="839" t="s">
        <v>557</v>
      </c>
      <c r="I95" s="839" t="s">
        <v>557</v>
      </c>
      <c r="J95" s="839" t="s">
        <v>557</v>
      </c>
    </row>
    <row r="96" spans="2:12" ht="12.75">
      <c r="B96" s="840" t="s">
        <v>877</v>
      </c>
      <c r="C96" s="841" t="s">
        <v>564</v>
      </c>
      <c r="D96" s="841">
        <v>6626.3998300000003</v>
      </c>
      <c r="E96" s="841">
        <v>0</v>
      </c>
      <c r="F96" s="878">
        <v>6626.3998300000003</v>
      </c>
      <c r="G96" s="882" t="s">
        <v>563</v>
      </c>
      <c r="H96" s="877">
        <v>6529.4868900000001</v>
      </c>
      <c r="I96" s="877">
        <v>0</v>
      </c>
      <c r="J96" s="877">
        <v>6529.4868900000001</v>
      </c>
    </row>
    <row r="97" spans="2:10" ht="12.75">
      <c r="B97" s="844" t="s">
        <v>878</v>
      </c>
      <c r="C97" s="845" t="s">
        <v>564</v>
      </c>
      <c r="D97" s="845">
        <v>6461.4587300000003</v>
      </c>
      <c r="E97" s="845">
        <v>0</v>
      </c>
      <c r="F97" s="879">
        <v>6461.4587300000003</v>
      </c>
      <c r="G97" s="883" t="s">
        <v>561</v>
      </c>
      <c r="H97" s="845">
        <v>6388.6848900000005</v>
      </c>
      <c r="I97" s="845">
        <v>0</v>
      </c>
      <c r="J97" s="845">
        <v>6388.6848900000005</v>
      </c>
    </row>
    <row r="98" spans="2:10" ht="12.75">
      <c r="B98" s="842" t="s">
        <v>879</v>
      </c>
      <c r="C98" s="843" t="s">
        <v>559</v>
      </c>
      <c r="D98" s="843">
        <v>6561.0777399999997</v>
      </c>
      <c r="E98" s="843">
        <v>0</v>
      </c>
      <c r="F98" s="880">
        <v>6561.0777399999997</v>
      </c>
      <c r="G98" s="884" t="s">
        <v>563</v>
      </c>
      <c r="H98" s="843">
        <v>6481.5426600000001</v>
      </c>
      <c r="I98" s="843">
        <v>0</v>
      </c>
      <c r="J98" s="843">
        <v>6481.5426600000001</v>
      </c>
    </row>
    <row r="99" spans="2:10" ht="12.75">
      <c r="B99" s="844" t="s">
        <v>880</v>
      </c>
      <c r="C99" s="845" t="s">
        <v>564</v>
      </c>
      <c r="D99" s="845">
        <v>6155.1296499999999</v>
      </c>
      <c r="E99" s="845">
        <v>0</v>
      </c>
      <c r="F99" s="879">
        <v>6155.1296499999999</v>
      </c>
      <c r="G99" s="883" t="s">
        <v>561</v>
      </c>
      <c r="H99" s="845">
        <v>6168.0397899999998</v>
      </c>
      <c r="I99" s="845">
        <v>0</v>
      </c>
      <c r="J99" s="845">
        <v>6168.0397899999998</v>
      </c>
    </row>
    <row r="100" spans="2:10" ht="12.75">
      <c r="B100" s="842" t="s">
        <v>881</v>
      </c>
      <c r="C100" s="843" t="s">
        <v>566</v>
      </c>
      <c r="D100" s="843">
        <v>5583.7849299999998</v>
      </c>
      <c r="E100" s="843">
        <v>0</v>
      </c>
      <c r="F100" s="880">
        <v>5583.7849299999998</v>
      </c>
      <c r="G100" s="884" t="s">
        <v>571</v>
      </c>
      <c r="H100" s="843">
        <v>6138.2622700000002</v>
      </c>
      <c r="I100" s="843">
        <v>0</v>
      </c>
      <c r="J100" s="843">
        <v>6138.2622700000002</v>
      </c>
    </row>
    <row r="101" spans="2:10" ht="12.75">
      <c r="B101" s="844" t="s">
        <v>882</v>
      </c>
      <c r="C101" s="845" t="s">
        <v>564</v>
      </c>
      <c r="D101" s="845">
        <v>6502.87248</v>
      </c>
      <c r="E101" s="845">
        <v>0</v>
      </c>
      <c r="F101" s="879">
        <v>6502.87248</v>
      </c>
      <c r="G101" s="883" t="s">
        <v>561</v>
      </c>
      <c r="H101" s="845">
        <v>6413.7878600000004</v>
      </c>
      <c r="I101" s="845">
        <v>0</v>
      </c>
      <c r="J101" s="845">
        <v>6413.7878600000004</v>
      </c>
    </row>
    <row r="102" spans="2:10" ht="12.75">
      <c r="B102" s="842" t="s">
        <v>883</v>
      </c>
      <c r="C102" s="843" t="s">
        <v>564</v>
      </c>
      <c r="D102" s="843">
        <v>6473.3705200000004</v>
      </c>
      <c r="E102" s="843">
        <v>0</v>
      </c>
      <c r="F102" s="880">
        <v>6473.3705200000004</v>
      </c>
      <c r="G102" s="884" t="s">
        <v>561</v>
      </c>
      <c r="H102" s="843">
        <v>6410.5688</v>
      </c>
      <c r="I102" s="843">
        <v>0</v>
      </c>
      <c r="J102" s="843">
        <v>6410.5688</v>
      </c>
    </row>
    <row r="103" spans="2:10" ht="12.75">
      <c r="B103" s="844" t="s">
        <v>884</v>
      </c>
      <c r="C103" s="845" t="s">
        <v>564</v>
      </c>
      <c r="D103" s="845">
        <v>6481.2207900000003</v>
      </c>
      <c r="E103" s="845">
        <v>0</v>
      </c>
      <c r="F103" s="879">
        <v>6481.2207900000003</v>
      </c>
      <c r="G103" s="883" t="s">
        <v>561</v>
      </c>
      <c r="H103" s="845">
        <v>6373.7236800000001</v>
      </c>
      <c r="I103" s="845">
        <v>0</v>
      </c>
      <c r="J103" s="845">
        <v>6373.7236800000001</v>
      </c>
    </row>
    <row r="104" spans="2:10" ht="12.75">
      <c r="B104" s="842" t="s">
        <v>885</v>
      </c>
      <c r="C104" s="843" t="s">
        <v>570</v>
      </c>
      <c r="D104" s="843">
        <v>6658.0009799999998</v>
      </c>
      <c r="E104" s="843">
        <v>0</v>
      </c>
      <c r="F104" s="880">
        <v>6658.0009799999998</v>
      </c>
      <c r="G104" s="884" t="s">
        <v>567</v>
      </c>
      <c r="H104" s="843">
        <v>6504.7953299999999</v>
      </c>
      <c r="I104" s="843">
        <v>0</v>
      </c>
      <c r="J104" s="843">
        <v>6504.7953299999999</v>
      </c>
    </row>
    <row r="105" spans="2:10" ht="12.75">
      <c r="B105" s="844" t="s">
        <v>886</v>
      </c>
      <c r="C105" s="845" t="s">
        <v>564</v>
      </c>
      <c r="D105" s="845">
        <v>6608.77963</v>
      </c>
      <c r="E105" s="845">
        <v>0</v>
      </c>
      <c r="F105" s="879">
        <v>6608.77963</v>
      </c>
      <c r="G105" s="883" t="s">
        <v>561</v>
      </c>
      <c r="H105" s="845">
        <v>6449.3650600000001</v>
      </c>
      <c r="I105" s="845">
        <v>0</v>
      </c>
      <c r="J105" s="845">
        <v>6449.3650600000001</v>
      </c>
    </row>
    <row r="106" spans="2:10" ht="12.75">
      <c r="B106" s="842" t="s">
        <v>887</v>
      </c>
      <c r="C106" s="843" t="s">
        <v>562</v>
      </c>
      <c r="D106" s="843">
        <v>6256.2507400000004</v>
      </c>
      <c r="E106" s="843">
        <v>0</v>
      </c>
      <c r="F106" s="880">
        <v>6256.2507400000004</v>
      </c>
      <c r="G106" s="884" t="s">
        <v>558</v>
      </c>
      <c r="H106" s="843">
        <v>6266.9564399999999</v>
      </c>
      <c r="I106" s="843">
        <v>0</v>
      </c>
      <c r="J106" s="843">
        <v>6266.9564399999999</v>
      </c>
    </row>
    <row r="107" spans="2:10" ht="12.75">
      <c r="B107" s="844" t="s">
        <v>888</v>
      </c>
      <c r="C107" s="845" t="s">
        <v>566</v>
      </c>
      <c r="D107" s="845">
        <v>5400.8312800000003</v>
      </c>
      <c r="E107" s="845">
        <v>0</v>
      </c>
      <c r="F107" s="879">
        <v>5400.8312800000003</v>
      </c>
      <c r="G107" s="883" t="s">
        <v>571</v>
      </c>
      <c r="H107" s="845">
        <v>6016.7138400000003</v>
      </c>
      <c r="I107" s="845">
        <v>0</v>
      </c>
      <c r="J107" s="845">
        <v>6016.7138400000003</v>
      </c>
    </row>
    <row r="108" spans="2:10" ht="12.75">
      <c r="B108" s="842" t="s">
        <v>889</v>
      </c>
      <c r="C108" s="843" t="s">
        <v>564</v>
      </c>
      <c r="D108" s="843">
        <v>6455.59897</v>
      </c>
      <c r="E108" s="843">
        <v>0</v>
      </c>
      <c r="F108" s="880">
        <v>6455.59897</v>
      </c>
      <c r="G108" s="884" t="s">
        <v>561</v>
      </c>
      <c r="H108" s="843">
        <v>6336.9795400000003</v>
      </c>
      <c r="I108" s="843">
        <v>0</v>
      </c>
      <c r="J108" s="843">
        <v>6336.9795400000003</v>
      </c>
    </row>
    <row r="109" spans="2:10" ht="12.75">
      <c r="B109" s="844" t="s">
        <v>890</v>
      </c>
      <c r="C109" s="845" t="s">
        <v>560</v>
      </c>
      <c r="D109" s="845">
        <v>6463.4881100000002</v>
      </c>
      <c r="E109" s="845">
        <v>0</v>
      </c>
      <c r="F109" s="879">
        <v>6463.4881100000002</v>
      </c>
      <c r="G109" s="883" t="s">
        <v>567</v>
      </c>
      <c r="H109" s="845">
        <v>6285.2426800000003</v>
      </c>
      <c r="I109" s="845">
        <v>0</v>
      </c>
      <c r="J109" s="845">
        <v>6285.2426800000003</v>
      </c>
    </row>
    <row r="110" spans="2:10" ht="12.75">
      <c r="B110" s="842" t="s">
        <v>891</v>
      </c>
      <c r="C110" s="876" t="s">
        <v>562</v>
      </c>
      <c r="D110" s="876">
        <v>6665.1098000000002</v>
      </c>
      <c r="E110" s="876">
        <v>0</v>
      </c>
      <c r="F110" s="881">
        <v>6665.1098000000002</v>
      </c>
      <c r="G110" s="884" t="s">
        <v>561</v>
      </c>
      <c r="H110" s="843">
        <v>6442.2233800000004</v>
      </c>
      <c r="I110" s="843">
        <v>0</v>
      </c>
      <c r="J110" s="843">
        <v>6442.2233800000004</v>
      </c>
    </row>
    <row r="111" spans="2:10" ht="12.75">
      <c r="B111" s="844" t="s">
        <v>892</v>
      </c>
      <c r="C111" s="845" t="s">
        <v>559</v>
      </c>
      <c r="D111" s="845">
        <v>6434.4085299999997</v>
      </c>
      <c r="E111" s="845">
        <v>0</v>
      </c>
      <c r="F111" s="879">
        <v>6434.4085299999997</v>
      </c>
      <c r="G111" s="883" t="s">
        <v>567</v>
      </c>
      <c r="H111" s="845">
        <v>6385.45766</v>
      </c>
      <c r="I111" s="845">
        <v>0</v>
      </c>
      <c r="J111" s="845">
        <v>6385.45766</v>
      </c>
    </row>
    <row r="112" spans="2:10" ht="12.75">
      <c r="B112" s="842" t="s">
        <v>893</v>
      </c>
      <c r="C112" s="843" t="s">
        <v>564</v>
      </c>
      <c r="D112" s="843">
        <v>6490.9766900000004</v>
      </c>
      <c r="E112" s="843">
        <v>0</v>
      </c>
      <c r="F112" s="880">
        <v>6490.9766900000004</v>
      </c>
      <c r="G112" s="884" t="s">
        <v>563</v>
      </c>
      <c r="H112" s="843">
        <v>6419.5344800000003</v>
      </c>
      <c r="I112" s="843">
        <v>0</v>
      </c>
      <c r="J112" s="843">
        <v>6419.5344800000003</v>
      </c>
    </row>
    <row r="113" spans="2:10" ht="12.75">
      <c r="B113" s="844" t="s">
        <v>894</v>
      </c>
      <c r="C113" s="845" t="s">
        <v>560</v>
      </c>
      <c r="D113" s="845">
        <v>6143.7418699999998</v>
      </c>
      <c r="E113" s="845">
        <v>0</v>
      </c>
      <c r="F113" s="879">
        <v>6143.7418699999998</v>
      </c>
      <c r="G113" s="883" t="s">
        <v>558</v>
      </c>
      <c r="H113" s="845">
        <v>6154.7355500000003</v>
      </c>
      <c r="I113" s="845">
        <v>0</v>
      </c>
      <c r="J113" s="845">
        <v>6154.7355500000003</v>
      </c>
    </row>
    <row r="114" spans="2:10" ht="12.75">
      <c r="B114" s="842" t="s">
        <v>895</v>
      </c>
      <c r="C114" s="843" t="s">
        <v>566</v>
      </c>
      <c r="D114" s="843">
        <v>5399.85455</v>
      </c>
      <c r="E114" s="843">
        <v>0</v>
      </c>
      <c r="F114" s="880">
        <v>5399.85455</v>
      </c>
      <c r="G114" s="884" t="s">
        <v>565</v>
      </c>
      <c r="H114" s="843">
        <v>5975.5430699999997</v>
      </c>
      <c r="I114" s="843">
        <v>0</v>
      </c>
      <c r="J114" s="843">
        <v>5975.5430699999997</v>
      </c>
    </row>
    <row r="115" spans="2:10" ht="12.75">
      <c r="B115" s="844" t="s">
        <v>896</v>
      </c>
      <c r="C115" s="845" t="s">
        <v>559</v>
      </c>
      <c r="D115" s="845">
        <v>6453.7171200000003</v>
      </c>
      <c r="E115" s="845">
        <v>0</v>
      </c>
      <c r="F115" s="879">
        <v>6453.7171200000003</v>
      </c>
      <c r="G115" s="883" t="s">
        <v>565</v>
      </c>
      <c r="H115" s="845">
        <v>6402.69085</v>
      </c>
      <c r="I115" s="845">
        <v>0</v>
      </c>
      <c r="J115" s="845">
        <v>6402.69085</v>
      </c>
    </row>
    <row r="116" spans="2:10" ht="12.75">
      <c r="B116" s="842" t="s">
        <v>897</v>
      </c>
      <c r="C116" s="843" t="s">
        <v>562</v>
      </c>
      <c r="D116" s="843">
        <v>6602.1781099999998</v>
      </c>
      <c r="E116" s="843">
        <v>0</v>
      </c>
      <c r="F116" s="880">
        <v>6602.1781099999998</v>
      </c>
      <c r="G116" s="884" t="s">
        <v>567</v>
      </c>
      <c r="H116" s="843">
        <v>6354.9532099999997</v>
      </c>
      <c r="I116" s="843">
        <v>0</v>
      </c>
      <c r="J116" s="843">
        <v>6354.9532099999997</v>
      </c>
    </row>
    <row r="117" spans="2:10" ht="12.75">
      <c r="B117" s="844" t="s">
        <v>898</v>
      </c>
      <c r="C117" s="845" t="s">
        <v>568</v>
      </c>
      <c r="D117" s="845">
        <v>6506.3239299999996</v>
      </c>
      <c r="E117" s="845">
        <v>0</v>
      </c>
      <c r="F117" s="879">
        <v>6506.3239299999996</v>
      </c>
      <c r="G117" s="883" t="s">
        <v>567</v>
      </c>
      <c r="H117" s="845">
        <v>6331.6733199999999</v>
      </c>
      <c r="I117" s="845">
        <v>0</v>
      </c>
      <c r="J117" s="845">
        <v>6331.6733199999999</v>
      </c>
    </row>
    <row r="118" spans="2:10" ht="12.75">
      <c r="B118" s="842" t="s">
        <v>899</v>
      </c>
      <c r="C118" s="843" t="s">
        <v>560</v>
      </c>
      <c r="D118" s="843">
        <v>6524.8664200000003</v>
      </c>
      <c r="E118" s="843">
        <v>0</v>
      </c>
      <c r="F118" s="880">
        <v>6524.8664200000003</v>
      </c>
      <c r="G118" s="884" t="s">
        <v>569</v>
      </c>
      <c r="H118" s="843">
        <v>6399.9633800000001</v>
      </c>
      <c r="I118" s="843">
        <v>0</v>
      </c>
      <c r="J118" s="843">
        <v>6399.9633800000001</v>
      </c>
    </row>
    <row r="119" spans="2:10" ht="12.75">
      <c r="B119" s="844" t="s">
        <v>900</v>
      </c>
      <c r="C119" s="845" t="s">
        <v>570</v>
      </c>
      <c r="D119" s="845">
        <v>6617.1675800000003</v>
      </c>
      <c r="E119" s="845">
        <v>0</v>
      </c>
      <c r="F119" s="879">
        <v>6617.1675800000003</v>
      </c>
      <c r="G119" s="883" t="s">
        <v>901</v>
      </c>
      <c r="H119" s="845">
        <v>6381.0197399999997</v>
      </c>
      <c r="I119" s="845">
        <v>0</v>
      </c>
      <c r="J119" s="845">
        <v>6381.0197399999997</v>
      </c>
    </row>
    <row r="120" spans="2:10" ht="12.75">
      <c r="B120" s="842" t="s">
        <v>902</v>
      </c>
      <c r="C120" s="843" t="s">
        <v>560</v>
      </c>
      <c r="D120" s="843">
        <v>5979.5957399999998</v>
      </c>
      <c r="E120" s="843">
        <v>0</v>
      </c>
      <c r="F120" s="880">
        <v>5979.5957399999998</v>
      </c>
      <c r="G120" s="884" t="s">
        <v>561</v>
      </c>
      <c r="H120" s="843">
        <v>6167.0878000000002</v>
      </c>
      <c r="I120" s="843">
        <v>0</v>
      </c>
      <c r="J120" s="843">
        <v>6167.0878000000002</v>
      </c>
    </row>
    <row r="121" spans="2:10" ht="12.75">
      <c r="B121" s="844" t="s">
        <v>903</v>
      </c>
      <c r="C121" s="845" t="s">
        <v>566</v>
      </c>
      <c r="D121" s="845">
        <v>5588.6349399999999</v>
      </c>
      <c r="E121" s="845">
        <v>0</v>
      </c>
      <c r="F121" s="879">
        <v>5588.6349399999999</v>
      </c>
      <c r="G121" s="883" t="s">
        <v>561</v>
      </c>
      <c r="H121" s="845">
        <v>6136.4180100000003</v>
      </c>
      <c r="I121" s="845">
        <v>0</v>
      </c>
      <c r="J121" s="845">
        <v>6136.4180100000003</v>
      </c>
    </row>
    <row r="122" spans="2:10" ht="12.75">
      <c r="B122" s="842" t="s">
        <v>904</v>
      </c>
      <c r="C122" s="843" t="s">
        <v>564</v>
      </c>
      <c r="D122" s="843">
        <v>6448.6161899999997</v>
      </c>
      <c r="E122" s="843">
        <v>33.057519999999997</v>
      </c>
      <c r="F122" s="880">
        <v>6481.67371</v>
      </c>
      <c r="G122" s="884" t="s">
        <v>569</v>
      </c>
      <c r="H122" s="843">
        <v>6289.3270899999998</v>
      </c>
      <c r="I122" s="843">
        <v>44.503399999999999</v>
      </c>
      <c r="J122" s="843">
        <v>6333.8304900000003</v>
      </c>
    </row>
    <row r="123" spans="2:10" ht="12.75">
      <c r="B123" s="844" t="s">
        <v>905</v>
      </c>
      <c r="C123" s="845" t="s">
        <v>570</v>
      </c>
      <c r="D123" s="845">
        <v>6579.6942099999997</v>
      </c>
      <c r="E123" s="845">
        <v>0</v>
      </c>
      <c r="F123" s="879">
        <v>6579.6942099999997</v>
      </c>
      <c r="G123" s="883" t="s">
        <v>563</v>
      </c>
      <c r="H123" s="845">
        <v>6440.4923799999997</v>
      </c>
      <c r="I123" s="845">
        <v>0</v>
      </c>
      <c r="J123" s="845">
        <v>6440.4923799999997</v>
      </c>
    </row>
    <row r="125" spans="2:10">
      <c r="B125" s="210" t="s">
        <v>919</v>
      </c>
    </row>
    <row r="126" spans="2:10">
      <c r="B126" s="210" t="s">
        <v>920</v>
      </c>
    </row>
    <row r="127" spans="2:10">
      <c r="B127" s="210" t="s">
        <v>942</v>
      </c>
    </row>
    <row r="128" spans="2:10">
      <c r="B128" s="210" t="s">
        <v>943</v>
      </c>
    </row>
  </sheetData>
  <mergeCells count="6">
    <mergeCell ref="G93:J93"/>
    <mergeCell ref="C93:F93"/>
    <mergeCell ref="B93:B95"/>
    <mergeCell ref="C7:C10"/>
    <mergeCell ref="D7:D10"/>
    <mergeCell ref="E7:H7"/>
  </mergeCells>
  <pageMargins left="0.51181102362204722" right="0.51181102362204722" top="0.69520833333333332" bottom="0.74803149606299213" header="0.31496062992125984" footer="0.31496062992125984"/>
  <pageSetup paperSize="9" scale="46" orientation="portrait" r:id="rId1"/>
  <headerFooter>
    <oddHeader>&amp;L&amp;"Calibri Light,Regular"&amp;10 &amp;C&amp;"Calibri Light,Regular"&amp;10 &amp;R&amp;"Tahoma,Negrita"&amp;10Informe de la Operación Mensual - Febrero 2017
INFSGI-MES-02-2017
08/03/2017
Versión: 01</oddHeader>
    <oddFooter>&amp;L&amp;"Calibri Light,Regular"&amp;10COES SINAC, 2017&amp;C&amp;"Calibri Light,Regular"&amp;10 20&amp;R&amp;"Calibri Light,Regular"&amp;10Dirección Ejecutiva
Sub Dirección de Gestión de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51"/>
  <sheetViews>
    <sheetView view="pageBreakPreview" zoomScale="40" zoomScaleNormal="100" zoomScaleSheetLayoutView="40" zoomScalePageLayoutView="40" workbookViewId="0">
      <selection activeCell="A4" sqref="A4"/>
    </sheetView>
  </sheetViews>
  <sheetFormatPr defaultRowHeight="11.25"/>
  <cols>
    <col min="1" max="1" width="70.33203125" style="560" customWidth="1"/>
    <col min="2" max="2" width="101.83203125" style="210" customWidth="1"/>
    <col min="3" max="3" width="37" style="210" customWidth="1"/>
    <col min="4" max="6" width="33.33203125" style="210" customWidth="1"/>
    <col min="7" max="7" width="78" style="210" customWidth="1"/>
    <col min="8" max="8" width="51.5" style="210" customWidth="1"/>
    <col min="9" max="9" width="48.33203125" style="210" customWidth="1"/>
    <col min="10" max="16384" width="9.33203125" style="210"/>
  </cols>
  <sheetData>
    <row r="1" spans="1:9" ht="14.1" customHeight="1">
      <c r="A1" s="558"/>
      <c r="B1" s="204"/>
      <c r="C1" s="204"/>
      <c r="D1" s="204"/>
      <c r="E1" s="204"/>
      <c r="F1" s="204"/>
      <c r="G1" s="205"/>
      <c r="H1" s="205"/>
      <c r="I1" s="206"/>
    </row>
    <row r="2" spans="1:9" ht="14.1" customHeight="1">
      <c r="A2" s="550"/>
      <c r="B2" s="208"/>
      <c r="C2" s="208"/>
      <c r="D2" s="208"/>
      <c r="E2" s="208"/>
      <c r="F2" s="208"/>
      <c r="G2" s="209"/>
      <c r="H2" s="209"/>
      <c r="I2" s="209"/>
    </row>
    <row r="3" spans="1:9" ht="14.1" customHeight="1">
      <c r="A3" s="550"/>
      <c r="B3" s="208"/>
      <c r="C3" s="208"/>
      <c r="D3" s="208"/>
      <c r="E3" s="208"/>
      <c r="F3" s="208"/>
      <c r="G3" s="209"/>
      <c r="H3" s="209"/>
      <c r="I3" s="209"/>
    </row>
    <row r="4" spans="1:9" ht="24" customHeight="1">
      <c r="A4" s="561" t="s">
        <v>272</v>
      </c>
      <c r="B4" s="494"/>
      <c r="C4" s="494"/>
      <c r="D4" s="494"/>
      <c r="E4" s="494"/>
      <c r="F4" s="494"/>
      <c r="G4" s="494"/>
      <c r="H4" s="494"/>
      <c r="I4" s="494"/>
    </row>
    <row r="5" spans="1:9" ht="15.95" customHeight="1">
      <c r="A5" s="559"/>
      <c r="B5" s="547"/>
      <c r="C5" s="548"/>
      <c r="D5" s="549"/>
      <c r="E5" s="549"/>
      <c r="F5" s="550"/>
      <c r="G5" s="215"/>
      <c r="H5" s="215"/>
      <c r="I5" s="216"/>
    </row>
    <row r="6" spans="1:9" ht="45.75" customHeight="1">
      <c r="A6" s="551"/>
      <c r="B6" s="551"/>
      <c r="C6" s="551"/>
      <c r="D6" s="551"/>
      <c r="E6" s="551"/>
      <c r="F6" s="551"/>
      <c r="G6" s="231"/>
      <c r="H6" s="231"/>
      <c r="I6" s="216"/>
    </row>
    <row r="7" spans="1:9" ht="61.5" customHeight="1">
      <c r="A7" s="783" t="s">
        <v>376</v>
      </c>
      <c r="B7" s="783" t="s">
        <v>377</v>
      </c>
      <c r="C7" s="783" t="s">
        <v>378</v>
      </c>
      <c r="D7" s="976" t="s">
        <v>379</v>
      </c>
      <c r="E7" s="976"/>
      <c r="F7" s="976"/>
      <c r="G7" s="976"/>
      <c r="H7" s="784" t="s">
        <v>380</v>
      </c>
      <c r="I7" s="784" t="s">
        <v>381</v>
      </c>
    </row>
    <row r="8" spans="1:9" ht="149.25" customHeight="1">
      <c r="A8" s="779" t="s">
        <v>382</v>
      </c>
      <c r="B8" s="779" t="s">
        <v>411</v>
      </c>
      <c r="C8" s="781" t="s">
        <v>619</v>
      </c>
      <c r="D8" s="977" t="s">
        <v>620</v>
      </c>
      <c r="E8" s="977"/>
      <c r="F8" s="977"/>
      <c r="G8" s="977"/>
      <c r="H8" s="780">
        <v>10.58</v>
      </c>
      <c r="I8" s="780"/>
    </row>
    <row r="9" spans="1:9" ht="195" customHeight="1">
      <c r="A9" s="978" t="s">
        <v>399</v>
      </c>
      <c r="B9" s="978" t="s">
        <v>621</v>
      </c>
      <c r="C9" s="988" t="s">
        <v>622</v>
      </c>
      <c r="D9" s="982" t="s">
        <v>623</v>
      </c>
      <c r="E9" s="983"/>
      <c r="F9" s="983"/>
      <c r="G9" s="984"/>
      <c r="H9" s="980">
        <v>109</v>
      </c>
      <c r="I9" s="980">
        <v>2.19</v>
      </c>
    </row>
    <row r="10" spans="1:9" ht="270" customHeight="1">
      <c r="A10" s="979"/>
      <c r="B10" s="979"/>
      <c r="C10" s="989"/>
      <c r="D10" s="985"/>
      <c r="E10" s="986"/>
      <c r="F10" s="986"/>
      <c r="G10" s="987"/>
      <c r="H10" s="981"/>
      <c r="I10" s="981"/>
    </row>
    <row r="11" spans="1:9" ht="180.75" customHeight="1">
      <c r="A11" s="779" t="s">
        <v>382</v>
      </c>
      <c r="B11" s="779" t="s">
        <v>388</v>
      </c>
      <c r="C11" s="781" t="s">
        <v>624</v>
      </c>
      <c r="D11" s="977" t="s">
        <v>625</v>
      </c>
      <c r="E11" s="977"/>
      <c r="F11" s="977"/>
      <c r="G11" s="977"/>
      <c r="H11" s="780">
        <v>1.35</v>
      </c>
      <c r="I11" s="780"/>
    </row>
    <row r="12" spans="1:9" ht="327" customHeight="1">
      <c r="A12" s="779" t="s">
        <v>399</v>
      </c>
      <c r="B12" s="779" t="s">
        <v>626</v>
      </c>
      <c r="C12" s="781" t="s">
        <v>627</v>
      </c>
      <c r="D12" s="977" t="s">
        <v>628</v>
      </c>
      <c r="E12" s="977"/>
      <c r="F12" s="977"/>
      <c r="G12" s="977"/>
      <c r="H12" s="780">
        <v>73</v>
      </c>
      <c r="I12" s="780">
        <v>6.42</v>
      </c>
    </row>
    <row r="13" spans="1:9" ht="179.25" customHeight="1">
      <c r="A13" s="779" t="s">
        <v>390</v>
      </c>
      <c r="B13" s="779" t="s">
        <v>629</v>
      </c>
      <c r="C13" s="781" t="s">
        <v>630</v>
      </c>
      <c r="D13" s="977" t="s">
        <v>631</v>
      </c>
      <c r="E13" s="977"/>
      <c r="F13" s="977"/>
      <c r="G13" s="977"/>
      <c r="H13" s="780">
        <v>73</v>
      </c>
      <c r="I13" s="780"/>
    </row>
    <row r="14" spans="1:9" ht="249" customHeight="1">
      <c r="A14" s="779" t="s">
        <v>390</v>
      </c>
      <c r="B14" s="779" t="s">
        <v>629</v>
      </c>
      <c r="C14" s="781" t="s">
        <v>632</v>
      </c>
      <c r="D14" s="977" t="s">
        <v>633</v>
      </c>
      <c r="E14" s="977"/>
      <c r="F14" s="977"/>
      <c r="G14" s="977"/>
      <c r="H14" s="780">
        <v>77</v>
      </c>
      <c r="I14" s="780"/>
    </row>
    <row r="15" spans="1:9" ht="147.75" customHeight="1">
      <c r="A15" s="779" t="s">
        <v>121</v>
      </c>
      <c r="B15" s="779" t="s">
        <v>634</v>
      </c>
      <c r="C15" s="781" t="s">
        <v>635</v>
      </c>
      <c r="D15" s="977" t="s">
        <v>636</v>
      </c>
      <c r="E15" s="977"/>
      <c r="F15" s="977"/>
      <c r="G15" s="977"/>
      <c r="H15" s="780">
        <v>82</v>
      </c>
      <c r="I15" s="780"/>
    </row>
    <row r="16" spans="1:9" ht="124.5" customHeight="1">
      <c r="A16" s="779" t="s">
        <v>390</v>
      </c>
      <c r="B16" s="779" t="s">
        <v>637</v>
      </c>
      <c r="C16" s="781" t="s">
        <v>638</v>
      </c>
      <c r="D16" s="977" t="s">
        <v>639</v>
      </c>
      <c r="E16" s="977"/>
      <c r="F16" s="977"/>
      <c r="G16" s="977"/>
      <c r="H16" s="780">
        <v>3.48</v>
      </c>
      <c r="I16" s="780"/>
    </row>
    <row r="17" spans="1:10" ht="197.25" customHeight="1">
      <c r="A17" s="779" t="s">
        <v>399</v>
      </c>
      <c r="B17" s="779" t="s">
        <v>640</v>
      </c>
      <c r="C17" s="781" t="s">
        <v>641</v>
      </c>
      <c r="D17" s="977" t="s">
        <v>642</v>
      </c>
      <c r="E17" s="977"/>
      <c r="F17" s="977"/>
      <c r="G17" s="977"/>
      <c r="H17" s="780">
        <v>3.5</v>
      </c>
      <c r="I17" s="780"/>
    </row>
    <row r="18" spans="1:10" ht="156" customHeight="1">
      <c r="A18" s="779" t="s">
        <v>390</v>
      </c>
      <c r="B18" s="779" t="s">
        <v>643</v>
      </c>
      <c r="C18" s="781" t="s">
        <v>644</v>
      </c>
      <c r="D18" s="977" t="s">
        <v>645</v>
      </c>
      <c r="E18" s="977"/>
      <c r="F18" s="977"/>
      <c r="G18" s="977"/>
      <c r="H18" s="780">
        <v>4.99</v>
      </c>
      <c r="I18" s="780"/>
    </row>
    <row r="19" spans="1:10" ht="220.5" customHeight="1">
      <c r="A19" s="779" t="s">
        <v>390</v>
      </c>
      <c r="B19" s="779" t="s">
        <v>646</v>
      </c>
      <c r="C19" s="781" t="s">
        <v>647</v>
      </c>
      <c r="D19" s="977" t="s">
        <v>648</v>
      </c>
      <c r="E19" s="977"/>
      <c r="F19" s="977"/>
      <c r="G19" s="977"/>
      <c r="H19" s="780">
        <v>3.77</v>
      </c>
      <c r="I19" s="780"/>
    </row>
    <row r="20" spans="1:10" ht="189" customHeight="1">
      <c r="A20" s="779" t="s">
        <v>390</v>
      </c>
      <c r="B20" s="779" t="s">
        <v>391</v>
      </c>
      <c r="C20" s="781" t="s">
        <v>647</v>
      </c>
      <c r="D20" s="977" t="s">
        <v>649</v>
      </c>
      <c r="E20" s="977"/>
      <c r="F20" s="977"/>
      <c r="G20" s="977"/>
      <c r="H20" s="780">
        <v>7.21</v>
      </c>
      <c r="I20" s="780">
        <v>6.2</v>
      </c>
    </row>
    <row r="21" spans="1:10" ht="171" customHeight="1">
      <c r="A21" s="779" t="s">
        <v>390</v>
      </c>
      <c r="B21" s="779" t="s">
        <v>650</v>
      </c>
      <c r="C21" s="781" t="s">
        <v>651</v>
      </c>
      <c r="D21" s="977" t="s">
        <v>652</v>
      </c>
      <c r="E21" s="977"/>
      <c r="F21" s="977"/>
      <c r="G21" s="977"/>
      <c r="H21" s="780">
        <v>13</v>
      </c>
      <c r="I21" s="780"/>
    </row>
    <row r="22" spans="1:10" s="261" customFormat="1" ht="205.5" customHeight="1">
      <c r="A22" s="779" t="s">
        <v>399</v>
      </c>
      <c r="B22" s="779" t="s">
        <v>653</v>
      </c>
      <c r="C22" s="781" t="s">
        <v>654</v>
      </c>
      <c r="D22" s="977" t="s">
        <v>655</v>
      </c>
      <c r="E22" s="977"/>
      <c r="F22" s="977"/>
      <c r="G22" s="977"/>
      <c r="H22" s="780">
        <v>3.85</v>
      </c>
      <c r="I22" s="780"/>
      <c r="J22" s="261" t="s">
        <v>540</v>
      </c>
    </row>
    <row r="23" spans="1:10" s="555" customFormat="1">
      <c r="A23" s="560"/>
      <c r="B23" s="210"/>
      <c r="C23" s="210"/>
      <c r="D23" s="210"/>
      <c r="E23" s="210"/>
      <c r="F23" s="210"/>
      <c r="G23" s="210"/>
      <c r="H23" s="210"/>
      <c r="I23" s="210"/>
    </row>
    <row r="24" spans="1:10" s="555" customFormat="1">
      <c r="A24" s="560"/>
      <c r="B24" s="210"/>
      <c r="C24" s="210"/>
      <c r="D24" s="210"/>
      <c r="E24" s="210"/>
      <c r="F24" s="210"/>
      <c r="G24" s="210"/>
      <c r="H24" s="210"/>
      <c r="I24" s="210"/>
    </row>
    <row r="25" spans="1:10" s="555" customFormat="1">
      <c r="A25" s="560"/>
      <c r="B25" s="210"/>
      <c r="C25" s="210"/>
      <c r="D25" s="210"/>
      <c r="E25" s="210"/>
      <c r="F25" s="210"/>
      <c r="G25" s="210"/>
      <c r="H25" s="210"/>
      <c r="I25" s="210"/>
    </row>
    <row r="26" spans="1:10" s="555" customFormat="1">
      <c r="A26" s="560"/>
      <c r="B26" s="210"/>
      <c r="C26" s="210"/>
      <c r="D26" s="210"/>
      <c r="E26" s="210"/>
      <c r="F26" s="210"/>
      <c r="G26" s="210"/>
      <c r="H26" s="210"/>
      <c r="I26" s="210"/>
    </row>
    <row r="27" spans="1:10" s="555" customFormat="1">
      <c r="A27" s="560"/>
      <c r="B27" s="210"/>
      <c r="C27" s="210"/>
      <c r="D27" s="210"/>
      <c r="E27" s="210"/>
      <c r="F27" s="210"/>
      <c r="G27" s="210"/>
      <c r="H27" s="210"/>
      <c r="I27" s="210"/>
    </row>
    <row r="28" spans="1:10" s="555" customFormat="1">
      <c r="A28" s="560"/>
      <c r="B28" s="210"/>
      <c r="C28" s="210"/>
      <c r="D28" s="210"/>
      <c r="E28" s="210"/>
      <c r="F28" s="210"/>
      <c r="G28" s="210"/>
      <c r="H28" s="210"/>
      <c r="I28" s="210"/>
    </row>
    <row r="29" spans="1:10" s="555" customFormat="1">
      <c r="A29" s="560"/>
      <c r="B29" s="210"/>
      <c r="C29" s="210"/>
      <c r="D29" s="210"/>
      <c r="E29" s="210"/>
      <c r="F29" s="210"/>
      <c r="G29" s="210"/>
      <c r="H29" s="210"/>
      <c r="I29" s="210"/>
    </row>
    <row r="30" spans="1:10" s="555" customFormat="1">
      <c r="A30" s="560"/>
      <c r="B30" s="210"/>
      <c r="C30" s="210"/>
      <c r="D30" s="210"/>
      <c r="E30" s="210"/>
      <c r="F30" s="210"/>
      <c r="G30" s="210"/>
      <c r="H30" s="210"/>
      <c r="I30" s="210"/>
    </row>
    <row r="31" spans="1:10" s="555" customFormat="1">
      <c r="A31" s="560"/>
      <c r="B31" s="210"/>
      <c r="C31" s="210"/>
      <c r="D31" s="210"/>
      <c r="E31" s="210"/>
      <c r="F31" s="210"/>
      <c r="G31" s="210"/>
      <c r="H31" s="210"/>
      <c r="I31" s="210"/>
    </row>
    <row r="32" spans="1:10" s="555" customFormat="1">
      <c r="A32" s="560"/>
      <c r="B32" s="210"/>
      <c r="C32" s="210"/>
      <c r="D32" s="210"/>
      <c r="E32" s="210"/>
      <c r="F32" s="210"/>
      <c r="G32" s="210"/>
      <c r="H32" s="210"/>
      <c r="I32" s="210"/>
    </row>
    <row r="33" spans="1:9" s="555" customFormat="1">
      <c r="A33" s="560"/>
      <c r="B33" s="210"/>
      <c r="C33" s="210"/>
      <c r="D33" s="210"/>
      <c r="E33" s="210"/>
      <c r="F33" s="210"/>
      <c r="G33" s="210"/>
      <c r="H33" s="210"/>
      <c r="I33" s="210"/>
    </row>
    <row r="34" spans="1:9" s="555" customFormat="1">
      <c r="A34" s="560"/>
      <c r="B34" s="210"/>
      <c r="C34" s="210"/>
      <c r="D34" s="210"/>
      <c r="E34" s="210"/>
      <c r="F34" s="210"/>
      <c r="G34" s="210"/>
      <c r="H34" s="210"/>
      <c r="I34" s="210"/>
    </row>
    <row r="35" spans="1:9" s="555" customFormat="1">
      <c r="A35" s="560"/>
      <c r="B35" s="210"/>
      <c r="C35" s="210"/>
      <c r="D35" s="210"/>
      <c r="E35" s="210"/>
      <c r="F35" s="210"/>
      <c r="G35" s="210"/>
      <c r="H35" s="210"/>
      <c r="I35" s="210"/>
    </row>
    <row r="36" spans="1:9" s="555" customFormat="1">
      <c r="A36" s="560"/>
      <c r="B36" s="210"/>
      <c r="C36" s="210"/>
      <c r="D36" s="210"/>
      <c r="E36" s="210"/>
      <c r="F36" s="210"/>
      <c r="G36" s="210"/>
      <c r="H36" s="210"/>
      <c r="I36" s="210"/>
    </row>
    <row r="37" spans="1:9" s="555" customFormat="1">
      <c r="A37" s="560"/>
      <c r="B37" s="210"/>
      <c r="C37" s="210"/>
      <c r="D37" s="210"/>
      <c r="E37" s="210"/>
      <c r="F37" s="210"/>
      <c r="G37" s="210"/>
      <c r="H37" s="210"/>
      <c r="I37" s="210"/>
    </row>
    <row r="38" spans="1:9" s="555" customFormat="1">
      <c r="A38" s="560"/>
      <c r="B38" s="210"/>
      <c r="C38" s="210"/>
      <c r="D38" s="210"/>
      <c r="E38" s="210"/>
      <c r="F38" s="210"/>
      <c r="G38" s="210"/>
      <c r="H38" s="210"/>
      <c r="I38" s="210"/>
    </row>
    <row r="39" spans="1:9" s="555" customFormat="1">
      <c r="A39" s="560"/>
      <c r="B39" s="210"/>
      <c r="C39" s="210"/>
      <c r="D39" s="210"/>
      <c r="E39" s="210"/>
      <c r="F39" s="210"/>
      <c r="G39" s="210"/>
      <c r="H39" s="210"/>
      <c r="I39" s="210"/>
    </row>
    <row r="40" spans="1:9" s="555" customFormat="1">
      <c r="A40" s="560"/>
      <c r="B40" s="210"/>
      <c r="C40" s="210"/>
      <c r="D40" s="210"/>
      <c r="E40" s="210"/>
      <c r="F40" s="210"/>
      <c r="G40" s="210"/>
      <c r="H40" s="210"/>
      <c r="I40" s="210"/>
    </row>
    <row r="41" spans="1:9" s="555" customFormat="1">
      <c r="A41" s="560"/>
      <c r="B41" s="210"/>
      <c r="C41" s="210"/>
      <c r="D41" s="210"/>
      <c r="E41" s="210"/>
      <c r="F41" s="210"/>
      <c r="G41" s="210"/>
      <c r="H41" s="210"/>
      <c r="I41" s="210"/>
    </row>
    <row r="42" spans="1:9" s="555" customFormat="1">
      <c r="A42" s="560"/>
      <c r="B42" s="210"/>
      <c r="C42" s="210"/>
      <c r="D42" s="210"/>
      <c r="E42" s="210"/>
      <c r="F42" s="210"/>
      <c r="G42" s="210"/>
      <c r="H42" s="210"/>
      <c r="I42" s="210"/>
    </row>
    <row r="43" spans="1:9" s="555" customFormat="1">
      <c r="A43" s="560"/>
      <c r="B43" s="210"/>
      <c r="C43" s="210"/>
      <c r="D43" s="210"/>
      <c r="E43" s="210"/>
      <c r="F43" s="210"/>
      <c r="G43" s="210"/>
      <c r="H43" s="210"/>
      <c r="I43" s="210"/>
    </row>
    <row r="44" spans="1:9" s="555" customFormat="1">
      <c r="A44" s="560"/>
      <c r="B44" s="210"/>
      <c r="C44" s="210"/>
      <c r="D44" s="210"/>
      <c r="E44" s="210"/>
      <c r="F44" s="210"/>
      <c r="G44" s="210"/>
      <c r="H44" s="210"/>
      <c r="I44" s="210"/>
    </row>
    <row r="45" spans="1:9" s="555" customFormat="1">
      <c r="A45" s="560"/>
      <c r="B45" s="210"/>
      <c r="C45" s="210"/>
      <c r="D45" s="210"/>
      <c r="E45" s="210"/>
      <c r="F45" s="210"/>
      <c r="G45" s="210"/>
      <c r="H45" s="210"/>
      <c r="I45" s="210"/>
    </row>
    <row r="46" spans="1:9" s="555" customFormat="1">
      <c r="A46" s="560"/>
      <c r="B46" s="210"/>
      <c r="C46" s="210"/>
      <c r="D46" s="210"/>
      <c r="E46" s="210"/>
      <c r="F46" s="210"/>
      <c r="G46" s="210"/>
      <c r="H46" s="210"/>
      <c r="I46" s="210"/>
    </row>
    <row r="47" spans="1:9" s="555" customFormat="1">
      <c r="A47" s="560"/>
      <c r="B47" s="210"/>
      <c r="C47" s="210"/>
      <c r="D47" s="210"/>
      <c r="E47" s="210"/>
      <c r="F47" s="210"/>
      <c r="G47" s="210"/>
      <c r="H47" s="210"/>
      <c r="I47" s="210"/>
    </row>
    <row r="48" spans="1:9" s="555" customFormat="1">
      <c r="A48" s="560"/>
      <c r="B48" s="210"/>
      <c r="C48" s="210"/>
      <c r="D48" s="210"/>
      <c r="E48" s="210"/>
      <c r="F48" s="210"/>
      <c r="G48" s="210"/>
      <c r="H48" s="210"/>
      <c r="I48" s="210"/>
    </row>
    <row r="49" spans="1:9" s="555" customFormat="1">
      <c r="A49" s="560"/>
      <c r="B49" s="210"/>
      <c r="C49" s="210"/>
      <c r="D49" s="210"/>
      <c r="E49" s="210"/>
      <c r="F49" s="210"/>
      <c r="G49" s="210"/>
      <c r="H49" s="210"/>
      <c r="I49" s="210"/>
    </row>
    <row r="50" spans="1:9" s="555" customFormat="1">
      <c r="A50" s="560"/>
      <c r="B50" s="210"/>
      <c r="C50" s="210"/>
      <c r="D50" s="210"/>
      <c r="E50" s="210"/>
      <c r="F50" s="210"/>
      <c r="G50" s="210"/>
      <c r="H50" s="210"/>
      <c r="I50" s="210"/>
    </row>
    <row r="51" spans="1:9" s="555" customFormat="1">
      <c r="A51" s="560"/>
      <c r="B51" s="210"/>
      <c r="C51" s="210"/>
      <c r="D51" s="210"/>
      <c r="E51" s="210"/>
      <c r="F51" s="210"/>
      <c r="G51" s="210"/>
      <c r="H51" s="210"/>
      <c r="I51" s="210"/>
    </row>
    <row r="52" spans="1:9" s="555" customFormat="1">
      <c r="A52" s="560"/>
      <c r="B52" s="210"/>
      <c r="C52" s="210"/>
      <c r="D52" s="210"/>
      <c r="E52" s="210"/>
      <c r="F52" s="210"/>
      <c r="G52" s="210"/>
      <c r="H52" s="210"/>
      <c r="I52" s="210"/>
    </row>
    <row r="53" spans="1:9" s="555" customFormat="1">
      <c r="A53" s="560"/>
      <c r="B53" s="210"/>
      <c r="C53" s="210"/>
      <c r="D53" s="210"/>
      <c r="E53" s="210"/>
      <c r="F53" s="210"/>
      <c r="G53" s="210"/>
      <c r="H53" s="210"/>
      <c r="I53" s="210"/>
    </row>
    <row r="54" spans="1:9" s="555" customFormat="1">
      <c r="A54" s="560"/>
      <c r="B54" s="210"/>
      <c r="C54" s="210"/>
      <c r="D54" s="210"/>
      <c r="E54" s="210"/>
      <c r="F54" s="210"/>
      <c r="G54" s="210"/>
      <c r="H54" s="210"/>
      <c r="I54" s="210"/>
    </row>
    <row r="55" spans="1:9" s="555" customFormat="1">
      <c r="A55" s="560"/>
      <c r="B55" s="210"/>
      <c r="C55" s="210"/>
      <c r="D55" s="210"/>
      <c r="E55" s="210"/>
      <c r="F55" s="210"/>
      <c r="G55" s="210"/>
      <c r="H55" s="210"/>
      <c r="I55" s="210"/>
    </row>
    <row r="56" spans="1:9" s="555" customFormat="1">
      <c r="A56" s="560"/>
      <c r="B56" s="210"/>
      <c r="C56" s="210"/>
      <c r="D56" s="210"/>
      <c r="E56" s="210"/>
      <c r="F56" s="210"/>
      <c r="G56" s="210"/>
      <c r="H56" s="210"/>
      <c r="I56" s="210"/>
    </row>
    <row r="57" spans="1:9" s="555" customFormat="1">
      <c r="A57" s="560"/>
      <c r="B57" s="210"/>
      <c r="C57" s="210"/>
      <c r="D57" s="210"/>
      <c r="E57" s="210"/>
      <c r="F57" s="210"/>
      <c r="G57" s="210"/>
      <c r="H57" s="210"/>
      <c r="I57" s="210"/>
    </row>
    <row r="58" spans="1:9" s="555" customFormat="1">
      <c r="A58" s="560"/>
      <c r="B58" s="210"/>
      <c r="C58" s="210"/>
      <c r="D58" s="210"/>
      <c r="E58" s="210"/>
      <c r="F58" s="210"/>
      <c r="G58" s="210"/>
      <c r="H58" s="210"/>
      <c r="I58" s="210"/>
    </row>
    <row r="59" spans="1:9" s="555" customFormat="1">
      <c r="A59" s="560"/>
      <c r="B59" s="210"/>
      <c r="C59" s="210"/>
      <c r="D59" s="210"/>
      <c r="E59" s="210"/>
      <c r="F59" s="210"/>
      <c r="G59" s="210"/>
      <c r="H59" s="210"/>
      <c r="I59" s="210"/>
    </row>
    <row r="60" spans="1:9" s="555" customFormat="1">
      <c r="A60" s="560"/>
      <c r="B60" s="210"/>
      <c r="C60" s="210"/>
      <c r="D60" s="210"/>
      <c r="E60" s="210"/>
      <c r="F60" s="210"/>
      <c r="G60" s="210"/>
      <c r="H60" s="210"/>
      <c r="I60" s="210"/>
    </row>
    <row r="61" spans="1:9" s="555" customFormat="1">
      <c r="A61" s="560"/>
      <c r="B61" s="210"/>
      <c r="C61" s="210"/>
      <c r="D61" s="210"/>
      <c r="E61" s="210"/>
      <c r="F61" s="210"/>
      <c r="G61" s="210"/>
      <c r="H61" s="210"/>
      <c r="I61" s="210"/>
    </row>
    <row r="62" spans="1:9" s="555" customFormat="1">
      <c r="A62" s="560"/>
      <c r="B62" s="210"/>
      <c r="C62" s="210"/>
      <c r="D62" s="210"/>
      <c r="E62" s="210"/>
      <c r="F62" s="210"/>
      <c r="G62" s="210"/>
      <c r="H62" s="210"/>
      <c r="I62" s="210"/>
    </row>
    <row r="63" spans="1:9" s="555" customFormat="1">
      <c r="A63" s="560"/>
      <c r="B63" s="210"/>
      <c r="C63" s="210"/>
      <c r="D63" s="210"/>
      <c r="E63" s="210"/>
      <c r="F63" s="210"/>
      <c r="G63" s="210"/>
      <c r="H63" s="210"/>
      <c r="I63" s="210"/>
    </row>
    <row r="64" spans="1:9" s="555" customFormat="1">
      <c r="A64" s="560"/>
      <c r="B64" s="210"/>
      <c r="C64" s="210"/>
      <c r="D64" s="210"/>
      <c r="E64" s="210"/>
      <c r="F64" s="210"/>
      <c r="G64" s="210"/>
      <c r="H64" s="210"/>
      <c r="I64" s="210"/>
    </row>
    <row r="65" spans="1:9" s="555" customFormat="1">
      <c r="A65" s="560"/>
      <c r="B65" s="210"/>
      <c r="C65" s="210"/>
      <c r="D65" s="210"/>
      <c r="E65" s="210"/>
      <c r="F65" s="210"/>
      <c r="G65" s="210"/>
      <c r="H65" s="210"/>
      <c r="I65" s="210"/>
    </row>
    <row r="66" spans="1:9" s="555" customFormat="1">
      <c r="A66" s="560"/>
      <c r="B66" s="210"/>
      <c r="C66" s="210"/>
      <c r="D66" s="210"/>
      <c r="E66" s="210"/>
      <c r="F66" s="210"/>
      <c r="G66" s="210"/>
      <c r="H66" s="210"/>
      <c r="I66" s="210"/>
    </row>
    <row r="67" spans="1:9" s="555" customFormat="1">
      <c r="A67" s="560"/>
      <c r="B67" s="210"/>
      <c r="C67" s="210"/>
      <c r="D67" s="210"/>
      <c r="E67" s="210"/>
      <c r="F67" s="210"/>
      <c r="G67" s="210"/>
      <c r="H67" s="210"/>
      <c r="I67" s="210"/>
    </row>
    <row r="68" spans="1:9" s="555" customFormat="1">
      <c r="A68" s="560"/>
      <c r="B68" s="210"/>
      <c r="C68" s="210"/>
      <c r="D68" s="210"/>
      <c r="E68" s="210"/>
      <c r="F68" s="210"/>
      <c r="G68" s="210"/>
      <c r="H68" s="210"/>
      <c r="I68" s="210"/>
    </row>
    <row r="69" spans="1:9" s="555" customFormat="1">
      <c r="A69" s="560"/>
      <c r="B69" s="210"/>
      <c r="C69" s="210"/>
      <c r="D69" s="210"/>
      <c r="E69" s="210"/>
      <c r="F69" s="210"/>
      <c r="G69" s="210"/>
      <c r="H69" s="210"/>
      <c r="I69" s="210"/>
    </row>
    <row r="70" spans="1:9" s="555" customFormat="1">
      <c r="A70" s="560"/>
      <c r="B70" s="210"/>
      <c r="C70" s="210"/>
      <c r="D70" s="210"/>
      <c r="E70" s="210"/>
      <c r="F70" s="210"/>
      <c r="G70" s="210"/>
      <c r="H70" s="210"/>
      <c r="I70" s="210"/>
    </row>
    <row r="71" spans="1:9" s="555" customFormat="1">
      <c r="A71" s="560"/>
      <c r="B71" s="210"/>
      <c r="C71" s="210"/>
      <c r="D71" s="210"/>
      <c r="E71" s="210"/>
      <c r="F71" s="210"/>
      <c r="G71" s="210"/>
      <c r="H71" s="210"/>
      <c r="I71" s="210"/>
    </row>
    <row r="72" spans="1:9" s="555" customFormat="1">
      <c r="A72" s="560"/>
      <c r="B72" s="210"/>
      <c r="C72" s="210"/>
      <c r="D72" s="210"/>
      <c r="E72" s="210"/>
      <c r="F72" s="210"/>
      <c r="G72" s="210"/>
      <c r="H72" s="210"/>
      <c r="I72" s="210"/>
    </row>
    <row r="73" spans="1:9" s="555" customFormat="1">
      <c r="A73" s="560"/>
      <c r="B73" s="210"/>
      <c r="C73" s="210"/>
      <c r="D73" s="210"/>
      <c r="E73" s="210"/>
      <c r="F73" s="210"/>
      <c r="G73" s="210"/>
      <c r="H73" s="210"/>
      <c r="I73" s="210"/>
    </row>
    <row r="74" spans="1:9" s="555" customFormat="1">
      <c r="A74" s="560"/>
      <c r="B74" s="210"/>
      <c r="C74" s="210"/>
      <c r="D74" s="210"/>
      <c r="E74" s="210"/>
      <c r="F74" s="210"/>
      <c r="G74" s="210"/>
      <c r="H74" s="210"/>
      <c r="I74" s="210"/>
    </row>
    <row r="75" spans="1:9" s="555" customFormat="1">
      <c r="A75" s="560"/>
      <c r="B75" s="210"/>
      <c r="C75" s="210"/>
      <c r="D75" s="210"/>
      <c r="E75" s="210"/>
      <c r="F75" s="210"/>
      <c r="G75" s="210"/>
      <c r="H75" s="210"/>
      <c r="I75" s="210"/>
    </row>
    <row r="76" spans="1:9" s="555" customFormat="1">
      <c r="A76" s="560"/>
      <c r="B76" s="210"/>
      <c r="C76" s="210"/>
      <c r="D76" s="210"/>
      <c r="E76" s="210"/>
      <c r="F76" s="210"/>
      <c r="G76" s="210"/>
      <c r="H76" s="210"/>
      <c r="I76" s="210"/>
    </row>
    <row r="77" spans="1:9" s="555" customFormat="1">
      <c r="A77" s="560"/>
      <c r="B77" s="210"/>
      <c r="C77" s="210"/>
      <c r="D77" s="210"/>
      <c r="E77" s="210"/>
      <c r="F77" s="210"/>
      <c r="G77" s="210"/>
      <c r="H77" s="210"/>
      <c r="I77" s="210"/>
    </row>
    <row r="78" spans="1:9" s="555" customFormat="1">
      <c r="A78" s="560"/>
      <c r="B78" s="210"/>
      <c r="C78" s="210"/>
      <c r="D78" s="210"/>
      <c r="E78" s="210"/>
      <c r="F78" s="210"/>
      <c r="G78" s="210"/>
      <c r="H78" s="210"/>
      <c r="I78" s="210"/>
    </row>
    <row r="79" spans="1:9" s="555" customFormat="1">
      <c r="A79" s="560"/>
      <c r="B79" s="210"/>
      <c r="C79" s="210"/>
      <c r="D79" s="210"/>
      <c r="E79" s="210"/>
      <c r="F79" s="210"/>
      <c r="G79" s="210"/>
      <c r="H79" s="210"/>
      <c r="I79" s="210"/>
    </row>
    <row r="80" spans="1:9" s="555" customFormat="1">
      <c r="A80" s="560"/>
      <c r="B80" s="210"/>
      <c r="C80" s="210"/>
      <c r="D80" s="210"/>
      <c r="E80" s="210"/>
      <c r="F80" s="210"/>
      <c r="G80" s="210"/>
      <c r="H80" s="210"/>
      <c r="I80" s="210"/>
    </row>
    <row r="81" spans="1:9" s="555" customFormat="1">
      <c r="A81" s="560"/>
      <c r="B81" s="210"/>
      <c r="C81" s="210"/>
      <c r="D81" s="210"/>
      <c r="E81" s="210"/>
      <c r="F81" s="210"/>
      <c r="G81" s="210"/>
      <c r="H81" s="210"/>
      <c r="I81" s="210"/>
    </row>
    <row r="82" spans="1:9" s="555" customFormat="1">
      <c r="A82" s="560"/>
      <c r="B82" s="210"/>
      <c r="C82" s="210"/>
      <c r="D82" s="210"/>
      <c r="E82" s="210"/>
      <c r="F82" s="210"/>
      <c r="G82" s="210"/>
      <c r="H82" s="210"/>
      <c r="I82" s="210"/>
    </row>
    <row r="83" spans="1:9" s="555" customFormat="1">
      <c r="A83" s="560"/>
      <c r="B83" s="210"/>
      <c r="C83" s="210"/>
      <c r="D83" s="210"/>
      <c r="E83" s="210"/>
      <c r="F83" s="210"/>
      <c r="G83" s="210"/>
      <c r="H83" s="210"/>
      <c r="I83" s="210"/>
    </row>
    <row r="84" spans="1:9" s="555" customFormat="1">
      <c r="A84" s="560"/>
      <c r="B84" s="210"/>
      <c r="C84" s="210"/>
      <c r="D84" s="210"/>
      <c r="E84" s="210"/>
      <c r="F84" s="210"/>
      <c r="G84" s="210"/>
      <c r="H84" s="210"/>
      <c r="I84" s="210"/>
    </row>
    <row r="85" spans="1:9" s="555" customFormat="1">
      <c r="A85" s="560"/>
      <c r="B85" s="210"/>
      <c r="C85" s="210"/>
      <c r="D85" s="210"/>
      <c r="E85" s="210"/>
      <c r="F85" s="210"/>
      <c r="G85" s="210"/>
      <c r="H85" s="210"/>
      <c r="I85" s="210"/>
    </row>
    <row r="86" spans="1:9" s="555" customFormat="1">
      <c r="A86" s="560"/>
      <c r="B86" s="210"/>
      <c r="C86" s="210"/>
      <c r="D86" s="210"/>
      <c r="E86" s="210"/>
      <c r="F86" s="210"/>
      <c r="G86" s="210"/>
      <c r="H86" s="210"/>
      <c r="I86" s="210"/>
    </row>
    <row r="87" spans="1:9" s="555" customFormat="1">
      <c r="A87" s="560"/>
      <c r="B87" s="210"/>
      <c r="C87" s="210"/>
      <c r="D87" s="210"/>
      <c r="E87" s="210"/>
      <c r="F87" s="210"/>
      <c r="G87" s="210"/>
      <c r="H87" s="210"/>
      <c r="I87" s="210"/>
    </row>
    <row r="88" spans="1:9" s="555" customFormat="1">
      <c r="A88" s="560"/>
      <c r="B88" s="210"/>
      <c r="C88" s="210"/>
      <c r="D88" s="210"/>
      <c r="E88" s="210"/>
      <c r="F88" s="210"/>
      <c r="G88" s="210"/>
      <c r="H88" s="210"/>
      <c r="I88" s="210"/>
    </row>
    <row r="89" spans="1:9" s="555" customFormat="1">
      <c r="A89" s="560"/>
      <c r="B89" s="210"/>
      <c r="C89" s="210"/>
      <c r="D89" s="210"/>
      <c r="E89" s="210"/>
      <c r="F89" s="210"/>
      <c r="G89" s="210"/>
      <c r="H89" s="210"/>
      <c r="I89" s="210"/>
    </row>
    <row r="90" spans="1:9" s="555" customFormat="1">
      <c r="A90" s="560"/>
      <c r="B90" s="210"/>
      <c r="C90" s="210"/>
      <c r="D90" s="210"/>
      <c r="E90" s="210"/>
      <c r="F90" s="210"/>
      <c r="G90" s="210"/>
      <c r="H90" s="210"/>
      <c r="I90" s="210"/>
    </row>
    <row r="91" spans="1:9" s="555" customFormat="1">
      <c r="A91" s="560"/>
      <c r="B91" s="210"/>
      <c r="C91" s="210"/>
      <c r="D91" s="210"/>
      <c r="E91" s="210"/>
      <c r="F91" s="210"/>
      <c r="G91" s="210"/>
      <c r="H91" s="210"/>
      <c r="I91" s="210"/>
    </row>
    <row r="92" spans="1:9" s="555" customFormat="1">
      <c r="A92" s="560"/>
      <c r="B92" s="210"/>
      <c r="C92" s="210"/>
      <c r="D92" s="210"/>
      <c r="E92" s="210"/>
      <c r="F92" s="210"/>
      <c r="G92" s="210"/>
      <c r="H92" s="210"/>
      <c r="I92" s="210"/>
    </row>
    <row r="93" spans="1:9" s="555" customFormat="1">
      <c r="A93" s="560"/>
      <c r="B93" s="210"/>
      <c r="C93" s="210"/>
      <c r="D93" s="210"/>
      <c r="E93" s="210"/>
      <c r="F93" s="210"/>
      <c r="G93" s="210"/>
      <c r="H93" s="210"/>
      <c r="I93" s="210"/>
    </row>
    <row r="94" spans="1:9" s="555" customFormat="1">
      <c r="A94" s="560"/>
      <c r="B94" s="210"/>
      <c r="C94" s="210"/>
      <c r="D94" s="210"/>
      <c r="E94" s="210"/>
      <c r="F94" s="210"/>
      <c r="G94" s="210"/>
      <c r="H94" s="210"/>
      <c r="I94" s="210"/>
    </row>
    <row r="95" spans="1:9" s="555" customFormat="1">
      <c r="A95" s="560"/>
      <c r="B95" s="210"/>
      <c r="C95" s="210"/>
      <c r="D95" s="210"/>
      <c r="E95" s="210"/>
      <c r="F95" s="210"/>
      <c r="G95" s="210"/>
      <c r="H95" s="210"/>
      <c r="I95" s="210"/>
    </row>
    <row r="96" spans="1:9" s="555" customFormat="1">
      <c r="A96" s="560"/>
      <c r="B96" s="210"/>
      <c r="C96" s="210"/>
      <c r="D96" s="210"/>
      <c r="E96" s="210"/>
      <c r="F96" s="210"/>
      <c r="G96" s="210"/>
      <c r="H96" s="210"/>
      <c r="I96" s="210"/>
    </row>
    <row r="97" spans="1:9" s="555" customFormat="1">
      <c r="A97" s="560"/>
      <c r="B97" s="210"/>
      <c r="C97" s="210"/>
      <c r="D97" s="210"/>
      <c r="E97" s="210"/>
      <c r="F97" s="210"/>
      <c r="G97" s="210"/>
      <c r="H97" s="210"/>
      <c r="I97" s="210"/>
    </row>
    <row r="98" spans="1:9" s="555" customFormat="1">
      <c r="A98" s="560"/>
      <c r="B98" s="210"/>
      <c r="C98" s="210"/>
      <c r="D98" s="210"/>
      <c r="E98" s="210"/>
      <c r="F98" s="210"/>
      <c r="G98" s="210"/>
      <c r="H98" s="210"/>
      <c r="I98" s="210"/>
    </row>
    <row r="99" spans="1:9" s="555" customFormat="1">
      <c r="A99" s="560"/>
      <c r="B99" s="210"/>
      <c r="C99" s="210"/>
      <c r="D99" s="210"/>
      <c r="E99" s="210"/>
      <c r="F99" s="210"/>
      <c r="G99" s="210"/>
      <c r="H99" s="210"/>
      <c r="I99" s="210"/>
    </row>
    <row r="100" spans="1:9" s="555" customFormat="1">
      <c r="A100" s="560"/>
      <c r="B100" s="210"/>
      <c r="C100" s="210"/>
      <c r="D100" s="210"/>
      <c r="E100" s="210"/>
      <c r="F100" s="210"/>
      <c r="G100" s="210"/>
      <c r="H100" s="210"/>
      <c r="I100" s="210"/>
    </row>
    <row r="101" spans="1:9" s="555" customFormat="1">
      <c r="A101" s="560"/>
      <c r="B101" s="210"/>
      <c r="C101" s="210"/>
      <c r="D101" s="210"/>
      <c r="E101" s="210"/>
      <c r="F101" s="210"/>
      <c r="G101" s="210"/>
      <c r="H101" s="210"/>
      <c r="I101" s="210"/>
    </row>
    <row r="102" spans="1:9" s="555" customFormat="1">
      <c r="A102" s="560"/>
      <c r="B102" s="210"/>
      <c r="C102" s="210"/>
      <c r="D102" s="210"/>
      <c r="E102" s="210"/>
      <c r="F102" s="210"/>
      <c r="G102" s="210"/>
      <c r="H102" s="210"/>
      <c r="I102" s="210"/>
    </row>
    <row r="103" spans="1:9" s="555" customFormat="1">
      <c r="A103" s="560"/>
      <c r="B103" s="210"/>
      <c r="C103" s="210"/>
      <c r="D103" s="210"/>
      <c r="E103" s="210"/>
      <c r="F103" s="210"/>
      <c r="G103" s="210"/>
      <c r="H103" s="210"/>
      <c r="I103" s="210"/>
    </row>
    <row r="104" spans="1:9" s="555" customFormat="1">
      <c r="A104" s="560"/>
      <c r="B104" s="210"/>
      <c r="C104" s="210"/>
      <c r="D104" s="210"/>
      <c r="E104" s="210"/>
      <c r="F104" s="210"/>
      <c r="G104" s="210"/>
      <c r="H104" s="210"/>
      <c r="I104" s="210"/>
    </row>
    <row r="105" spans="1:9" s="555" customFormat="1">
      <c r="A105" s="560"/>
      <c r="B105" s="210"/>
      <c r="C105" s="210"/>
      <c r="D105" s="210"/>
      <c r="E105" s="210"/>
      <c r="F105" s="210"/>
      <c r="G105" s="210"/>
      <c r="H105" s="210"/>
      <c r="I105" s="210"/>
    </row>
    <row r="106" spans="1:9" s="555" customFormat="1">
      <c r="A106" s="560"/>
      <c r="B106" s="210"/>
      <c r="C106" s="210"/>
      <c r="D106" s="210"/>
      <c r="E106" s="210"/>
      <c r="F106" s="210"/>
      <c r="G106" s="210"/>
      <c r="H106" s="210"/>
      <c r="I106" s="210"/>
    </row>
    <row r="107" spans="1:9" s="555" customFormat="1">
      <c r="A107" s="560"/>
      <c r="B107" s="210"/>
      <c r="C107" s="210"/>
      <c r="D107" s="210"/>
      <c r="E107" s="210"/>
      <c r="F107" s="210"/>
      <c r="G107" s="210"/>
      <c r="H107" s="210"/>
      <c r="I107" s="210"/>
    </row>
    <row r="108" spans="1:9" s="555" customFormat="1">
      <c r="A108" s="560"/>
      <c r="B108" s="210"/>
      <c r="C108" s="210"/>
      <c r="D108" s="210"/>
      <c r="E108" s="210"/>
      <c r="F108" s="210"/>
      <c r="G108" s="210"/>
      <c r="H108" s="210"/>
      <c r="I108" s="210"/>
    </row>
    <row r="109" spans="1:9" s="555" customFormat="1">
      <c r="A109" s="560"/>
      <c r="B109" s="210"/>
      <c r="C109" s="210"/>
      <c r="D109" s="210"/>
      <c r="E109" s="210"/>
      <c r="F109" s="210"/>
      <c r="G109" s="210"/>
      <c r="H109" s="210"/>
      <c r="I109" s="210"/>
    </row>
    <row r="110" spans="1:9" s="555" customFormat="1">
      <c r="A110" s="560"/>
      <c r="B110" s="210"/>
      <c r="C110" s="210"/>
      <c r="D110" s="210"/>
      <c r="E110" s="210"/>
      <c r="F110" s="210"/>
      <c r="G110" s="210"/>
      <c r="H110" s="210"/>
      <c r="I110" s="210"/>
    </row>
    <row r="111" spans="1:9" s="555" customFormat="1">
      <c r="A111" s="560"/>
      <c r="B111" s="210"/>
      <c r="C111" s="210"/>
      <c r="D111" s="210"/>
      <c r="E111" s="210"/>
      <c r="F111" s="210"/>
      <c r="G111" s="210"/>
      <c r="H111" s="210"/>
      <c r="I111" s="210"/>
    </row>
    <row r="112" spans="1:9" s="555" customFormat="1">
      <c r="A112" s="560"/>
      <c r="B112" s="210"/>
      <c r="C112" s="210"/>
      <c r="D112" s="210"/>
      <c r="E112" s="210"/>
      <c r="F112" s="210"/>
      <c r="G112" s="210"/>
      <c r="H112" s="210"/>
      <c r="I112" s="210"/>
    </row>
    <row r="113" spans="1:9" s="555" customFormat="1">
      <c r="A113" s="560"/>
      <c r="B113" s="210"/>
      <c r="C113" s="210"/>
      <c r="D113" s="210"/>
      <c r="E113" s="210"/>
      <c r="F113" s="210"/>
      <c r="G113" s="210"/>
      <c r="H113" s="210"/>
      <c r="I113" s="210"/>
    </row>
    <row r="114" spans="1:9" s="555" customFormat="1">
      <c r="A114" s="560"/>
      <c r="B114" s="210"/>
      <c r="C114" s="210"/>
      <c r="D114" s="210"/>
      <c r="E114" s="210"/>
      <c r="F114" s="210"/>
      <c r="G114" s="210"/>
      <c r="H114" s="210"/>
      <c r="I114" s="210"/>
    </row>
    <row r="115" spans="1:9" s="555" customFormat="1">
      <c r="A115" s="560"/>
      <c r="B115" s="210"/>
      <c r="C115" s="210"/>
      <c r="D115" s="210"/>
      <c r="E115" s="210"/>
      <c r="F115" s="210"/>
      <c r="G115" s="210"/>
      <c r="H115" s="210"/>
      <c r="I115" s="210"/>
    </row>
    <row r="116" spans="1:9" s="555" customFormat="1">
      <c r="A116" s="560"/>
      <c r="B116" s="210"/>
      <c r="C116" s="210"/>
      <c r="D116" s="210"/>
      <c r="E116" s="210"/>
      <c r="F116" s="210"/>
      <c r="G116" s="210"/>
      <c r="H116" s="210"/>
      <c r="I116" s="210"/>
    </row>
    <row r="117" spans="1:9" s="555" customFormat="1">
      <c r="A117" s="560"/>
      <c r="B117" s="210"/>
      <c r="C117" s="210"/>
      <c r="D117" s="210"/>
      <c r="E117" s="210"/>
      <c r="F117" s="210"/>
      <c r="G117" s="210"/>
      <c r="H117" s="210"/>
      <c r="I117" s="210"/>
    </row>
    <row r="118" spans="1:9" s="555" customFormat="1">
      <c r="A118" s="560"/>
      <c r="B118" s="210"/>
      <c r="C118" s="210"/>
      <c r="D118" s="210"/>
      <c r="E118" s="210"/>
      <c r="F118" s="210"/>
      <c r="G118" s="210"/>
      <c r="H118" s="210"/>
      <c r="I118" s="210"/>
    </row>
    <row r="119" spans="1:9" s="555" customFormat="1">
      <c r="A119" s="560"/>
      <c r="B119" s="210"/>
      <c r="C119" s="210"/>
      <c r="D119" s="210"/>
      <c r="E119" s="210"/>
      <c r="F119" s="210"/>
      <c r="G119" s="210"/>
      <c r="H119" s="210"/>
      <c r="I119" s="210"/>
    </row>
    <row r="120" spans="1:9" s="555" customFormat="1">
      <c r="A120" s="560"/>
      <c r="B120" s="210"/>
      <c r="C120" s="210"/>
      <c r="D120" s="210"/>
      <c r="E120" s="210"/>
      <c r="F120" s="210"/>
      <c r="G120" s="210"/>
      <c r="H120" s="210"/>
      <c r="I120" s="210"/>
    </row>
    <row r="121" spans="1:9" s="555" customFormat="1">
      <c r="A121" s="560"/>
      <c r="B121" s="210"/>
      <c r="C121" s="210"/>
      <c r="D121" s="210"/>
      <c r="E121" s="210"/>
      <c r="F121" s="210"/>
      <c r="G121" s="210"/>
      <c r="H121" s="210"/>
      <c r="I121" s="210"/>
    </row>
    <row r="122" spans="1:9" s="555" customFormat="1">
      <c r="A122" s="560"/>
      <c r="B122" s="210"/>
      <c r="C122" s="210"/>
      <c r="D122" s="210"/>
      <c r="E122" s="210"/>
      <c r="F122" s="210"/>
      <c r="G122" s="210"/>
      <c r="H122" s="210"/>
      <c r="I122" s="210"/>
    </row>
    <row r="123" spans="1:9" s="555" customFormat="1">
      <c r="A123" s="560"/>
      <c r="B123" s="210"/>
      <c r="C123" s="210"/>
      <c r="D123" s="210"/>
      <c r="E123" s="210"/>
      <c r="F123" s="210"/>
      <c r="G123" s="210"/>
      <c r="H123" s="210"/>
      <c r="I123" s="210"/>
    </row>
    <row r="124" spans="1:9" s="555" customFormat="1">
      <c r="A124" s="560"/>
      <c r="B124" s="210"/>
      <c r="C124" s="210"/>
      <c r="D124" s="210"/>
      <c r="E124" s="210"/>
      <c r="F124" s="210"/>
      <c r="G124" s="210"/>
      <c r="H124" s="210"/>
      <c r="I124" s="210"/>
    </row>
    <row r="125" spans="1:9" s="555" customFormat="1">
      <c r="A125" s="560"/>
      <c r="B125" s="210"/>
      <c r="C125" s="210"/>
      <c r="D125" s="210"/>
      <c r="E125" s="210"/>
      <c r="F125" s="210"/>
      <c r="G125" s="210"/>
      <c r="H125" s="210"/>
      <c r="I125" s="210"/>
    </row>
    <row r="126" spans="1:9" s="555" customFormat="1">
      <c r="A126" s="560"/>
      <c r="B126" s="210"/>
      <c r="C126" s="210"/>
      <c r="D126" s="210"/>
      <c r="E126" s="210"/>
      <c r="F126" s="210"/>
      <c r="G126" s="210"/>
      <c r="H126" s="210"/>
      <c r="I126" s="210"/>
    </row>
    <row r="127" spans="1:9" s="555" customFormat="1">
      <c r="A127" s="560"/>
      <c r="B127" s="210"/>
      <c r="C127" s="210"/>
      <c r="D127" s="210"/>
      <c r="E127" s="210"/>
      <c r="F127" s="210"/>
      <c r="G127" s="210"/>
      <c r="H127" s="210"/>
      <c r="I127" s="210"/>
    </row>
    <row r="128" spans="1:9" s="555" customFormat="1">
      <c r="A128" s="560"/>
      <c r="B128" s="210"/>
      <c r="C128" s="210"/>
      <c r="D128" s="210"/>
      <c r="E128" s="210"/>
      <c r="F128" s="210"/>
      <c r="G128" s="210"/>
      <c r="H128" s="210"/>
      <c r="I128" s="210"/>
    </row>
    <row r="129" spans="1:9" s="555" customFormat="1">
      <c r="A129" s="560"/>
      <c r="B129" s="210"/>
      <c r="C129" s="210"/>
      <c r="D129" s="210"/>
      <c r="E129" s="210"/>
      <c r="F129" s="210"/>
      <c r="G129" s="210"/>
      <c r="H129" s="210"/>
      <c r="I129" s="210"/>
    </row>
    <row r="130" spans="1:9" s="555" customFormat="1">
      <c r="A130" s="560"/>
      <c r="B130" s="210"/>
      <c r="C130" s="210"/>
      <c r="D130" s="210"/>
      <c r="E130" s="210"/>
      <c r="F130" s="210"/>
      <c r="G130" s="210"/>
      <c r="H130" s="210"/>
      <c r="I130" s="210"/>
    </row>
    <row r="131" spans="1:9" s="555" customFormat="1">
      <c r="A131" s="560"/>
      <c r="B131" s="210"/>
      <c r="C131" s="210"/>
      <c r="D131" s="210"/>
      <c r="E131" s="210"/>
      <c r="F131" s="210"/>
      <c r="G131" s="210"/>
      <c r="H131" s="210"/>
      <c r="I131" s="210"/>
    </row>
    <row r="132" spans="1:9" s="555" customFormat="1">
      <c r="A132" s="560"/>
      <c r="B132" s="210"/>
      <c r="C132" s="210"/>
      <c r="D132" s="210"/>
      <c r="E132" s="210"/>
      <c r="F132" s="210"/>
      <c r="G132" s="210"/>
      <c r="H132" s="210"/>
      <c r="I132" s="210"/>
    </row>
    <row r="133" spans="1:9" s="555" customFormat="1">
      <c r="A133" s="560"/>
      <c r="B133" s="210"/>
      <c r="C133" s="210"/>
      <c r="D133" s="210"/>
      <c r="E133" s="210"/>
      <c r="F133" s="210"/>
      <c r="G133" s="210"/>
      <c r="H133" s="210"/>
      <c r="I133" s="210"/>
    </row>
    <row r="134" spans="1:9" s="555" customFormat="1">
      <c r="A134" s="560"/>
      <c r="B134" s="210"/>
      <c r="C134" s="210"/>
      <c r="D134" s="210"/>
      <c r="E134" s="210"/>
      <c r="F134" s="210"/>
      <c r="G134" s="210"/>
      <c r="H134" s="210"/>
      <c r="I134" s="210"/>
    </row>
    <row r="135" spans="1:9" s="555" customFormat="1">
      <c r="A135" s="560"/>
      <c r="B135" s="210"/>
      <c r="C135" s="210"/>
      <c r="D135" s="210"/>
      <c r="E135" s="210"/>
      <c r="F135" s="210"/>
      <c r="G135" s="210"/>
      <c r="H135" s="210"/>
      <c r="I135" s="210"/>
    </row>
    <row r="136" spans="1:9" s="555" customFormat="1">
      <c r="A136" s="560"/>
      <c r="B136" s="210"/>
      <c r="C136" s="210"/>
      <c r="D136" s="210"/>
      <c r="E136" s="210"/>
      <c r="F136" s="210"/>
      <c r="G136" s="210"/>
      <c r="H136" s="210"/>
      <c r="I136" s="210"/>
    </row>
    <row r="137" spans="1:9" s="555" customFormat="1">
      <c r="A137" s="560"/>
      <c r="B137" s="210"/>
      <c r="C137" s="210"/>
      <c r="D137" s="210"/>
      <c r="E137" s="210"/>
      <c r="F137" s="210"/>
      <c r="G137" s="210"/>
      <c r="H137" s="210"/>
      <c r="I137" s="210"/>
    </row>
    <row r="138" spans="1:9" s="555" customFormat="1">
      <c r="A138" s="560"/>
      <c r="B138" s="210"/>
      <c r="C138" s="210"/>
      <c r="D138" s="210"/>
      <c r="E138" s="210"/>
      <c r="F138" s="210"/>
      <c r="G138" s="210"/>
      <c r="H138" s="210"/>
      <c r="I138" s="210"/>
    </row>
    <row r="139" spans="1:9" s="555" customFormat="1">
      <c r="A139" s="560"/>
      <c r="B139" s="210"/>
      <c r="C139" s="210"/>
      <c r="D139" s="210"/>
      <c r="E139" s="210"/>
      <c r="F139" s="210"/>
      <c r="G139" s="210"/>
      <c r="H139" s="210"/>
      <c r="I139" s="210"/>
    </row>
    <row r="140" spans="1:9" s="555" customFormat="1">
      <c r="A140" s="560"/>
      <c r="B140" s="210"/>
      <c r="C140" s="210"/>
      <c r="D140" s="210"/>
      <c r="E140" s="210"/>
      <c r="F140" s="210"/>
      <c r="G140" s="210"/>
      <c r="H140" s="210"/>
      <c r="I140" s="210"/>
    </row>
    <row r="141" spans="1:9" s="555" customFormat="1">
      <c r="A141" s="560"/>
      <c r="B141" s="210"/>
      <c r="C141" s="210"/>
      <c r="D141" s="210"/>
      <c r="E141" s="210"/>
      <c r="F141" s="210"/>
      <c r="G141" s="210"/>
      <c r="H141" s="210"/>
      <c r="I141" s="210"/>
    </row>
    <row r="142" spans="1:9" s="555" customFormat="1">
      <c r="A142" s="560"/>
      <c r="B142" s="210"/>
      <c r="C142" s="210"/>
      <c r="D142" s="210"/>
      <c r="E142" s="210"/>
      <c r="F142" s="210"/>
      <c r="G142" s="210"/>
      <c r="H142" s="210"/>
      <c r="I142" s="210"/>
    </row>
    <row r="143" spans="1:9" s="555" customFormat="1">
      <c r="A143" s="560"/>
      <c r="B143" s="210"/>
      <c r="C143" s="210"/>
      <c r="D143" s="210"/>
      <c r="E143" s="210"/>
      <c r="F143" s="210"/>
      <c r="G143" s="210"/>
      <c r="H143" s="210"/>
      <c r="I143" s="210"/>
    </row>
    <row r="144" spans="1:9" s="555" customFormat="1">
      <c r="A144" s="560"/>
      <c r="B144" s="210"/>
      <c r="C144" s="210"/>
      <c r="D144" s="210"/>
      <c r="E144" s="210"/>
      <c r="F144" s="210"/>
      <c r="G144" s="210"/>
      <c r="H144" s="210"/>
      <c r="I144" s="210"/>
    </row>
    <row r="145" spans="1:9" s="555" customFormat="1">
      <c r="A145" s="560"/>
      <c r="B145" s="210"/>
      <c r="C145" s="210"/>
      <c r="D145" s="210"/>
      <c r="E145" s="210"/>
      <c r="F145" s="210"/>
      <c r="G145" s="210"/>
      <c r="H145" s="210"/>
      <c r="I145" s="210"/>
    </row>
    <row r="146" spans="1:9" s="555" customFormat="1">
      <c r="A146" s="560"/>
      <c r="B146" s="210"/>
      <c r="C146" s="210"/>
      <c r="D146" s="210"/>
      <c r="E146" s="210"/>
      <c r="F146" s="210"/>
      <c r="G146" s="210"/>
      <c r="H146" s="210"/>
      <c r="I146" s="210"/>
    </row>
    <row r="147" spans="1:9" s="555" customFormat="1">
      <c r="A147" s="560"/>
      <c r="B147" s="210"/>
      <c r="C147" s="210"/>
      <c r="D147" s="210"/>
      <c r="E147" s="210"/>
      <c r="F147" s="210"/>
      <c r="G147" s="210"/>
      <c r="H147" s="210"/>
      <c r="I147" s="210"/>
    </row>
    <row r="148" spans="1:9" s="555" customFormat="1">
      <c r="A148" s="560"/>
      <c r="B148" s="210"/>
      <c r="C148" s="210"/>
      <c r="D148" s="210"/>
      <c r="E148" s="210"/>
      <c r="F148" s="210"/>
      <c r="G148" s="210"/>
      <c r="H148" s="210"/>
      <c r="I148" s="210"/>
    </row>
    <row r="149" spans="1:9" s="555" customFormat="1">
      <c r="A149" s="560"/>
      <c r="B149" s="210"/>
      <c r="C149" s="210"/>
      <c r="D149" s="210"/>
      <c r="E149" s="210"/>
      <c r="F149" s="210"/>
      <c r="G149" s="210"/>
      <c r="H149" s="210"/>
      <c r="I149" s="210"/>
    </row>
    <row r="150" spans="1:9" s="555" customFormat="1">
      <c r="A150" s="560"/>
      <c r="B150" s="210"/>
      <c r="C150" s="210"/>
      <c r="D150" s="210"/>
      <c r="E150" s="210"/>
      <c r="F150" s="210"/>
      <c r="G150" s="210"/>
      <c r="H150" s="210"/>
      <c r="I150" s="210"/>
    </row>
    <row r="151" spans="1:9" s="555" customFormat="1">
      <c r="A151" s="560"/>
      <c r="B151" s="210"/>
      <c r="C151" s="210"/>
      <c r="D151" s="210"/>
      <c r="E151" s="210"/>
      <c r="F151" s="210"/>
      <c r="G151" s="210"/>
      <c r="H151" s="210"/>
      <c r="I151" s="210"/>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20">
    <mergeCell ref="A9:A10"/>
    <mergeCell ref="I9:I10"/>
    <mergeCell ref="H9:H10"/>
    <mergeCell ref="D9:G10"/>
    <mergeCell ref="C9:C10"/>
    <mergeCell ref="B9:B10"/>
    <mergeCell ref="D18:G18"/>
    <mergeCell ref="D13:G13"/>
    <mergeCell ref="D21:G21"/>
    <mergeCell ref="D22:G22"/>
    <mergeCell ref="D14:G14"/>
    <mergeCell ref="D15:G15"/>
    <mergeCell ref="D16:G16"/>
    <mergeCell ref="D19:G19"/>
    <mergeCell ref="D20:G20"/>
    <mergeCell ref="D7:G7"/>
    <mergeCell ref="D8:G8"/>
    <mergeCell ref="D11:G11"/>
    <mergeCell ref="D12:G12"/>
    <mergeCell ref="D17:G17"/>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&amp;R&amp;"Tahoma,Negrita"&amp;12Informe de la Operación Mensual - Febrero 2017
INFSGI-MES-02-2017
08/03/2017
Versión: 01</oddHeader>
    <oddFooter>&amp;L&amp;"Calibri Light,Regular"&amp;10COES SINAC, 2017&amp;C&amp;"Calibri Light,Regular"&amp;10 21&amp;R&amp;"Calibri Light,Regular"&amp;10Dirección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I182"/>
  <sheetViews>
    <sheetView view="pageBreakPreview" zoomScale="40" zoomScaleNormal="100" zoomScaleSheetLayoutView="40" zoomScalePageLayoutView="70" workbookViewId="0"/>
  </sheetViews>
  <sheetFormatPr defaultRowHeight="11.25"/>
  <cols>
    <col min="1" max="1" width="70.33203125" style="560" customWidth="1"/>
    <col min="2" max="2" width="101.83203125" style="210" customWidth="1"/>
    <col min="3" max="3" width="37" style="210" customWidth="1"/>
    <col min="4" max="6" width="33.33203125" style="210" customWidth="1"/>
    <col min="7" max="7" width="78" style="210" customWidth="1"/>
    <col min="8" max="8" width="51.5" style="210" customWidth="1"/>
    <col min="9" max="9" width="48.33203125" style="210" customWidth="1"/>
    <col min="10" max="16384" width="9.33203125" style="210"/>
  </cols>
  <sheetData>
    <row r="1" spans="1:9" ht="14.1" customHeight="1">
      <c r="A1" s="558"/>
      <c r="B1" s="204"/>
      <c r="C1" s="204"/>
      <c r="D1" s="204"/>
      <c r="E1" s="204"/>
      <c r="F1" s="204"/>
      <c r="G1" s="205"/>
      <c r="H1" s="205"/>
      <c r="I1" s="206"/>
    </row>
    <row r="2" spans="1:9" ht="14.1" customHeight="1">
      <c r="A2" s="550"/>
      <c r="B2" s="208"/>
      <c r="C2" s="208"/>
      <c r="D2" s="208"/>
      <c r="E2" s="208"/>
      <c r="F2" s="208"/>
      <c r="G2" s="209"/>
      <c r="H2" s="209"/>
      <c r="I2" s="209"/>
    </row>
    <row r="3" spans="1:9" ht="14.1" customHeight="1">
      <c r="A3" s="550"/>
      <c r="B3" s="208"/>
      <c r="C3" s="208"/>
      <c r="D3" s="208"/>
      <c r="E3" s="208"/>
      <c r="F3" s="208"/>
      <c r="G3" s="209"/>
      <c r="H3" s="209"/>
      <c r="I3" s="209"/>
    </row>
    <row r="4" spans="1:9" ht="24" customHeight="1">
      <c r="A4" s="561" t="s">
        <v>272</v>
      </c>
      <c r="B4" s="494"/>
      <c r="C4" s="494"/>
      <c r="D4" s="494"/>
      <c r="E4" s="494"/>
      <c r="F4" s="494"/>
      <c r="G4" s="494"/>
      <c r="H4" s="494"/>
      <c r="I4" s="494"/>
    </row>
    <row r="5" spans="1:9" ht="15.95" customHeight="1">
      <c r="A5" s="559"/>
      <c r="B5" s="547"/>
      <c r="C5" s="548"/>
      <c r="D5" s="549"/>
      <c r="E5" s="549"/>
      <c r="F5" s="550"/>
      <c r="G5" s="215"/>
      <c r="H5" s="215"/>
      <c r="I5" s="216"/>
    </row>
    <row r="6" spans="1:9" ht="45.75" customHeight="1">
      <c r="A6" s="551"/>
      <c r="B6" s="551"/>
      <c r="C6" s="551"/>
      <c r="D6" s="551"/>
      <c r="E6" s="551"/>
      <c r="F6" s="551"/>
      <c r="G6" s="231"/>
      <c r="H6" s="231"/>
      <c r="I6" s="216"/>
    </row>
    <row r="7" spans="1:9" s="261" customFormat="1" ht="73.5" customHeight="1">
      <c r="A7" s="783" t="s">
        <v>376</v>
      </c>
      <c r="B7" s="783" t="s">
        <v>377</v>
      </c>
      <c r="C7" s="783" t="s">
        <v>378</v>
      </c>
      <c r="D7" s="976" t="s">
        <v>379</v>
      </c>
      <c r="E7" s="976"/>
      <c r="F7" s="976"/>
      <c r="G7" s="976"/>
      <c r="H7" s="784" t="s">
        <v>380</v>
      </c>
      <c r="I7" s="697" t="s">
        <v>381</v>
      </c>
    </row>
    <row r="8" spans="1:9" s="261" customFormat="1" ht="172.5" customHeight="1">
      <c r="A8" s="779" t="s">
        <v>390</v>
      </c>
      <c r="B8" s="779" t="s">
        <v>402</v>
      </c>
      <c r="C8" s="781" t="s">
        <v>656</v>
      </c>
      <c r="D8" s="990" t="s">
        <v>657</v>
      </c>
      <c r="E8" s="991"/>
      <c r="F8" s="991"/>
      <c r="G8" s="992"/>
      <c r="H8" s="780">
        <v>6.2</v>
      </c>
      <c r="I8" s="780">
        <v>5.61</v>
      </c>
    </row>
    <row r="9" spans="1:9" s="261" customFormat="1" ht="187.5" customHeight="1">
      <c r="A9" s="779" t="s">
        <v>399</v>
      </c>
      <c r="B9" s="779" t="s">
        <v>640</v>
      </c>
      <c r="C9" s="781" t="s">
        <v>658</v>
      </c>
      <c r="D9" s="990" t="s">
        <v>659</v>
      </c>
      <c r="E9" s="991"/>
      <c r="F9" s="991"/>
      <c r="G9" s="992"/>
      <c r="H9" s="780">
        <v>1.9</v>
      </c>
      <c r="I9" s="780"/>
    </row>
    <row r="10" spans="1:9" s="261" customFormat="1" ht="144.75" customHeight="1">
      <c r="A10" s="779" t="s">
        <v>110</v>
      </c>
      <c r="B10" s="779" t="s">
        <v>660</v>
      </c>
      <c r="C10" s="781" t="s">
        <v>661</v>
      </c>
      <c r="D10" s="990" t="s">
        <v>662</v>
      </c>
      <c r="E10" s="991"/>
      <c r="F10" s="991"/>
      <c r="G10" s="992"/>
      <c r="H10" s="780"/>
      <c r="I10" s="780">
        <v>19.850000000000001</v>
      </c>
    </row>
    <row r="11" spans="1:9" s="261" customFormat="1" ht="148.5" customHeight="1">
      <c r="A11" s="779" t="s">
        <v>390</v>
      </c>
      <c r="B11" s="779" t="s">
        <v>412</v>
      </c>
      <c r="C11" s="781" t="s">
        <v>663</v>
      </c>
      <c r="D11" s="990" t="s">
        <v>664</v>
      </c>
      <c r="E11" s="991"/>
      <c r="F11" s="991"/>
      <c r="G11" s="992"/>
      <c r="H11" s="780">
        <v>5.39</v>
      </c>
      <c r="I11" s="780"/>
    </row>
    <row r="12" spans="1:9" s="261" customFormat="1" ht="177" customHeight="1">
      <c r="A12" s="779" t="s">
        <v>406</v>
      </c>
      <c r="B12" s="779" t="s">
        <v>407</v>
      </c>
      <c r="C12" s="781" t="s">
        <v>665</v>
      </c>
      <c r="D12" s="990" t="s">
        <v>666</v>
      </c>
      <c r="E12" s="991"/>
      <c r="F12" s="991"/>
      <c r="G12" s="992"/>
      <c r="H12" s="780">
        <v>24.9</v>
      </c>
      <c r="I12" s="780"/>
    </row>
    <row r="13" spans="1:9" s="261" customFormat="1" ht="156.75" customHeight="1">
      <c r="A13" s="779" t="s">
        <v>667</v>
      </c>
      <c r="B13" s="779" t="s">
        <v>668</v>
      </c>
      <c r="C13" s="781" t="s">
        <v>669</v>
      </c>
      <c r="D13" s="990" t="s">
        <v>670</v>
      </c>
      <c r="E13" s="991"/>
      <c r="F13" s="991"/>
      <c r="G13" s="992"/>
      <c r="H13" s="780">
        <v>12</v>
      </c>
      <c r="I13" s="780"/>
    </row>
    <row r="14" spans="1:9" s="261" customFormat="1" ht="150.75" customHeight="1">
      <c r="A14" s="779" t="s">
        <v>409</v>
      </c>
      <c r="B14" s="779" t="s">
        <v>671</v>
      </c>
      <c r="C14" s="781" t="s">
        <v>672</v>
      </c>
      <c r="D14" s="990" t="s">
        <v>673</v>
      </c>
      <c r="E14" s="991"/>
      <c r="F14" s="991"/>
      <c r="G14" s="992"/>
      <c r="H14" s="780">
        <v>3.1</v>
      </c>
      <c r="I14" s="780"/>
    </row>
    <row r="15" spans="1:9" s="261" customFormat="1" ht="153" customHeight="1">
      <c r="A15" s="779" t="s">
        <v>390</v>
      </c>
      <c r="B15" s="779" t="s">
        <v>643</v>
      </c>
      <c r="C15" s="781" t="s">
        <v>674</v>
      </c>
      <c r="D15" s="990" t="s">
        <v>675</v>
      </c>
      <c r="E15" s="991"/>
      <c r="F15" s="991"/>
      <c r="G15" s="992"/>
      <c r="H15" s="780">
        <v>3.62</v>
      </c>
      <c r="I15" s="780"/>
    </row>
    <row r="16" spans="1:9" s="261" customFormat="1" ht="140.25" customHeight="1">
      <c r="A16" s="779" t="s">
        <v>394</v>
      </c>
      <c r="B16" s="779" t="s">
        <v>676</v>
      </c>
      <c r="C16" s="781" t="s">
        <v>677</v>
      </c>
      <c r="D16" s="990" t="s">
        <v>678</v>
      </c>
      <c r="E16" s="991"/>
      <c r="F16" s="991"/>
      <c r="G16" s="992"/>
      <c r="H16" s="780">
        <v>5.6</v>
      </c>
      <c r="I16" s="780"/>
    </row>
    <row r="17" spans="1:9" s="261" customFormat="1" ht="336" customHeight="1">
      <c r="A17" s="779" t="s">
        <v>679</v>
      </c>
      <c r="B17" s="779" t="s">
        <v>680</v>
      </c>
      <c r="C17" s="781" t="s">
        <v>681</v>
      </c>
      <c r="D17" s="990" t="s">
        <v>682</v>
      </c>
      <c r="E17" s="991"/>
      <c r="F17" s="991"/>
      <c r="G17" s="992"/>
      <c r="H17" s="780"/>
      <c r="I17" s="780">
        <v>367.4</v>
      </c>
    </row>
    <row r="18" spans="1:9" s="261" customFormat="1" ht="140.25" customHeight="1">
      <c r="A18" s="779" t="s">
        <v>382</v>
      </c>
      <c r="B18" s="779" t="s">
        <v>411</v>
      </c>
      <c r="C18" s="781" t="s">
        <v>683</v>
      </c>
      <c r="D18" s="990" t="s">
        <v>684</v>
      </c>
      <c r="E18" s="991"/>
      <c r="F18" s="991"/>
      <c r="G18" s="992"/>
      <c r="H18" s="780">
        <v>6.76</v>
      </c>
      <c r="I18" s="780"/>
    </row>
    <row r="19" spans="1:9" s="261" customFormat="1" ht="292.5" customHeight="1">
      <c r="A19" s="779" t="s">
        <v>390</v>
      </c>
      <c r="B19" s="779" t="s">
        <v>391</v>
      </c>
      <c r="C19" s="781" t="s">
        <v>685</v>
      </c>
      <c r="D19" s="990" t="s">
        <v>686</v>
      </c>
      <c r="E19" s="991"/>
      <c r="F19" s="991"/>
      <c r="G19" s="992"/>
      <c r="H19" s="780">
        <v>30</v>
      </c>
      <c r="I19" s="780"/>
    </row>
    <row r="20" spans="1:9" s="261" customFormat="1" ht="96.75" customHeight="1">
      <c r="A20" s="779" t="s">
        <v>374</v>
      </c>
      <c r="B20" s="779" t="s">
        <v>687</v>
      </c>
      <c r="C20" s="781" t="s">
        <v>688</v>
      </c>
      <c r="D20" s="990" t="s">
        <v>689</v>
      </c>
      <c r="E20" s="991"/>
      <c r="F20" s="991"/>
      <c r="G20" s="992"/>
      <c r="H20" s="780"/>
      <c r="I20" s="780">
        <v>110</v>
      </c>
    </row>
    <row r="21" spans="1:9" s="261" customFormat="1" ht="134.25" customHeight="1">
      <c r="A21" s="779" t="s">
        <v>390</v>
      </c>
      <c r="B21" s="779" t="s">
        <v>401</v>
      </c>
      <c r="C21" s="781" t="s">
        <v>690</v>
      </c>
      <c r="D21" s="990" t="s">
        <v>691</v>
      </c>
      <c r="E21" s="991"/>
      <c r="F21" s="991"/>
      <c r="G21" s="992"/>
      <c r="H21" s="780">
        <v>4.6500000000000004</v>
      </c>
      <c r="I21" s="780"/>
    </row>
    <row r="22" spans="1:9" s="261" customFormat="1" ht="149.25" customHeight="1">
      <c r="A22" s="779" t="s">
        <v>399</v>
      </c>
      <c r="B22" s="779" t="s">
        <v>692</v>
      </c>
      <c r="C22" s="781" t="s">
        <v>693</v>
      </c>
      <c r="D22" s="990" t="s">
        <v>694</v>
      </c>
      <c r="E22" s="991"/>
      <c r="F22" s="991"/>
      <c r="G22" s="992"/>
      <c r="H22" s="780">
        <v>0.18</v>
      </c>
      <c r="I22" s="780"/>
    </row>
    <row r="23" spans="1:9" s="555" customFormat="1" ht="169.5" customHeight="1">
      <c r="A23" s="779" t="s">
        <v>700</v>
      </c>
      <c r="B23" s="779" t="s">
        <v>695</v>
      </c>
      <c r="C23" s="781" t="s">
        <v>696</v>
      </c>
      <c r="D23" s="990" t="s">
        <v>697</v>
      </c>
      <c r="E23" s="991"/>
      <c r="F23" s="991"/>
      <c r="G23" s="992"/>
      <c r="H23" s="780">
        <v>20</v>
      </c>
      <c r="I23" s="780"/>
    </row>
    <row r="24" spans="1:9" s="555" customFormat="1" ht="125.25" customHeight="1">
      <c r="A24" s="779" t="s">
        <v>392</v>
      </c>
      <c r="B24" s="779" t="s">
        <v>393</v>
      </c>
      <c r="C24" s="781" t="s">
        <v>698</v>
      </c>
      <c r="D24" s="990" t="s">
        <v>699</v>
      </c>
      <c r="E24" s="991"/>
      <c r="F24" s="991"/>
      <c r="G24" s="992"/>
      <c r="H24" s="780">
        <v>8.42</v>
      </c>
      <c r="I24" s="780"/>
    </row>
    <row r="25" spans="1:9" s="555" customFormat="1">
      <c r="A25" s="560"/>
      <c r="B25" s="210"/>
      <c r="C25" s="210"/>
      <c r="D25" s="210"/>
      <c r="E25" s="210"/>
      <c r="F25" s="210"/>
      <c r="G25" s="210"/>
      <c r="H25" s="210"/>
      <c r="I25" s="210"/>
    </row>
    <row r="26" spans="1:9" s="555" customFormat="1">
      <c r="A26" s="560"/>
      <c r="B26" s="210"/>
      <c r="C26" s="210"/>
      <c r="D26" s="210"/>
      <c r="E26" s="210"/>
      <c r="F26" s="210"/>
      <c r="G26" s="210"/>
      <c r="H26" s="210"/>
      <c r="I26" s="210"/>
    </row>
    <row r="27" spans="1:9" s="555" customFormat="1">
      <c r="A27" s="560"/>
      <c r="B27" s="210"/>
      <c r="C27" s="210"/>
      <c r="D27" s="210"/>
      <c r="E27" s="210"/>
      <c r="F27" s="210"/>
      <c r="G27" s="210"/>
      <c r="H27" s="210"/>
      <c r="I27" s="210"/>
    </row>
    <row r="28" spans="1:9" s="555" customFormat="1">
      <c r="A28" s="560"/>
      <c r="B28" s="210"/>
      <c r="C28" s="210"/>
      <c r="D28" s="210"/>
      <c r="E28" s="210"/>
      <c r="F28" s="210"/>
      <c r="G28" s="210"/>
      <c r="H28" s="210"/>
      <c r="I28" s="210"/>
    </row>
    <row r="29" spans="1:9" s="555" customFormat="1">
      <c r="A29" s="560"/>
      <c r="B29" s="210"/>
      <c r="C29" s="210"/>
      <c r="D29" s="210"/>
      <c r="E29" s="210"/>
      <c r="F29" s="210"/>
      <c r="G29" s="210"/>
      <c r="H29" s="210"/>
      <c r="I29" s="210"/>
    </row>
    <row r="30" spans="1:9" s="555" customFormat="1">
      <c r="A30" s="560"/>
      <c r="B30" s="210"/>
      <c r="C30" s="210"/>
      <c r="D30" s="210"/>
      <c r="E30" s="210"/>
      <c r="F30" s="210"/>
      <c r="G30" s="210"/>
      <c r="H30" s="210"/>
      <c r="I30" s="210"/>
    </row>
    <row r="31" spans="1:9" s="555" customFormat="1">
      <c r="A31" s="560"/>
      <c r="B31" s="210"/>
      <c r="C31" s="210"/>
      <c r="D31" s="210"/>
      <c r="E31" s="210"/>
      <c r="F31" s="210"/>
      <c r="G31" s="210"/>
      <c r="H31" s="210"/>
      <c r="I31" s="210"/>
    </row>
    <row r="32" spans="1:9" s="555" customFormat="1">
      <c r="A32" s="560"/>
      <c r="B32" s="210"/>
      <c r="C32" s="210"/>
      <c r="D32" s="210"/>
      <c r="E32" s="210"/>
      <c r="F32" s="210"/>
      <c r="G32" s="210"/>
      <c r="H32" s="210"/>
      <c r="I32" s="210"/>
    </row>
    <row r="33" spans="1:9" s="555" customFormat="1">
      <c r="A33" s="560"/>
      <c r="B33" s="210"/>
      <c r="C33" s="210"/>
      <c r="D33" s="210"/>
      <c r="E33" s="210"/>
      <c r="F33" s="210"/>
      <c r="G33" s="210"/>
      <c r="H33" s="210"/>
      <c r="I33" s="210"/>
    </row>
    <row r="34" spans="1:9" s="555" customFormat="1">
      <c r="A34" s="560"/>
      <c r="B34" s="210"/>
      <c r="C34" s="210"/>
      <c r="D34" s="210"/>
      <c r="E34" s="210"/>
      <c r="F34" s="210"/>
      <c r="G34" s="210"/>
      <c r="H34" s="210"/>
      <c r="I34" s="210"/>
    </row>
    <row r="35" spans="1:9" s="555" customFormat="1">
      <c r="A35" s="560"/>
      <c r="B35" s="210"/>
      <c r="C35" s="210"/>
      <c r="D35" s="210"/>
      <c r="E35" s="210"/>
      <c r="F35" s="210"/>
      <c r="G35" s="210"/>
      <c r="H35" s="210"/>
      <c r="I35" s="210"/>
    </row>
    <row r="36" spans="1:9" s="555" customFormat="1">
      <c r="A36" s="560"/>
      <c r="B36" s="210"/>
      <c r="C36" s="210"/>
      <c r="D36" s="210"/>
      <c r="E36" s="210"/>
      <c r="F36" s="210"/>
      <c r="G36" s="210"/>
      <c r="H36" s="210"/>
      <c r="I36" s="210"/>
    </row>
    <row r="37" spans="1:9" s="555" customFormat="1">
      <c r="A37" s="560"/>
      <c r="B37" s="210"/>
      <c r="C37" s="210"/>
      <c r="D37" s="210"/>
      <c r="E37" s="210"/>
      <c r="F37" s="210"/>
      <c r="G37" s="210"/>
      <c r="H37" s="210"/>
      <c r="I37" s="210"/>
    </row>
    <row r="38" spans="1:9" s="555" customFormat="1">
      <c r="A38" s="560"/>
      <c r="B38" s="210"/>
      <c r="C38" s="210"/>
      <c r="D38" s="210"/>
      <c r="E38" s="210"/>
      <c r="F38" s="210"/>
      <c r="G38" s="210"/>
      <c r="H38" s="210"/>
      <c r="I38" s="210"/>
    </row>
    <row r="39" spans="1:9" s="555" customFormat="1">
      <c r="A39" s="560"/>
      <c r="B39" s="210"/>
      <c r="C39" s="210"/>
      <c r="D39" s="210"/>
      <c r="E39" s="210"/>
      <c r="F39" s="210"/>
      <c r="G39" s="210"/>
      <c r="H39" s="210"/>
      <c r="I39" s="210"/>
    </row>
    <row r="40" spans="1:9" s="555" customFormat="1">
      <c r="A40" s="560"/>
      <c r="B40" s="210"/>
      <c r="C40" s="210"/>
      <c r="D40" s="210"/>
      <c r="E40" s="210"/>
      <c r="F40" s="210"/>
      <c r="G40" s="210"/>
      <c r="H40" s="210"/>
      <c r="I40" s="210"/>
    </row>
    <row r="41" spans="1:9" s="555" customFormat="1">
      <c r="A41" s="560"/>
      <c r="B41" s="210"/>
      <c r="C41" s="210"/>
      <c r="D41" s="210"/>
      <c r="E41" s="210"/>
      <c r="F41" s="210"/>
      <c r="G41" s="210"/>
      <c r="H41" s="210"/>
      <c r="I41" s="210"/>
    </row>
    <row r="42" spans="1:9" s="555" customFormat="1">
      <c r="A42" s="560"/>
      <c r="B42" s="210"/>
      <c r="C42" s="210"/>
      <c r="D42" s="210"/>
      <c r="E42" s="210"/>
      <c r="F42" s="210"/>
      <c r="G42" s="210"/>
      <c r="H42" s="210"/>
      <c r="I42" s="210"/>
    </row>
    <row r="43" spans="1:9" s="555" customFormat="1">
      <c r="A43" s="560"/>
      <c r="B43" s="210"/>
      <c r="C43" s="210"/>
      <c r="D43" s="210"/>
      <c r="E43" s="210"/>
      <c r="F43" s="210"/>
      <c r="G43" s="210"/>
      <c r="H43" s="210"/>
      <c r="I43" s="210"/>
    </row>
    <row r="44" spans="1:9" s="555" customFormat="1">
      <c r="A44" s="560"/>
      <c r="B44" s="210"/>
      <c r="C44" s="210"/>
      <c r="D44" s="210"/>
      <c r="E44" s="210"/>
      <c r="F44" s="210"/>
      <c r="G44" s="210"/>
      <c r="H44" s="210"/>
      <c r="I44" s="210"/>
    </row>
    <row r="45" spans="1:9" s="555" customFormat="1">
      <c r="A45" s="560"/>
      <c r="B45" s="210"/>
      <c r="C45" s="210"/>
      <c r="D45" s="210"/>
      <c r="E45" s="210"/>
      <c r="F45" s="210"/>
      <c r="G45" s="210"/>
      <c r="H45" s="210"/>
      <c r="I45" s="210"/>
    </row>
    <row r="46" spans="1:9" s="555" customFormat="1">
      <c r="A46" s="560"/>
      <c r="B46" s="210"/>
      <c r="C46" s="210"/>
      <c r="D46" s="210"/>
      <c r="E46" s="210"/>
      <c r="F46" s="210"/>
      <c r="G46" s="210"/>
      <c r="H46" s="210"/>
      <c r="I46" s="210"/>
    </row>
    <row r="47" spans="1:9" s="555" customFormat="1">
      <c r="A47" s="560"/>
      <c r="B47" s="210"/>
      <c r="C47" s="210"/>
      <c r="D47" s="210"/>
      <c r="E47" s="210"/>
      <c r="F47" s="210"/>
      <c r="G47" s="210"/>
      <c r="H47" s="210"/>
      <c r="I47" s="210"/>
    </row>
    <row r="48" spans="1:9" s="555" customFormat="1">
      <c r="A48" s="560"/>
      <c r="B48" s="210"/>
      <c r="C48" s="210"/>
      <c r="D48" s="210"/>
      <c r="E48" s="210"/>
      <c r="F48" s="210"/>
      <c r="G48" s="210"/>
      <c r="H48" s="210"/>
      <c r="I48" s="210"/>
    </row>
    <row r="49" spans="1:9" s="555" customFormat="1">
      <c r="A49" s="560"/>
      <c r="B49" s="210"/>
      <c r="C49" s="210"/>
      <c r="D49" s="210"/>
      <c r="E49" s="210"/>
      <c r="F49" s="210"/>
      <c r="G49" s="210"/>
      <c r="H49" s="210"/>
      <c r="I49" s="210"/>
    </row>
    <row r="50" spans="1:9" s="555" customFormat="1">
      <c r="A50" s="560"/>
      <c r="B50" s="210"/>
      <c r="C50" s="210"/>
      <c r="D50" s="210"/>
      <c r="E50" s="210"/>
      <c r="F50" s="210"/>
      <c r="G50" s="210"/>
      <c r="H50" s="210"/>
      <c r="I50" s="210"/>
    </row>
    <row r="51" spans="1:9" s="555" customFormat="1">
      <c r="A51" s="560"/>
      <c r="B51" s="210"/>
      <c r="C51" s="210"/>
      <c r="D51" s="210"/>
      <c r="E51" s="210"/>
      <c r="F51" s="210"/>
      <c r="G51" s="210"/>
      <c r="H51" s="210"/>
      <c r="I51" s="210"/>
    </row>
    <row r="52" spans="1:9" s="555" customFormat="1">
      <c r="A52" s="560"/>
      <c r="B52" s="210"/>
      <c r="C52" s="210"/>
      <c r="D52" s="210"/>
      <c r="E52" s="210"/>
      <c r="F52" s="210"/>
      <c r="G52" s="210"/>
      <c r="H52" s="210"/>
      <c r="I52" s="210"/>
    </row>
    <row r="53" spans="1:9" s="555" customFormat="1">
      <c r="A53" s="560"/>
      <c r="B53" s="210"/>
      <c r="C53" s="210"/>
      <c r="D53" s="210"/>
      <c r="E53" s="210"/>
      <c r="F53" s="210"/>
      <c r="G53" s="210"/>
      <c r="H53" s="210"/>
      <c r="I53" s="210"/>
    </row>
    <row r="54" spans="1:9" s="555" customFormat="1">
      <c r="A54" s="560"/>
      <c r="B54" s="210"/>
      <c r="C54" s="210"/>
      <c r="D54" s="210"/>
      <c r="E54" s="210"/>
      <c r="F54" s="210"/>
      <c r="G54" s="210"/>
      <c r="H54" s="210"/>
      <c r="I54" s="210"/>
    </row>
    <row r="55" spans="1:9" s="555" customFormat="1">
      <c r="A55" s="560"/>
      <c r="B55" s="210"/>
      <c r="C55" s="210"/>
      <c r="D55" s="210"/>
      <c r="E55" s="210"/>
      <c r="F55" s="210"/>
      <c r="G55" s="210"/>
      <c r="H55" s="210"/>
      <c r="I55" s="210"/>
    </row>
    <row r="56" spans="1:9" s="555" customFormat="1">
      <c r="A56" s="560"/>
      <c r="B56" s="210"/>
      <c r="C56" s="210"/>
      <c r="D56" s="210"/>
      <c r="E56" s="210"/>
      <c r="F56" s="210"/>
      <c r="G56" s="210"/>
      <c r="H56" s="210"/>
      <c r="I56" s="210"/>
    </row>
    <row r="57" spans="1:9" s="555" customFormat="1">
      <c r="A57" s="560"/>
      <c r="B57" s="210"/>
      <c r="C57" s="210"/>
      <c r="D57" s="210"/>
      <c r="E57" s="210"/>
      <c r="F57" s="210"/>
      <c r="G57" s="210"/>
      <c r="H57" s="210"/>
      <c r="I57" s="210"/>
    </row>
    <row r="58" spans="1:9" s="555" customFormat="1">
      <c r="A58" s="560"/>
      <c r="B58" s="210"/>
      <c r="C58" s="210"/>
      <c r="D58" s="210"/>
      <c r="E58" s="210"/>
      <c r="F58" s="210"/>
      <c r="G58" s="210"/>
      <c r="H58" s="210"/>
      <c r="I58" s="210"/>
    </row>
    <row r="59" spans="1:9" s="555" customFormat="1">
      <c r="A59" s="560"/>
      <c r="B59" s="210"/>
      <c r="C59" s="210"/>
      <c r="D59" s="210"/>
      <c r="E59" s="210"/>
      <c r="F59" s="210"/>
      <c r="G59" s="210"/>
      <c r="H59" s="210"/>
      <c r="I59" s="210"/>
    </row>
    <row r="60" spans="1:9" s="555" customFormat="1">
      <c r="A60" s="560"/>
      <c r="B60" s="210"/>
      <c r="C60" s="210"/>
      <c r="D60" s="210"/>
      <c r="E60" s="210"/>
      <c r="F60" s="210"/>
      <c r="G60" s="210"/>
      <c r="H60" s="210"/>
      <c r="I60" s="210"/>
    </row>
    <row r="61" spans="1:9" s="555" customFormat="1">
      <c r="A61" s="560"/>
      <c r="B61" s="210"/>
      <c r="C61" s="210"/>
      <c r="D61" s="210"/>
      <c r="E61" s="210"/>
      <c r="F61" s="210"/>
      <c r="G61" s="210"/>
      <c r="H61" s="210"/>
      <c r="I61" s="210"/>
    </row>
    <row r="62" spans="1:9" s="555" customFormat="1">
      <c r="A62" s="560"/>
      <c r="B62" s="210"/>
      <c r="C62" s="210"/>
      <c r="D62" s="210"/>
      <c r="E62" s="210"/>
      <c r="F62" s="210"/>
      <c r="G62" s="210"/>
      <c r="H62" s="210"/>
      <c r="I62" s="210"/>
    </row>
    <row r="63" spans="1:9" s="555" customFormat="1">
      <c r="A63" s="560"/>
      <c r="B63" s="210"/>
      <c r="C63" s="210"/>
      <c r="D63" s="210"/>
      <c r="E63" s="210"/>
      <c r="F63" s="210"/>
      <c r="G63" s="210"/>
      <c r="H63" s="210"/>
      <c r="I63" s="210"/>
    </row>
    <row r="64" spans="1:9" s="555" customFormat="1">
      <c r="A64" s="560"/>
      <c r="B64" s="210"/>
      <c r="C64" s="210"/>
      <c r="D64" s="210"/>
      <c r="E64" s="210"/>
      <c r="F64" s="210"/>
      <c r="G64" s="210"/>
      <c r="H64" s="210"/>
      <c r="I64" s="210"/>
    </row>
    <row r="65" spans="1:9" s="555" customFormat="1">
      <c r="A65" s="560"/>
      <c r="B65" s="210"/>
      <c r="C65" s="210"/>
      <c r="D65" s="210"/>
      <c r="E65" s="210"/>
      <c r="F65" s="210"/>
      <c r="G65" s="210"/>
      <c r="H65" s="210"/>
      <c r="I65" s="210"/>
    </row>
    <row r="66" spans="1:9" s="555" customFormat="1">
      <c r="A66" s="560"/>
      <c r="B66" s="210"/>
      <c r="C66" s="210"/>
      <c r="D66" s="210"/>
      <c r="E66" s="210"/>
      <c r="F66" s="210"/>
      <c r="G66" s="210"/>
      <c r="H66" s="210"/>
      <c r="I66" s="210"/>
    </row>
    <row r="67" spans="1:9" s="555" customFormat="1">
      <c r="A67" s="560"/>
      <c r="B67" s="210"/>
      <c r="C67" s="210"/>
      <c r="D67" s="210"/>
      <c r="E67" s="210"/>
      <c r="F67" s="210"/>
      <c r="G67" s="210"/>
      <c r="H67" s="210"/>
      <c r="I67" s="210"/>
    </row>
    <row r="68" spans="1:9" s="555" customFormat="1">
      <c r="A68" s="560"/>
      <c r="B68" s="210"/>
      <c r="C68" s="210"/>
      <c r="D68" s="210"/>
      <c r="E68" s="210"/>
      <c r="F68" s="210"/>
      <c r="G68" s="210"/>
      <c r="H68" s="210"/>
      <c r="I68" s="210"/>
    </row>
    <row r="69" spans="1:9" s="555" customFormat="1">
      <c r="A69" s="560"/>
      <c r="B69" s="210"/>
      <c r="C69" s="210"/>
      <c r="D69" s="210"/>
      <c r="E69" s="210"/>
      <c r="F69" s="210"/>
      <c r="G69" s="210"/>
      <c r="H69" s="210"/>
      <c r="I69" s="210"/>
    </row>
    <row r="70" spans="1:9" s="555" customFormat="1">
      <c r="A70" s="560"/>
      <c r="B70" s="210"/>
      <c r="C70" s="210"/>
      <c r="D70" s="210"/>
      <c r="E70" s="210"/>
      <c r="F70" s="210"/>
      <c r="G70" s="210"/>
      <c r="H70" s="210"/>
      <c r="I70" s="210"/>
    </row>
    <row r="71" spans="1:9" s="555" customFormat="1">
      <c r="A71" s="560"/>
      <c r="B71" s="210"/>
      <c r="C71" s="210"/>
      <c r="D71" s="210"/>
      <c r="E71" s="210"/>
      <c r="F71" s="210"/>
      <c r="G71" s="210"/>
      <c r="H71" s="210"/>
      <c r="I71" s="210"/>
    </row>
    <row r="72" spans="1:9" s="555" customFormat="1">
      <c r="A72" s="560"/>
      <c r="B72" s="210"/>
      <c r="C72" s="210"/>
      <c r="D72" s="210"/>
      <c r="E72" s="210"/>
      <c r="F72" s="210"/>
      <c r="G72" s="210"/>
      <c r="H72" s="210"/>
      <c r="I72" s="210"/>
    </row>
    <row r="73" spans="1:9" s="555" customFormat="1">
      <c r="A73" s="560"/>
      <c r="B73" s="210"/>
      <c r="C73" s="210"/>
      <c r="D73" s="210"/>
      <c r="E73" s="210"/>
      <c r="F73" s="210"/>
      <c r="G73" s="210"/>
      <c r="H73" s="210"/>
      <c r="I73" s="210"/>
    </row>
    <row r="74" spans="1:9" s="555" customFormat="1">
      <c r="A74" s="560"/>
      <c r="B74" s="210"/>
      <c r="C74" s="210"/>
      <c r="D74" s="210"/>
      <c r="E74" s="210"/>
      <c r="F74" s="210"/>
      <c r="G74" s="210"/>
      <c r="H74" s="210"/>
      <c r="I74" s="210"/>
    </row>
    <row r="75" spans="1:9" s="555" customFormat="1">
      <c r="A75" s="560"/>
      <c r="B75" s="210"/>
      <c r="C75" s="210"/>
      <c r="D75" s="210"/>
      <c r="E75" s="210"/>
      <c r="F75" s="210"/>
      <c r="G75" s="210"/>
      <c r="H75" s="210"/>
      <c r="I75" s="210"/>
    </row>
    <row r="76" spans="1:9" s="555" customFormat="1">
      <c r="A76" s="560"/>
      <c r="B76" s="210"/>
      <c r="C76" s="210"/>
      <c r="D76" s="210"/>
      <c r="E76" s="210"/>
      <c r="F76" s="210"/>
      <c r="G76" s="210"/>
      <c r="H76" s="210"/>
      <c r="I76" s="210"/>
    </row>
    <row r="77" spans="1:9" s="555" customFormat="1">
      <c r="A77" s="560"/>
      <c r="B77" s="210"/>
      <c r="C77" s="210"/>
      <c r="D77" s="210"/>
      <c r="E77" s="210"/>
      <c r="F77" s="210"/>
      <c r="G77" s="210"/>
      <c r="H77" s="210"/>
      <c r="I77" s="210"/>
    </row>
    <row r="78" spans="1:9" s="555" customFormat="1">
      <c r="A78" s="560"/>
      <c r="B78" s="210"/>
      <c r="C78" s="210"/>
      <c r="D78" s="210"/>
      <c r="E78" s="210"/>
      <c r="F78" s="210"/>
      <c r="G78" s="210"/>
      <c r="H78" s="210"/>
      <c r="I78" s="210"/>
    </row>
    <row r="79" spans="1:9" s="555" customFormat="1">
      <c r="A79" s="560"/>
      <c r="B79" s="210"/>
      <c r="C79" s="210"/>
      <c r="D79" s="210"/>
      <c r="E79" s="210"/>
      <c r="F79" s="210"/>
      <c r="G79" s="210"/>
      <c r="H79" s="210"/>
      <c r="I79" s="210"/>
    </row>
    <row r="80" spans="1:9" s="555" customFormat="1">
      <c r="A80" s="560"/>
      <c r="B80" s="210"/>
      <c r="C80" s="210"/>
      <c r="D80" s="210"/>
      <c r="E80" s="210"/>
      <c r="F80" s="210"/>
      <c r="G80" s="210"/>
      <c r="H80" s="210"/>
      <c r="I80" s="210"/>
    </row>
    <row r="81" spans="1:9" s="555" customFormat="1">
      <c r="A81" s="560"/>
      <c r="B81" s="210"/>
      <c r="C81" s="210"/>
      <c r="D81" s="210"/>
      <c r="E81" s="210"/>
      <c r="F81" s="210"/>
      <c r="G81" s="210"/>
      <c r="H81" s="210"/>
      <c r="I81" s="210"/>
    </row>
    <row r="82" spans="1:9" s="555" customFormat="1">
      <c r="A82" s="560"/>
      <c r="B82" s="210"/>
      <c r="C82" s="210"/>
      <c r="D82" s="210"/>
      <c r="E82" s="210"/>
      <c r="F82" s="210"/>
      <c r="G82" s="210"/>
      <c r="H82" s="210"/>
      <c r="I82" s="210"/>
    </row>
    <row r="83" spans="1:9" s="555" customFormat="1">
      <c r="A83" s="560"/>
      <c r="B83" s="210"/>
      <c r="C83" s="210"/>
      <c r="D83" s="210"/>
      <c r="E83" s="210"/>
      <c r="F83" s="210"/>
      <c r="G83" s="210"/>
      <c r="H83" s="210"/>
      <c r="I83" s="210"/>
    </row>
    <row r="84" spans="1:9" s="555" customFormat="1">
      <c r="A84" s="560"/>
      <c r="B84" s="210"/>
      <c r="C84" s="210"/>
      <c r="D84" s="210"/>
      <c r="E84" s="210"/>
      <c r="F84" s="210"/>
      <c r="G84" s="210"/>
      <c r="H84" s="210"/>
      <c r="I84" s="210"/>
    </row>
    <row r="85" spans="1:9" s="555" customFormat="1">
      <c r="A85" s="560"/>
      <c r="B85" s="210"/>
      <c r="C85" s="210"/>
      <c r="D85" s="210"/>
      <c r="E85" s="210"/>
      <c r="F85" s="210"/>
      <c r="G85" s="210"/>
      <c r="H85" s="210"/>
      <c r="I85" s="210"/>
    </row>
    <row r="86" spans="1:9" s="555" customFormat="1">
      <c r="A86" s="560"/>
      <c r="B86" s="210"/>
      <c r="C86" s="210"/>
      <c r="D86" s="210"/>
      <c r="E86" s="210"/>
      <c r="F86" s="210"/>
      <c r="G86" s="210"/>
      <c r="H86" s="210"/>
      <c r="I86" s="210"/>
    </row>
    <row r="87" spans="1:9" s="555" customFormat="1">
      <c r="A87" s="560"/>
      <c r="B87" s="210"/>
      <c r="C87" s="210"/>
      <c r="D87" s="210"/>
      <c r="E87" s="210"/>
      <c r="F87" s="210"/>
      <c r="G87" s="210"/>
      <c r="H87" s="210"/>
      <c r="I87" s="210"/>
    </row>
    <row r="88" spans="1:9" s="555" customFormat="1">
      <c r="A88" s="560"/>
      <c r="B88" s="210"/>
      <c r="C88" s="210"/>
      <c r="D88" s="210"/>
      <c r="E88" s="210"/>
      <c r="F88" s="210"/>
      <c r="G88" s="210"/>
      <c r="H88" s="210"/>
      <c r="I88" s="210"/>
    </row>
    <row r="89" spans="1:9" s="555" customFormat="1">
      <c r="A89" s="560"/>
      <c r="B89" s="210"/>
      <c r="C89" s="210"/>
      <c r="D89" s="210"/>
      <c r="E89" s="210"/>
      <c r="F89" s="210"/>
      <c r="G89" s="210"/>
      <c r="H89" s="210"/>
      <c r="I89" s="210"/>
    </row>
    <row r="90" spans="1:9" s="555" customFormat="1">
      <c r="A90" s="560"/>
      <c r="B90" s="210"/>
      <c r="C90" s="210"/>
      <c r="D90" s="210"/>
      <c r="E90" s="210"/>
      <c r="F90" s="210"/>
      <c r="G90" s="210"/>
      <c r="H90" s="210"/>
      <c r="I90" s="210"/>
    </row>
    <row r="91" spans="1:9" s="555" customFormat="1">
      <c r="A91" s="560"/>
      <c r="B91" s="210"/>
      <c r="C91" s="210"/>
      <c r="D91" s="210"/>
      <c r="E91" s="210"/>
      <c r="F91" s="210"/>
      <c r="G91" s="210"/>
      <c r="H91" s="210"/>
      <c r="I91" s="210"/>
    </row>
    <row r="92" spans="1:9" s="555" customFormat="1">
      <c r="A92" s="560"/>
      <c r="B92" s="210"/>
      <c r="C92" s="210"/>
      <c r="D92" s="210"/>
      <c r="E92" s="210"/>
      <c r="F92" s="210"/>
      <c r="G92" s="210"/>
      <c r="H92" s="210"/>
      <c r="I92" s="210"/>
    </row>
    <row r="93" spans="1:9" s="555" customFormat="1">
      <c r="A93" s="560"/>
      <c r="B93" s="210"/>
      <c r="C93" s="210"/>
      <c r="D93" s="210"/>
      <c r="E93" s="210"/>
      <c r="F93" s="210"/>
      <c r="G93" s="210"/>
      <c r="H93" s="210"/>
      <c r="I93" s="210"/>
    </row>
    <row r="94" spans="1:9" s="555" customFormat="1">
      <c r="A94" s="560"/>
      <c r="B94" s="210"/>
      <c r="C94" s="210"/>
      <c r="D94" s="210"/>
      <c r="E94" s="210"/>
      <c r="F94" s="210"/>
      <c r="G94" s="210"/>
      <c r="H94" s="210"/>
      <c r="I94" s="210"/>
    </row>
    <row r="95" spans="1:9" s="555" customFormat="1">
      <c r="A95" s="560"/>
      <c r="B95" s="210"/>
      <c r="C95" s="210"/>
      <c r="D95" s="210"/>
      <c r="E95" s="210"/>
      <c r="F95" s="210"/>
      <c r="G95" s="210"/>
      <c r="H95" s="210"/>
      <c r="I95" s="210"/>
    </row>
    <row r="96" spans="1:9" s="555" customFormat="1">
      <c r="A96" s="560"/>
      <c r="B96" s="210"/>
      <c r="C96" s="210"/>
      <c r="D96" s="210"/>
      <c r="E96" s="210"/>
      <c r="F96" s="210"/>
      <c r="G96" s="210"/>
      <c r="H96" s="210"/>
      <c r="I96" s="210"/>
    </row>
    <row r="97" spans="1:9" s="555" customFormat="1">
      <c r="A97" s="560"/>
      <c r="B97" s="210"/>
      <c r="C97" s="210"/>
      <c r="D97" s="210"/>
      <c r="E97" s="210"/>
      <c r="F97" s="210"/>
      <c r="G97" s="210"/>
      <c r="H97" s="210"/>
      <c r="I97" s="210"/>
    </row>
    <row r="98" spans="1:9" s="555" customFormat="1">
      <c r="A98" s="560"/>
      <c r="B98" s="210"/>
      <c r="C98" s="210"/>
      <c r="D98" s="210"/>
      <c r="E98" s="210"/>
      <c r="F98" s="210"/>
      <c r="G98" s="210"/>
      <c r="H98" s="210"/>
      <c r="I98" s="210"/>
    </row>
    <row r="99" spans="1:9" s="555" customFormat="1">
      <c r="A99" s="560"/>
      <c r="B99" s="210"/>
      <c r="C99" s="210"/>
      <c r="D99" s="210"/>
      <c r="E99" s="210"/>
      <c r="F99" s="210"/>
      <c r="G99" s="210"/>
      <c r="H99" s="210"/>
      <c r="I99" s="210"/>
    </row>
    <row r="100" spans="1:9" s="555" customFormat="1">
      <c r="A100" s="560"/>
      <c r="B100" s="210"/>
      <c r="C100" s="210"/>
      <c r="D100" s="210"/>
      <c r="E100" s="210"/>
      <c r="F100" s="210"/>
      <c r="G100" s="210"/>
      <c r="H100" s="210"/>
      <c r="I100" s="210"/>
    </row>
    <row r="101" spans="1:9" s="555" customFormat="1">
      <c r="A101" s="560"/>
      <c r="B101" s="210"/>
      <c r="C101" s="210"/>
      <c r="D101" s="210"/>
      <c r="E101" s="210"/>
      <c r="F101" s="210"/>
      <c r="G101" s="210"/>
      <c r="H101" s="210"/>
      <c r="I101" s="210"/>
    </row>
    <row r="102" spans="1:9" s="555" customFormat="1">
      <c r="A102" s="560"/>
      <c r="B102" s="210"/>
      <c r="C102" s="210"/>
      <c r="D102" s="210"/>
      <c r="E102" s="210"/>
      <c r="F102" s="210"/>
      <c r="G102" s="210"/>
      <c r="H102" s="210"/>
      <c r="I102" s="210"/>
    </row>
    <row r="103" spans="1:9" s="555" customFormat="1">
      <c r="A103" s="560"/>
      <c r="B103" s="210"/>
      <c r="C103" s="210"/>
      <c r="D103" s="210"/>
      <c r="E103" s="210"/>
      <c r="F103" s="210"/>
      <c r="G103" s="210"/>
      <c r="H103" s="210"/>
      <c r="I103" s="210"/>
    </row>
    <row r="104" spans="1:9" s="555" customFormat="1">
      <c r="A104" s="560"/>
      <c r="B104" s="210"/>
      <c r="C104" s="210"/>
      <c r="D104" s="210"/>
      <c r="E104" s="210"/>
      <c r="F104" s="210"/>
      <c r="G104" s="210"/>
      <c r="H104" s="210"/>
      <c r="I104" s="210"/>
    </row>
    <row r="105" spans="1:9" s="555" customFormat="1">
      <c r="A105" s="560"/>
      <c r="B105" s="210"/>
      <c r="C105" s="210"/>
      <c r="D105" s="210"/>
      <c r="E105" s="210"/>
      <c r="F105" s="210"/>
      <c r="G105" s="210"/>
      <c r="H105" s="210"/>
      <c r="I105" s="210"/>
    </row>
    <row r="106" spans="1:9" s="555" customFormat="1">
      <c r="A106" s="560"/>
      <c r="B106" s="210"/>
      <c r="C106" s="210"/>
      <c r="D106" s="210"/>
      <c r="E106" s="210"/>
      <c r="F106" s="210"/>
      <c r="G106" s="210"/>
      <c r="H106" s="210"/>
      <c r="I106" s="210"/>
    </row>
    <row r="107" spans="1:9" s="555" customFormat="1">
      <c r="A107" s="560"/>
      <c r="B107" s="210"/>
      <c r="C107" s="210"/>
      <c r="D107" s="210"/>
      <c r="E107" s="210"/>
      <c r="F107" s="210"/>
      <c r="G107" s="210"/>
      <c r="H107" s="210"/>
      <c r="I107" s="210"/>
    </row>
    <row r="108" spans="1:9" s="555" customFormat="1">
      <c r="A108" s="560"/>
      <c r="B108" s="210"/>
      <c r="C108" s="210"/>
      <c r="D108" s="210"/>
      <c r="E108" s="210"/>
      <c r="F108" s="210"/>
      <c r="G108" s="210"/>
      <c r="H108" s="210"/>
      <c r="I108" s="210"/>
    </row>
    <row r="109" spans="1:9" s="555" customFormat="1">
      <c r="A109" s="560"/>
      <c r="B109" s="210"/>
      <c r="C109" s="210"/>
      <c r="D109" s="210"/>
      <c r="E109" s="210"/>
      <c r="F109" s="210"/>
      <c r="G109" s="210"/>
      <c r="H109" s="210"/>
      <c r="I109" s="210"/>
    </row>
    <row r="110" spans="1:9" s="555" customFormat="1">
      <c r="A110" s="560"/>
      <c r="B110" s="210"/>
      <c r="C110" s="210"/>
      <c r="D110" s="210"/>
      <c r="E110" s="210"/>
      <c r="F110" s="210"/>
      <c r="G110" s="210"/>
      <c r="H110" s="210"/>
      <c r="I110" s="210"/>
    </row>
    <row r="111" spans="1:9" s="555" customFormat="1">
      <c r="A111" s="560"/>
      <c r="B111" s="210"/>
      <c r="C111" s="210"/>
      <c r="D111" s="210"/>
      <c r="E111" s="210"/>
      <c r="F111" s="210"/>
      <c r="G111" s="210"/>
      <c r="H111" s="210"/>
      <c r="I111" s="210"/>
    </row>
    <row r="112" spans="1:9" s="555" customFormat="1">
      <c r="A112" s="560"/>
      <c r="B112" s="210"/>
      <c r="C112" s="210"/>
      <c r="D112" s="210"/>
      <c r="E112" s="210"/>
      <c r="F112" s="210"/>
      <c r="G112" s="210"/>
      <c r="H112" s="210"/>
      <c r="I112" s="210"/>
    </row>
    <row r="113" spans="1:9" s="555" customFormat="1">
      <c r="A113" s="560"/>
      <c r="B113" s="210"/>
      <c r="C113" s="210"/>
      <c r="D113" s="210"/>
      <c r="E113" s="210"/>
      <c r="F113" s="210"/>
      <c r="G113" s="210"/>
      <c r="H113" s="210"/>
      <c r="I113" s="210"/>
    </row>
    <row r="114" spans="1:9" s="555" customFormat="1">
      <c r="A114" s="560"/>
      <c r="B114" s="210"/>
      <c r="C114" s="210"/>
      <c r="D114" s="210"/>
      <c r="E114" s="210"/>
      <c r="F114" s="210"/>
      <c r="G114" s="210"/>
      <c r="H114" s="210"/>
      <c r="I114" s="210"/>
    </row>
    <row r="115" spans="1:9" s="555" customFormat="1">
      <c r="A115" s="560"/>
      <c r="B115" s="210"/>
      <c r="C115" s="210"/>
      <c r="D115" s="210"/>
      <c r="E115" s="210"/>
      <c r="F115" s="210"/>
      <c r="G115" s="210"/>
      <c r="H115" s="210"/>
      <c r="I115" s="210"/>
    </row>
    <row r="116" spans="1:9" s="555" customFormat="1">
      <c r="A116" s="560"/>
      <c r="B116" s="210"/>
      <c r="C116" s="210"/>
      <c r="D116" s="210"/>
      <c r="E116" s="210"/>
      <c r="F116" s="210"/>
      <c r="G116" s="210"/>
      <c r="H116" s="210"/>
      <c r="I116" s="210"/>
    </row>
    <row r="117" spans="1:9" s="555" customFormat="1">
      <c r="A117" s="560"/>
      <c r="B117" s="210"/>
      <c r="C117" s="210"/>
      <c r="D117" s="210"/>
      <c r="E117" s="210"/>
      <c r="F117" s="210"/>
      <c r="G117" s="210"/>
      <c r="H117" s="210"/>
      <c r="I117" s="210"/>
    </row>
    <row r="118" spans="1:9" s="555" customFormat="1">
      <c r="A118" s="560"/>
      <c r="B118" s="210"/>
      <c r="C118" s="210"/>
      <c r="D118" s="210"/>
      <c r="E118" s="210"/>
      <c r="F118" s="210"/>
      <c r="G118" s="210"/>
      <c r="H118" s="210"/>
      <c r="I118" s="210"/>
    </row>
    <row r="119" spans="1:9" s="555" customFormat="1">
      <c r="A119" s="560"/>
      <c r="B119" s="210"/>
      <c r="C119" s="210"/>
      <c r="D119" s="210"/>
      <c r="E119" s="210"/>
      <c r="F119" s="210"/>
      <c r="G119" s="210"/>
      <c r="H119" s="210"/>
      <c r="I119" s="210"/>
    </row>
    <row r="120" spans="1:9" s="555" customFormat="1">
      <c r="A120" s="560"/>
      <c r="B120" s="210"/>
      <c r="C120" s="210"/>
      <c r="D120" s="210"/>
      <c r="E120" s="210"/>
      <c r="F120" s="210"/>
      <c r="G120" s="210"/>
      <c r="H120" s="210"/>
      <c r="I120" s="210"/>
    </row>
    <row r="121" spans="1:9" s="555" customFormat="1">
      <c r="A121" s="560"/>
      <c r="B121" s="210"/>
      <c r="C121" s="210"/>
      <c r="D121" s="210"/>
      <c r="E121" s="210"/>
      <c r="F121" s="210"/>
      <c r="G121" s="210"/>
      <c r="H121" s="210"/>
      <c r="I121" s="210"/>
    </row>
    <row r="122" spans="1:9" s="555" customFormat="1">
      <c r="A122" s="560"/>
      <c r="B122" s="210"/>
      <c r="C122" s="210"/>
      <c r="D122" s="210"/>
      <c r="E122" s="210"/>
      <c r="F122" s="210"/>
      <c r="G122" s="210"/>
      <c r="H122" s="210"/>
      <c r="I122" s="210"/>
    </row>
    <row r="123" spans="1:9" s="555" customFormat="1">
      <c r="A123" s="560"/>
      <c r="B123" s="210"/>
      <c r="C123" s="210"/>
      <c r="D123" s="210"/>
      <c r="E123" s="210"/>
      <c r="F123" s="210"/>
      <c r="G123" s="210"/>
      <c r="H123" s="210"/>
      <c r="I123" s="210"/>
    </row>
    <row r="124" spans="1:9" s="555" customFormat="1">
      <c r="A124" s="560"/>
      <c r="B124" s="210"/>
      <c r="C124" s="210"/>
      <c r="D124" s="210"/>
      <c r="E124" s="210"/>
      <c r="F124" s="210"/>
      <c r="G124" s="210"/>
      <c r="H124" s="210"/>
      <c r="I124" s="210"/>
    </row>
    <row r="125" spans="1:9" s="555" customFormat="1">
      <c r="A125" s="560"/>
      <c r="B125" s="210"/>
      <c r="C125" s="210"/>
      <c r="D125" s="210"/>
      <c r="E125" s="210"/>
      <c r="F125" s="210"/>
      <c r="G125" s="210"/>
      <c r="H125" s="210"/>
      <c r="I125" s="210"/>
    </row>
    <row r="126" spans="1:9" s="555" customFormat="1">
      <c r="A126" s="560"/>
      <c r="B126" s="210"/>
      <c r="C126" s="210"/>
      <c r="D126" s="210"/>
      <c r="E126" s="210"/>
      <c r="F126" s="210"/>
      <c r="G126" s="210"/>
      <c r="H126" s="210"/>
      <c r="I126" s="210"/>
    </row>
    <row r="127" spans="1:9" s="555" customFormat="1">
      <c r="A127" s="560"/>
      <c r="B127" s="210"/>
      <c r="C127" s="210"/>
      <c r="D127" s="210"/>
      <c r="E127" s="210"/>
      <c r="F127" s="210"/>
      <c r="G127" s="210"/>
      <c r="H127" s="210"/>
      <c r="I127" s="210"/>
    </row>
    <row r="128" spans="1:9" s="555" customFormat="1">
      <c r="A128" s="560"/>
      <c r="B128" s="210"/>
      <c r="C128" s="210"/>
      <c r="D128" s="210"/>
      <c r="E128" s="210"/>
      <c r="F128" s="210"/>
      <c r="G128" s="210"/>
      <c r="H128" s="210"/>
      <c r="I128" s="210"/>
    </row>
    <row r="129" spans="1:9" s="555" customFormat="1">
      <c r="A129" s="560"/>
      <c r="B129" s="210"/>
      <c r="C129" s="210"/>
      <c r="D129" s="210"/>
      <c r="E129" s="210"/>
      <c r="F129" s="210"/>
      <c r="G129" s="210"/>
      <c r="H129" s="210"/>
      <c r="I129" s="210"/>
    </row>
    <row r="130" spans="1:9" s="555" customFormat="1">
      <c r="A130" s="560"/>
      <c r="B130" s="210"/>
      <c r="C130" s="210"/>
      <c r="D130" s="210"/>
      <c r="E130" s="210"/>
      <c r="F130" s="210"/>
      <c r="G130" s="210"/>
      <c r="H130" s="210"/>
      <c r="I130" s="210"/>
    </row>
    <row r="131" spans="1:9" s="555" customFormat="1">
      <c r="A131" s="560"/>
      <c r="B131" s="210"/>
      <c r="C131" s="210"/>
      <c r="D131" s="210"/>
      <c r="E131" s="210"/>
      <c r="F131" s="210"/>
      <c r="G131" s="210"/>
      <c r="H131" s="210"/>
      <c r="I131" s="210"/>
    </row>
    <row r="132" spans="1:9" s="555" customFormat="1">
      <c r="A132" s="560"/>
      <c r="B132" s="210"/>
      <c r="C132" s="210"/>
      <c r="D132" s="210"/>
      <c r="E132" s="210"/>
      <c r="F132" s="210"/>
      <c r="G132" s="210"/>
      <c r="H132" s="210"/>
      <c r="I132" s="210"/>
    </row>
    <row r="133" spans="1:9" s="555" customFormat="1">
      <c r="A133" s="560"/>
      <c r="B133" s="210"/>
      <c r="C133" s="210"/>
      <c r="D133" s="210"/>
      <c r="E133" s="210"/>
      <c r="F133" s="210"/>
      <c r="G133" s="210"/>
      <c r="H133" s="210"/>
      <c r="I133" s="210"/>
    </row>
    <row r="134" spans="1:9" s="555" customFormat="1">
      <c r="A134" s="560"/>
      <c r="B134" s="210"/>
      <c r="C134" s="210"/>
      <c r="D134" s="210"/>
      <c r="E134" s="210"/>
      <c r="F134" s="210"/>
      <c r="G134" s="210"/>
      <c r="H134" s="210"/>
      <c r="I134" s="210"/>
    </row>
    <row r="135" spans="1:9" s="555" customFormat="1">
      <c r="A135" s="560"/>
      <c r="B135" s="210"/>
      <c r="C135" s="210"/>
      <c r="D135" s="210"/>
      <c r="E135" s="210"/>
      <c r="F135" s="210"/>
      <c r="G135" s="210"/>
      <c r="H135" s="210"/>
      <c r="I135" s="210"/>
    </row>
    <row r="136" spans="1:9" s="555" customFormat="1">
      <c r="A136" s="560"/>
      <c r="B136" s="210"/>
      <c r="C136" s="210"/>
      <c r="D136" s="210"/>
      <c r="E136" s="210"/>
      <c r="F136" s="210"/>
      <c r="G136" s="210"/>
      <c r="H136" s="210"/>
      <c r="I136" s="210"/>
    </row>
    <row r="137" spans="1:9" s="555" customFormat="1">
      <c r="A137" s="560"/>
      <c r="B137" s="210"/>
      <c r="C137" s="210"/>
      <c r="D137" s="210"/>
      <c r="E137" s="210"/>
      <c r="F137" s="210"/>
      <c r="G137" s="210"/>
      <c r="H137" s="210"/>
      <c r="I137" s="210"/>
    </row>
    <row r="138" spans="1:9" s="555" customFormat="1">
      <c r="A138" s="560"/>
      <c r="B138" s="210"/>
      <c r="C138" s="210"/>
      <c r="D138" s="210"/>
      <c r="E138" s="210"/>
      <c r="F138" s="210"/>
      <c r="G138" s="210"/>
      <c r="H138" s="210"/>
      <c r="I138" s="210"/>
    </row>
    <row r="139" spans="1:9" s="555" customFormat="1">
      <c r="A139" s="560"/>
      <c r="B139" s="210"/>
      <c r="C139" s="210"/>
      <c r="D139" s="210"/>
      <c r="E139" s="210"/>
      <c r="F139" s="210"/>
      <c r="G139" s="210"/>
      <c r="H139" s="210"/>
      <c r="I139" s="210"/>
    </row>
    <row r="140" spans="1:9" s="555" customFormat="1">
      <c r="A140" s="560"/>
      <c r="B140" s="210"/>
      <c r="C140" s="210"/>
      <c r="D140" s="210"/>
      <c r="E140" s="210"/>
      <c r="F140" s="210"/>
      <c r="G140" s="210"/>
      <c r="H140" s="210"/>
      <c r="I140" s="210"/>
    </row>
    <row r="141" spans="1:9" s="555" customFormat="1">
      <c r="A141" s="560"/>
      <c r="B141" s="210"/>
      <c r="C141" s="210"/>
      <c r="D141" s="210"/>
      <c r="E141" s="210"/>
      <c r="F141" s="210"/>
      <c r="G141" s="210"/>
      <c r="H141" s="210"/>
      <c r="I141" s="210"/>
    </row>
    <row r="142" spans="1:9" s="555" customFormat="1">
      <c r="A142" s="560"/>
      <c r="B142" s="210"/>
      <c r="C142" s="210"/>
      <c r="D142" s="210"/>
      <c r="E142" s="210"/>
      <c r="F142" s="210"/>
      <c r="G142" s="210"/>
      <c r="H142" s="210"/>
      <c r="I142" s="210"/>
    </row>
    <row r="143" spans="1:9" s="555" customFormat="1">
      <c r="A143" s="560"/>
      <c r="B143" s="210"/>
      <c r="C143" s="210"/>
      <c r="D143" s="210"/>
      <c r="E143" s="210"/>
      <c r="F143" s="210"/>
      <c r="G143" s="210"/>
      <c r="H143" s="210"/>
      <c r="I143" s="210"/>
    </row>
    <row r="144" spans="1:9" s="555" customFormat="1">
      <c r="A144" s="560"/>
      <c r="B144" s="210"/>
      <c r="C144" s="210"/>
      <c r="D144" s="210"/>
      <c r="E144" s="210"/>
      <c r="F144" s="210"/>
      <c r="G144" s="210"/>
      <c r="H144" s="210"/>
      <c r="I144" s="210"/>
    </row>
    <row r="145" spans="1:9" s="555" customFormat="1">
      <c r="A145" s="560"/>
      <c r="B145" s="210"/>
      <c r="C145" s="210"/>
      <c r="D145" s="210"/>
      <c r="E145" s="210"/>
      <c r="F145" s="210"/>
      <c r="G145" s="210"/>
      <c r="H145" s="210"/>
      <c r="I145" s="210"/>
    </row>
    <row r="146" spans="1:9" s="555" customFormat="1">
      <c r="A146" s="560"/>
      <c r="B146" s="210"/>
      <c r="C146" s="210"/>
      <c r="D146" s="210"/>
      <c r="E146" s="210"/>
      <c r="F146" s="210"/>
      <c r="G146" s="210"/>
      <c r="H146" s="210"/>
      <c r="I146" s="210"/>
    </row>
    <row r="147" spans="1:9" s="555" customFormat="1">
      <c r="A147" s="560"/>
      <c r="B147" s="210"/>
      <c r="C147" s="210"/>
      <c r="D147" s="210"/>
      <c r="E147" s="210"/>
      <c r="F147" s="210"/>
      <c r="G147" s="210"/>
      <c r="H147" s="210"/>
      <c r="I147" s="210"/>
    </row>
    <row r="148" spans="1:9" s="555" customFormat="1">
      <c r="A148" s="560"/>
      <c r="B148" s="210"/>
      <c r="C148" s="210"/>
      <c r="D148" s="210"/>
      <c r="E148" s="210"/>
      <c r="F148" s="210"/>
      <c r="G148" s="210"/>
      <c r="H148" s="210"/>
      <c r="I148" s="210"/>
    </row>
    <row r="149" spans="1:9" s="555" customFormat="1">
      <c r="A149" s="560"/>
      <c r="B149" s="210"/>
      <c r="C149" s="210"/>
      <c r="D149" s="210"/>
      <c r="E149" s="210"/>
      <c r="F149" s="210"/>
      <c r="G149" s="210"/>
      <c r="H149" s="210"/>
      <c r="I149" s="210"/>
    </row>
    <row r="150" spans="1:9" s="555" customFormat="1">
      <c r="A150" s="560"/>
      <c r="B150" s="210"/>
      <c r="C150" s="210"/>
      <c r="D150" s="210"/>
      <c r="E150" s="210"/>
      <c r="F150" s="210"/>
      <c r="G150" s="210"/>
      <c r="H150" s="210"/>
      <c r="I150" s="210"/>
    </row>
    <row r="151" spans="1:9" s="555" customFormat="1">
      <c r="A151" s="560"/>
      <c r="B151" s="210"/>
      <c r="C151" s="210"/>
      <c r="D151" s="210"/>
      <c r="E151" s="210"/>
      <c r="F151" s="210"/>
      <c r="G151" s="210"/>
      <c r="H151" s="210"/>
      <c r="I151" s="210"/>
    </row>
    <row r="152" spans="1:9" s="555" customFormat="1">
      <c r="A152" s="560"/>
      <c r="B152" s="210"/>
      <c r="C152" s="210"/>
      <c r="D152" s="210"/>
      <c r="E152" s="210"/>
      <c r="F152" s="210"/>
      <c r="G152" s="210"/>
      <c r="H152" s="210"/>
      <c r="I152" s="210"/>
    </row>
    <row r="153" spans="1:9" s="555" customFormat="1">
      <c r="A153" s="560"/>
      <c r="B153" s="210"/>
      <c r="C153" s="210"/>
      <c r="D153" s="210"/>
      <c r="E153" s="210"/>
      <c r="F153" s="210"/>
      <c r="G153" s="210"/>
      <c r="H153" s="210"/>
      <c r="I153" s="210"/>
    </row>
    <row r="154" spans="1:9" s="555" customFormat="1">
      <c r="A154" s="560"/>
      <c r="B154" s="210"/>
      <c r="C154" s="210"/>
      <c r="D154" s="210"/>
      <c r="E154" s="210"/>
      <c r="F154" s="210"/>
      <c r="G154" s="210"/>
      <c r="H154" s="210"/>
      <c r="I154" s="210"/>
    </row>
    <row r="155" spans="1:9" s="555" customFormat="1">
      <c r="A155" s="560"/>
      <c r="B155" s="210"/>
      <c r="C155" s="210"/>
      <c r="D155" s="210"/>
      <c r="E155" s="210"/>
      <c r="F155" s="210"/>
      <c r="G155" s="210"/>
      <c r="H155" s="210"/>
      <c r="I155" s="210"/>
    </row>
    <row r="156" spans="1:9" s="555" customFormat="1">
      <c r="A156" s="560"/>
      <c r="B156" s="210"/>
      <c r="C156" s="210"/>
      <c r="D156" s="210"/>
      <c r="E156" s="210"/>
      <c r="F156" s="210"/>
      <c r="G156" s="210"/>
      <c r="H156" s="210"/>
      <c r="I156" s="210"/>
    </row>
    <row r="157" spans="1:9" s="555" customFormat="1">
      <c r="A157" s="560"/>
      <c r="B157" s="210"/>
      <c r="C157" s="210"/>
      <c r="D157" s="210"/>
      <c r="E157" s="210"/>
      <c r="F157" s="210"/>
      <c r="G157" s="210"/>
      <c r="H157" s="210"/>
      <c r="I157" s="210"/>
    </row>
    <row r="158" spans="1:9" s="555" customFormat="1">
      <c r="A158" s="560"/>
      <c r="B158" s="210"/>
      <c r="C158" s="210"/>
      <c r="D158" s="210"/>
      <c r="E158" s="210"/>
      <c r="F158" s="210"/>
      <c r="G158" s="210"/>
      <c r="H158" s="210"/>
      <c r="I158" s="210"/>
    </row>
    <row r="159" spans="1:9" s="555" customFormat="1">
      <c r="A159" s="560"/>
      <c r="B159" s="210"/>
      <c r="C159" s="210"/>
      <c r="D159" s="210"/>
      <c r="E159" s="210"/>
      <c r="F159" s="210"/>
      <c r="G159" s="210"/>
      <c r="H159" s="210"/>
      <c r="I159" s="210"/>
    </row>
    <row r="160" spans="1:9" s="555" customFormat="1">
      <c r="A160" s="560"/>
      <c r="B160" s="210"/>
      <c r="C160" s="210"/>
      <c r="D160" s="210"/>
      <c r="E160" s="210"/>
      <c r="F160" s="210"/>
      <c r="G160" s="210"/>
      <c r="H160" s="210"/>
      <c r="I160" s="210"/>
    </row>
    <row r="161" spans="1:9" s="555" customFormat="1">
      <c r="A161" s="560"/>
      <c r="B161" s="210"/>
      <c r="C161" s="210"/>
      <c r="D161" s="210"/>
      <c r="E161" s="210"/>
      <c r="F161" s="210"/>
      <c r="G161" s="210"/>
      <c r="H161" s="210"/>
      <c r="I161" s="210"/>
    </row>
    <row r="162" spans="1:9" s="555" customFormat="1">
      <c r="A162" s="560"/>
      <c r="B162" s="210"/>
      <c r="C162" s="210"/>
      <c r="D162" s="210"/>
      <c r="E162" s="210"/>
      <c r="F162" s="210"/>
      <c r="G162" s="210"/>
      <c r="H162" s="210"/>
      <c r="I162" s="210"/>
    </row>
    <row r="163" spans="1:9" s="555" customFormat="1">
      <c r="A163" s="560"/>
      <c r="B163" s="210"/>
      <c r="C163" s="210"/>
      <c r="D163" s="210"/>
      <c r="E163" s="210"/>
      <c r="F163" s="210"/>
      <c r="G163" s="210"/>
      <c r="H163" s="210"/>
      <c r="I163" s="210"/>
    </row>
    <row r="164" spans="1:9" s="555" customFormat="1">
      <c r="A164" s="560"/>
      <c r="B164" s="210"/>
      <c r="C164" s="210"/>
      <c r="D164" s="210"/>
      <c r="E164" s="210"/>
      <c r="F164" s="210"/>
      <c r="G164" s="210"/>
      <c r="H164" s="210"/>
      <c r="I164" s="210"/>
    </row>
    <row r="165" spans="1:9" s="555" customFormat="1">
      <c r="A165" s="560"/>
      <c r="B165" s="210"/>
      <c r="C165" s="210"/>
      <c r="D165" s="210"/>
      <c r="E165" s="210"/>
      <c r="F165" s="210"/>
      <c r="G165" s="210"/>
      <c r="H165" s="210"/>
      <c r="I165" s="210"/>
    </row>
    <row r="166" spans="1:9" s="555" customFormat="1">
      <c r="A166" s="560"/>
      <c r="B166" s="210"/>
      <c r="C166" s="210"/>
      <c r="D166" s="210"/>
      <c r="E166" s="210"/>
      <c r="F166" s="210"/>
      <c r="G166" s="210"/>
      <c r="H166" s="210"/>
      <c r="I166" s="210"/>
    </row>
    <row r="167" spans="1:9" s="555" customFormat="1">
      <c r="A167" s="560"/>
      <c r="B167" s="210"/>
      <c r="C167" s="210"/>
      <c r="D167" s="210"/>
      <c r="E167" s="210"/>
      <c r="F167" s="210"/>
      <c r="G167" s="210"/>
      <c r="H167" s="210"/>
      <c r="I167" s="210"/>
    </row>
    <row r="168" spans="1:9" s="555" customFormat="1">
      <c r="A168" s="560"/>
      <c r="B168" s="210"/>
      <c r="C168" s="210"/>
      <c r="D168" s="210"/>
      <c r="E168" s="210"/>
      <c r="F168" s="210"/>
      <c r="G168" s="210"/>
      <c r="H168" s="210"/>
      <c r="I168" s="210"/>
    </row>
    <row r="169" spans="1:9" s="555" customFormat="1">
      <c r="A169" s="560"/>
      <c r="B169" s="210"/>
      <c r="C169" s="210"/>
      <c r="D169" s="210"/>
      <c r="E169" s="210"/>
      <c r="F169" s="210"/>
      <c r="G169" s="210"/>
      <c r="H169" s="210"/>
      <c r="I169" s="210"/>
    </row>
    <row r="170" spans="1:9" s="555" customFormat="1">
      <c r="A170" s="560"/>
      <c r="B170" s="210"/>
      <c r="C170" s="210"/>
      <c r="D170" s="210"/>
      <c r="E170" s="210"/>
      <c r="F170" s="210"/>
      <c r="G170" s="210"/>
      <c r="H170" s="210"/>
      <c r="I170" s="210"/>
    </row>
    <row r="171" spans="1:9" s="555" customFormat="1">
      <c r="A171" s="560"/>
      <c r="B171" s="210"/>
      <c r="C171" s="210"/>
      <c r="D171" s="210"/>
      <c r="E171" s="210"/>
      <c r="F171" s="210"/>
      <c r="G171" s="210"/>
      <c r="H171" s="210"/>
      <c r="I171" s="210"/>
    </row>
    <row r="172" spans="1:9" s="555" customFormat="1">
      <c r="A172" s="560"/>
      <c r="B172" s="210"/>
      <c r="C172" s="210"/>
      <c r="D172" s="210"/>
      <c r="E172" s="210"/>
      <c r="F172" s="210"/>
      <c r="G172" s="210"/>
      <c r="H172" s="210"/>
      <c r="I172" s="210"/>
    </row>
    <row r="173" spans="1:9" s="555" customFormat="1">
      <c r="A173" s="560"/>
      <c r="B173" s="210"/>
      <c r="C173" s="210"/>
      <c r="D173" s="210"/>
      <c r="E173" s="210"/>
      <c r="F173" s="210"/>
      <c r="G173" s="210"/>
      <c r="H173" s="210"/>
      <c r="I173" s="210"/>
    </row>
    <row r="174" spans="1:9" s="555" customFormat="1">
      <c r="A174" s="560"/>
      <c r="B174" s="210"/>
      <c r="C174" s="210"/>
      <c r="D174" s="210"/>
      <c r="E174" s="210"/>
      <c r="F174" s="210"/>
      <c r="G174" s="210"/>
      <c r="H174" s="210"/>
      <c r="I174" s="210"/>
    </row>
    <row r="175" spans="1:9" s="555" customFormat="1">
      <c r="A175" s="560"/>
      <c r="B175" s="210"/>
      <c r="C175" s="210"/>
      <c r="D175" s="210"/>
      <c r="E175" s="210"/>
      <c r="F175" s="210"/>
      <c r="G175" s="210"/>
      <c r="H175" s="210"/>
      <c r="I175" s="210"/>
    </row>
    <row r="176" spans="1:9" s="555" customFormat="1">
      <c r="A176" s="560"/>
      <c r="B176" s="210"/>
      <c r="C176" s="210"/>
      <c r="D176" s="210"/>
      <c r="E176" s="210"/>
      <c r="F176" s="210"/>
      <c r="G176" s="210"/>
      <c r="H176" s="210"/>
      <c r="I176" s="210"/>
    </row>
    <row r="177" spans="1:9" s="555" customFormat="1">
      <c r="A177" s="560"/>
      <c r="B177" s="210"/>
      <c r="C177" s="210"/>
      <c r="D177" s="210"/>
      <c r="E177" s="210"/>
      <c r="F177" s="210"/>
      <c r="G177" s="210"/>
      <c r="H177" s="210"/>
      <c r="I177" s="210"/>
    </row>
    <row r="178" spans="1:9" s="555" customFormat="1">
      <c r="A178" s="560"/>
      <c r="B178" s="210"/>
      <c r="C178" s="210"/>
      <c r="D178" s="210"/>
      <c r="E178" s="210"/>
      <c r="F178" s="210"/>
      <c r="G178" s="210"/>
      <c r="H178" s="210"/>
      <c r="I178" s="210"/>
    </row>
    <row r="179" spans="1:9" s="555" customFormat="1">
      <c r="A179" s="560"/>
      <c r="B179" s="210"/>
      <c r="C179" s="210"/>
      <c r="D179" s="210"/>
      <c r="E179" s="210"/>
      <c r="F179" s="210"/>
      <c r="G179" s="210"/>
      <c r="H179" s="210"/>
      <c r="I179" s="210"/>
    </row>
    <row r="180" spans="1:9" s="555" customFormat="1">
      <c r="A180" s="560"/>
      <c r="B180" s="210"/>
      <c r="C180" s="210"/>
      <c r="D180" s="210"/>
      <c r="E180" s="210"/>
      <c r="F180" s="210"/>
      <c r="G180" s="210"/>
      <c r="H180" s="210"/>
      <c r="I180" s="210"/>
    </row>
    <row r="181" spans="1:9" s="555" customFormat="1">
      <c r="A181" s="560"/>
      <c r="B181" s="210"/>
      <c r="C181" s="210"/>
      <c r="D181" s="210"/>
      <c r="E181" s="210"/>
      <c r="F181" s="210"/>
      <c r="G181" s="210"/>
      <c r="H181" s="210"/>
      <c r="I181" s="210"/>
    </row>
    <row r="182" spans="1:9" s="555" customFormat="1">
      <c r="A182" s="560"/>
      <c r="B182" s="210"/>
      <c r="C182" s="210"/>
      <c r="D182" s="210"/>
      <c r="E182" s="210"/>
      <c r="F182" s="210"/>
      <c r="G182" s="210"/>
      <c r="H182" s="210"/>
      <c r="I182" s="210"/>
    </row>
  </sheetData>
  <mergeCells count="18">
    <mergeCell ref="D21:G21"/>
    <mergeCell ref="D22:G22"/>
    <mergeCell ref="D23:G23"/>
    <mergeCell ref="D24:G24"/>
    <mergeCell ref="D18:G18"/>
    <mergeCell ref="D19:G19"/>
    <mergeCell ref="D20:G20"/>
    <mergeCell ref="D17:G17"/>
    <mergeCell ref="D14:G14"/>
    <mergeCell ref="D7:G7"/>
    <mergeCell ref="D8:G8"/>
    <mergeCell ref="D15:G15"/>
    <mergeCell ref="D16:G16"/>
    <mergeCell ref="D9:G9"/>
    <mergeCell ref="D10:G10"/>
    <mergeCell ref="D11:G11"/>
    <mergeCell ref="D12:G12"/>
    <mergeCell ref="D13:G1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Febrero 2017
INFSGI-MES-02-2017
08/03/2017
Versión: 01</oddHeader>
    <oddFooter>&amp;L&amp;"Calibri Light,Regular"&amp;10COES SINAC, 2017&amp;C&amp;"Calibri Light,Regular"&amp;10 22&amp;R&amp;"Calibri Light,Regular"&amp;10Dirección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I24"/>
  <sheetViews>
    <sheetView view="pageBreakPreview" zoomScale="40" zoomScaleNormal="100" zoomScaleSheetLayoutView="40" zoomScalePageLayoutView="25" workbookViewId="0"/>
  </sheetViews>
  <sheetFormatPr defaultRowHeight="11.25"/>
  <cols>
    <col min="1" max="1" width="70.33203125" style="560" customWidth="1"/>
    <col min="2" max="2" width="101.83203125" style="210" customWidth="1"/>
    <col min="3" max="3" width="37" style="210" customWidth="1"/>
    <col min="4" max="6" width="33.33203125" style="210" customWidth="1"/>
    <col min="7" max="7" width="78" style="210" customWidth="1"/>
    <col min="8" max="8" width="51.5" style="210" customWidth="1"/>
    <col min="9" max="9" width="48.33203125" style="210" customWidth="1"/>
    <col min="10" max="16384" width="9.33203125" style="210"/>
  </cols>
  <sheetData>
    <row r="1" spans="1:9" ht="14.1" customHeight="1">
      <c r="A1" s="558"/>
      <c r="B1" s="204"/>
      <c r="C1" s="204"/>
      <c r="D1" s="204"/>
      <c r="E1" s="204"/>
      <c r="F1" s="204"/>
      <c r="G1" s="205"/>
      <c r="H1" s="205"/>
      <c r="I1" s="206"/>
    </row>
    <row r="2" spans="1:9" ht="14.1" customHeight="1">
      <c r="A2" s="550"/>
      <c r="B2" s="208"/>
      <c r="C2" s="208"/>
      <c r="D2" s="208"/>
      <c r="E2" s="208"/>
      <c r="F2" s="208"/>
      <c r="G2" s="209"/>
      <c r="H2" s="209"/>
      <c r="I2" s="209"/>
    </row>
    <row r="3" spans="1:9" ht="14.1" customHeight="1">
      <c r="A3" s="550"/>
      <c r="B3" s="208"/>
      <c r="C3" s="208"/>
      <c r="D3" s="208"/>
      <c r="E3" s="208"/>
      <c r="F3" s="208"/>
      <c r="G3" s="209"/>
      <c r="H3" s="209"/>
      <c r="I3" s="209"/>
    </row>
    <row r="4" spans="1:9" ht="24" customHeight="1">
      <c r="A4" s="561" t="s">
        <v>272</v>
      </c>
      <c r="B4" s="494"/>
      <c r="C4" s="494"/>
      <c r="D4" s="494"/>
      <c r="E4" s="494"/>
      <c r="F4" s="494"/>
      <c r="G4" s="494"/>
      <c r="H4" s="494"/>
      <c r="I4" s="494"/>
    </row>
    <row r="5" spans="1:9" ht="15.95" customHeight="1">
      <c r="A5" s="559"/>
      <c r="B5" s="547"/>
      <c r="C5" s="548"/>
      <c r="D5" s="549"/>
      <c r="E5" s="549"/>
      <c r="F5" s="550"/>
      <c r="G5" s="215"/>
      <c r="H5" s="215"/>
      <c r="I5" s="216"/>
    </row>
    <row r="6" spans="1:9" ht="45.75" customHeight="1">
      <c r="A6" s="551"/>
      <c r="B6" s="551"/>
      <c r="C6" s="551"/>
      <c r="D6" s="551"/>
      <c r="E6" s="551"/>
      <c r="F6" s="551"/>
      <c r="G6" s="231"/>
      <c r="H6" s="231"/>
      <c r="I6" s="216"/>
    </row>
    <row r="7" spans="1:9" s="555" customFormat="1" ht="105" customHeight="1">
      <c r="A7" s="783" t="s">
        <v>376</v>
      </c>
      <c r="B7" s="783" t="s">
        <v>377</v>
      </c>
      <c r="C7" s="783" t="s">
        <v>378</v>
      </c>
      <c r="D7" s="976" t="s">
        <v>379</v>
      </c>
      <c r="E7" s="976"/>
      <c r="F7" s="976"/>
      <c r="G7" s="976"/>
      <c r="H7" s="784" t="s">
        <v>380</v>
      </c>
      <c r="I7" s="784" t="s">
        <v>381</v>
      </c>
    </row>
    <row r="8" spans="1:9" s="555" customFormat="1" ht="135.75" customHeight="1">
      <c r="A8" s="779" t="s">
        <v>276</v>
      </c>
      <c r="B8" s="779" t="s">
        <v>701</v>
      </c>
      <c r="C8" s="781" t="s">
        <v>702</v>
      </c>
      <c r="D8" s="977" t="s">
        <v>703</v>
      </c>
      <c r="E8" s="977"/>
      <c r="F8" s="977"/>
      <c r="G8" s="977"/>
      <c r="H8" s="780">
        <v>6.8</v>
      </c>
      <c r="I8" s="780"/>
    </row>
    <row r="9" spans="1:9" s="555" customFormat="1" ht="120" customHeight="1">
      <c r="A9" s="779" t="s">
        <v>395</v>
      </c>
      <c r="B9" s="779" t="s">
        <v>414</v>
      </c>
      <c r="C9" s="781" t="s">
        <v>704</v>
      </c>
      <c r="D9" s="977" t="s">
        <v>705</v>
      </c>
      <c r="E9" s="977"/>
      <c r="F9" s="977"/>
      <c r="G9" s="977"/>
      <c r="H9" s="780">
        <v>2.97</v>
      </c>
      <c r="I9" s="780"/>
    </row>
    <row r="10" spans="1:9" s="555" customFormat="1" ht="357" customHeight="1">
      <c r="A10" s="779" t="s">
        <v>396</v>
      </c>
      <c r="B10" s="779" t="s">
        <v>397</v>
      </c>
      <c r="C10" s="781" t="s">
        <v>706</v>
      </c>
      <c r="D10" s="977" t="s">
        <v>707</v>
      </c>
      <c r="E10" s="977"/>
      <c r="F10" s="977"/>
      <c r="G10" s="977"/>
      <c r="H10" s="780"/>
      <c r="I10" s="780">
        <v>2.54</v>
      </c>
    </row>
    <row r="11" spans="1:9" s="555" customFormat="1" ht="254.25" customHeight="1">
      <c r="A11" s="779" t="s">
        <v>398</v>
      </c>
      <c r="B11" s="779" t="s">
        <v>408</v>
      </c>
      <c r="C11" s="781" t="s">
        <v>708</v>
      </c>
      <c r="D11" s="977" t="s">
        <v>709</v>
      </c>
      <c r="E11" s="977"/>
      <c r="F11" s="977"/>
      <c r="G11" s="977"/>
      <c r="H11" s="780">
        <v>35</v>
      </c>
      <c r="I11" s="780"/>
    </row>
    <row r="12" spans="1:9" s="555" customFormat="1" ht="140.25" customHeight="1">
      <c r="A12" s="779" t="s">
        <v>386</v>
      </c>
      <c r="B12" s="779" t="s">
        <v>387</v>
      </c>
      <c r="C12" s="781" t="s">
        <v>710</v>
      </c>
      <c r="D12" s="977" t="s">
        <v>711</v>
      </c>
      <c r="E12" s="977"/>
      <c r="F12" s="977"/>
      <c r="G12" s="977"/>
      <c r="H12" s="780">
        <v>0.33</v>
      </c>
      <c r="I12" s="780"/>
    </row>
    <row r="13" spans="1:9" s="555" customFormat="1" ht="175.5" customHeight="1">
      <c r="A13" s="779" t="s">
        <v>390</v>
      </c>
      <c r="B13" s="779" t="s">
        <v>404</v>
      </c>
      <c r="C13" s="781" t="s">
        <v>712</v>
      </c>
      <c r="D13" s="977" t="s">
        <v>713</v>
      </c>
      <c r="E13" s="977"/>
      <c r="F13" s="977"/>
      <c r="G13" s="977"/>
      <c r="H13" s="780">
        <v>4.25</v>
      </c>
      <c r="I13" s="780"/>
    </row>
    <row r="14" spans="1:9" s="555" customFormat="1" ht="126.75" customHeight="1">
      <c r="A14" s="779" t="s">
        <v>400</v>
      </c>
      <c r="B14" s="779" t="s">
        <v>415</v>
      </c>
      <c r="C14" s="781" t="s">
        <v>714</v>
      </c>
      <c r="D14" s="977" t="s">
        <v>715</v>
      </c>
      <c r="E14" s="977"/>
      <c r="F14" s="977"/>
      <c r="G14" s="977"/>
      <c r="H14" s="780">
        <v>6.55</v>
      </c>
      <c r="I14" s="780"/>
    </row>
    <row r="15" spans="1:9" s="555" customFormat="1" ht="166.5" customHeight="1">
      <c r="A15" s="779" t="s">
        <v>276</v>
      </c>
      <c r="B15" s="779" t="s">
        <v>716</v>
      </c>
      <c r="C15" s="781" t="s">
        <v>717</v>
      </c>
      <c r="D15" s="977" t="s">
        <v>718</v>
      </c>
      <c r="E15" s="977"/>
      <c r="F15" s="977"/>
      <c r="G15" s="977"/>
      <c r="H15" s="780">
        <v>6.8</v>
      </c>
      <c r="I15" s="780"/>
    </row>
    <row r="16" spans="1:9" s="555" customFormat="1" ht="216.75" customHeight="1">
      <c r="A16" s="779" t="s">
        <v>339</v>
      </c>
      <c r="B16" s="779" t="s">
        <v>413</v>
      </c>
      <c r="C16" s="781" t="s">
        <v>719</v>
      </c>
      <c r="D16" s="977" t="s">
        <v>720</v>
      </c>
      <c r="E16" s="977"/>
      <c r="F16" s="977"/>
      <c r="G16" s="977"/>
      <c r="H16" s="780">
        <v>132.93</v>
      </c>
      <c r="I16" s="780"/>
    </row>
    <row r="17" spans="1:9" s="555" customFormat="1" ht="207" customHeight="1">
      <c r="A17" s="779" t="s">
        <v>392</v>
      </c>
      <c r="B17" s="779" t="s">
        <v>393</v>
      </c>
      <c r="C17" s="781" t="s">
        <v>721</v>
      </c>
      <c r="D17" s="977" t="s">
        <v>722</v>
      </c>
      <c r="E17" s="977"/>
      <c r="F17" s="977"/>
      <c r="G17" s="977"/>
      <c r="H17" s="780">
        <v>8.32</v>
      </c>
      <c r="I17" s="780"/>
    </row>
    <row r="18" spans="1:9" s="555" customFormat="1" ht="162.75" customHeight="1">
      <c r="A18" s="779" t="s">
        <v>723</v>
      </c>
      <c r="B18" s="779" t="s">
        <v>724</v>
      </c>
      <c r="C18" s="781" t="s">
        <v>725</v>
      </c>
      <c r="D18" s="977" t="s">
        <v>726</v>
      </c>
      <c r="E18" s="977"/>
      <c r="F18" s="977"/>
      <c r="G18" s="977"/>
      <c r="H18" s="780"/>
      <c r="I18" s="780">
        <v>4.18</v>
      </c>
    </row>
    <row r="19" spans="1:9" s="555" customFormat="1" ht="171.75" customHeight="1">
      <c r="A19" s="779" t="s">
        <v>727</v>
      </c>
      <c r="B19" s="779" t="s">
        <v>728</v>
      </c>
      <c r="C19" s="781" t="s">
        <v>729</v>
      </c>
      <c r="D19" s="977" t="s">
        <v>730</v>
      </c>
      <c r="E19" s="977"/>
      <c r="F19" s="977"/>
      <c r="G19" s="977"/>
      <c r="H19" s="780">
        <v>31.03</v>
      </c>
      <c r="I19" s="780"/>
    </row>
    <row r="20" spans="1:9" s="555" customFormat="1" ht="140.25" customHeight="1">
      <c r="A20" s="779" t="s">
        <v>382</v>
      </c>
      <c r="B20" s="779" t="s">
        <v>383</v>
      </c>
      <c r="C20" s="781" t="s">
        <v>731</v>
      </c>
      <c r="D20" s="977" t="s">
        <v>732</v>
      </c>
      <c r="E20" s="977"/>
      <c r="F20" s="977"/>
      <c r="G20" s="977"/>
      <c r="H20" s="780">
        <v>6.55</v>
      </c>
      <c r="I20" s="780"/>
    </row>
    <row r="21" spans="1:9" s="555" customFormat="1" ht="154.5" customHeight="1">
      <c r="A21" s="779" t="s">
        <v>382</v>
      </c>
      <c r="B21" s="779" t="s">
        <v>383</v>
      </c>
      <c r="C21" s="781" t="s">
        <v>733</v>
      </c>
      <c r="D21" s="977" t="s">
        <v>734</v>
      </c>
      <c r="E21" s="977"/>
      <c r="F21" s="977"/>
      <c r="G21" s="977"/>
      <c r="H21" s="780">
        <v>4.6500000000000004</v>
      </c>
      <c r="I21" s="780"/>
    </row>
    <row r="22" spans="1:9" s="555" customFormat="1" ht="142.5" customHeight="1">
      <c r="A22" s="779" t="s">
        <v>394</v>
      </c>
      <c r="B22" s="779" t="s">
        <v>735</v>
      </c>
      <c r="C22" s="781" t="s">
        <v>736</v>
      </c>
      <c r="D22" s="977" t="s">
        <v>737</v>
      </c>
      <c r="E22" s="977"/>
      <c r="F22" s="977"/>
      <c r="G22" s="977"/>
      <c r="H22" s="780">
        <v>27</v>
      </c>
      <c r="I22" s="780"/>
    </row>
    <row r="23" spans="1:9" s="555" customFormat="1" ht="159" customHeight="1">
      <c r="A23" s="779" t="s">
        <v>112</v>
      </c>
      <c r="B23" s="779" t="s">
        <v>738</v>
      </c>
      <c r="C23" s="781" t="s">
        <v>739</v>
      </c>
      <c r="D23" s="977" t="s">
        <v>740</v>
      </c>
      <c r="E23" s="977"/>
      <c r="F23" s="977"/>
      <c r="G23" s="977"/>
      <c r="H23" s="780">
        <v>0.7</v>
      </c>
      <c r="I23" s="780"/>
    </row>
    <row r="24" spans="1:9" s="555" customFormat="1" ht="149.25" customHeight="1">
      <c r="A24" s="779" t="s">
        <v>384</v>
      </c>
      <c r="B24" s="779" t="s">
        <v>385</v>
      </c>
      <c r="C24" s="781" t="s">
        <v>741</v>
      </c>
      <c r="D24" s="977" t="s">
        <v>742</v>
      </c>
      <c r="E24" s="977"/>
      <c r="F24" s="977"/>
      <c r="G24" s="977"/>
      <c r="H24" s="780">
        <v>0.5</v>
      </c>
      <c r="I24" s="780"/>
    </row>
  </sheetData>
  <mergeCells count="18">
    <mergeCell ref="D23:G23"/>
    <mergeCell ref="D24:G24"/>
    <mergeCell ref="D15:G15"/>
    <mergeCell ref="D16:G16"/>
    <mergeCell ref="D17:G17"/>
    <mergeCell ref="D18:G18"/>
    <mergeCell ref="D19:G19"/>
    <mergeCell ref="D20:G20"/>
    <mergeCell ref="D14:G14"/>
    <mergeCell ref="D7:G7"/>
    <mergeCell ref="D8:G8"/>
    <mergeCell ref="D21:G21"/>
    <mergeCell ref="D22:G22"/>
    <mergeCell ref="D9:G9"/>
    <mergeCell ref="D10:G10"/>
    <mergeCell ref="D11:G11"/>
    <mergeCell ref="D12:G12"/>
    <mergeCell ref="D13:G1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Febrero 2017
INFSGI-MES-02-2017
08/03/2017
Versión: 01</oddHeader>
    <oddFooter>&amp;L&amp;"Calibri Light,Regular"&amp;10COES SINAC, 2017&amp;C&amp;"Calibri Light,Regular"&amp;10 23&amp;R&amp;"Calibri Light,Regular"&amp;10Dirección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I84"/>
  <sheetViews>
    <sheetView view="pageBreakPreview" zoomScale="40" zoomScaleNormal="100" zoomScaleSheetLayoutView="40" zoomScalePageLayoutView="55" workbookViewId="0">
      <selection activeCell="B24" sqref="B24"/>
    </sheetView>
  </sheetViews>
  <sheetFormatPr defaultRowHeight="11.25"/>
  <cols>
    <col min="1" max="1" width="70.33203125" style="560" customWidth="1"/>
    <col min="2" max="2" width="101.83203125" style="210" customWidth="1"/>
    <col min="3" max="3" width="37" style="210" customWidth="1"/>
    <col min="4" max="6" width="33.33203125" style="210" customWidth="1"/>
    <col min="7" max="7" width="78" style="210" customWidth="1"/>
    <col min="8" max="8" width="51.5" style="210" customWidth="1"/>
    <col min="9" max="9" width="48.33203125" style="210" customWidth="1"/>
    <col min="10" max="16384" width="9.33203125" style="210"/>
  </cols>
  <sheetData>
    <row r="1" spans="1:9" ht="14.1" customHeight="1">
      <c r="A1" s="558"/>
      <c r="B1" s="204"/>
      <c r="C1" s="204"/>
      <c r="D1" s="204"/>
      <c r="E1" s="204"/>
      <c r="F1" s="204"/>
      <c r="G1" s="205"/>
      <c r="H1" s="205"/>
      <c r="I1" s="206"/>
    </row>
    <row r="2" spans="1:9" ht="14.1" customHeight="1">
      <c r="A2" s="550"/>
      <c r="B2" s="208"/>
      <c r="C2" s="208"/>
      <c r="D2" s="208"/>
      <c r="E2" s="208"/>
      <c r="F2" s="208"/>
      <c r="G2" s="209"/>
      <c r="H2" s="209"/>
      <c r="I2" s="209"/>
    </row>
    <row r="3" spans="1:9" ht="14.1" customHeight="1">
      <c r="A3" s="550"/>
      <c r="B3" s="208"/>
      <c r="C3" s="208"/>
      <c r="D3" s="208"/>
      <c r="E3" s="208"/>
      <c r="F3" s="208"/>
      <c r="G3" s="209"/>
      <c r="H3" s="209"/>
      <c r="I3" s="209"/>
    </row>
    <row r="4" spans="1:9" ht="24" customHeight="1">
      <c r="A4" s="561" t="s">
        <v>272</v>
      </c>
      <c r="B4" s="494"/>
      <c r="C4" s="494"/>
      <c r="D4" s="494"/>
      <c r="E4" s="494"/>
      <c r="F4" s="494"/>
      <c r="G4" s="494"/>
      <c r="H4" s="494"/>
      <c r="I4" s="494"/>
    </row>
    <row r="5" spans="1:9" ht="15.95" customHeight="1">
      <c r="A5" s="559"/>
      <c r="B5" s="547"/>
      <c r="C5" s="548"/>
      <c r="D5" s="549"/>
      <c r="E5" s="549"/>
      <c r="F5" s="550"/>
      <c r="G5" s="215"/>
      <c r="H5" s="215"/>
      <c r="I5" s="216"/>
    </row>
    <row r="6" spans="1:9" ht="45.75" customHeight="1">
      <c r="A6" s="551"/>
      <c r="B6" s="551"/>
      <c r="C6" s="551"/>
      <c r="D6" s="551"/>
      <c r="E6" s="551"/>
      <c r="F6" s="551"/>
      <c r="G6" s="231"/>
      <c r="H6" s="231"/>
      <c r="I6" s="216"/>
    </row>
    <row r="7" spans="1:9" s="555" customFormat="1" ht="103.5" customHeight="1">
      <c r="A7" s="783" t="s">
        <v>376</v>
      </c>
      <c r="B7" s="783" t="s">
        <v>377</v>
      </c>
      <c r="C7" s="783" t="s">
        <v>378</v>
      </c>
      <c r="D7" s="976" t="s">
        <v>379</v>
      </c>
      <c r="E7" s="976"/>
      <c r="F7" s="976"/>
      <c r="G7" s="976"/>
      <c r="H7" s="784" t="s">
        <v>380</v>
      </c>
      <c r="I7" s="784" t="s">
        <v>381</v>
      </c>
    </row>
    <row r="8" spans="1:9" s="555" customFormat="1" ht="130.5" customHeight="1">
      <c r="A8" s="779" t="s">
        <v>384</v>
      </c>
      <c r="B8" s="779" t="s">
        <v>385</v>
      </c>
      <c r="C8" s="781" t="s">
        <v>743</v>
      </c>
      <c r="D8" s="977" t="s">
        <v>744</v>
      </c>
      <c r="E8" s="977"/>
      <c r="F8" s="977"/>
      <c r="G8" s="977"/>
      <c r="H8" s="780">
        <v>4.9000000000000004</v>
      </c>
      <c r="I8" s="780"/>
    </row>
    <row r="9" spans="1:9" s="555" customFormat="1" ht="164.25" customHeight="1">
      <c r="A9" s="779" t="s">
        <v>276</v>
      </c>
      <c r="B9" s="779" t="s">
        <v>403</v>
      </c>
      <c r="C9" s="781" t="s">
        <v>745</v>
      </c>
      <c r="D9" s="977" t="s">
        <v>746</v>
      </c>
      <c r="E9" s="977"/>
      <c r="F9" s="977"/>
      <c r="G9" s="977"/>
      <c r="H9" s="780">
        <v>4.5</v>
      </c>
      <c r="I9" s="780"/>
    </row>
    <row r="10" spans="1:9" s="785" customFormat="1" ht="252.75" customHeight="1">
      <c r="A10" s="993" t="s">
        <v>398</v>
      </c>
      <c r="B10" s="993" t="s">
        <v>405</v>
      </c>
      <c r="C10" s="995" t="s">
        <v>747</v>
      </c>
      <c r="D10" s="982" t="s">
        <v>748</v>
      </c>
      <c r="E10" s="983"/>
      <c r="F10" s="983"/>
      <c r="G10" s="984"/>
      <c r="H10" s="980">
        <v>496.03</v>
      </c>
      <c r="I10" s="980"/>
    </row>
    <row r="11" spans="1:9" s="785" customFormat="1" ht="252.75" customHeight="1">
      <c r="A11" s="994"/>
      <c r="B11" s="994"/>
      <c r="C11" s="996"/>
      <c r="D11" s="985"/>
      <c r="E11" s="986"/>
      <c r="F11" s="986"/>
      <c r="G11" s="987"/>
      <c r="H11" s="981"/>
      <c r="I11" s="981"/>
    </row>
    <row r="12" spans="1:9" s="555" customFormat="1" ht="285.75" customHeight="1">
      <c r="A12" s="779" t="s">
        <v>110</v>
      </c>
      <c r="B12" s="779" t="s">
        <v>749</v>
      </c>
      <c r="C12" s="781" t="s">
        <v>750</v>
      </c>
      <c r="D12" s="977" t="s">
        <v>751</v>
      </c>
      <c r="E12" s="977"/>
      <c r="F12" s="977"/>
      <c r="G12" s="977"/>
      <c r="H12" s="780"/>
      <c r="I12" s="780">
        <v>10.6</v>
      </c>
    </row>
    <row r="13" spans="1:9" s="555" customFormat="1" ht="153" customHeight="1">
      <c r="A13" s="779" t="s">
        <v>395</v>
      </c>
      <c r="B13" s="779" t="s">
        <v>414</v>
      </c>
      <c r="C13" s="781" t="s">
        <v>752</v>
      </c>
      <c r="D13" s="977" t="s">
        <v>753</v>
      </c>
      <c r="E13" s="977"/>
      <c r="F13" s="977"/>
      <c r="G13" s="977"/>
      <c r="H13" s="780">
        <v>2.31</v>
      </c>
      <c r="I13" s="780"/>
    </row>
    <row r="14" spans="1:9" s="555" customFormat="1" ht="218.25" customHeight="1">
      <c r="A14" s="978" t="s">
        <v>679</v>
      </c>
      <c r="B14" s="978" t="s">
        <v>754</v>
      </c>
      <c r="C14" s="988" t="s">
        <v>755</v>
      </c>
      <c r="D14" s="982" t="s">
        <v>756</v>
      </c>
      <c r="E14" s="983"/>
      <c r="F14" s="983"/>
      <c r="G14" s="984"/>
      <c r="H14" s="980">
        <v>256.39999999999998</v>
      </c>
      <c r="I14" s="980">
        <v>4.8</v>
      </c>
    </row>
    <row r="15" spans="1:9" s="555" customFormat="1" ht="408" customHeight="1">
      <c r="A15" s="979"/>
      <c r="B15" s="979"/>
      <c r="C15" s="989"/>
      <c r="D15" s="985"/>
      <c r="E15" s="986"/>
      <c r="F15" s="986"/>
      <c r="G15" s="987"/>
      <c r="H15" s="981"/>
      <c r="I15" s="981"/>
    </row>
    <row r="16" spans="1:9" s="555" customFormat="1" ht="185.25" customHeight="1">
      <c r="A16" s="779" t="s">
        <v>390</v>
      </c>
      <c r="B16" s="779" t="s">
        <v>391</v>
      </c>
      <c r="C16" s="781" t="s">
        <v>757</v>
      </c>
      <c r="D16" s="977" t="s">
        <v>758</v>
      </c>
      <c r="E16" s="977"/>
      <c r="F16" s="977"/>
      <c r="G16" s="977"/>
      <c r="H16" s="780">
        <v>23.43</v>
      </c>
      <c r="I16" s="780"/>
    </row>
    <row r="17" spans="1:9" s="555" customFormat="1" ht="132.75" customHeight="1">
      <c r="A17" s="779" t="s">
        <v>382</v>
      </c>
      <c r="B17" s="779" t="s">
        <v>388</v>
      </c>
      <c r="C17" s="781" t="s">
        <v>759</v>
      </c>
      <c r="D17" s="977" t="s">
        <v>760</v>
      </c>
      <c r="E17" s="977"/>
      <c r="F17" s="977"/>
      <c r="G17" s="977"/>
      <c r="H17" s="780">
        <v>0.86</v>
      </c>
      <c r="I17" s="780"/>
    </row>
    <row r="18" spans="1:9" s="555" customFormat="1" ht="150.75" customHeight="1">
      <c r="A18" s="779" t="s">
        <v>386</v>
      </c>
      <c r="B18" s="779" t="s">
        <v>387</v>
      </c>
      <c r="C18" s="781" t="s">
        <v>761</v>
      </c>
      <c r="D18" s="977" t="s">
        <v>762</v>
      </c>
      <c r="E18" s="977"/>
      <c r="F18" s="977"/>
      <c r="G18" s="977"/>
      <c r="H18" s="780">
        <v>0.38</v>
      </c>
      <c r="I18" s="780"/>
    </row>
    <row r="19" spans="1:9" s="555" customFormat="1" ht="96.75" customHeight="1">
      <c r="A19" s="779" t="s">
        <v>384</v>
      </c>
      <c r="B19" s="779" t="s">
        <v>385</v>
      </c>
      <c r="C19" s="781" t="s">
        <v>763</v>
      </c>
      <c r="D19" s="977" t="s">
        <v>764</v>
      </c>
      <c r="E19" s="977"/>
      <c r="F19" s="977"/>
      <c r="G19" s="977"/>
      <c r="H19" s="780">
        <v>4.84</v>
      </c>
      <c r="I19" s="780"/>
    </row>
    <row r="20" spans="1:9" s="555" customFormat="1" ht="107.25" customHeight="1">
      <c r="A20" s="779" t="s">
        <v>384</v>
      </c>
      <c r="B20" s="779" t="s">
        <v>385</v>
      </c>
      <c r="C20" s="781" t="s">
        <v>765</v>
      </c>
      <c r="D20" s="977" t="s">
        <v>766</v>
      </c>
      <c r="E20" s="977"/>
      <c r="F20" s="977"/>
      <c r="G20" s="977"/>
      <c r="H20" s="780">
        <v>9.64</v>
      </c>
      <c r="I20" s="780"/>
    </row>
    <row r="21" spans="1:9" s="555" customFormat="1" ht="181.5" customHeight="1">
      <c r="A21" s="779" t="s">
        <v>276</v>
      </c>
      <c r="B21" s="779" t="s">
        <v>767</v>
      </c>
      <c r="C21" s="781" t="s">
        <v>768</v>
      </c>
      <c r="D21" s="977" t="s">
        <v>769</v>
      </c>
      <c r="E21" s="977"/>
      <c r="F21" s="977"/>
      <c r="G21" s="977"/>
      <c r="H21" s="780">
        <v>17.09</v>
      </c>
      <c r="I21" s="780"/>
    </row>
    <row r="22" spans="1:9" s="555" customFormat="1" ht="200.25" customHeight="1">
      <c r="A22" s="779" t="s">
        <v>392</v>
      </c>
      <c r="B22" s="779" t="s">
        <v>770</v>
      </c>
      <c r="C22" s="781" t="s">
        <v>771</v>
      </c>
      <c r="D22" s="977" t="s">
        <v>772</v>
      </c>
      <c r="E22" s="977"/>
      <c r="F22" s="977"/>
      <c r="G22" s="977"/>
      <c r="H22" s="780">
        <v>20</v>
      </c>
      <c r="I22" s="780"/>
    </row>
    <row r="23" spans="1:9" s="555" customFormat="1" ht="144" customHeight="1">
      <c r="A23" s="779" t="s">
        <v>382</v>
      </c>
      <c r="B23" s="779" t="s">
        <v>383</v>
      </c>
      <c r="C23" s="781" t="s">
        <v>773</v>
      </c>
      <c r="D23" s="977" t="s">
        <v>774</v>
      </c>
      <c r="E23" s="977"/>
      <c r="F23" s="977"/>
      <c r="G23" s="977"/>
      <c r="H23" s="780">
        <v>4.7</v>
      </c>
      <c r="I23" s="780"/>
    </row>
    <row r="24" spans="1:9" s="555" customFormat="1" ht="140.25" customHeight="1">
      <c r="A24" s="779" t="s">
        <v>409</v>
      </c>
      <c r="B24" s="779" t="s">
        <v>410</v>
      </c>
      <c r="C24" s="781" t="s">
        <v>775</v>
      </c>
      <c r="D24" s="977" t="s">
        <v>776</v>
      </c>
      <c r="E24" s="977"/>
      <c r="F24" s="977"/>
      <c r="G24" s="977"/>
      <c r="H24" s="780">
        <v>7.46</v>
      </c>
      <c r="I24" s="780"/>
    </row>
    <row r="25" spans="1:9" s="555" customFormat="1">
      <c r="A25" s="560"/>
      <c r="B25" s="210"/>
      <c r="C25" s="210"/>
      <c r="D25" s="210"/>
      <c r="E25" s="210"/>
      <c r="F25" s="210"/>
      <c r="G25" s="210"/>
      <c r="H25" s="210"/>
      <c r="I25" s="210"/>
    </row>
    <row r="26" spans="1:9" s="555" customFormat="1">
      <c r="A26" s="560"/>
      <c r="B26" s="210"/>
      <c r="C26" s="210"/>
      <c r="D26" s="210"/>
      <c r="E26" s="210"/>
      <c r="F26" s="210"/>
      <c r="G26" s="210"/>
      <c r="H26" s="210"/>
      <c r="I26" s="210"/>
    </row>
    <row r="27" spans="1:9" s="555" customFormat="1">
      <c r="A27" s="560"/>
      <c r="B27" s="210"/>
      <c r="C27" s="210"/>
      <c r="D27" s="210"/>
      <c r="E27" s="210"/>
      <c r="F27" s="210"/>
      <c r="G27" s="210"/>
      <c r="H27" s="210"/>
      <c r="I27" s="210"/>
    </row>
    <row r="28" spans="1:9" s="555" customFormat="1">
      <c r="A28" s="560"/>
      <c r="B28" s="210"/>
      <c r="C28" s="210"/>
      <c r="D28" s="210"/>
      <c r="E28" s="210"/>
      <c r="F28" s="210"/>
      <c r="G28" s="210"/>
      <c r="H28" s="210"/>
      <c r="I28" s="210"/>
    </row>
    <row r="29" spans="1:9" s="555" customFormat="1">
      <c r="A29" s="560"/>
      <c r="B29" s="210"/>
      <c r="C29" s="210"/>
      <c r="D29" s="210"/>
      <c r="E29" s="210"/>
      <c r="F29" s="210"/>
      <c r="G29" s="210"/>
      <c r="H29" s="210"/>
      <c r="I29" s="210"/>
    </row>
    <row r="30" spans="1:9" s="555" customFormat="1">
      <c r="A30" s="560"/>
      <c r="B30" s="210"/>
      <c r="C30" s="210"/>
      <c r="D30" s="210"/>
      <c r="E30" s="210"/>
      <c r="F30" s="210"/>
      <c r="G30" s="210"/>
      <c r="H30" s="210"/>
      <c r="I30" s="210"/>
    </row>
    <row r="31" spans="1:9" s="555" customFormat="1">
      <c r="A31" s="560"/>
      <c r="B31" s="210"/>
      <c r="C31" s="210"/>
      <c r="D31" s="210"/>
      <c r="E31" s="210"/>
      <c r="F31" s="210"/>
      <c r="G31" s="210"/>
      <c r="H31" s="210"/>
      <c r="I31" s="210"/>
    </row>
    <row r="32" spans="1:9" s="555" customFormat="1">
      <c r="A32" s="560"/>
      <c r="B32" s="210"/>
      <c r="C32" s="210"/>
      <c r="D32" s="210"/>
      <c r="E32" s="210"/>
      <c r="F32" s="210"/>
      <c r="G32" s="210"/>
      <c r="H32" s="210"/>
      <c r="I32" s="210"/>
    </row>
    <row r="33" spans="1:9" s="555" customFormat="1">
      <c r="A33" s="560"/>
      <c r="B33" s="210"/>
      <c r="C33" s="210"/>
      <c r="D33" s="210"/>
      <c r="E33" s="210"/>
      <c r="F33" s="210"/>
      <c r="G33" s="210"/>
      <c r="H33" s="210"/>
      <c r="I33" s="210"/>
    </row>
    <row r="34" spans="1:9" s="555" customFormat="1">
      <c r="A34" s="560"/>
      <c r="B34" s="210"/>
      <c r="C34" s="210"/>
      <c r="D34" s="210"/>
      <c r="E34" s="210"/>
      <c r="F34" s="210"/>
      <c r="G34" s="210"/>
      <c r="H34" s="210"/>
      <c r="I34" s="210"/>
    </row>
    <row r="35" spans="1:9" s="555" customFormat="1">
      <c r="A35" s="560"/>
      <c r="B35" s="210"/>
      <c r="C35" s="210"/>
      <c r="D35" s="210"/>
      <c r="E35" s="210"/>
      <c r="F35" s="210"/>
      <c r="G35" s="210"/>
      <c r="H35" s="210"/>
      <c r="I35" s="210"/>
    </row>
    <row r="36" spans="1:9" s="555" customFormat="1">
      <c r="A36" s="560"/>
      <c r="B36" s="210"/>
      <c r="C36" s="210"/>
      <c r="D36" s="210"/>
      <c r="E36" s="210"/>
      <c r="F36" s="210"/>
      <c r="G36" s="210"/>
      <c r="H36" s="210"/>
      <c r="I36" s="210"/>
    </row>
    <row r="37" spans="1:9" s="555" customFormat="1">
      <c r="A37" s="560"/>
      <c r="B37" s="210"/>
      <c r="C37" s="210"/>
      <c r="D37" s="210"/>
      <c r="E37" s="210"/>
      <c r="F37" s="210"/>
      <c r="G37" s="210"/>
      <c r="H37" s="210"/>
      <c r="I37" s="210"/>
    </row>
    <row r="38" spans="1:9" s="555" customFormat="1">
      <c r="A38" s="560"/>
      <c r="B38" s="210"/>
      <c r="C38" s="210"/>
      <c r="D38" s="210"/>
      <c r="E38" s="210"/>
      <c r="F38" s="210"/>
      <c r="G38" s="210"/>
      <c r="H38" s="210"/>
      <c r="I38" s="210"/>
    </row>
    <row r="39" spans="1:9" s="555" customFormat="1">
      <c r="A39" s="560"/>
      <c r="B39" s="210"/>
      <c r="C39" s="210"/>
      <c r="D39" s="210"/>
      <c r="E39" s="210"/>
      <c r="F39" s="210"/>
      <c r="G39" s="210"/>
      <c r="H39" s="210"/>
      <c r="I39" s="210"/>
    </row>
    <row r="40" spans="1:9" s="555" customFormat="1">
      <c r="A40" s="560"/>
      <c r="B40" s="210"/>
      <c r="C40" s="210"/>
      <c r="D40" s="210"/>
      <c r="E40" s="210"/>
      <c r="F40" s="210"/>
      <c r="G40" s="210"/>
      <c r="H40" s="210"/>
      <c r="I40" s="210"/>
    </row>
    <row r="41" spans="1:9" s="555" customFormat="1">
      <c r="A41" s="560"/>
      <c r="B41" s="210"/>
      <c r="C41" s="210"/>
      <c r="D41" s="210"/>
      <c r="E41" s="210"/>
      <c r="F41" s="210"/>
      <c r="G41" s="210"/>
      <c r="H41" s="210"/>
      <c r="I41" s="210"/>
    </row>
    <row r="42" spans="1:9" s="555" customFormat="1">
      <c r="A42" s="560"/>
      <c r="B42" s="210"/>
      <c r="C42" s="210"/>
      <c r="D42" s="210"/>
      <c r="E42" s="210"/>
      <c r="F42" s="210"/>
      <c r="G42" s="210"/>
      <c r="H42" s="210"/>
      <c r="I42" s="210"/>
    </row>
    <row r="43" spans="1:9" s="555" customFormat="1">
      <c r="A43" s="560"/>
      <c r="B43" s="210"/>
      <c r="C43" s="210"/>
      <c r="D43" s="210"/>
      <c r="E43" s="210"/>
      <c r="F43" s="210"/>
      <c r="G43" s="210"/>
      <c r="H43" s="210"/>
      <c r="I43" s="210"/>
    </row>
    <row r="44" spans="1:9" s="555" customFormat="1">
      <c r="A44" s="560"/>
      <c r="B44" s="210"/>
      <c r="C44" s="210"/>
      <c r="D44" s="210"/>
      <c r="E44" s="210"/>
      <c r="F44" s="210"/>
      <c r="G44" s="210"/>
      <c r="H44" s="210"/>
      <c r="I44" s="210"/>
    </row>
    <row r="45" spans="1:9" s="555" customFormat="1">
      <c r="A45" s="560"/>
      <c r="B45" s="210"/>
      <c r="C45" s="210"/>
      <c r="D45" s="210"/>
      <c r="E45" s="210"/>
      <c r="F45" s="210"/>
      <c r="G45" s="210"/>
      <c r="H45" s="210"/>
      <c r="I45" s="210"/>
    </row>
    <row r="46" spans="1:9" s="555" customFormat="1">
      <c r="A46" s="560"/>
      <c r="B46" s="210"/>
      <c r="C46" s="210"/>
      <c r="D46" s="210"/>
      <c r="E46" s="210"/>
      <c r="F46" s="210"/>
      <c r="G46" s="210"/>
      <c r="H46" s="210"/>
      <c r="I46" s="210"/>
    </row>
    <row r="47" spans="1:9" s="555" customFormat="1">
      <c r="A47" s="560"/>
      <c r="B47" s="210"/>
      <c r="C47" s="210"/>
      <c r="D47" s="210"/>
      <c r="E47" s="210"/>
      <c r="F47" s="210"/>
      <c r="G47" s="210"/>
      <c r="H47" s="210"/>
      <c r="I47" s="210"/>
    </row>
    <row r="48" spans="1:9" s="555" customFormat="1">
      <c r="A48" s="560"/>
      <c r="B48" s="210"/>
      <c r="C48" s="210"/>
      <c r="D48" s="210"/>
      <c r="E48" s="210"/>
      <c r="F48" s="210"/>
      <c r="G48" s="210"/>
      <c r="H48" s="210"/>
      <c r="I48" s="210"/>
    </row>
    <row r="49" spans="1:9" s="555" customFormat="1">
      <c r="A49" s="560"/>
      <c r="B49" s="210"/>
      <c r="C49" s="210"/>
      <c r="D49" s="210"/>
      <c r="E49" s="210"/>
      <c r="F49" s="210"/>
      <c r="G49" s="210"/>
      <c r="H49" s="210"/>
      <c r="I49" s="210"/>
    </row>
    <row r="50" spans="1:9" s="555" customFormat="1">
      <c r="A50" s="560"/>
      <c r="B50" s="210"/>
      <c r="C50" s="210"/>
      <c r="D50" s="210"/>
      <c r="E50" s="210"/>
      <c r="F50" s="210"/>
      <c r="G50" s="210"/>
      <c r="H50" s="210"/>
      <c r="I50" s="210"/>
    </row>
    <row r="51" spans="1:9" s="555" customFormat="1">
      <c r="A51" s="560"/>
      <c r="B51" s="210"/>
      <c r="C51" s="210"/>
      <c r="D51" s="210"/>
      <c r="E51" s="210"/>
      <c r="F51" s="210"/>
      <c r="G51" s="210"/>
      <c r="H51" s="210"/>
      <c r="I51" s="210"/>
    </row>
    <row r="52" spans="1:9" s="555" customFormat="1">
      <c r="A52" s="560"/>
      <c r="B52" s="210"/>
      <c r="C52" s="210"/>
      <c r="D52" s="210"/>
      <c r="E52" s="210"/>
      <c r="F52" s="210"/>
      <c r="G52" s="210"/>
      <c r="H52" s="210"/>
      <c r="I52" s="210"/>
    </row>
    <row r="53" spans="1:9" s="555" customFormat="1">
      <c r="A53" s="560"/>
      <c r="B53" s="210"/>
      <c r="C53" s="210"/>
      <c r="D53" s="210"/>
      <c r="E53" s="210"/>
      <c r="F53" s="210"/>
      <c r="G53" s="210"/>
      <c r="H53" s="210"/>
      <c r="I53" s="210"/>
    </row>
    <row r="54" spans="1:9" s="555" customFormat="1">
      <c r="A54" s="560"/>
      <c r="B54" s="210"/>
      <c r="C54" s="210"/>
      <c r="D54" s="210"/>
      <c r="E54" s="210"/>
      <c r="F54" s="210"/>
      <c r="G54" s="210"/>
      <c r="H54" s="210"/>
      <c r="I54" s="210"/>
    </row>
    <row r="55" spans="1:9" s="555" customFormat="1">
      <c r="A55" s="560"/>
      <c r="B55" s="210"/>
      <c r="C55" s="210"/>
      <c r="D55" s="210"/>
      <c r="E55" s="210"/>
      <c r="F55" s="210"/>
      <c r="G55" s="210"/>
      <c r="H55" s="210"/>
      <c r="I55" s="210"/>
    </row>
    <row r="56" spans="1:9" s="555" customFormat="1">
      <c r="A56" s="560"/>
      <c r="B56" s="210"/>
      <c r="C56" s="210"/>
      <c r="D56" s="210"/>
      <c r="E56" s="210"/>
      <c r="F56" s="210"/>
      <c r="G56" s="210"/>
      <c r="H56" s="210"/>
      <c r="I56" s="210"/>
    </row>
    <row r="57" spans="1:9" s="555" customFormat="1">
      <c r="A57" s="560"/>
      <c r="B57" s="210"/>
      <c r="C57" s="210"/>
      <c r="D57" s="210"/>
      <c r="E57" s="210"/>
      <c r="F57" s="210"/>
      <c r="G57" s="210"/>
      <c r="H57" s="210"/>
      <c r="I57" s="210"/>
    </row>
    <row r="58" spans="1:9" s="555" customFormat="1">
      <c r="A58" s="560"/>
      <c r="B58" s="210"/>
      <c r="C58" s="210"/>
      <c r="D58" s="210"/>
      <c r="E58" s="210"/>
      <c r="F58" s="210"/>
      <c r="G58" s="210"/>
      <c r="H58" s="210"/>
      <c r="I58" s="210"/>
    </row>
    <row r="59" spans="1:9" s="555" customFormat="1">
      <c r="A59" s="560"/>
      <c r="B59" s="210"/>
      <c r="C59" s="210"/>
      <c r="D59" s="210"/>
      <c r="E59" s="210"/>
      <c r="F59" s="210"/>
      <c r="G59" s="210"/>
      <c r="H59" s="210"/>
      <c r="I59" s="210"/>
    </row>
    <row r="60" spans="1:9" s="555" customFormat="1">
      <c r="A60" s="560"/>
      <c r="B60" s="210"/>
      <c r="C60" s="210"/>
      <c r="D60" s="210"/>
      <c r="E60" s="210"/>
      <c r="F60" s="210"/>
      <c r="G60" s="210"/>
      <c r="H60" s="210"/>
      <c r="I60" s="210"/>
    </row>
    <row r="61" spans="1:9" s="555" customFormat="1">
      <c r="A61" s="560"/>
      <c r="B61" s="210"/>
      <c r="C61" s="210"/>
      <c r="D61" s="210"/>
      <c r="E61" s="210"/>
      <c r="F61" s="210"/>
      <c r="G61" s="210"/>
      <c r="H61" s="210"/>
      <c r="I61" s="210"/>
    </row>
    <row r="62" spans="1:9" s="555" customFormat="1">
      <c r="A62" s="560"/>
      <c r="B62" s="210"/>
      <c r="C62" s="210"/>
      <c r="D62" s="210"/>
      <c r="E62" s="210"/>
      <c r="F62" s="210"/>
      <c r="G62" s="210"/>
      <c r="H62" s="210"/>
      <c r="I62" s="210"/>
    </row>
    <row r="63" spans="1:9" s="555" customFormat="1">
      <c r="A63" s="560"/>
      <c r="B63" s="210"/>
      <c r="C63" s="210"/>
      <c r="D63" s="210"/>
      <c r="E63" s="210"/>
      <c r="F63" s="210"/>
      <c r="G63" s="210"/>
      <c r="H63" s="210"/>
      <c r="I63" s="210"/>
    </row>
    <row r="64" spans="1:9" s="555" customFormat="1">
      <c r="A64" s="560"/>
      <c r="B64" s="210"/>
      <c r="C64" s="210"/>
      <c r="D64" s="210"/>
      <c r="E64" s="210"/>
      <c r="F64" s="210"/>
      <c r="G64" s="210"/>
      <c r="H64" s="210"/>
      <c r="I64" s="210"/>
    </row>
    <row r="65" spans="1:9" s="555" customFormat="1">
      <c r="A65" s="560"/>
      <c r="B65" s="210"/>
      <c r="C65" s="210"/>
      <c r="D65" s="210"/>
      <c r="E65" s="210"/>
      <c r="F65" s="210"/>
      <c r="G65" s="210"/>
      <c r="H65" s="210"/>
      <c r="I65" s="210"/>
    </row>
    <row r="66" spans="1:9" s="555" customFormat="1">
      <c r="A66" s="560"/>
      <c r="B66" s="210"/>
      <c r="C66" s="210"/>
      <c r="D66" s="210"/>
      <c r="E66" s="210"/>
      <c r="F66" s="210"/>
      <c r="G66" s="210"/>
      <c r="H66" s="210"/>
      <c r="I66" s="210"/>
    </row>
    <row r="67" spans="1:9" s="555" customFormat="1">
      <c r="A67" s="560"/>
      <c r="B67" s="210"/>
      <c r="C67" s="210"/>
      <c r="D67" s="210"/>
      <c r="E67" s="210"/>
      <c r="F67" s="210"/>
      <c r="G67" s="210"/>
      <c r="H67" s="210"/>
      <c r="I67" s="210"/>
    </row>
    <row r="68" spans="1:9" s="555" customFormat="1">
      <c r="A68" s="560"/>
      <c r="B68" s="210"/>
      <c r="C68" s="210"/>
      <c r="D68" s="210"/>
      <c r="E68" s="210"/>
      <c r="F68" s="210"/>
      <c r="G68" s="210"/>
      <c r="H68" s="210"/>
      <c r="I68" s="210"/>
    </row>
    <row r="69" spans="1:9" s="555" customFormat="1">
      <c r="A69" s="560"/>
      <c r="B69" s="210"/>
      <c r="C69" s="210"/>
      <c r="D69" s="210"/>
      <c r="E69" s="210"/>
      <c r="F69" s="210"/>
      <c r="G69" s="210"/>
      <c r="H69" s="210"/>
      <c r="I69" s="210"/>
    </row>
    <row r="70" spans="1:9" s="555" customFormat="1">
      <c r="A70" s="560"/>
      <c r="B70" s="210"/>
      <c r="C70" s="210"/>
      <c r="D70" s="210"/>
      <c r="E70" s="210"/>
      <c r="F70" s="210"/>
      <c r="G70" s="210"/>
      <c r="H70" s="210"/>
      <c r="I70" s="210"/>
    </row>
    <row r="71" spans="1:9" s="555" customFormat="1">
      <c r="A71" s="560"/>
      <c r="B71" s="210"/>
      <c r="C71" s="210"/>
      <c r="D71" s="210"/>
      <c r="E71" s="210"/>
      <c r="F71" s="210"/>
      <c r="G71" s="210"/>
      <c r="H71" s="210"/>
      <c r="I71" s="210"/>
    </row>
    <row r="72" spans="1:9" s="555" customFormat="1">
      <c r="A72" s="560"/>
      <c r="B72" s="210"/>
      <c r="C72" s="210"/>
      <c r="D72" s="210"/>
      <c r="E72" s="210"/>
      <c r="F72" s="210"/>
      <c r="G72" s="210"/>
      <c r="H72" s="210"/>
      <c r="I72" s="210"/>
    </row>
    <row r="73" spans="1:9" s="555" customFormat="1">
      <c r="A73" s="560"/>
      <c r="B73" s="210"/>
      <c r="C73" s="210"/>
      <c r="D73" s="210"/>
      <c r="E73" s="210"/>
      <c r="F73" s="210"/>
      <c r="G73" s="210"/>
      <c r="H73" s="210"/>
      <c r="I73" s="210"/>
    </row>
    <row r="74" spans="1:9" s="555" customFormat="1">
      <c r="A74" s="560"/>
      <c r="B74" s="210"/>
      <c r="C74" s="210"/>
      <c r="D74" s="210"/>
      <c r="E74" s="210"/>
      <c r="F74" s="210"/>
      <c r="G74" s="210"/>
      <c r="H74" s="210"/>
      <c r="I74" s="210"/>
    </row>
    <row r="75" spans="1:9" s="555" customFormat="1">
      <c r="A75" s="560"/>
      <c r="B75" s="210"/>
      <c r="C75" s="210"/>
      <c r="D75" s="210"/>
      <c r="E75" s="210"/>
      <c r="F75" s="210"/>
      <c r="G75" s="210"/>
      <c r="H75" s="210"/>
      <c r="I75" s="210"/>
    </row>
    <row r="76" spans="1:9" s="555" customFormat="1">
      <c r="A76" s="560"/>
      <c r="B76" s="210"/>
      <c r="C76" s="210"/>
      <c r="D76" s="210"/>
      <c r="E76" s="210"/>
      <c r="F76" s="210"/>
      <c r="G76" s="210"/>
      <c r="H76" s="210"/>
      <c r="I76" s="210"/>
    </row>
    <row r="77" spans="1:9" s="555" customFormat="1">
      <c r="A77" s="560"/>
      <c r="B77" s="210"/>
      <c r="C77" s="210"/>
      <c r="D77" s="210"/>
      <c r="E77" s="210"/>
      <c r="F77" s="210"/>
      <c r="G77" s="210"/>
      <c r="H77" s="210"/>
      <c r="I77" s="210"/>
    </row>
    <row r="78" spans="1:9" s="555" customFormat="1">
      <c r="A78" s="560"/>
      <c r="B78" s="210"/>
      <c r="C78" s="210"/>
      <c r="D78" s="210"/>
      <c r="E78" s="210"/>
      <c r="F78" s="210"/>
      <c r="G78" s="210"/>
      <c r="H78" s="210"/>
      <c r="I78" s="210"/>
    </row>
    <row r="79" spans="1:9" s="555" customFormat="1">
      <c r="A79" s="560"/>
      <c r="B79" s="210"/>
      <c r="C79" s="210"/>
      <c r="D79" s="210"/>
      <c r="E79" s="210"/>
      <c r="F79" s="210"/>
      <c r="G79" s="210"/>
      <c r="H79" s="210"/>
      <c r="I79" s="210"/>
    </row>
    <row r="80" spans="1:9" s="555" customFormat="1">
      <c r="A80" s="560"/>
      <c r="B80" s="210"/>
      <c r="C80" s="210"/>
      <c r="D80" s="210"/>
      <c r="E80" s="210"/>
      <c r="F80" s="210"/>
      <c r="G80" s="210"/>
      <c r="H80" s="210"/>
      <c r="I80" s="210"/>
    </row>
    <row r="81" spans="1:9" s="555" customFormat="1">
      <c r="A81" s="560"/>
      <c r="B81" s="210"/>
      <c r="C81" s="210"/>
      <c r="D81" s="210"/>
      <c r="E81" s="210"/>
      <c r="F81" s="210"/>
      <c r="G81" s="210"/>
      <c r="H81" s="210"/>
      <c r="I81" s="210"/>
    </row>
    <row r="82" spans="1:9" s="555" customFormat="1">
      <c r="A82" s="560"/>
      <c r="B82" s="210"/>
      <c r="C82" s="210"/>
      <c r="D82" s="210"/>
      <c r="E82" s="210"/>
      <c r="F82" s="210"/>
      <c r="G82" s="210"/>
      <c r="H82" s="210"/>
      <c r="I82" s="210"/>
    </row>
    <row r="83" spans="1:9" s="555" customFormat="1">
      <c r="A83" s="560"/>
      <c r="B83" s="210"/>
      <c r="C83" s="210"/>
      <c r="D83" s="210"/>
      <c r="E83" s="210"/>
      <c r="F83" s="210"/>
      <c r="G83" s="210"/>
      <c r="H83" s="210"/>
      <c r="I83" s="210"/>
    </row>
    <row r="84" spans="1:9" s="555" customFormat="1">
      <c r="A84" s="560"/>
      <c r="B84" s="210"/>
      <c r="C84" s="210"/>
      <c r="D84" s="210"/>
      <c r="E84" s="210"/>
      <c r="F84" s="210"/>
      <c r="G84" s="210"/>
      <c r="H84" s="210"/>
      <c r="I84" s="210"/>
    </row>
  </sheetData>
  <mergeCells count="26">
    <mergeCell ref="A10:A11"/>
    <mergeCell ref="I14:I15"/>
    <mergeCell ref="H14:H15"/>
    <mergeCell ref="D14:G15"/>
    <mergeCell ref="C14:C15"/>
    <mergeCell ref="B14:B15"/>
    <mergeCell ref="A14:A15"/>
    <mergeCell ref="I10:I11"/>
    <mergeCell ref="H10:H11"/>
    <mergeCell ref="D10:G11"/>
    <mergeCell ref="C10:C11"/>
    <mergeCell ref="B10:B11"/>
    <mergeCell ref="D23:G23"/>
    <mergeCell ref="D24:G24"/>
    <mergeCell ref="D20:G20"/>
    <mergeCell ref="D21:G21"/>
    <mergeCell ref="D22:G22"/>
    <mergeCell ref="D19:G19"/>
    <mergeCell ref="D16:G16"/>
    <mergeCell ref="D7:G7"/>
    <mergeCell ref="D8:G8"/>
    <mergeCell ref="D17:G17"/>
    <mergeCell ref="D18:G18"/>
    <mergeCell ref="D9:G9"/>
    <mergeCell ref="D12:G12"/>
    <mergeCell ref="D13:G1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Febrero 2017
INFSGI-MES-02-2017
08/03/2017
Versión: 01</oddHeader>
    <oddFooter>&amp;L&amp;"Calibri Light,Regular"&amp;10COES SINAC, 2017&amp;C&amp;"Calibri Light,Regular"&amp;10 24&amp;R&amp;"Calibri Light,Regular"&amp;10Dirección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I21"/>
  <sheetViews>
    <sheetView view="pageBreakPreview" topLeftCell="D1" zoomScale="40" zoomScaleNormal="100" zoomScaleSheetLayoutView="40" zoomScalePageLayoutView="55" workbookViewId="0">
      <selection activeCell="K6" sqref="K6"/>
    </sheetView>
  </sheetViews>
  <sheetFormatPr defaultRowHeight="11.25"/>
  <cols>
    <col min="1" max="1" width="70.33203125" style="560" customWidth="1"/>
    <col min="2" max="2" width="101.83203125" style="210" customWidth="1"/>
    <col min="3" max="3" width="37" style="210" customWidth="1"/>
    <col min="4" max="6" width="33.33203125" style="210" customWidth="1"/>
    <col min="7" max="7" width="78" style="210" customWidth="1"/>
    <col min="8" max="8" width="51.5" style="210" customWidth="1"/>
    <col min="9" max="9" width="48.33203125" style="210" customWidth="1"/>
    <col min="10" max="16384" width="9.33203125" style="210"/>
  </cols>
  <sheetData>
    <row r="1" spans="1:9" ht="14.1" customHeight="1">
      <c r="A1" s="558"/>
      <c r="B1" s="204"/>
      <c r="C1" s="204"/>
      <c r="D1" s="204"/>
      <c r="E1" s="204"/>
      <c r="F1" s="204"/>
      <c r="G1" s="205"/>
      <c r="H1" s="205"/>
      <c r="I1" s="206"/>
    </row>
    <row r="2" spans="1:9" ht="14.1" customHeight="1">
      <c r="A2" s="550"/>
      <c r="B2" s="208"/>
      <c r="C2" s="208"/>
      <c r="D2" s="208"/>
      <c r="E2" s="208"/>
      <c r="F2" s="208"/>
      <c r="G2" s="209"/>
      <c r="H2" s="209"/>
      <c r="I2" s="209"/>
    </row>
    <row r="3" spans="1:9" ht="14.1" customHeight="1">
      <c r="A3" s="550"/>
      <c r="B3" s="208"/>
      <c r="C3" s="208"/>
      <c r="D3" s="208"/>
      <c r="E3" s="208"/>
      <c r="F3" s="208"/>
      <c r="G3" s="209"/>
      <c r="H3" s="209"/>
      <c r="I3" s="209"/>
    </row>
    <row r="4" spans="1:9" ht="24" customHeight="1">
      <c r="A4" s="561" t="s">
        <v>272</v>
      </c>
      <c r="B4" s="494"/>
      <c r="C4" s="494"/>
      <c r="D4" s="494"/>
      <c r="E4" s="494"/>
      <c r="F4" s="494"/>
      <c r="G4" s="494"/>
      <c r="H4" s="494"/>
      <c r="I4" s="494"/>
    </row>
    <row r="5" spans="1:9" ht="15.95" customHeight="1">
      <c r="A5" s="559"/>
      <c r="B5" s="547"/>
      <c r="C5" s="548"/>
      <c r="D5" s="549"/>
      <c r="E5" s="549"/>
      <c r="F5" s="550"/>
      <c r="G5" s="215"/>
      <c r="H5" s="215"/>
      <c r="I5" s="216"/>
    </row>
    <row r="6" spans="1:9" ht="45.75" customHeight="1">
      <c r="A6" s="551"/>
      <c r="B6" s="551"/>
      <c r="C6" s="551"/>
      <c r="D6" s="551"/>
      <c r="E6" s="551"/>
      <c r="F6" s="551"/>
      <c r="G6" s="231"/>
      <c r="H6" s="231"/>
      <c r="I6" s="216"/>
    </row>
    <row r="7" spans="1:9" s="555" customFormat="1" ht="87.75" customHeight="1">
      <c r="A7" s="783" t="s">
        <v>376</v>
      </c>
      <c r="B7" s="783" t="s">
        <v>377</v>
      </c>
      <c r="C7" s="783" t="s">
        <v>378</v>
      </c>
      <c r="D7" s="997" t="s">
        <v>379</v>
      </c>
      <c r="E7" s="998"/>
      <c r="F7" s="998"/>
      <c r="G7" s="999"/>
      <c r="H7" s="784" t="s">
        <v>380</v>
      </c>
      <c r="I7" s="784" t="s">
        <v>381</v>
      </c>
    </row>
    <row r="8" spans="1:9" s="555" customFormat="1" ht="221.25" customHeight="1">
      <c r="A8" s="779" t="s">
        <v>777</v>
      </c>
      <c r="B8" s="779" t="s">
        <v>778</v>
      </c>
      <c r="C8" s="781" t="s">
        <v>779</v>
      </c>
      <c r="D8" s="977" t="s">
        <v>780</v>
      </c>
      <c r="E8" s="977"/>
      <c r="F8" s="977"/>
      <c r="G8" s="977"/>
      <c r="H8" s="780">
        <v>17.64</v>
      </c>
      <c r="I8" s="780">
        <v>42.1</v>
      </c>
    </row>
    <row r="9" spans="1:9" s="555" customFormat="1" ht="175.5" customHeight="1">
      <c r="A9" s="779" t="s">
        <v>386</v>
      </c>
      <c r="B9" s="779" t="s">
        <v>781</v>
      </c>
      <c r="C9" s="781" t="s">
        <v>782</v>
      </c>
      <c r="D9" s="977" t="s">
        <v>783</v>
      </c>
      <c r="E9" s="977"/>
      <c r="F9" s="977"/>
      <c r="G9" s="977"/>
      <c r="H9" s="780">
        <v>2.9</v>
      </c>
      <c r="I9" s="780"/>
    </row>
    <row r="10" spans="1:9" s="555" customFormat="1" ht="294.75" customHeight="1">
      <c r="A10" s="786" t="s">
        <v>334</v>
      </c>
      <c r="B10" s="779" t="s">
        <v>784</v>
      </c>
      <c r="C10" s="781" t="s">
        <v>785</v>
      </c>
      <c r="D10" s="977" t="s">
        <v>786</v>
      </c>
      <c r="E10" s="977"/>
      <c r="F10" s="977"/>
      <c r="G10" s="977"/>
      <c r="H10" s="780">
        <v>200</v>
      </c>
      <c r="I10" s="780"/>
    </row>
    <row r="11" spans="1:9" s="555" customFormat="1" ht="222.75" customHeight="1">
      <c r="A11" s="779" t="s">
        <v>390</v>
      </c>
      <c r="B11" s="779" t="s">
        <v>404</v>
      </c>
      <c r="C11" s="781" t="s">
        <v>787</v>
      </c>
      <c r="D11" s="977" t="s">
        <v>788</v>
      </c>
      <c r="E11" s="977"/>
      <c r="F11" s="977"/>
      <c r="G11" s="977"/>
      <c r="H11" s="780">
        <v>4.3</v>
      </c>
      <c r="I11" s="780"/>
    </row>
    <row r="12" spans="1:9" s="555" customFormat="1" ht="180" customHeight="1">
      <c r="A12" s="779" t="s">
        <v>409</v>
      </c>
      <c r="B12" s="779" t="s">
        <v>789</v>
      </c>
      <c r="C12" s="781" t="s">
        <v>790</v>
      </c>
      <c r="D12" s="977" t="s">
        <v>791</v>
      </c>
      <c r="E12" s="977"/>
      <c r="F12" s="977"/>
      <c r="G12" s="977"/>
      <c r="H12" s="780">
        <v>17.399999999999999</v>
      </c>
      <c r="I12" s="780"/>
    </row>
    <row r="13" spans="1:9" s="555" customFormat="1" ht="288.75" customHeight="1">
      <c r="A13" s="779" t="s">
        <v>389</v>
      </c>
      <c r="B13" s="779" t="s">
        <v>792</v>
      </c>
      <c r="C13" s="781" t="s">
        <v>793</v>
      </c>
      <c r="D13" s="977" t="s">
        <v>794</v>
      </c>
      <c r="E13" s="977"/>
      <c r="F13" s="977"/>
      <c r="G13" s="977"/>
      <c r="H13" s="780">
        <v>4.4000000000000004</v>
      </c>
      <c r="I13" s="780"/>
    </row>
    <row r="14" spans="1:9" s="555" customFormat="1" ht="174" customHeight="1">
      <c r="A14" s="779" t="s">
        <v>361</v>
      </c>
      <c r="B14" s="779" t="s">
        <v>795</v>
      </c>
      <c r="C14" s="781" t="s">
        <v>796</v>
      </c>
      <c r="D14" s="977" t="s">
        <v>797</v>
      </c>
      <c r="E14" s="977"/>
      <c r="F14" s="977"/>
      <c r="G14" s="977"/>
      <c r="H14" s="780">
        <v>10.56</v>
      </c>
      <c r="I14" s="780"/>
    </row>
    <row r="15" spans="1:9" s="555" customFormat="1" ht="236.25" customHeight="1">
      <c r="A15" s="779" t="s">
        <v>396</v>
      </c>
      <c r="B15" s="779" t="s">
        <v>397</v>
      </c>
      <c r="C15" s="781" t="s">
        <v>798</v>
      </c>
      <c r="D15" s="977" t="s">
        <v>799</v>
      </c>
      <c r="E15" s="977"/>
      <c r="F15" s="977"/>
      <c r="G15" s="977"/>
      <c r="H15" s="780"/>
      <c r="I15" s="780">
        <v>4.5999999999999996</v>
      </c>
    </row>
    <row r="16" spans="1:9" s="555" customFormat="1">
      <c r="A16" s="560"/>
      <c r="B16" s="210"/>
      <c r="C16" s="210"/>
      <c r="D16" s="210"/>
      <c r="E16" s="210"/>
      <c r="F16" s="210"/>
      <c r="G16" s="210"/>
      <c r="H16" s="210"/>
      <c r="I16" s="210"/>
    </row>
    <row r="17" spans="1:9" s="555" customFormat="1">
      <c r="A17" s="560"/>
      <c r="B17" s="210"/>
      <c r="C17" s="210"/>
      <c r="D17" s="210"/>
      <c r="E17" s="210"/>
      <c r="F17" s="210"/>
      <c r="G17" s="210"/>
      <c r="H17" s="210"/>
      <c r="I17" s="210"/>
    </row>
    <row r="18" spans="1:9" s="555" customFormat="1">
      <c r="A18" s="560"/>
      <c r="B18" s="210"/>
      <c r="C18" s="210"/>
      <c r="D18" s="210"/>
      <c r="E18" s="210"/>
      <c r="F18" s="210"/>
      <c r="G18" s="210"/>
      <c r="H18" s="210"/>
      <c r="I18" s="210"/>
    </row>
    <row r="19" spans="1:9" s="555" customFormat="1">
      <c r="A19" s="560"/>
      <c r="B19" s="210"/>
      <c r="C19" s="210"/>
      <c r="D19" s="210"/>
      <c r="E19" s="210"/>
      <c r="F19" s="210"/>
      <c r="G19" s="210"/>
      <c r="H19" s="210"/>
      <c r="I19" s="210"/>
    </row>
    <row r="20" spans="1:9" s="555" customFormat="1">
      <c r="A20" s="560"/>
      <c r="B20" s="210"/>
      <c r="C20" s="210"/>
      <c r="D20" s="210"/>
      <c r="E20" s="210"/>
      <c r="F20" s="210"/>
      <c r="G20" s="210"/>
      <c r="H20" s="210"/>
      <c r="I20" s="210"/>
    </row>
    <row r="21" spans="1:9" s="555" customFormat="1">
      <c r="A21" s="560"/>
      <c r="B21" s="210"/>
      <c r="C21" s="210"/>
      <c r="D21" s="210"/>
      <c r="E21" s="210"/>
      <c r="F21" s="210"/>
      <c r="G21" s="210"/>
      <c r="H21" s="210"/>
      <c r="I21" s="210"/>
    </row>
  </sheetData>
  <mergeCells count="9">
    <mergeCell ref="D15:G15"/>
    <mergeCell ref="D14:G14"/>
    <mergeCell ref="D7:G7"/>
    <mergeCell ref="D8:G8"/>
    <mergeCell ref="D9:G9"/>
    <mergeCell ref="D10:G10"/>
    <mergeCell ref="D11:G11"/>
    <mergeCell ref="D12:G12"/>
    <mergeCell ref="D13:G1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Febrero 2017
INFSGI-MES-02-2017
08/03/2017
Versión: 01</oddHeader>
    <oddFooter>&amp;L&amp;"Calibri Light,Regular"&amp;10COES SINAC, 2017&amp;C&amp;"Calibri Light,Regular"&amp;10 25&amp;R&amp;"Calibri Light,Regular"&amp;10Dirección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8"/>
  <sheetViews>
    <sheetView showGridLines="0" view="pageBreakPreview" zoomScale="85" zoomScaleNormal="100" zoomScaleSheetLayoutView="85" workbookViewId="0">
      <selection activeCell="AF53" sqref="AF53"/>
    </sheetView>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28</vt:i4>
      </vt:variant>
    </vt:vector>
  </HeadingPairs>
  <TitlesOfParts>
    <vt:vector size="56" baseType="lpstr">
      <vt:lpstr>1.Portada_1</vt:lpstr>
      <vt:lpstr>2. Contenido</vt:lpstr>
      <vt:lpstr>3. Resumen_Relevante</vt:lpstr>
      <vt:lpstr>4. Oferta Generación</vt:lpstr>
      <vt:lpstr>5. MatrizGeneraciónSEIN (1)</vt:lpstr>
      <vt:lpstr>6. MatrizGeneraciónSEIN (2)</vt:lpstr>
      <vt:lpstr>7. MatrizGeneraciónSEIN (3)</vt:lpstr>
      <vt:lpstr>8. MatrizGeneraciónSEIN (4)</vt:lpstr>
      <vt:lpstr>9. MáxDemandaSEIN (1)</vt:lpstr>
      <vt:lpstr>10. MáxDemandaSEIN (2)</vt:lpstr>
      <vt:lpstr>11. Hidrología (1)</vt:lpstr>
      <vt:lpstr>12. Hidrología (2)</vt:lpstr>
      <vt:lpstr>13. Hidrología (3)</vt:lpstr>
      <vt:lpstr>14. Hidrología (4)</vt:lpstr>
      <vt:lpstr>15. CostosMarginalesSEIN</vt:lpstr>
      <vt:lpstr>16. HorasCongestionTransmisión</vt:lpstr>
      <vt:lpstr>17. Eventos</vt:lpstr>
      <vt:lpstr>18. Anexos_Producción (1)</vt:lpstr>
      <vt:lpstr>19. Anexos_Producción (2)</vt:lpstr>
      <vt:lpstr>20. Anexos_Producción (3)</vt:lpstr>
      <vt:lpstr>21.Anexos_MáxDemanda (1)</vt:lpstr>
      <vt:lpstr>22.Anexos_MáxDemanda (2)</vt:lpstr>
      <vt:lpstr>23. Anexos_Eventos (1)</vt:lpstr>
      <vt:lpstr>24. Anexos_Eventos (2)</vt:lpstr>
      <vt:lpstr>25. Anexos_Eventos (3)</vt:lpstr>
      <vt:lpstr>26. Anexos_Eventos (4)</vt:lpstr>
      <vt:lpstr>27. Anexos_Eventos (5)</vt:lpstr>
      <vt:lpstr>Portada_2</vt:lpstr>
      <vt:lpstr>'1.Portada_1'!Print_Area</vt:lpstr>
      <vt:lpstr>'10. MáxDemandaSEIN (2)'!Print_Area</vt:lpstr>
      <vt:lpstr>'11. Hidrología (1)'!Print_Area</vt:lpstr>
      <vt:lpstr>'12. Hidrología (2)'!Print_Area</vt:lpstr>
      <vt:lpstr>'13. Hidrología (3)'!Print_Area</vt:lpstr>
      <vt:lpstr>'14. Hidrología (4)'!Print_Area</vt:lpstr>
      <vt:lpstr>'15. CostosMarginalesSEIN'!Print_Area</vt:lpstr>
      <vt:lpstr>'16. HorasCongestionTransmisión'!Print_Area</vt:lpstr>
      <vt:lpstr>'17. Eventos'!Print_Area</vt:lpstr>
      <vt:lpstr>'18. Anexos_Producción (1)'!Print_Area</vt:lpstr>
      <vt:lpstr>'19. Anexos_Producción (2)'!Print_Area</vt:lpstr>
      <vt:lpstr>'2. Contenido'!Print_Area</vt:lpstr>
      <vt:lpstr>'20. Anexos_Producción (3)'!Print_Area</vt:lpstr>
      <vt:lpstr>'21.Anexos_MáxDemanda (1)'!Print_Area</vt:lpstr>
      <vt:lpstr>'22.Anexos_MáxDemanda (2)'!Print_Area</vt:lpstr>
      <vt:lpstr>'23. Anexos_Eventos (1)'!Print_Area</vt:lpstr>
      <vt:lpstr>'24. Anexos_Eventos (2)'!Print_Area</vt:lpstr>
      <vt:lpstr>'25. Anexos_Eventos (3)'!Print_Area</vt:lpstr>
      <vt:lpstr>'26. Anexos_Eventos (4)'!Print_Area</vt:lpstr>
      <vt:lpstr>'27. Anexos_Eventos (5)'!Print_Area</vt:lpstr>
      <vt:lpstr>'3. Resumen_Relevante'!Print_Area</vt:lpstr>
      <vt:lpstr>'4. Oferta Generación'!Print_Area</vt:lpstr>
      <vt:lpstr>'5. MatrizGeneraciónSEIN (1)'!Print_Area</vt:lpstr>
      <vt:lpstr>'6. MatrizGeneraciónSEIN (2)'!Print_Area</vt:lpstr>
      <vt:lpstr>'7. MatrizGeneraciónSEIN (3)'!Print_Area</vt:lpstr>
      <vt:lpstr>'8. MatrizGeneraciónSEIN (4)'!Print_Area</vt:lpstr>
      <vt:lpstr>'9. MáxDemandaSEIN (1)'!Print_Area</vt:lpstr>
      <vt:lpstr>Portada_2!Print_Area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2017-03-08T16:29:47Z</cp:lastPrinted>
  <dcterms:created xsi:type="dcterms:W3CDTF">2016-10-21T16:22:48Z</dcterms:created>
  <dcterms:modified xsi:type="dcterms:W3CDTF">2017-03-13T22:51:24Z</dcterms:modified>
</cp:coreProperties>
</file>