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E:\Excel\Batch 92 DAY 7 - 3 DEC 2023\Batch 92 DAY 7 - 3 DEC 2023\Assignment Project\"/>
    </mc:Choice>
  </mc:AlternateContent>
  <xr:revisionPtr revIDLastSave="0" documentId="13_ncr:1_{B750A3B9-7866-4DD9-BF14-42E1043C57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6" i="1" l="1"/>
  <c r="R53" i="1"/>
  <c r="R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R38" i="1" l="1"/>
  <c r="Q26" i="1"/>
  <c r="Q25" i="1"/>
  <c r="T33" i="1"/>
  <c r="R1" i="1"/>
  <c r="Q7" i="1" s="1"/>
  <c r="Q27" i="1"/>
  <c r="R29" i="1" s="1"/>
  <c r="Q9" i="1" l="1"/>
  <c r="Q11" i="1"/>
  <c r="R20" i="1" s="1"/>
  <c r="Q8" i="1"/>
  <c r="Q10" i="1"/>
  <c r="Q14" i="1"/>
  <c r="Q12" i="1"/>
  <c r="Q13" i="1"/>
  <c r="Q6" i="1"/>
  <c r="R34" i="1"/>
  <c r="R3" i="1"/>
</calcChain>
</file>

<file path=xl/sharedStrings.xml><?xml version="1.0" encoding="utf-8"?>
<sst xmlns="http://schemas.openxmlformats.org/spreadsheetml/2006/main" count="7046" uniqueCount="1055">
  <si>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</si>
  <si>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</si>
  <si>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</si>
  <si>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</si>
  <si>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</si>
  <si>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</si>
  <si>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</si>
  <si>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</si>
  <si>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</si>
  <si>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</si>
  <si>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</si>
  <si>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</si>
  <si>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</si>
  <si>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</si>
  <si>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</si>
  <si>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</si>
  <si>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</si>
  <si>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</si>
  <si>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</si>
  <si>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</si>
  <si>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</si>
  <si>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</si>
  <si>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</si>
  <si>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</si>
  <si>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</si>
  <si>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</si>
  <si>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</si>
  <si>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</si>
  <si>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</si>
  <si>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</si>
  <si>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</si>
  <si>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</si>
  <si>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</si>
  <si>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</si>
  <si>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</si>
  <si>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</si>
  <si>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</si>
  <si>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</si>
  <si>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</si>
  <si>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</si>
  <si>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</si>
  <si>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</si>
  <si>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</si>
  <si>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</si>
  <si>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</si>
  <si>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</si>
  <si>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</si>
  <si>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</si>
  <si>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</si>
  <si>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</si>
  <si>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</si>
  <si>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</si>
  <si>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</si>
  <si>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</si>
  <si>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</si>
  <si>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</si>
  <si>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</si>
  <si>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</si>
  <si>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</si>
  <si>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</si>
  <si>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</si>
  <si>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</si>
  <si>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</si>
  <si>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</si>
  <si>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</si>
  <si>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</si>
  <si>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</si>
  <si>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</si>
  <si>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</si>
  <si>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</si>
  <si>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</si>
  <si>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</si>
  <si>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</si>
  <si>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</si>
  <si>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</si>
  <si>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</si>
  <si>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</si>
  <si>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</si>
  <si>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</si>
  <si>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</si>
  <si>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</si>
  <si>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</si>
  <si>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</si>
  <si>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</si>
  <si>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</si>
  <si>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</si>
  <si>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</si>
  <si>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</si>
  <si>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</si>
  <si>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</si>
  <si>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</si>
  <si>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</si>
  <si>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</si>
  <si>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</si>
  <si>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</si>
  <si>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</si>
  <si>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</si>
  <si>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</si>
  <si>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</si>
  <si>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</si>
  <si>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</si>
  <si>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</si>
  <si>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</si>
  <si>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</si>
  <si>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</si>
  <si>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</si>
  <si>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</si>
  <si>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</si>
  <si>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</si>
  <si>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</si>
  <si>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</si>
  <si>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</si>
  <si>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</si>
  <si>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</si>
  <si>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</si>
  <si>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</si>
  <si>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</si>
  <si>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</si>
  <si>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</si>
  <si>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</si>
  <si>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</si>
  <si>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</si>
  <si>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</si>
  <si>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</si>
  <si>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</si>
  <si>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</si>
  <si>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</si>
  <si>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</si>
  <si>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</si>
  <si>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</si>
  <si>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</si>
  <si>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</si>
  <si>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</si>
  <si>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</si>
  <si>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</si>
  <si>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</si>
  <si>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</si>
  <si>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</si>
  <si>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</si>
  <si>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</si>
  <si>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</si>
  <si>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</si>
  <si>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</si>
  <si>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</si>
  <si>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</si>
  <si>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</si>
  <si>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</si>
  <si>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</si>
  <si>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</si>
  <si>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</si>
  <si>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</si>
  <si>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</si>
  <si>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</si>
  <si>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</si>
  <si>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</si>
  <si>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</si>
  <si>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</si>
  <si>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</si>
  <si>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</si>
  <si>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</si>
  <si>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</si>
  <si>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</si>
  <si>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</si>
  <si>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</si>
  <si>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</si>
  <si>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</si>
  <si>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</si>
  <si>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</si>
  <si>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</si>
  <si>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</si>
  <si>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</si>
  <si>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</si>
  <si>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</si>
  <si>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</si>
  <si>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</si>
  <si>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</si>
  <si>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</si>
  <si>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</si>
  <si>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</si>
  <si>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</si>
  <si>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</si>
  <si>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</si>
  <si>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</si>
  <si>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</si>
  <si>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</si>
  <si>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</si>
  <si>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</si>
  <si>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</si>
  <si>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</si>
  <si>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</si>
  <si>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</si>
  <si>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</si>
  <si>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</si>
  <si>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</si>
  <si>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</si>
  <si>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</si>
  <si>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</si>
  <si>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</si>
  <si>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</si>
  <si>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</si>
  <si>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</si>
  <si>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</si>
  <si>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</si>
  <si>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</si>
  <si>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</si>
  <si>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</si>
  <si>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</si>
  <si>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</si>
  <si>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</si>
  <si>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</si>
  <si>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</si>
  <si>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</si>
  <si>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</si>
  <si>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</si>
  <si>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</si>
  <si>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</si>
  <si>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</si>
  <si>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</si>
  <si>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</si>
  <si>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</si>
  <si>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</si>
  <si>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</si>
  <si>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</si>
  <si>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</si>
  <si>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</si>
  <si>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</si>
  <si>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</si>
  <si>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</si>
  <si>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</si>
  <si>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</si>
  <si>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</si>
  <si>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</si>
  <si>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</si>
  <si>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</si>
  <si>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</si>
  <si>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</si>
  <si>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</si>
  <si>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</si>
  <si>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</si>
  <si>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</si>
  <si>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</si>
  <si>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</si>
  <si>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</si>
  <si>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</si>
  <si>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</si>
  <si>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</si>
  <si>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</si>
  <si>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</si>
  <si>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</si>
  <si>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</si>
  <si>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</si>
  <si>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</si>
  <si>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</si>
  <si>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</si>
  <si>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</si>
  <si>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</si>
  <si>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</si>
  <si>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</si>
  <si>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</si>
  <si>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</si>
  <si>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</si>
  <si>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</si>
  <si>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</si>
  <si>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</si>
  <si>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</si>
  <si>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</si>
  <si>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</si>
  <si>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</si>
  <si>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</si>
  <si>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</si>
  <si>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</si>
  <si>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</si>
  <si>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</si>
  <si>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</si>
  <si>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</si>
  <si>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</si>
  <si>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</si>
  <si>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</si>
  <si>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</si>
  <si>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</si>
  <si>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</si>
  <si>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</si>
  <si>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</si>
  <si>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</si>
  <si>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</si>
  <si>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</si>
  <si>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</si>
  <si>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</si>
  <si>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</si>
  <si>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</si>
  <si>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</si>
  <si>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</si>
  <si>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</si>
  <si>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</si>
  <si>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</si>
  <si>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</si>
  <si>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</si>
  <si>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</si>
  <si>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</si>
  <si>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</si>
  <si>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</si>
  <si>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</si>
  <si>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</si>
  <si>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</si>
  <si>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</si>
  <si>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</si>
  <si>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</si>
  <si>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</si>
  <si>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</si>
  <si>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</si>
  <si>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</si>
  <si>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</si>
  <si>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</si>
  <si>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</si>
  <si>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</si>
  <si>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</si>
  <si>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</si>
  <si>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</si>
  <si>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</si>
  <si>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</si>
  <si>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</si>
  <si>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</si>
  <si>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</si>
  <si>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</si>
  <si>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</si>
  <si>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</si>
  <si>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</si>
  <si>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</si>
  <si>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</si>
  <si>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</si>
  <si>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</si>
  <si>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</si>
  <si>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</si>
  <si>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</si>
  <si>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</si>
  <si>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</si>
  <si>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</si>
  <si>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</si>
  <si>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</si>
  <si>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</si>
  <si>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</si>
  <si>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</si>
  <si>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</si>
  <si>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</si>
  <si>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</si>
  <si>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</si>
  <si>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</si>
  <si>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</si>
  <si>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</si>
  <si>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</si>
  <si>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</si>
  <si>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</si>
  <si>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</si>
  <si>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</si>
  <si>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</si>
  <si>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</si>
  <si>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</si>
  <si>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</si>
  <si>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</si>
  <si>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</si>
  <si>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</si>
  <si>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</si>
  <si>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</si>
  <si>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</si>
  <si>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</si>
  <si>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</si>
  <si>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</si>
  <si>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</si>
  <si>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</si>
  <si>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</si>
  <si>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</si>
  <si>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</si>
  <si>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</si>
  <si>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</si>
  <si>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</si>
  <si>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</si>
  <si>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</si>
  <si>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</si>
  <si>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</si>
  <si>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</si>
  <si>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</si>
  <si>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</si>
  <si>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</si>
  <si>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</si>
  <si>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</si>
  <si>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</si>
  <si>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</si>
  <si>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</si>
  <si>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</si>
  <si>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</si>
  <si>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</si>
  <si>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</si>
  <si>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</si>
  <si>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</si>
  <si>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</si>
  <si>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</si>
  <si>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</si>
  <si>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</si>
  <si>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</si>
  <si>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</si>
  <si>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</si>
  <si>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</si>
  <si>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</si>
  <si>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</si>
  <si>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</si>
  <si>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</si>
  <si>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</si>
  <si>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</si>
  <si>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</si>
  <si>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</si>
  <si>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</si>
  <si>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</si>
  <si>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</si>
  <si>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</si>
  <si>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</si>
  <si>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</si>
  <si>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</si>
  <si>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</si>
  <si>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</si>
  <si>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</si>
  <si>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</si>
  <si>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</si>
  <si>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</si>
  <si>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</si>
  <si>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</si>
  <si>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</si>
  <si>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</si>
  <si>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</si>
  <si>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</si>
  <si>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</si>
  <si>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</si>
  <si>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</si>
  <si>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</si>
  <si>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</si>
  <si>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</si>
  <si>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</si>
  <si>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</si>
  <si>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</si>
  <si>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</si>
  <si>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</si>
  <si>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</si>
  <si>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</si>
  <si>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</si>
  <si>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</si>
  <si>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</si>
  <si>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</si>
  <si>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</si>
  <si>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</si>
  <si>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</si>
  <si>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</si>
  <si>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</si>
  <si>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</si>
  <si>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</si>
  <si>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</si>
  <si>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</si>
  <si>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</si>
  <si>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</si>
  <si>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</si>
  <si>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</si>
  <si>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</si>
  <si>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</si>
  <si>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</si>
  <si>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</si>
  <si>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</si>
  <si>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</si>
  <si>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</si>
  <si>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</si>
  <si>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</si>
  <si>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</si>
  <si>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</si>
  <si>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</si>
  <si>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</si>
  <si>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</si>
  <si>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</si>
  <si>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</si>
  <si>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</si>
  <si>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</si>
  <si>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</si>
  <si>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</si>
  <si>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</si>
  <si>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</si>
  <si>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</si>
  <si>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</si>
  <si>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</si>
  <si>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</si>
  <si>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</si>
  <si>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</si>
  <si>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</si>
  <si>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</si>
  <si>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</si>
  <si>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</si>
  <si>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</si>
  <si>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</si>
  <si>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</si>
  <si>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</si>
  <si>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</si>
  <si>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</si>
  <si>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</si>
  <si>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</si>
  <si>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</si>
  <si>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</si>
  <si>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</si>
  <si>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</si>
  <si>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</si>
  <si>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</si>
  <si>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</si>
  <si>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</si>
  <si>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</si>
  <si>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</si>
  <si>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</si>
  <si>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</si>
  <si>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</si>
  <si>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</si>
  <si>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</si>
  <si>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</si>
  <si>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</si>
  <si>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</si>
  <si>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</si>
  <si>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</si>
  <si>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</si>
  <si>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</si>
  <si>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</si>
  <si>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</si>
  <si>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</si>
  <si>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</si>
  <si>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</si>
  <si>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</si>
  <si>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</si>
  <si>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</si>
  <si>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</si>
  <si>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</si>
  <si>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</si>
  <si>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</si>
  <si>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</si>
  <si>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</si>
  <si>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</si>
  <si>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</si>
  <si>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</si>
  <si>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</si>
  <si>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</si>
  <si>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</si>
  <si>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</si>
  <si>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</si>
  <si>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</si>
  <si>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</si>
  <si>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</si>
  <si>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</si>
  <si>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</si>
  <si>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</si>
  <si>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</si>
  <si>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</si>
  <si>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</si>
  <si>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</si>
  <si>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</si>
  <si>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</si>
  <si>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</si>
  <si>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</si>
  <si>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</si>
  <si>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</si>
  <si>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</si>
  <si>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</si>
  <si>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</si>
  <si>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</si>
  <si>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</si>
  <si>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</si>
  <si>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</si>
  <si>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</si>
  <si>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</si>
  <si>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</si>
  <si>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</si>
  <si>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</si>
  <si>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</si>
  <si>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</si>
  <si>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</si>
  <si>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</si>
  <si>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</si>
  <si>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</si>
  <si>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</si>
  <si>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</si>
  <si>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</si>
  <si>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</si>
  <si>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</si>
  <si>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</si>
  <si>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</si>
  <si>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</si>
  <si>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</si>
  <si>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</si>
  <si>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</si>
  <si>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</si>
  <si>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</si>
  <si>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</si>
  <si>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</si>
  <si>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</si>
  <si>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</si>
  <si>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</si>
  <si>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</si>
  <si>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</si>
  <si>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</si>
  <si>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</si>
  <si>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</si>
  <si>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</si>
  <si>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</si>
  <si>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</si>
  <si>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</si>
  <si>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</si>
  <si>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</si>
  <si>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</si>
  <si>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</si>
  <si>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</si>
  <si>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</si>
  <si>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</si>
  <si>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</si>
  <si>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</si>
  <si>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</si>
  <si>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</si>
  <si>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</si>
  <si>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</si>
  <si>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</si>
  <si>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</si>
  <si>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</si>
  <si>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</si>
  <si>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</si>
  <si>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</si>
  <si>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</si>
  <si>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</si>
  <si>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</si>
  <si>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</si>
  <si>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</si>
  <si>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</si>
  <si>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</si>
  <si>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</si>
  <si>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</si>
  <si>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</si>
  <si>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</si>
  <si>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</si>
  <si>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</si>
  <si>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</si>
  <si>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</si>
  <si>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</si>
  <si>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</si>
  <si>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</si>
  <si>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</si>
  <si>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</si>
  <si>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</si>
  <si>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</si>
  <si>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</si>
  <si>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</si>
  <si>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</si>
  <si>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</si>
  <si>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</si>
  <si>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</si>
  <si>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</si>
  <si>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</si>
  <si>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</si>
  <si>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</si>
  <si>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</si>
  <si>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</si>
  <si>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</si>
  <si>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</si>
  <si>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</si>
  <si>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</si>
  <si>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</si>
  <si>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</si>
  <si>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</si>
  <si>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</si>
  <si>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</si>
  <si>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</si>
  <si>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</si>
  <si>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</si>
  <si>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</si>
  <si>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</si>
  <si>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</si>
  <si>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</si>
  <si>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</si>
  <si>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</si>
  <si>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</si>
  <si>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</si>
  <si>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</si>
  <si>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</si>
  <si>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</si>
  <si>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</si>
  <si>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</si>
  <si>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</si>
  <si>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</si>
  <si>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</si>
  <si>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</si>
  <si>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</si>
  <si>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</si>
  <si>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</si>
  <si>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</si>
  <si>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</si>
  <si>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</si>
  <si>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</si>
  <si>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</si>
  <si>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</si>
  <si>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</si>
  <si>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</si>
  <si>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</si>
  <si>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</si>
  <si>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</si>
  <si>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</si>
  <si>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</si>
  <si>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</si>
  <si>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</si>
  <si>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</si>
  <si>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</si>
  <si>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</si>
  <si>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</si>
  <si>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</si>
  <si>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</si>
  <si>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</si>
  <si>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</si>
  <si>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</si>
  <si>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</si>
  <si>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</si>
  <si>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</si>
  <si>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</si>
  <si>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</si>
  <si>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</si>
  <si>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</si>
  <si>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</si>
  <si>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</si>
  <si>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</si>
  <si>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</si>
  <si>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</si>
  <si>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</si>
  <si>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</si>
  <si>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</si>
  <si>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</si>
  <si>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</si>
  <si>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</si>
  <si>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</si>
  <si>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</si>
  <si>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</si>
  <si>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</si>
  <si>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</si>
  <si>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</si>
  <si>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</si>
  <si>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</si>
  <si>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</si>
  <si>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</si>
  <si>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</si>
  <si>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</si>
  <si>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</si>
  <si>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</si>
  <si>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</si>
  <si>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</si>
  <si>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</si>
  <si>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</si>
  <si>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</si>
  <si>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</si>
  <si>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</si>
  <si>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</si>
  <si>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</si>
  <si>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</si>
  <si>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</si>
  <si>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</si>
  <si>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</si>
  <si>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</si>
  <si>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</si>
  <si>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</si>
  <si>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</si>
  <si>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</si>
  <si>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</si>
  <si>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</si>
  <si>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</si>
  <si>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</si>
  <si>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</si>
  <si>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</si>
  <si>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</si>
  <si>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</si>
  <si>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</si>
  <si>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</si>
  <si>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</si>
  <si>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</si>
  <si>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</si>
  <si>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</si>
  <si>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</si>
  <si>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</si>
  <si>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</si>
  <si>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</si>
  <si>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</si>
  <si>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</si>
  <si>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</si>
  <si>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</si>
  <si>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</si>
  <si>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</si>
  <si>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</si>
  <si>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</si>
  <si>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</si>
  <si>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</si>
  <si>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</si>
  <si>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</si>
  <si>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</si>
  <si>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</si>
  <si>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</si>
  <si>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</si>
  <si>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</si>
  <si>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</si>
  <si>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</si>
  <si>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</si>
  <si>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</si>
  <si>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</si>
  <si>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</si>
  <si>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</si>
  <si>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</si>
  <si>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</si>
  <si>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</si>
  <si>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</si>
  <si>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</si>
  <si>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</si>
  <si>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</si>
  <si>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</si>
  <si>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</si>
  <si>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</si>
  <si>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</si>
  <si>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</si>
  <si>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</si>
  <si>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</si>
  <si>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</si>
  <si>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</si>
  <si>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</si>
  <si>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</si>
  <si>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</si>
  <si>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</si>
  <si>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</si>
  <si>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</si>
  <si>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</si>
  <si>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</si>
  <si>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</si>
  <si>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</si>
  <si>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</si>
  <si>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</si>
  <si>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</si>
  <si>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</si>
  <si>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</si>
  <si>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</si>
  <si>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</si>
  <si>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</si>
  <si>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</si>
  <si>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</si>
  <si>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</si>
  <si>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</si>
  <si>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</si>
  <si>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</si>
  <si>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</si>
  <si>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</si>
  <si>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</si>
  <si>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</si>
  <si>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</si>
  <si>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</si>
  <si>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</si>
  <si>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</si>
  <si>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</si>
  <si>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</si>
  <si>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</si>
  <si>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</si>
  <si>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</si>
  <si>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</si>
  <si>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</si>
  <si>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</si>
  <si>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</si>
  <si>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</si>
  <si>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</si>
  <si>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</si>
  <si>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</si>
  <si>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</si>
  <si>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</si>
  <si>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</si>
  <si>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</si>
  <si>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</si>
  <si>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</si>
  <si>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</si>
  <si>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</si>
  <si>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</si>
  <si>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</si>
  <si>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</si>
  <si>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</si>
  <si>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</si>
  <si>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</si>
  <si>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</si>
  <si>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</si>
  <si>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</si>
  <si>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</si>
  <si>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</si>
  <si>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</si>
  <si>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</si>
  <si>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</si>
  <si>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</si>
  <si>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</si>
  <si>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</si>
  <si>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</si>
  <si>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</si>
  <si>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</si>
  <si>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</si>
  <si>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</si>
  <si>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</si>
  <si>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</si>
  <si>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</si>
  <si>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</si>
  <si>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</si>
  <si>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</si>
  <si>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</si>
  <si>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</si>
  <si>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</si>
  <si>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</si>
  <si>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</si>
  <si>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</si>
  <si>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</si>
  <si>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</si>
  <si>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</si>
  <si>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</si>
  <si>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</si>
  <si>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</si>
  <si>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</si>
  <si>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</si>
  <si>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</si>
  <si>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</si>
  <si>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</si>
  <si>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</si>
  <si>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</si>
  <si>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</si>
  <si>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</si>
  <si>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</si>
  <si>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</si>
  <si>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</si>
  <si>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</si>
  <si>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</si>
  <si>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</si>
  <si>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</si>
  <si>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</si>
  <si>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</si>
  <si>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</si>
  <si>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</si>
  <si>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</si>
  <si>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</si>
  <si>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</si>
  <si>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</si>
  <si>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</si>
  <si>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</si>
  <si>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</si>
  <si>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</si>
  <si>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</si>
  <si>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</si>
  <si>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</si>
  <si>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</si>
  <si>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</si>
  <si>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</si>
  <si>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</si>
  <si>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</si>
  <si>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</si>
  <si>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</si>
  <si>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</si>
  <si>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</si>
  <si>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</si>
  <si>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</si>
  <si>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</si>
  <si>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</si>
  <si>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</si>
  <si>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</si>
  <si>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</si>
  <si>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</si>
  <si>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</si>
  <si>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</si>
  <si>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</si>
  <si>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</si>
  <si>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</si>
  <si>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</si>
  <si>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</si>
  <si>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</si>
  <si>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</si>
  <si>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</si>
  <si>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</si>
  <si>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</si>
  <si>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</si>
  <si>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</si>
  <si>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</si>
  <si>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</si>
  <si>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</si>
  <si>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</si>
  <si>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</si>
  <si>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</si>
  <si>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</si>
  <si>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</si>
  <si>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</si>
  <si>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</si>
  <si>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</si>
  <si>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</si>
  <si>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</si>
  <si>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</si>
  <si>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</si>
  <si>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</si>
  <si>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</si>
  <si>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</si>
  <si>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</si>
  <si>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</si>
  <si>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</si>
  <si>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</si>
  <si>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</si>
  <si>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</si>
  <si>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</si>
  <si>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</si>
  <si>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</si>
  <si>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</si>
  <si>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</si>
  <si>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</si>
  <si>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</si>
  <si>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</si>
  <si>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</si>
  <si>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</si>
  <si>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</si>
  <si>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</si>
  <si>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</si>
  <si>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</si>
  <si>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</si>
  <si>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</si>
  <si>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</si>
  <si>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</si>
  <si>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</si>
  <si>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</si>
  <si>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</si>
  <si>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</si>
  <si>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</si>
  <si>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</si>
  <si>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</si>
  <si>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</si>
  <si>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</si>
  <si>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</si>
  <si>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</si>
  <si>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</si>
  <si>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Target?</t>
  </si>
  <si>
    <t>Type?</t>
  </si>
  <si>
    <t>Growth Rate</t>
  </si>
  <si>
    <t>Total</t>
  </si>
  <si>
    <t xml:space="preserve">2020 Total sales </t>
  </si>
  <si>
    <t xml:space="preserve">Projected 2021 sales </t>
  </si>
  <si>
    <t>Answer A</t>
  </si>
  <si>
    <t>Answer B</t>
  </si>
  <si>
    <t>Answer C</t>
  </si>
  <si>
    <t>Answer D</t>
  </si>
  <si>
    <t>Answer E</t>
  </si>
  <si>
    <t>Answer E (i)</t>
  </si>
  <si>
    <t>Answer F (ii)</t>
  </si>
  <si>
    <t>Answer G (i)</t>
  </si>
  <si>
    <t>Credit Card</t>
  </si>
  <si>
    <t>* Assumed List buyer as &gt; 1 and &lt;= 5)</t>
  </si>
  <si>
    <t>Gender = Female and Product = Health and beauty</t>
  </si>
  <si>
    <t>Answer H</t>
  </si>
  <si>
    <t>Row Labels</t>
  </si>
  <si>
    <t>Grand Total</t>
  </si>
  <si>
    <t>Average of Total</t>
  </si>
  <si>
    <t>Answer I</t>
  </si>
  <si>
    <t>Answer K</t>
  </si>
  <si>
    <t>Answer J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</si>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</sst>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₹&quot;\ #,##0.00"/>
    <numFmt numFmtId="166" formatCode="&quot;₹&quot;\ 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26" borderId="10" xfId="35" applyFont="1" applyBorder="1"/>
    <xf numFmtId="0" fontId="16" fillId="26" borderId="11" xfId="35" applyFont="1" applyBorder="1"/>
    <xf numFmtId="0" fontId="16" fillId="26" borderId="13" xfId="35" applyFont="1" applyBorder="1"/>
    <xf numFmtId="0" fontId="18" fillId="33" borderId="15" xfId="0" applyFont="1" applyFill="1" applyBorder="1"/>
    <xf numFmtId="0" fontId="18" fillId="33" borderId="14" xfId="0" applyFont="1" applyFill="1" applyBorder="1"/>
    <xf numFmtId="0" fontId="19" fillId="0" borderId="0" xfId="0" applyFont="1"/>
    <xf numFmtId="0" fontId="18" fillId="33" borderId="14" xfId="0" applyFont="1" applyFill="1" applyBorder="1" applyAlignment="1">
      <alignment vertical="center"/>
    </xf>
    <xf numFmtId="0" fontId="0" fillId="34" borderId="14" xfId="0" applyFill="1" applyBorder="1"/>
    <xf numFmtId="10" fontId="0" fillId="0" borderId="12" xfId="0" applyNumberFormat="1" applyBorder="1"/>
    <xf numFmtId="164" fontId="0" fillId="34" borderId="14" xfId="0" applyNumberFormat="1" applyFill="1" applyBorder="1"/>
    <xf numFmtId="10" fontId="0" fillId="34" borderId="14" xfId="42" applyNumberFormat="1" applyFont="1" applyFill="1" applyBorder="1"/>
    <xf numFmtId="165" fontId="0" fillId="0" borderId="0" xfId="0" applyNumberFormat="1"/>
    <xf numFmtId="166" fontId="0" fillId="34" borderId="16" xfId="0" applyNumberFormat="1" applyFill="1" applyBorder="1"/>
    <xf numFmtId="166" fontId="0" fillId="34" borderId="14" xfId="0" applyNumberFormat="1" applyFill="1" applyBorder="1"/>
    <xf numFmtId="166" fontId="0" fillId="34" borderId="17" xfId="0" applyNumberFormat="1" applyFill="1" applyBorder="1"/>
    <xf numFmtId="164" fontId="0" fillId="34" borderId="17" xfId="0" applyNumberFormat="1" applyFill="1" applyBorder="1"/>
    <xf numFmtId="0" fontId="16" fillId="0" borderId="0" xfId="0" applyFont="1"/>
    <xf numFmtId="166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/>
    <xf numFmtId="0" fontId="18" fillId="33" borderId="18" xfId="0" applyFont="1" applyFill="1" applyBorder="1" applyAlignment="1">
      <alignment vertical="center"/>
    </xf>
    <xf numFmtId="0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0" fillId="34" borderId="14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itle 2" xfId="43" xr:uid="{00000000-0005-0000-0000-000029000000}"/>
    <cellStyle name="Total" xfId="17" builtinId="25" customBuiltin="1"/>
    <cellStyle name="Warning Text" xfId="14" builtinId="11" customBuiltin="1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HYA" refreshedDate="45872.714179745373" createdVersion="8" refreshedVersion="8" minRefreshableVersion="3" recordCount="1000" xr:uid="{4F6EBC6C-8DC3-400D-9F12-26EEE5088C7B}">
  <cacheSource type="worksheet">
    <worksheetSource ref="A1:N1001" sheet="Data"/>
  </cacheSource>
  <cacheFields count="14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165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otal" numFmtId="165">
      <sharedItems containsSemiMixedTypes="0" containsString="0" containsNumber="1" minValue="10.17" maxValue="993"/>
    </cacheField>
    <cacheField name="Date" numFmtId="14">
      <sharedItems containsSemiMixedTypes="0" containsNonDate="0" containsDate="1" containsString="0" minDate="2020-01-01T00:00:00" maxDate="2020-12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Target?" numFmtId="0">
      <sharedItems/>
    </cacheField>
    <cacheField name="Typ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53-12-6086"/>
    <x v="0"/>
    <x v="0"/>
    <s v="Member"/>
    <s v="Female"/>
    <s v="Sports and travel"/>
    <n v="98.4"/>
    <n v="7"/>
    <n v="688.80000000000007"/>
    <d v="2020-01-01T00:00:00"/>
    <d v="1899-12-30T12:43:00"/>
    <s v="Credit card"/>
    <s v="No"/>
    <s v="Impulsive"/>
  </r>
  <r>
    <s v="866-99-7614"/>
    <x v="1"/>
    <x v="1"/>
    <s v="Normal"/>
    <s v="Male"/>
    <s v="Food and beverages"/>
    <n v="89.2"/>
    <n v="10"/>
    <n v="892"/>
    <d v="2020-01-01T00:00:00"/>
    <d v="1899-12-30T15:42:00"/>
    <s v="Credit card"/>
    <s v="No"/>
    <s v="Impulsive"/>
  </r>
  <r>
    <s v="831-81-6575"/>
    <x v="2"/>
    <x v="2"/>
    <s v="Member"/>
    <s v="Female"/>
    <s v="Electronic accessories"/>
    <n v="75.59"/>
    <n v="9"/>
    <n v="680.31000000000006"/>
    <d v="2020-01-01T00:00:00"/>
    <d v="1899-12-30T11:12:00"/>
    <s v="Cash"/>
    <s v="No"/>
    <s v="Impulsive"/>
  </r>
  <r>
    <s v="466-61-5506"/>
    <x v="2"/>
    <x v="2"/>
    <s v="Member"/>
    <s v="Female"/>
    <s v="Electronic accessories"/>
    <n v="90.7"/>
    <n v="6"/>
    <n v="544.20000000000005"/>
    <d v="2020-01-02T00:00:00"/>
    <d v="1899-12-30T10:52:00"/>
    <s v="Cash"/>
    <s v="No"/>
    <s v="Impulsive"/>
  </r>
  <r>
    <s v="282-35-2475"/>
    <x v="2"/>
    <x v="2"/>
    <s v="Normal"/>
    <s v="Female"/>
    <s v="Sports and travel"/>
    <n v="93.31"/>
    <n v="2"/>
    <n v="186.62"/>
    <d v="2020-01-02T00:00:00"/>
    <d v="1899-12-30T17:53:00"/>
    <s v="Cash"/>
    <s v="No"/>
    <s v="List"/>
  </r>
  <r>
    <s v="636-17-0325"/>
    <x v="2"/>
    <x v="2"/>
    <s v="Normal"/>
    <s v="Male"/>
    <s v="Health and beauty"/>
    <n v="62.57"/>
    <n v="4"/>
    <n v="250.28"/>
    <d v="2020-01-02T00:00:00"/>
    <d v="1899-12-30T18:37:00"/>
    <s v="Cash"/>
    <s v="No"/>
    <s v="List"/>
  </r>
  <r>
    <s v="359-90-3665"/>
    <x v="2"/>
    <x v="2"/>
    <s v="Member"/>
    <s v="Female"/>
    <s v="Fashion accessories"/>
    <n v="18.079999999999998"/>
    <n v="4"/>
    <n v="72.319999999999993"/>
    <d v="2020-01-04T00:00:00"/>
    <d v="1899-12-30T18:03:00"/>
    <s v="Credit card"/>
    <s v="No"/>
    <s v="List"/>
  </r>
  <r>
    <s v="149-61-1929"/>
    <x v="0"/>
    <x v="0"/>
    <s v="Normal"/>
    <s v="Male"/>
    <s v="Sports and travel"/>
    <n v="64.19"/>
    <n v="10"/>
    <n v="641.9"/>
    <d v="2020-01-05T00:00:00"/>
    <d v="1899-12-30T14:08:00"/>
    <s v="Credit card"/>
    <s v="No"/>
    <s v="Impulsive"/>
  </r>
  <r>
    <s v="426-39-2418"/>
    <x v="1"/>
    <x v="1"/>
    <s v="Normal"/>
    <s v="Male"/>
    <s v="Electronic accessories"/>
    <n v="61.41"/>
    <n v="7"/>
    <n v="429.87"/>
    <d v="2020-01-06T00:00:00"/>
    <d v="1899-12-30T10:02:00"/>
    <s v="Cash"/>
    <s v="No"/>
    <s v="Impulsive"/>
  </r>
  <r>
    <s v="868-06-0466"/>
    <x v="0"/>
    <x v="0"/>
    <s v="Member"/>
    <s v="Male"/>
    <s v="Electronic accessories"/>
    <n v="69.58"/>
    <n v="9"/>
    <n v="626.22"/>
    <d v="2020-01-06T00:00:00"/>
    <d v="1899-12-30T19:38:00"/>
    <s v="Credit card"/>
    <s v="No"/>
    <s v="Impulsive"/>
  </r>
  <r>
    <s v="462-78-5240"/>
    <x v="1"/>
    <x v="1"/>
    <s v="Normal"/>
    <s v="Female"/>
    <s v="Electronic accessories"/>
    <n v="26.61"/>
    <n v="2"/>
    <n v="53.22"/>
    <d v="2020-01-07T00:00:00"/>
    <d v="1899-12-30T14:35:00"/>
    <s v="Cash"/>
    <s v="No"/>
    <s v="List"/>
  </r>
  <r>
    <s v="848-62-7243"/>
    <x v="0"/>
    <x v="0"/>
    <s v="Normal"/>
    <s v="Male"/>
    <s v="Health and beauty"/>
    <n v="24.89"/>
    <n v="9"/>
    <n v="224.01"/>
    <d v="2020-01-08T00:00:00"/>
    <d v="1899-12-30T15:36:00"/>
    <s v="Cash"/>
    <s v="No"/>
    <s v="Impulsive"/>
  </r>
  <r>
    <s v="583-72-1480"/>
    <x v="1"/>
    <x v="1"/>
    <s v="Member"/>
    <s v="Male"/>
    <s v="Electronic accessories"/>
    <n v="37.06"/>
    <n v="4"/>
    <n v="148.24"/>
    <d v="2020-01-08T00:00:00"/>
    <d v="1899-12-30T16:24:00"/>
    <s v="Ewallet"/>
    <s v="No"/>
    <s v="List"/>
  </r>
  <r>
    <s v="563-36-9814"/>
    <x v="0"/>
    <x v="0"/>
    <s v="Member"/>
    <s v="Male"/>
    <s v="Electronic accessories"/>
    <n v="76.819999999999993"/>
    <n v="1"/>
    <n v="76.819999999999993"/>
    <d v="2020-01-08T00:00:00"/>
    <d v="1899-12-30T18:27:00"/>
    <s v="Ewallet"/>
    <s v="No"/>
    <s v="Product Specific"/>
  </r>
  <r>
    <s v="755-12-3214"/>
    <x v="1"/>
    <x v="1"/>
    <s v="Member"/>
    <s v="Female"/>
    <s v="Fashion accessories"/>
    <n v="44.22"/>
    <n v="5"/>
    <n v="221.1"/>
    <d v="2020-01-09T00:00:00"/>
    <d v="1899-12-30T17:07:00"/>
    <s v="Credit card"/>
    <s v="No"/>
    <s v="List"/>
  </r>
  <r>
    <s v="435-13-4908"/>
    <x v="0"/>
    <x v="0"/>
    <s v="Member"/>
    <s v="Male"/>
    <s v="Fashion accessories"/>
    <n v="86.68"/>
    <n v="8"/>
    <n v="693.44"/>
    <d v="2020-01-09T00:00:00"/>
    <d v="1899-12-30T18:04:00"/>
    <s v="Credit card"/>
    <s v="No"/>
    <s v="Impulsive"/>
  </r>
  <r>
    <s v="314-23-4520"/>
    <x v="1"/>
    <x v="1"/>
    <s v="Member"/>
    <s v="Male"/>
    <s v="Health and beauty"/>
    <n v="81.23"/>
    <n v="7"/>
    <n v="568.61"/>
    <d v="2020-01-09T00:00:00"/>
    <d v="1899-12-30T20:44:00"/>
    <s v="Cash"/>
    <s v="No"/>
    <s v="Impulsive"/>
  </r>
  <r>
    <s v="866-05-7563"/>
    <x v="2"/>
    <x v="2"/>
    <s v="Member"/>
    <s v="Female"/>
    <s v="Electronic accessories"/>
    <n v="81.400000000000006"/>
    <n v="3"/>
    <n v="244.20000000000002"/>
    <d v="2020-01-10T00:00:00"/>
    <d v="1899-12-30T19:43:00"/>
    <s v="Cash"/>
    <s v="No"/>
    <s v="List"/>
  </r>
  <r>
    <s v="268-03-6164"/>
    <x v="2"/>
    <x v="2"/>
    <s v="Normal"/>
    <s v="Male"/>
    <s v="Health and beauty"/>
    <n v="96.11"/>
    <n v="1"/>
    <n v="96.11"/>
    <d v="2020-01-10T00:00:00"/>
    <d v="1899-12-30T16:28:00"/>
    <s v="Ewallet"/>
    <s v="No"/>
    <s v="Product Specific"/>
  </r>
  <r>
    <s v="234-65-2137"/>
    <x v="1"/>
    <x v="1"/>
    <s v="Normal"/>
    <s v="Male"/>
    <s v="Home and lifestyle"/>
    <n v="95.58"/>
    <n v="10"/>
    <n v="955.8"/>
    <d v="2020-01-11T00:00:00"/>
    <d v="1899-12-30T13:32:00"/>
    <s v="Cash"/>
    <s v="No"/>
    <s v="Impulsive"/>
  </r>
  <r>
    <s v="534-53-3526"/>
    <x v="0"/>
    <x v="0"/>
    <s v="Normal"/>
    <s v="Female"/>
    <s v="Sports and travel"/>
    <n v="94.76"/>
    <n v="4"/>
    <n v="379.04"/>
    <d v="2020-01-11T00:00:00"/>
    <d v="1899-12-30T16:06:00"/>
    <s v="Ewallet"/>
    <s v="No"/>
    <s v="List"/>
  </r>
  <r>
    <s v="505-02-0892"/>
    <x v="2"/>
    <x v="2"/>
    <s v="Member"/>
    <s v="Male"/>
    <s v="Health and beauty"/>
    <n v="42.57"/>
    <n v="8"/>
    <n v="340.56"/>
    <d v="2020-01-12T00:00:00"/>
    <d v="1899-12-30T14:12:00"/>
    <s v="Ewallet"/>
    <s v="No"/>
    <s v="Impulsive"/>
  </r>
  <r>
    <s v="687-47-8271"/>
    <x v="0"/>
    <x v="0"/>
    <s v="Normal"/>
    <s v="Male"/>
    <s v="Fashion accessories"/>
    <n v="98.98"/>
    <n v="10"/>
    <n v="989.80000000000007"/>
    <d v="2020-01-12T00:00:00"/>
    <d v="1899-12-30T16:20:00"/>
    <s v="Credit card"/>
    <s v="No"/>
    <s v="Impulsive"/>
  </r>
  <r>
    <s v="686-41-0932"/>
    <x v="2"/>
    <x v="2"/>
    <s v="Normal"/>
    <s v="Female"/>
    <s v="Fashion accessories"/>
    <n v="34.700000000000003"/>
    <n v="2"/>
    <n v="69.400000000000006"/>
    <d v="2020-01-12T00:00:00"/>
    <d v="1899-12-30T19:48:00"/>
    <s v="Ewallet"/>
    <s v="No"/>
    <s v="List"/>
  </r>
  <r>
    <s v="329-62-1586"/>
    <x v="0"/>
    <x v="0"/>
    <s v="Normal"/>
    <s v="Male"/>
    <s v="Food and beverages"/>
    <n v="54.67"/>
    <n v="3"/>
    <n v="164.01"/>
    <d v="2020-01-13T00:00:00"/>
    <d v="1899-12-30T18:00:00"/>
    <s v="Credit card"/>
    <s v="No"/>
    <s v="List"/>
  </r>
  <r>
    <s v="226-34-0034"/>
    <x v="2"/>
    <x v="2"/>
    <s v="Normal"/>
    <s v="Female"/>
    <s v="Electronic accessories"/>
    <n v="13.78"/>
    <n v="4"/>
    <n v="55.12"/>
    <d v="2020-01-13T00:00:00"/>
    <d v="1899-12-30T11:10:00"/>
    <s v="Ewallet"/>
    <s v="No"/>
    <s v="List"/>
  </r>
  <r>
    <s v="390-80-5128"/>
    <x v="2"/>
    <x v="2"/>
    <s v="Member"/>
    <s v="Female"/>
    <s v="Health and beauty"/>
    <n v="19.149999999999999"/>
    <n v="1"/>
    <n v="19.149999999999999"/>
    <d v="2020-01-14T00:00:00"/>
    <d v="1899-12-30T17:58:00"/>
    <s v="Credit card"/>
    <s v="Yes"/>
    <s v="Product Specific"/>
  </r>
  <r>
    <s v="305-89-2768"/>
    <x v="2"/>
    <x v="2"/>
    <s v="Member"/>
    <s v="Female"/>
    <s v="Home and lifestyle"/>
    <n v="21.9"/>
    <n v="3"/>
    <n v="65.699999999999989"/>
    <d v="2020-01-14T00:00:00"/>
    <d v="1899-12-30T18:43:00"/>
    <s v="Ewallet"/>
    <s v="No"/>
    <s v="List"/>
  </r>
  <r>
    <s v="374-38-5555"/>
    <x v="2"/>
    <x v="2"/>
    <s v="Normal"/>
    <s v="Female"/>
    <s v="Fashion accessories"/>
    <n v="63.71"/>
    <n v="5"/>
    <n v="318.55"/>
    <d v="2020-01-14T00:00:00"/>
    <d v="1899-12-30T19:30:00"/>
    <s v="Ewallet"/>
    <s v="No"/>
    <s v="List"/>
  </r>
  <r>
    <s v="731-81-9469"/>
    <x v="1"/>
    <x v="1"/>
    <s v="Member"/>
    <s v="Female"/>
    <s v="Sports and travel"/>
    <n v="89.8"/>
    <n v="10"/>
    <n v="898"/>
    <d v="2020-01-15T00:00:00"/>
    <d v="1899-12-30T13:00:00"/>
    <s v="Credit card"/>
    <s v="No"/>
    <s v="Impulsive"/>
  </r>
  <r>
    <s v="674-15-9296"/>
    <x v="0"/>
    <x v="0"/>
    <s v="Normal"/>
    <s v="Male"/>
    <s v="Sports and travel"/>
    <n v="37.14"/>
    <n v="5"/>
    <n v="185.7"/>
    <d v="2020-01-15T00:00:00"/>
    <d v="1899-12-30T13:05:00"/>
    <s v="Ewallet"/>
    <s v="No"/>
    <s v="List"/>
  </r>
  <r>
    <s v="827-44-5872"/>
    <x v="2"/>
    <x v="2"/>
    <s v="Member"/>
    <s v="Female"/>
    <s v="Food and beverages"/>
    <n v="54.36"/>
    <n v="10"/>
    <n v="543.6"/>
    <d v="2020-01-15T00:00:00"/>
    <d v="1899-12-30T11:28:00"/>
    <s v="Credit card"/>
    <s v="No"/>
    <s v="Impulsive"/>
  </r>
  <r>
    <s v="399-46-5918"/>
    <x v="1"/>
    <x v="1"/>
    <s v="Normal"/>
    <s v="Female"/>
    <s v="Electronic accessories"/>
    <n v="85.98"/>
    <n v="8"/>
    <n v="687.84"/>
    <d v="2020-01-16T00:00:00"/>
    <d v="1899-12-30T19:01:00"/>
    <s v="Cash"/>
    <s v="No"/>
    <s v="Impulsive"/>
  </r>
  <r>
    <s v="831-07-6050"/>
    <x v="0"/>
    <x v="0"/>
    <s v="Normal"/>
    <s v="Male"/>
    <s v="Electronic accessories"/>
    <n v="32.71"/>
    <n v="5"/>
    <n v="163.55000000000001"/>
    <d v="2020-01-16T00:00:00"/>
    <d v="1899-12-30T11:30:00"/>
    <s v="Credit card"/>
    <s v="No"/>
    <s v="List"/>
  </r>
  <r>
    <s v="868-52-7573"/>
    <x v="2"/>
    <x v="2"/>
    <s v="Normal"/>
    <s v="Female"/>
    <s v="Food and beverages"/>
    <n v="99.69"/>
    <n v="5"/>
    <n v="498.45"/>
    <d v="2020-01-16T00:00:00"/>
    <d v="1899-12-30T12:09:00"/>
    <s v="Cash"/>
    <s v="No"/>
    <s v="List"/>
  </r>
  <r>
    <s v="639-76-1242"/>
    <x v="1"/>
    <x v="1"/>
    <s v="Normal"/>
    <s v="Male"/>
    <s v="Food and beverages"/>
    <n v="40.520000000000003"/>
    <n v="5"/>
    <n v="202.60000000000002"/>
    <d v="2020-01-17T00:00:00"/>
    <d v="1899-12-30T15:19:00"/>
    <s v="Cash"/>
    <s v="No"/>
    <s v="List"/>
  </r>
  <r>
    <s v="767-05-1286"/>
    <x v="1"/>
    <x v="1"/>
    <s v="Member"/>
    <s v="Female"/>
    <s v="Home and lifestyle"/>
    <n v="83.77"/>
    <n v="6"/>
    <n v="502.62"/>
    <d v="2020-01-17T00:00:00"/>
    <d v="1899-12-30T12:10:00"/>
    <s v="Ewallet"/>
    <s v="No"/>
    <s v="Impulsive"/>
  </r>
  <r>
    <s v="528-14-9470"/>
    <x v="0"/>
    <x v="0"/>
    <s v="Member"/>
    <s v="Male"/>
    <s v="Health and beauty"/>
    <n v="91.3"/>
    <n v="1"/>
    <n v="91.3"/>
    <d v="2020-01-17T00:00:00"/>
    <d v="1899-12-30T14:42:00"/>
    <s v="Ewallet"/>
    <s v="No"/>
    <s v="Product Specific"/>
  </r>
  <r>
    <s v="453-33-6436"/>
    <x v="0"/>
    <x v="0"/>
    <s v="Normal"/>
    <s v="Female"/>
    <s v="Home and lifestyle"/>
    <n v="93.12"/>
    <n v="8"/>
    <n v="744.96"/>
    <d v="2020-01-17T00:00:00"/>
    <d v="1899-12-30T10:09:00"/>
    <s v="Cash"/>
    <s v="No"/>
    <s v="Impulsive"/>
  </r>
  <r>
    <s v="449-16-6770"/>
    <x v="0"/>
    <x v="0"/>
    <s v="Normal"/>
    <s v="Male"/>
    <s v="Health and beauty"/>
    <n v="50.79"/>
    <n v="5"/>
    <n v="253.95"/>
    <d v="2020-01-17T00:00:00"/>
    <d v="1899-12-30T14:53:00"/>
    <s v="Credit card"/>
    <s v="No"/>
    <s v="List"/>
  </r>
  <r>
    <s v="389-25-3394"/>
    <x v="1"/>
    <x v="1"/>
    <s v="Normal"/>
    <s v="Male"/>
    <s v="Electronic accessories"/>
    <n v="11.81"/>
    <n v="5"/>
    <n v="59.050000000000004"/>
    <d v="2020-01-18T00:00:00"/>
    <d v="1899-12-30T18:06:00"/>
    <s v="Cash"/>
    <s v="No"/>
    <s v="List"/>
  </r>
  <r>
    <s v="541-08-3113"/>
    <x v="1"/>
    <x v="1"/>
    <s v="Normal"/>
    <s v="Male"/>
    <s v="Food and beverages"/>
    <n v="65.97"/>
    <n v="8"/>
    <n v="527.76"/>
    <d v="2020-01-18T00:00:00"/>
    <d v="1899-12-30T20:29:00"/>
    <s v="Cash"/>
    <s v="No"/>
    <s v="Impulsive"/>
  </r>
  <r>
    <s v="851-98-3555"/>
    <x v="2"/>
    <x v="2"/>
    <s v="Normal"/>
    <s v="Female"/>
    <s v="Health and beauty"/>
    <n v="82.88"/>
    <n v="5"/>
    <n v="414.4"/>
    <d v="2020-01-18T00:00:00"/>
    <d v="1899-12-30T14:08:00"/>
    <s v="Credit card"/>
    <s v="Yes"/>
    <s v="List"/>
  </r>
  <r>
    <s v="192-98-7397"/>
    <x v="1"/>
    <x v="1"/>
    <s v="Normal"/>
    <s v="Male"/>
    <s v="Fashion accessories"/>
    <n v="12.78"/>
    <n v="1"/>
    <n v="12.78"/>
    <d v="2020-01-19T00:00:00"/>
    <d v="1899-12-30T14:11:00"/>
    <s v="Ewallet"/>
    <s v="No"/>
    <s v="Product Specific"/>
  </r>
  <r>
    <s v="339-12-4827"/>
    <x v="2"/>
    <x v="2"/>
    <s v="Member"/>
    <s v="Female"/>
    <s v="Fashion accessories"/>
    <n v="73.959999999999994"/>
    <n v="1"/>
    <n v="73.959999999999994"/>
    <d v="2020-01-19T00:00:00"/>
    <d v="1899-12-30T11:32:00"/>
    <s v="Credit card"/>
    <s v="No"/>
    <s v="Product Specific"/>
  </r>
  <r>
    <s v="642-61-4706"/>
    <x v="2"/>
    <x v="2"/>
    <s v="Member"/>
    <s v="Male"/>
    <s v="Food and beverages"/>
    <n v="93.4"/>
    <n v="2"/>
    <n v="186.8"/>
    <d v="2020-01-19T00:00:00"/>
    <d v="1899-12-30T16:34:00"/>
    <s v="Cash"/>
    <s v="No"/>
    <s v="List"/>
  </r>
  <r>
    <s v="775-72-1988"/>
    <x v="2"/>
    <x v="2"/>
    <s v="Normal"/>
    <s v="Male"/>
    <s v="Home and lifestyle"/>
    <n v="73.28"/>
    <n v="5"/>
    <n v="366.4"/>
    <d v="2020-01-19T00:00:00"/>
    <d v="1899-12-30T15:05:00"/>
    <s v="Ewallet"/>
    <s v="No"/>
    <s v="List"/>
  </r>
  <r>
    <s v="742-04-5161"/>
    <x v="0"/>
    <x v="0"/>
    <s v="Member"/>
    <s v="Male"/>
    <s v="Home and lifestyle"/>
    <n v="72.78"/>
    <n v="10"/>
    <n v="727.8"/>
    <d v="2020-01-20T00:00:00"/>
    <d v="1899-12-30T17:24:00"/>
    <s v="Cash"/>
    <s v="No"/>
    <s v="Impulsive"/>
  </r>
  <r>
    <s v="115-99-4379"/>
    <x v="2"/>
    <x v="2"/>
    <s v="Member"/>
    <s v="Female"/>
    <s v="Fashion accessories"/>
    <n v="54.73"/>
    <n v="7"/>
    <n v="383.10999999999996"/>
    <d v="2020-01-21T00:00:00"/>
    <d v="1899-12-30T19:02:00"/>
    <s v="Credit card"/>
    <s v="No"/>
    <s v="Impulsive"/>
  </r>
  <r>
    <s v="562-12-5430"/>
    <x v="0"/>
    <x v="0"/>
    <s v="Member"/>
    <s v="Female"/>
    <s v="Fashion accessories"/>
    <n v="88.15"/>
    <n v="3"/>
    <n v="264.45000000000005"/>
    <d v="2020-01-21T00:00:00"/>
    <d v="1899-12-30T10:11:00"/>
    <s v="Ewallet"/>
    <s v="No"/>
    <s v="List"/>
  </r>
  <r>
    <s v="846-10-0341"/>
    <x v="0"/>
    <x v="0"/>
    <s v="Normal"/>
    <s v="Female"/>
    <s v="Fashion accessories"/>
    <n v="42.57"/>
    <n v="7"/>
    <n v="297.99"/>
    <d v="2020-01-21T00:00:00"/>
    <d v="1899-12-30T11:51:00"/>
    <s v="Cash"/>
    <s v="No"/>
    <s v="Impulsive"/>
  </r>
  <r>
    <s v="548-46-9322"/>
    <x v="2"/>
    <x v="2"/>
    <s v="Normal"/>
    <s v="Male"/>
    <s v="Food and beverages"/>
    <n v="39.9"/>
    <n v="10"/>
    <n v="399"/>
    <d v="2020-01-22T00:00:00"/>
    <d v="1899-12-30T15:24:00"/>
    <s v="Credit card"/>
    <s v="No"/>
    <s v="Impulsive"/>
  </r>
  <r>
    <s v="487-79-6868"/>
    <x v="2"/>
    <x v="2"/>
    <s v="Member"/>
    <s v="Female"/>
    <s v="Home and lifestyle"/>
    <n v="12.29"/>
    <n v="9"/>
    <n v="110.60999999999999"/>
    <d v="2020-01-22T00:00:00"/>
    <d v="1899-12-30T19:28:00"/>
    <s v="Credit card"/>
    <s v="No"/>
    <s v="Impulsive"/>
  </r>
  <r>
    <s v="672-51-8681"/>
    <x v="1"/>
    <x v="1"/>
    <s v="Member"/>
    <s v="Female"/>
    <s v="Electronic accessories"/>
    <n v="66.650000000000006"/>
    <n v="9"/>
    <n v="599.85"/>
    <d v="2020-01-23T00:00:00"/>
    <d v="1899-12-30T18:19:00"/>
    <s v="Credit card"/>
    <s v="No"/>
    <s v="Impulsive"/>
  </r>
  <r>
    <s v="468-01-2051"/>
    <x v="2"/>
    <x v="2"/>
    <s v="Normal"/>
    <s v="Male"/>
    <s v="Food and beverages"/>
    <n v="62.08"/>
    <n v="7"/>
    <n v="434.56"/>
    <d v="2020-01-23T00:00:00"/>
    <d v="1899-12-30T13:46:00"/>
    <s v="Ewallet"/>
    <s v="No"/>
    <s v="Impulsive"/>
  </r>
  <r>
    <s v="422-29-8786"/>
    <x v="0"/>
    <x v="0"/>
    <s v="Normal"/>
    <s v="Female"/>
    <s v="Home and lifestyle"/>
    <n v="67.09"/>
    <n v="5"/>
    <n v="335.45000000000005"/>
    <d v="2020-01-23T00:00:00"/>
    <d v="1899-12-30T16:47:00"/>
    <s v="Credit card"/>
    <s v="No"/>
    <s v="List"/>
  </r>
  <r>
    <s v="696-90-2548"/>
    <x v="0"/>
    <x v="0"/>
    <s v="Normal"/>
    <s v="Male"/>
    <s v="Sports and travel"/>
    <n v="25.84"/>
    <n v="3"/>
    <n v="77.52"/>
    <d v="2020-01-23T00:00:00"/>
    <d v="1899-12-30T18:55:00"/>
    <s v="Ewallet"/>
    <s v="No"/>
    <s v="List"/>
  </r>
  <r>
    <s v="556-72-8512"/>
    <x v="1"/>
    <x v="1"/>
    <s v="Normal"/>
    <s v="Male"/>
    <s v="Home and lifestyle"/>
    <n v="22.96"/>
    <n v="1"/>
    <n v="22.96"/>
    <d v="2020-01-23T00:00:00"/>
    <d v="1899-12-30T20:47:00"/>
    <s v="Cash"/>
    <s v="No"/>
    <s v="Product Specific"/>
  </r>
  <r>
    <s v="360-39-5055"/>
    <x v="1"/>
    <x v="1"/>
    <s v="Member"/>
    <s v="Male"/>
    <s v="Sports and travel"/>
    <n v="48.91"/>
    <n v="5"/>
    <n v="244.54999999999998"/>
    <d v="2020-01-24T00:00:00"/>
    <d v="1899-12-30T10:17:00"/>
    <s v="Cash"/>
    <s v="No"/>
    <s v="List"/>
  </r>
  <r>
    <s v="630-74-5166"/>
    <x v="0"/>
    <x v="0"/>
    <s v="Normal"/>
    <s v="Male"/>
    <s v="Sports and travel"/>
    <n v="62.13"/>
    <n v="6"/>
    <n v="372.78000000000003"/>
    <d v="2020-01-24T00:00:00"/>
    <d v="1899-12-30T20:19:00"/>
    <s v="Cash"/>
    <s v="No"/>
    <s v="Impulsive"/>
  </r>
  <r>
    <s v="131-70-8179"/>
    <x v="0"/>
    <x v="0"/>
    <s v="Member"/>
    <s v="Female"/>
    <s v="Health and beauty"/>
    <n v="92.09"/>
    <n v="3"/>
    <n v="276.27"/>
    <d v="2020-01-24T00:00:00"/>
    <d v="1899-12-30T16:27:00"/>
    <s v="Cash"/>
    <s v="Yes"/>
    <s v="List"/>
  </r>
  <r>
    <s v="151-33-7434"/>
    <x v="2"/>
    <x v="2"/>
    <s v="Normal"/>
    <s v="Female"/>
    <s v="Food and beverages"/>
    <n v="67.77"/>
    <n v="1"/>
    <n v="67.77"/>
    <d v="2020-01-24T00:00:00"/>
    <d v="1899-12-30T20:43:00"/>
    <s v="Credit card"/>
    <s v="No"/>
    <s v="Product Specific"/>
  </r>
  <r>
    <s v="233-67-5758"/>
    <x v="1"/>
    <x v="1"/>
    <s v="Normal"/>
    <s v="Male"/>
    <s v="Health and beauty"/>
    <n v="40.35"/>
    <n v="1"/>
    <n v="40.35"/>
    <d v="2020-01-24T00:00:00"/>
    <d v="1899-12-30T13:46:00"/>
    <s v="Ewallet"/>
    <s v="No"/>
    <s v="Product Specific"/>
  </r>
  <r>
    <s v="617-15-4209"/>
    <x v="1"/>
    <x v="1"/>
    <s v="Member"/>
    <s v="Male"/>
    <s v="Health and beauty"/>
    <n v="15.37"/>
    <n v="2"/>
    <n v="30.74"/>
    <d v="2020-01-26T00:00:00"/>
    <d v="1899-12-30T19:47:00"/>
    <s v="Cash"/>
    <s v="No"/>
    <s v="List"/>
  </r>
  <r>
    <s v="785-13-7708"/>
    <x v="2"/>
    <x v="2"/>
    <s v="Normal"/>
    <s v="Male"/>
    <s v="Food and beverages"/>
    <n v="73.06"/>
    <n v="7"/>
    <n v="511.42"/>
    <d v="2020-01-26T00:00:00"/>
    <d v="1899-12-30T19:06:00"/>
    <s v="Credit card"/>
    <s v="No"/>
    <s v="Impulsive"/>
  </r>
  <r>
    <s v="667-23-5919"/>
    <x v="0"/>
    <x v="0"/>
    <s v="Member"/>
    <s v="Female"/>
    <s v="Fashion accessories"/>
    <n v="96.7"/>
    <n v="5"/>
    <n v="483.5"/>
    <d v="2020-01-26T00:00:00"/>
    <d v="1899-12-30T12:52:00"/>
    <s v="Ewallet"/>
    <s v="No"/>
    <s v="List"/>
  </r>
  <r>
    <s v="856-22-8149"/>
    <x v="0"/>
    <x v="0"/>
    <s v="Normal"/>
    <s v="Female"/>
    <s v="Home and lifestyle"/>
    <n v="25.29"/>
    <n v="1"/>
    <n v="25.29"/>
    <d v="2020-01-27T00:00:00"/>
    <d v="1899-12-30T10:13:00"/>
    <s v="Ewallet"/>
    <s v="No"/>
    <s v="Product Specific"/>
  </r>
  <r>
    <s v="339-18-7061"/>
    <x v="1"/>
    <x v="1"/>
    <s v="Member"/>
    <s v="Female"/>
    <s v="Fashion accessories"/>
    <n v="92.98"/>
    <n v="2"/>
    <n v="185.96"/>
    <d v="2020-01-27T00:00:00"/>
    <d v="1899-12-30T15:06:00"/>
    <s v="Credit card"/>
    <s v="No"/>
    <s v="List"/>
  </r>
  <r>
    <s v="371-85-5789"/>
    <x v="2"/>
    <x v="2"/>
    <s v="Normal"/>
    <s v="Male"/>
    <s v="Health and beauty"/>
    <n v="87.98"/>
    <n v="3"/>
    <n v="263.94"/>
    <d v="2020-01-28T00:00:00"/>
    <d v="1899-12-30T10:40:00"/>
    <s v="Ewallet"/>
    <s v="No"/>
    <s v="List"/>
  </r>
  <r>
    <s v="280-17-4359"/>
    <x v="1"/>
    <x v="1"/>
    <s v="Member"/>
    <s v="Male"/>
    <s v="Health and beauty"/>
    <n v="90.5"/>
    <n v="10"/>
    <n v="905"/>
    <d v="2020-01-28T00:00:00"/>
    <d v="1899-12-30T13:48:00"/>
    <s v="Cash"/>
    <s v="No"/>
    <s v="Impulsive"/>
  </r>
  <r>
    <s v="126-54-1082"/>
    <x v="0"/>
    <x v="0"/>
    <s v="Member"/>
    <s v="Female"/>
    <s v="Home and lifestyle"/>
    <n v="21.54"/>
    <n v="9"/>
    <n v="193.85999999999999"/>
    <d v="2020-01-28T00:00:00"/>
    <d v="1899-12-30T11:44:00"/>
    <s v="Credit card"/>
    <s v="No"/>
    <s v="Impulsive"/>
  </r>
  <r>
    <s v="534-01-4457"/>
    <x v="0"/>
    <x v="0"/>
    <s v="Normal"/>
    <s v="Male"/>
    <s v="Food and beverages"/>
    <n v="81.709999999999994"/>
    <n v="6"/>
    <n v="490.26"/>
    <d v="2020-01-28T00:00:00"/>
    <d v="1899-12-30T14:36:00"/>
    <s v="Credit card"/>
    <s v="No"/>
    <s v="Impulsive"/>
  </r>
  <r>
    <s v="408-26-9866"/>
    <x v="1"/>
    <x v="1"/>
    <s v="Normal"/>
    <s v="Female"/>
    <s v="Sports and travel"/>
    <n v="73.98"/>
    <n v="7"/>
    <n v="517.86"/>
    <d v="2020-01-28T00:00:00"/>
    <d v="1899-12-30T16:42:00"/>
    <s v="Ewallet"/>
    <s v="No"/>
    <s v="Impulsive"/>
  </r>
  <r>
    <s v="145-94-9061"/>
    <x v="2"/>
    <x v="2"/>
    <s v="Normal"/>
    <s v="Female"/>
    <s v="Food and beverages"/>
    <n v="88.36"/>
    <n v="5"/>
    <n v="441.8"/>
    <d v="2020-01-29T00:00:00"/>
    <d v="1899-12-30T19:48:00"/>
    <s v="Cash"/>
    <s v="No"/>
    <s v="List"/>
  </r>
  <r>
    <s v="554-53-8700"/>
    <x v="1"/>
    <x v="1"/>
    <s v="Member"/>
    <s v="Male"/>
    <s v="Home and lifestyle"/>
    <n v="56.11"/>
    <n v="2"/>
    <n v="112.22"/>
    <d v="2020-01-29T00:00:00"/>
    <d v="1899-12-30T10:11:00"/>
    <s v="Cash"/>
    <s v="No"/>
    <s v="List"/>
  </r>
  <r>
    <s v="287-21-9091"/>
    <x v="0"/>
    <x v="0"/>
    <s v="Normal"/>
    <s v="Male"/>
    <s v="Home and lifestyle"/>
    <n v="74.67"/>
    <n v="9"/>
    <n v="672.03"/>
    <d v="2020-01-29T00:00:00"/>
    <d v="1899-12-30T10:55:00"/>
    <s v="Ewallet"/>
    <s v="No"/>
    <s v="Impulsive"/>
  </r>
  <r>
    <s v="272-27-9238"/>
    <x v="1"/>
    <x v="1"/>
    <s v="Normal"/>
    <s v="Female"/>
    <s v="Food and beverages"/>
    <n v="41.24"/>
    <n v="4"/>
    <n v="164.96"/>
    <d v="2020-01-29T00:00:00"/>
    <d v="1899-12-30T16:23:00"/>
    <s v="Cash"/>
    <s v="No"/>
    <s v="List"/>
  </r>
  <r>
    <s v="596-42-3999"/>
    <x v="2"/>
    <x v="2"/>
    <s v="Normal"/>
    <s v="Male"/>
    <s v="Food and beverages"/>
    <n v="18.22"/>
    <n v="7"/>
    <n v="127.53999999999999"/>
    <d v="2020-01-29T00:00:00"/>
    <d v="1899-12-30T14:04:00"/>
    <s v="Credit card"/>
    <s v="No"/>
    <s v="Impulsive"/>
  </r>
  <r>
    <s v="659-65-8956"/>
    <x v="2"/>
    <x v="2"/>
    <s v="Member"/>
    <s v="Male"/>
    <s v="Fashion accessories"/>
    <n v="51.36"/>
    <n v="1"/>
    <n v="51.36"/>
    <d v="2020-01-30T00:00:00"/>
    <d v="1899-12-30T15:26:00"/>
    <s v="Ewallet"/>
    <s v="No"/>
    <s v="Product Specific"/>
  </r>
  <r>
    <s v="799-71-1548"/>
    <x v="0"/>
    <x v="0"/>
    <s v="Member"/>
    <s v="Male"/>
    <s v="Electronic accessories"/>
    <n v="77.72"/>
    <n v="4"/>
    <n v="310.88"/>
    <d v="2020-01-30T00:00:00"/>
    <d v="1899-12-30T16:11:00"/>
    <s v="Credit card"/>
    <s v="No"/>
    <s v="List"/>
  </r>
  <r>
    <s v="634-97-8956"/>
    <x v="0"/>
    <x v="0"/>
    <s v="Normal"/>
    <s v="Male"/>
    <s v="Food and beverages"/>
    <n v="32.9"/>
    <n v="3"/>
    <n v="98.699999999999989"/>
    <d v="2020-01-30T00:00:00"/>
    <d v="1899-12-30T17:27:00"/>
    <s v="Credit card"/>
    <s v="No"/>
    <s v="List"/>
  </r>
  <r>
    <s v="242-11-3142"/>
    <x v="2"/>
    <x v="2"/>
    <s v="Member"/>
    <s v="Male"/>
    <s v="Fashion accessories"/>
    <n v="83.77"/>
    <n v="2"/>
    <n v="167.54"/>
    <d v="2020-01-30T00:00:00"/>
    <d v="1899-12-30T19:57:00"/>
    <s v="Cash"/>
    <s v="No"/>
    <s v="List"/>
  </r>
  <r>
    <s v="313-66-9943"/>
    <x v="2"/>
    <x v="2"/>
    <s v="Member"/>
    <s v="Female"/>
    <s v="Food and beverages"/>
    <n v="29.15"/>
    <n v="3"/>
    <n v="87.449999999999989"/>
    <d v="2020-01-30T00:00:00"/>
    <d v="1899-12-30T20:29:00"/>
    <s v="Credit card"/>
    <s v="No"/>
    <s v="List"/>
  </r>
  <r>
    <s v="873-95-4984"/>
    <x v="2"/>
    <x v="2"/>
    <s v="Member"/>
    <s v="Female"/>
    <s v="Health and beauty"/>
    <n v="76.900000000000006"/>
    <n v="7"/>
    <n v="538.30000000000007"/>
    <d v="2020-01-31T00:00:00"/>
    <d v="1899-12-30T20:21:00"/>
    <s v="Cash"/>
    <s v="Yes"/>
    <s v="Impulsive"/>
  </r>
  <r>
    <s v="150-89-8043"/>
    <x v="0"/>
    <x v="0"/>
    <s v="Normal"/>
    <s v="Male"/>
    <s v="Sports and travel"/>
    <n v="44.65"/>
    <n v="3"/>
    <n v="133.94999999999999"/>
    <d v="2020-01-31T00:00:00"/>
    <d v="1899-12-30T15:04:00"/>
    <s v="Cash"/>
    <s v="No"/>
    <s v="List"/>
  </r>
  <r>
    <s v="605-83-1050"/>
    <x v="2"/>
    <x v="2"/>
    <s v="Normal"/>
    <s v="Male"/>
    <s v="Fashion accessories"/>
    <n v="27.18"/>
    <n v="2"/>
    <n v="54.36"/>
    <d v="2020-01-31T00:00:00"/>
    <d v="1899-12-30T16:26:00"/>
    <s v="Ewallet"/>
    <s v="No"/>
    <s v="List"/>
  </r>
  <r>
    <s v="503-21-4385"/>
    <x v="2"/>
    <x v="2"/>
    <s v="Member"/>
    <s v="Male"/>
    <s v="Health and beauty"/>
    <n v="39.909999999999997"/>
    <n v="3"/>
    <n v="119.72999999999999"/>
    <d v="2020-02-01T00:00:00"/>
    <d v="1899-12-30T12:40:00"/>
    <s v="Ewallet"/>
    <s v="No"/>
    <s v="List"/>
  </r>
  <r>
    <s v="891-58-8335"/>
    <x v="2"/>
    <x v="2"/>
    <s v="Member"/>
    <s v="Female"/>
    <s v="Sports and travel"/>
    <n v="29.61"/>
    <n v="7"/>
    <n v="207.26999999999998"/>
    <d v="2020-02-02T00:00:00"/>
    <d v="1899-12-30T15:53:00"/>
    <s v="Cash"/>
    <s v="No"/>
    <s v="Impulsive"/>
  </r>
  <r>
    <s v="130-67-4723"/>
    <x v="0"/>
    <x v="0"/>
    <s v="Member"/>
    <s v="Male"/>
    <s v="Food and beverages"/>
    <n v="48.5"/>
    <n v="6"/>
    <n v="291"/>
    <d v="2020-02-02T00:00:00"/>
    <d v="1899-12-30T13:57:00"/>
    <s v="Ewallet"/>
    <s v="No"/>
    <s v="Impulsive"/>
  </r>
  <r>
    <s v="636-48-8204"/>
    <x v="0"/>
    <x v="0"/>
    <s v="Normal"/>
    <s v="Male"/>
    <s v="Electronic accessories"/>
    <n v="34.56"/>
    <n v="5"/>
    <n v="172.8"/>
    <d v="2020-02-03T00:00:00"/>
    <d v="1899-12-30T11:15:00"/>
    <s v="Ewallet"/>
    <s v="No"/>
    <s v="List"/>
  </r>
  <r>
    <s v="237-44-6163"/>
    <x v="0"/>
    <x v="0"/>
    <s v="Normal"/>
    <s v="Male"/>
    <s v="Electronic accessories"/>
    <n v="10.56"/>
    <n v="8"/>
    <n v="84.48"/>
    <d v="2020-02-04T00:00:00"/>
    <d v="1899-12-30T17:43:00"/>
    <s v="Cash"/>
    <s v="No"/>
    <s v="Impulsive"/>
  </r>
  <r>
    <s v="189-98-2939"/>
    <x v="1"/>
    <x v="1"/>
    <s v="Normal"/>
    <s v="Male"/>
    <s v="Fashion accessories"/>
    <n v="78.55"/>
    <n v="9"/>
    <n v="706.94999999999993"/>
    <d v="2020-02-05T00:00:00"/>
    <d v="1899-12-30T13:22:00"/>
    <s v="Cash"/>
    <s v="No"/>
    <s v="Impulsive"/>
  </r>
  <r>
    <s v="746-54-5508"/>
    <x v="0"/>
    <x v="0"/>
    <s v="Normal"/>
    <s v="Male"/>
    <s v="Home and lifestyle"/>
    <n v="21.52"/>
    <n v="6"/>
    <n v="129.12"/>
    <d v="2020-02-05T00:00:00"/>
    <d v="1899-12-30T12:48:00"/>
    <s v="Credit card"/>
    <s v="No"/>
    <s v="Impulsive"/>
  </r>
  <r>
    <s v="153-58-4872"/>
    <x v="1"/>
    <x v="1"/>
    <s v="Member"/>
    <s v="Female"/>
    <s v="Food and beverages"/>
    <n v="74.89"/>
    <n v="4"/>
    <n v="299.56"/>
    <d v="2020-02-05T00:00:00"/>
    <d v="1899-12-30T15:32:00"/>
    <s v="Ewallet"/>
    <s v="No"/>
    <s v="List"/>
  </r>
  <r>
    <s v="800-09-8606"/>
    <x v="0"/>
    <x v="0"/>
    <s v="Member"/>
    <s v="Female"/>
    <s v="Home and lifestyle"/>
    <n v="87.37"/>
    <n v="5"/>
    <n v="436.85"/>
    <d v="2020-02-05T00:00:00"/>
    <d v="1899-12-30T19:45:00"/>
    <s v="Cash"/>
    <s v="No"/>
    <s v="List"/>
  </r>
  <r>
    <s v="825-94-5922"/>
    <x v="2"/>
    <x v="2"/>
    <s v="Normal"/>
    <s v="Male"/>
    <s v="Sports and travel"/>
    <n v="25.31"/>
    <n v="2"/>
    <n v="50.62"/>
    <d v="2020-02-05T00:00:00"/>
    <d v="1899-12-30T19:26:00"/>
    <s v="Ewallet"/>
    <s v="No"/>
    <s v="List"/>
  </r>
  <r>
    <s v="883-69-1285"/>
    <x v="2"/>
    <x v="2"/>
    <s v="Member"/>
    <s v="Male"/>
    <s v="Fashion accessories"/>
    <n v="49.92"/>
    <n v="2"/>
    <n v="99.84"/>
    <d v="2020-02-05T00:00:00"/>
    <d v="1899-12-30T11:55:00"/>
    <s v="Credit card"/>
    <s v="No"/>
    <s v="List"/>
  </r>
  <r>
    <s v="241-72-9525"/>
    <x v="2"/>
    <x v="2"/>
    <s v="Normal"/>
    <s v="Male"/>
    <s v="Sports and travel"/>
    <n v="51.91"/>
    <n v="10"/>
    <n v="519.09999999999991"/>
    <d v="2020-02-06T00:00:00"/>
    <d v="1899-12-30T12:21:00"/>
    <s v="Cash"/>
    <s v="No"/>
    <s v="Impulsive"/>
  </r>
  <r>
    <s v="529-56-3974"/>
    <x v="2"/>
    <x v="2"/>
    <s v="Member"/>
    <s v="Male"/>
    <s v="Electronic accessories"/>
    <n v="25.51"/>
    <n v="4"/>
    <n v="102.04"/>
    <d v="2020-02-07T00:00:00"/>
    <d v="1899-12-30T17:03:00"/>
    <s v="Cash"/>
    <s v="No"/>
    <s v="List"/>
  </r>
  <r>
    <s v="829-34-3910"/>
    <x v="0"/>
    <x v="0"/>
    <s v="Normal"/>
    <s v="Female"/>
    <s v="Health and beauty"/>
    <n v="71.38"/>
    <n v="10"/>
    <n v="713.8"/>
    <d v="2020-02-08T00:00:00"/>
    <d v="1899-12-30T19:21:00"/>
    <s v="Cash"/>
    <s v="Yes"/>
    <s v="Impulsive"/>
  </r>
  <r>
    <s v="268-27-6179"/>
    <x v="2"/>
    <x v="2"/>
    <s v="Member"/>
    <s v="Female"/>
    <s v="Fashion accessories"/>
    <n v="56.47"/>
    <n v="8"/>
    <n v="451.76"/>
    <d v="2020-02-08T00:00:00"/>
    <d v="1899-12-30T14:57:00"/>
    <s v="Ewallet"/>
    <s v="No"/>
    <s v="Impulsive"/>
  </r>
  <r>
    <s v="540-11-4336"/>
    <x v="0"/>
    <x v="0"/>
    <s v="Normal"/>
    <s v="Male"/>
    <s v="Food and beverages"/>
    <n v="24.94"/>
    <n v="9"/>
    <n v="224.46"/>
    <d v="2020-02-08T00:00:00"/>
    <d v="1899-12-30T16:49:00"/>
    <s v="Credit card"/>
    <s v="No"/>
    <s v="Impulsive"/>
  </r>
  <r>
    <s v="843-01-4703"/>
    <x v="2"/>
    <x v="2"/>
    <s v="Member"/>
    <s v="Female"/>
    <s v="Home and lifestyle"/>
    <n v="35.380000000000003"/>
    <n v="9"/>
    <n v="318.42"/>
    <d v="2020-02-08T00:00:00"/>
    <d v="1899-12-30T19:50:00"/>
    <s v="Credit card"/>
    <s v="No"/>
    <s v="Impulsive"/>
  </r>
  <r>
    <s v="138-17-5109"/>
    <x v="0"/>
    <x v="0"/>
    <s v="Member"/>
    <s v="Female"/>
    <s v="Home and lifestyle"/>
    <n v="89.21"/>
    <n v="9"/>
    <n v="802.89"/>
    <d v="2020-02-08T00:00:00"/>
    <d v="1899-12-30T15:42:00"/>
    <s v="Credit card"/>
    <s v="No"/>
    <s v="Impulsive"/>
  </r>
  <r>
    <s v="629-42-4133"/>
    <x v="1"/>
    <x v="1"/>
    <s v="Normal"/>
    <s v="Male"/>
    <s v="Health and beauty"/>
    <n v="21.8"/>
    <n v="8"/>
    <n v="174.4"/>
    <d v="2020-02-08T00:00:00"/>
    <d v="1899-12-30T19:24:00"/>
    <s v="Cash"/>
    <s v="No"/>
    <s v="Impulsive"/>
  </r>
  <r>
    <s v="594-34-4444"/>
    <x v="0"/>
    <x v="0"/>
    <s v="Normal"/>
    <s v="Male"/>
    <s v="Electronic accessories"/>
    <n v="97.16"/>
    <n v="1"/>
    <n v="97.16"/>
    <d v="2020-02-09T00:00:00"/>
    <d v="1899-12-30T20:38:00"/>
    <s v="Ewallet"/>
    <s v="No"/>
    <s v="Product Specific"/>
  </r>
  <r>
    <s v="420-97-3340"/>
    <x v="0"/>
    <x v="0"/>
    <s v="Normal"/>
    <s v="Female"/>
    <s v="Food and beverages"/>
    <n v="71.680000000000007"/>
    <n v="3"/>
    <n v="215.04000000000002"/>
    <d v="2020-02-09T00:00:00"/>
    <d v="1899-12-30T15:30:00"/>
    <s v="Credit card"/>
    <s v="No"/>
    <s v="List"/>
  </r>
  <r>
    <s v="318-81-2368"/>
    <x v="1"/>
    <x v="1"/>
    <s v="Normal"/>
    <s v="Female"/>
    <s v="Electronic accessories"/>
    <n v="46.2"/>
    <n v="1"/>
    <n v="46.2"/>
    <d v="2020-02-09T00:00:00"/>
    <d v="1899-12-30T12:16:00"/>
    <s v="Cash"/>
    <s v="No"/>
    <s v="Product Specific"/>
  </r>
  <r>
    <s v="190-59-3964"/>
    <x v="2"/>
    <x v="2"/>
    <s v="Member"/>
    <s v="Male"/>
    <s v="Food and beverages"/>
    <n v="47.16"/>
    <n v="5"/>
    <n v="235.79999999999998"/>
    <d v="2020-02-09T00:00:00"/>
    <d v="1899-12-30T14:35:00"/>
    <s v="Credit card"/>
    <s v="No"/>
    <s v="List"/>
  </r>
  <r>
    <s v="720-72-2436"/>
    <x v="0"/>
    <x v="0"/>
    <s v="Normal"/>
    <s v="Male"/>
    <s v="Food and beverages"/>
    <n v="66.52"/>
    <n v="4"/>
    <n v="266.08"/>
    <d v="2020-02-09T00:00:00"/>
    <d v="1899-12-30T18:14:00"/>
    <s v="Ewallet"/>
    <s v="No"/>
    <s v="List"/>
  </r>
  <r>
    <s v="727-02-1313"/>
    <x v="0"/>
    <x v="0"/>
    <s v="Member"/>
    <s v="Male"/>
    <s v="Food and beverages"/>
    <n v="31.84"/>
    <n v="1"/>
    <n v="31.84"/>
    <d v="2020-02-09T00:00:00"/>
    <d v="1899-12-30T13:22:00"/>
    <s v="Cash"/>
    <s v="No"/>
    <s v="Product Specific"/>
  </r>
  <r>
    <s v="585-11-6748"/>
    <x v="2"/>
    <x v="2"/>
    <s v="Member"/>
    <s v="Male"/>
    <s v="Sports and travel"/>
    <n v="96.8"/>
    <n v="3"/>
    <n v="290.39999999999998"/>
    <d v="2020-02-10T00:00:00"/>
    <d v="1899-12-30T13:05:00"/>
    <s v="Cash"/>
    <s v="No"/>
    <s v="List"/>
  </r>
  <r>
    <s v="102-77-2261"/>
    <x v="1"/>
    <x v="1"/>
    <s v="Member"/>
    <s v="Male"/>
    <s v="Health and beauty"/>
    <n v="65.31"/>
    <n v="7"/>
    <n v="457.17"/>
    <d v="2020-02-10T00:00:00"/>
    <d v="1899-12-30T18:02:00"/>
    <s v="Credit card"/>
    <s v="No"/>
    <s v="Impulsive"/>
  </r>
  <r>
    <s v="702-72-0487"/>
    <x v="0"/>
    <x v="0"/>
    <s v="Normal"/>
    <s v="Female"/>
    <s v="Electronic accessories"/>
    <n v="46.61"/>
    <n v="2"/>
    <n v="93.22"/>
    <d v="2020-02-10T00:00:00"/>
    <d v="1899-12-30T12:28:00"/>
    <s v="Credit card"/>
    <s v="No"/>
    <s v="List"/>
  </r>
  <r>
    <s v="450-28-2866"/>
    <x v="1"/>
    <x v="1"/>
    <s v="Member"/>
    <s v="Male"/>
    <s v="Food and beverages"/>
    <n v="17.440000000000001"/>
    <n v="5"/>
    <n v="87.2"/>
    <d v="2020-02-11T00:00:00"/>
    <d v="1899-12-30T19:25:00"/>
    <s v="Cash"/>
    <s v="No"/>
    <s v="List"/>
  </r>
  <r>
    <s v="602-80-9671"/>
    <x v="1"/>
    <x v="1"/>
    <s v="Member"/>
    <s v="Female"/>
    <s v="Home and lifestyle"/>
    <n v="15.95"/>
    <n v="6"/>
    <n v="95.699999999999989"/>
    <d v="2020-02-11T00:00:00"/>
    <d v="1899-12-30T17:15:00"/>
    <s v="Credit card"/>
    <s v="No"/>
    <s v="Impulsive"/>
  </r>
  <r>
    <s v="510-79-0415"/>
    <x v="2"/>
    <x v="2"/>
    <s v="Member"/>
    <s v="Female"/>
    <s v="Sports and travel"/>
    <n v="23.08"/>
    <n v="6"/>
    <n v="138.47999999999999"/>
    <d v="2020-02-11T00:00:00"/>
    <d v="1899-12-30T19:20:00"/>
    <s v="Ewallet"/>
    <s v="No"/>
    <s v="Impulsive"/>
  </r>
  <r>
    <s v="451-73-2711"/>
    <x v="1"/>
    <x v="1"/>
    <s v="Normal"/>
    <s v="Male"/>
    <s v="Food and beverages"/>
    <n v="84.83"/>
    <n v="1"/>
    <n v="84.83"/>
    <d v="2020-02-12T00:00:00"/>
    <d v="1899-12-30T15:20:00"/>
    <s v="Ewallet"/>
    <s v="No"/>
    <s v="Product Specific"/>
  </r>
  <r>
    <s v="365-16-4334"/>
    <x v="2"/>
    <x v="2"/>
    <s v="Normal"/>
    <s v="Female"/>
    <s v="Food and beverages"/>
    <n v="26.43"/>
    <n v="8"/>
    <n v="211.44"/>
    <d v="2020-02-12T00:00:00"/>
    <d v="1899-12-30T14:26:00"/>
    <s v="Ewallet"/>
    <s v="No"/>
    <s v="Impulsive"/>
  </r>
  <r>
    <s v="365-64-0515"/>
    <x v="0"/>
    <x v="0"/>
    <s v="Normal"/>
    <s v="Female"/>
    <s v="Electronic accessories"/>
    <n v="46.95"/>
    <n v="5"/>
    <n v="234.75"/>
    <d v="2020-02-13T00:00:00"/>
    <d v="1899-12-30T10:25:00"/>
    <s v="Ewallet"/>
    <s v="No"/>
    <s v="List"/>
  </r>
  <r>
    <s v="574-80-1489"/>
    <x v="2"/>
    <x v="2"/>
    <s v="Member"/>
    <s v="Female"/>
    <s v="Food and beverages"/>
    <n v="62.85"/>
    <n v="4"/>
    <n v="251.4"/>
    <d v="2020-02-13T00:00:00"/>
    <d v="1899-12-30T13:22:00"/>
    <s v="Ewallet"/>
    <s v="No"/>
    <s v="List"/>
  </r>
  <r>
    <s v="616-87-0016"/>
    <x v="2"/>
    <x v="2"/>
    <s v="Normal"/>
    <s v="Male"/>
    <s v="Fashion accessories"/>
    <n v="95.54"/>
    <n v="7"/>
    <n v="668.78000000000009"/>
    <d v="2020-02-14T00:00:00"/>
    <d v="1899-12-30T14:36:00"/>
    <s v="Credit card"/>
    <s v="No"/>
    <s v="Impulsive"/>
  </r>
  <r>
    <s v="549-96-4200"/>
    <x v="1"/>
    <x v="1"/>
    <s v="Member"/>
    <s v="Male"/>
    <s v="Food and beverages"/>
    <n v="17.04"/>
    <n v="4"/>
    <n v="68.16"/>
    <d v="2020-02-14T00:00:00"/>
    <d v="1899-12-30T20:15:00"/>
    <s v="Ewallet"/>
    <s v="No"/>
    <s v="List"/>
  </r>
  <r>
    <s v="582-52-8065"/>
    <x v="2"/>
    <x v="2"/>
    <s v="Normal"/>
    <s v="Female"/>
    <s v="Fashion accessories"/>
    <n v="54.31"/>
    <n v="9"/>
    <n v="488.79"/>
    <d v="2020-02-14T00:00:00"/>
    <d v="1899-12-30T10:49:00"/>
    <s v="Cash"/>
    <s v="No"/>
    <s v="Impulsive"/>
  </r>
  <r>
    <s v="549-03-9315"/>
    <x v="2"/>
    <x v="2"/>
    <s v="Normal"/>
    <s v="Male"/>
    <s v="Fashion accessories"/>
    <n v="94.87"/>
    <n v="8"/>
    <n v="758.96"/>
    <d v="2020-02-15T00:00:00"/>
    <d v="1899-12-30T12:58:00"/>
    <s v="Ewallet"/>
    <s v="No"/>
    <s v="Impulsive"/>
  </r>
  <r>
    <s v="359-94-5395"/>
    <x v="2"/>
    <x v="2"/>
    <s v="Normal"/>
    <s v="Male"/>
    <s v="Health and beauty"/>
    <n v="92.78"/>
    <n v="1"/>
    <n v="92.78"/>
    <d v="2020-02-16T00:00:00"/>
    <d v="1899-12-30T10:50:00"/>
    <s v="Credit card"/>
    <s v="No"/>
    <s v="Product Specific"/>
  </r>
  <r>
    <s v="559-61-5987"/>
    <x v="2"/>
    <x v="2"/>
    <s v="Normal"/>
    <s v="Female"/>
    <s v="Health and beauty"/>
    <n v="17.75"/>
    <n v="1"/>
    <n v="17.75"/>
    <d v="2020-02-16T00:00:00"/>
    <d v="1899-12-30T10:38:00"/>
    <s v="Cash"/>
    <s v="Yes"/>
    <s v="Product Specific"/>
  </r>
  <r>
    <s v="409-49-6995"/>
    <x v="1"/>
    <x v="1"/>
    <s v="Member"/>
    <s v="Female"/>
    <s v="Food and beverages"/>
    <n v="47.27"/>
    <n v="6"/>
    <n v="283.62"/>
    <d v="2020-02-16T00:00:00"/>
    <d v="1899-12-30T10:17:00"/>
    <s v="Cash"/>
    <s v="No"/>
    <s v="Impulsive"/>
  </r>
  <r>
    <s v="118-62-1812"/>
    <x v="1"/>
    <x v="1"/>
    <s v="Member"/>
    <s v="Female"/>
    <s v="Home and lifestyle"/>
    <n v="78.38"/>
    <n v="4"/>
    <n v="313.52"/>
    <d v="2020-02-16T00:00:00"/>
    <d v="1899-12-30T17:56:00"/>
    <s v="Cash"/>
    <s v="No"/>
    <s v="List"/>
  </r>
  <r>
    <s v="857-16-3520"/>
    <x v="0"/>
    <x v="0"/>
    <s v="Member"/>
    <s v="Female"/>
    <s v="Fashion accessories"/>
    <n v="71.459999999999994"/>
    <n v="7"/>
    <n v="500.21999999999997"/>
    <d v="2020-02-17T00:00:00"/>
    <d v="1899-12-30T16:06:00"/>
    <s v="Ewallet"/>
    <s v="No"/>
    <s v="Impulsive"/>
  </r>
  <r>
    <s v="606-80-4905"/>
    <x v="1"/>
    <x v="1"/>
    <s v="Member"/>
    <s v="Female"/>
    <s v="Sports and travel"/>
    <n v="19.149999999999999"/>
    <n v="6"/>
    <n v="114.89999999999999"/>
    <d v="2020-02-18T00:00:00"/>
    <d v="1899-12-30T10:01:00"/>
    <s v="Credit card"/>
    <s v="No"/>
    <s v="Impulsive"/>
  </r>
  <r>
    <s v="888-02-0338"/>
    <x v="0"/>
    <x v="0"/>
    <s v="Normal"/>
    <s v="Male"/>
    <s v="Electronic accessories"/>
    <n v="26.23"/>
    <n v="9"/>
    <n v="236.07"/>
    <d v="2020-02-18T00:00:00"/>
    <d v="1899-12-30T20:24:00"/>
    <s v="Ewallet"/>
    <s v="No"/>
    <s v="Impulsive"/>
  </r>
  <r>
    <s v="226-71-3580"/>
    <x v="1"/>
    <x v="1"/>
    <s v="Normal"/>
    <s v="Female"/>
    <s v="Sports and travel"/>
    <n v="23.75"/>
    <n v="9"/>
    <n v="213.75"/>
    <d v="2020-02-18T00:00:00"/>
    <d v="1899-12-30T12:02:00"/>
    <s v="Cash"/>
    <s v="No"/>
    <s v="Impulsive"/>
  </r>
  <r>
    <s v="149-15-7606"/>
    <x v="2"/>
    <x v="2"/>
    <s v="Member"/>
    <s v="Male"/>
    <s v="Sports and travel"/>
    <n v="37.32"/>
    <n v="9"/>
    <n v="335.88"/>
    <d v="2020-02-19T00:00:00"/>
    <d v="1899-12-30T15:31:00"/>
    <s v="Ewallet"/>
    <s v="No"/>
    <s v="Impulsive"/>
  </r>
  <r>
    <s v="133-77-3154"/>
    <x v="2"/>
    <x v="2"/>
    <s v="Member"/>
    <s v="Male"/>
    <s v="Fashion accessories"/>
    <n v="60.18"/>
    <n v="4"/>
    <n v="240.72"/>
    <d v="2020-02-20T00:00:00"/>
    <d v="1899-12-30T18:04:00"/>
    <s v="Credit card"/>
    <s v="No"/>
    <s v="List"/>
  </r>
  <r>
    <s v="689-05-1884"/>
    <x v="0"/>
    <x v="0"/>
    <s v="Member"/>
    <s v="Male"/>
    <s v="Health and beauty"/>
    <n v="48.63"/>
    <n v="10"/>
    <n v="486.3"/>
    <d v="2020-02-20T00:00:00"/>
    <d v="1899-12-30T12:44:00"/>
    <s v="Cash"/>
    <s v="No"/>
    <s v="Impulsive"/>
  </r>
  <r>
    <s v="707-32-7409"/>
    <x v="2"/>
    <x v="2"/>
    <s v="Member"/>
    <s v="Female"/>
    <s v="Sports and travel"/>
    <n v="95.54"/>
    <n v="4"/>
    <n v="382.16"/>
    <d v="2020-02-20T00:00:00"/>
    <d v="1899-12-30T11:58:00"/>
    <s v="Ewallet"/>
    <s v="No"/>
    <s v="List"/>
  </r>
  <r>
    <s v="869-11-3082"/>
    <x v="2"/>
    <x v="2"/>
    <s v="Member"/>
    <s v="Male"/>
    <s v="Health and beauty"/>
    <n v="96.16"/>
    <n v="4"/>
    <n v="384.64"/>
    <d v="2020-02-20T00:00:00"/>
    <d v="1899-12-30T20:03:00"/>
    <s v="Credit card"/>
    <s v="No"/>
    <s v="List"/>
  </r>
  <r>
    <s v="862-59-8517"/>
    <x v="1"/>
    <x v="1"/>
    <s v="Normal"/>
    <s v="Female"/>
    <s v="Food and beverages"/>
    <n v="90.24"/>
    <n v="6"/>
    <n v="541.43999999999994"/>
    <d v="2020-02-21T00:00:00"/>
    <d v="1899-12-30T11:17:00"/>
    <s v="Cash"/>
    <s v="No"/>
    <s v="Impulsive"/>
  </r>
  <r>
    <s v="592-46-1692"/>
    <x v="1"/>
    <x v="1"/>
    <s v="Member"/>
    <s v="Female"/>
    <s v="Food and beverages"/>
    <n v="36.770000000000003"/>
    <n v="7"/>
    <n v="257.39000000000004"/>
    <d v="2020-02-21T00:00:00"/>
    <d v="1899-12-30T20:10:00"/>
    <s v="Cash"/>
    <s v="No"/>
    <s v="Impulsive"/>
  </r>
  <r>
    <s v="233-34-0817"/>
    <x v="1"/>
    <x v="1"/>
    <s v="Member"/>
    <s v="Female"/>
    <s v="Electronic accessories"/>
    <n v="98.84"/>
    <n v="1"/>
    <n v="98.84"/>
    <d v="2020-02-23T00:00:00"/>
    <d v="1899-12-30T11:21:00"/>
    <s v="Cash"/>
    <s v="No"/>
    <s v="Product Specific"/>
  </r>
  <r>
    <s v="734-91-1155"/>
    <x v="2"/>
    <x v="2"/>
    <s v="Normal"/>
    <s v="Female"/>
    <s v="Electronic accessories"/>
    <n v="45.71"/>
    <n v="3"/>
    <n v="137.13"/>
    <d v="2020-02-23T00:00:00"/>
    <d v="1899-12-30T10:34:00"/>
    <s v="Credit card"/>
    <s v="No"/>
    <s v="List"/>
  </r>
  <r>
    <s v="124-31-1458"/>
    <x v="0"/>
    <x v="0"/>
    <s v="Member"/>
    <s v="Female"/>
    <s v="Electronic accessories"/>
    <n v="79.59"/>
    <n v="3"/>
    <n v="238.77"/>
    <d v="2020-02-23T00:00:00"/>
    <d v="1899-12-30T14:30:00"/>
    <s v="Cash"/>
    <s v="No"/>
    <s v="List"/>
  </r>
  <r>
    <s v="232-11-3025"/>
    <x v="0"/>
    <x v="0"/>
    <s v="Normal"/>
    <s v="Male"/>
    <s v="Sports and travel"/>
    <n v="78.77"/>
    <n v="10"/>
    <n v="787.69999999999993"/>
    <d v="2020-02-24T00:00:00"/>
    <d v="1899-12-30T10:04:00"/>
    <s v="Cash"/>
    <s v="No"/>
    <s v="Impulsive"/>
  </r>
  <r>
    <s v="796-12-2025"/>
    <x v="1"/>
    <x v="1"/>
    <s v="Normal"/>
    <s v="Male"/>
    <s v="Fashion accessories"/>
    <n v="62.12"/>
    <n v="10"/>
    <n v="621.19999999999993"/>
    <d v="2020-02-24T00:00:00"/>
    <d v="1899-12-30T16:19:00"/>
    <s v="Cash"/>
    <s v="No"/>
    <s v="Impulsive"/>
  </r>
  <r>
    <s v="816-72-8853"/>
    <x v="0"/>
    <x v="0"/>
    <s v="Member"/>
    <s v="Female"/>
    <s v="Sports and travel"/>
    <n v="27.93"/>
    <n v="5"/>
    <n v="139.65"/>
    <d v="2020-02-24T00:00:00"/>
    <d v="1899-12-30T15:48:00"/>
    <s v="Cash"/>
    <s v="No"/>
    <s v="List"/>
  </r>
  <r>
    <s v="767-54-1907"/>
    <x v="2"/>
    <x v="2"/>
    <s v="Member"/>
    <s v="Female"/>
    <s v="Fashion accessories"/>
    <n v="29.56"/>
    <n v="5"/>
    <n v="147.79999999999998"/>
    <d v="2020-02-25T00:00:00"/>
    <d v="1899-12-30T16:59:00"/>
    <s v="Cash"/>
    <s v="No"/>
    <s v="List"/>
  </r>
  <r>
    <s v="355-53-5943"/>
    <x v="0"/>
    <x v="0"/>
    <s v="Member"/>
    <s v="Female"/>
    <s v="Electronic accessories"/>
    <n v="68.84"/>
    <n v="6"/>
    <n v="413.04"/>
    <d v="2020-02-26T00:00:00"/>
    <d v="1899-12-30T14:36:00"/>
    <s v="Ewallet"/>
    <s v="No"/>
    <s v="Impulsive"/>
  </r>
  <r>
    <s v="651-61-0874"/>
    <x v="1"/>
    <x v="1"/>
    <s v="Normal"/>
    <s v="Male"/>
    <s v="Home and lifestyle"/>
    <n v="46.22"/>
    <n v="4"/>
    <n v="184.88"/>
    <d v="2020-02-26T00:00:00"/>
    <d v="1899-12-30T20:04:00"/>
    <s v="Credit card"/>
    <s v="No"/>
    <s v="List"/>
  </r>
  <r>
    <s v="347-56-2442"/>
    <x v="0"/>
    <x v="0"/>
    <s v="Normal"/>
    <s v="Male"/>
    <s v="Home and lifestyle"/>
    <n v="65.819999999999993"/>
    <n v="1"/>
    <n v="65.819999999999993"/>
    <d v="2020-02-26T00:00:00"/>
    <d v="1899-12-30T15:33:00"/>
    <s v="Cash"/>
    <s v="No"/>
    <s v="Product Specific"/>
  </r>
  <r>
    <s v="595-11-5460"/>
    <x v="0"/>
    <x v="0"/>
    <s v="Normal"/>
    <s v="Male"/>
    <s v="Health and beauty"/>
    <n v="96.58"/>
    <n v="2"/>
    <n v="193.16"/>
    <d v="2020-02-27T00:00:00"/>
    <d v="1899-12-30T10:12:00"/>
    <s v="Credit card"/>
    <s v="No"/>
    <s v="List"/>
  </r>
  <r>
    <s v="480-63-2856"/>
    <x v="1"/>
    <x v="1"/>
    <s v="Normal"/>
    <s v="Male"/>
    <s v="Food and beverages"/>
    <n v="19.25"/>
    <n v="8"/>
    <n v="154"/>
    <d v="2020-02-27T00:00:00"/>
    <d v="1899-12-30T18:37:00"/>
    <s v="Ewallet"/>
    <s v="No"/>
    <s v="Impulsive"/>
  </r>
  <r>
    <s v="704-48-3927"/>
    <x v="0"/>
    <x v="0"/>
    <s v="Member"/>
    <s v="Male"/>
    <s v="Electronic accessories"/>
    <n v="88.67"/>
    <n v="10"/>
    <n v="886.7"/>
    <d v="2020-02-27T00:00:00"/>
    <d v="1899-12-30T14:50:00"/>
    <s v="Ewallet"/>
    <s v="No"/>
    <s v="Impulsive"/>
  </r>
  <r>
    <s v="459-50-7686"/>
    <x v="0"/>
    <x v="0"/>
    <s v="Normal"/>
    <s v="Female"/>
    <s v="Electronic accessories"/>
    <n v="23.46"/>
    <n v="6"/>
    <n v="140.76"/>
    <d v="2020-02-27T00:00:00"/>
    <d v="1899-12-30T19:14:00"/>
    <s v="Ewallet"/>
    <s v="No"/>
    <s v="Impulsive"/>
  </r>
  <r>
    <s v="862-17-9201"/>
    <x v="2"/>
    <x v="2"/>
    <s v="Normal"/>
    <s v="Female"/>
    <s v="Food and beverages"/>
    <n v="84.05"/>
    <n v="6"/>
    <n v="504.29999999999995"/>
    <d v="2020-02-27T00:00:00"/>
    <d v="1899-12-30T10:48:00"/>
    <s v="Credit card"/>
    <s v="No"/>
    <s v="Impulsive"/>
  </r>
  <r>
    <s v="533-66-5566"/>
    <x v="2"/>
    <x v="2"/>
    <s v="Normal"/>
    <s v="Female"/>
    <s v="Home and lifestyle"/>
    <n v="51.07"/>
    <n v="7"/>
    <n v="357.49"/>
    <d v="2020-02-28T00:00:00"/>
    <d v="1899-12-30T11:42:00"/>
    <s v="Cash"/>
    <s v="No"/>
    <s v="Impulsive"/>
  </r>
  <r>
    <s v="525-88-7307"/>
    <x v="2"/>
    <x v="2"/>
    <s v="Member"/>
    <s v="Male"/>
    <s v="Sports and travel"/>
    <n v="75.819999999999993"/>
    <n v="1"/>
    <n v="75.819999999999993"/>
    <d v="2020-03-01T00:00:00"/>
    <d v="1899-12-30T13:19:00"/>
    <s v="Cash"/>
    <s v="No"/>
    <s v="Product Specific"/>
  </r>
  <r>
    <s v="830-58-2383"/>
    <x v="2"/>
    <x v="2"/>
    <s v="Normal"/>
    <s v="Male"/>
    <s v="Home and lifestyle"/>
    <n v="31.75"/>
    <n v="4"/>
    <n v="127"/>
    <d v="2020-03-01T00:00:00"/>
    <d v="1899-12-30T15:26:00"/>
    <s v="Cash"/>
    <s v="No"/>
    <s v="List"/>
  </r>
  <r>
    <s v="760-53-9233"/>
    <x v="0"/>
    <x v="0"/>
    <s v="Member"/>
    <s v="Male"/>
    <s v="Fashion accessories"/>
    <n v="41.28"/>
    <n v="3"/>
    <n v="123.84"/>
    <d v="2020-03-01T00:00:00"/>
    <d v="1899-12-30T18:37:00"/>
    <s v="Credit card"/>
    <s v="No"/>
    <s v="List"/>
  </r>
  <r>
    <s v="725-54-0677"/>
    <x v="1"/>
    <x v="1"/>
    <s v="Member"/>
    <s v="Male"/>
    <s v="Health and beauty"/>
    <n v="85.6"/>
    <n v="7"/>
    <n v="599.19999999999993"/>
    <d v="2020-03-01T00:00:00"/>
    <d v="1899-12-30T13:50:00"/>
    <s v="Cash"/>
    <s v="No"/>
    <s v="Impulsive"/>
  </r>
  <r>
    <s v="636-98-3364"/>
    <x v="2"/>
    <x v="2"/>
    <s v="Member"/>
    <s v="Female"/>
    <s v="Electronic accessories"/>
    <n v="26.26"/>
    <n v="3"/>
    <n v="78.78"/>
    <d v="2020-03-01T00:00:00"/>
    <d v="1899-12-30T12:36:00"/>
    <s v="Ewallet"/>
    <s v="No"/>
    <s v="List"/>
  </r>
  <r>
    <s v="802-70-5316"/>
    <x v="0"/>
    <x v="0"/>
    <s v="Member"/>
    <s v="Female"/>
    <s v="Sports and travel"/>
    <n v="92.13"/>
    <n v="6"/>
    <n v="552.78"/>
    <d v="2020-03-02T00:00:00"/>
    <d v="1899-12-30T20:34:00"/>
    <s v="Cash"/>
    <s v="No"/>
    <s v="Impulsive"/>
  </r>
  <r>
    <s v="808-65-0703"/>
    <x v="1"/>
    <x v="1"/>
    <s v="Normal"/>
    <s v="Male"/>
    <s v="Home and lifestyle"/>
    <n v="35.47"/>
    <n v="4"/>
    <n v="141.88"/>
    <d v="2020-03-02T00:00:00"/>
    <d v="1899-12-30T17:22:00"/>
    <s v="Credit card"/>
    <s v="No"/>
    <s v="List"/>
  </r>
  <r>
    <s v="735-06-4124"/>
    <x v="1"/>
    <x v="1"/>
    <s v="Normal"/>
    <s v="Male"/>
    <s v="Food and beverages"/>
    <n v="48.61"/>
    <n v="1"/>
    <n v="48.61"/>
    <d v="2020-03-02T00:00:00"/>
    <d v="1899-12-30T15:31:00"/>
    <s v="Cash"/>
    <s v="No"/>
    <s v="Product Specific"/>
  </r>
  <r>
    <s v="559-98-9873"/>
    <x v="0"/>
    <x v="0"/>
    <s v="Member"/>
    <s v="Female"/>
    <s v="Fashion accessories"/>
    <n v="53.65"/>
    <n v="7"/>
    <n v="375.55"/>
    <d v="2020-03-02T00:00:00"/>
    <d v="1899-12-30T12:56:00"/>
    <s v="Ewallet"/>
    <s v="No"/>
    <s v="Impulsive"/>
  </r>
  <r>
    <s v="188-55-0967"/>
    <x v="2"/>
    <x v="2"/>
    <s v="Member"/>
    <s v="Male"/>
    <s v="Health and beauty"/>
    <n v="66.47"/>
    <n v="10"/>
    <n v="664.7"/>
    <d v="2020-03-02T00:00:00"/>
    <d v="1899-12-30T15:01:00"/>
    <s v="Credit card"/>
    <s v="No"/>
    <s v="Impulsive"/>
  </r>
  <r>
    <s v="658-66-3967"/>
    <x v="1"/>
    <x v="1"/>
    <s v="Normal"/>
    <s v="Male"/>
    <s v="Health and beauty"/>
    <n v="53.19"/>
    <n v="7"/>
    <n v="372.33"/>
    <d v="2020-03-02T00:00:00"/>
    <d v="1899-12-30T15:42:00"/>
    <s v="Ewallet"/>
    <s v="No"/>
    <s v="Impulsive"/>
  </r>
  <r>
    <s v="549-84-7482"/>
    <x v="2"/>
    <x v="2"/>
    <s v="Normal"/>
    <s v="Female"/>
    <s v="Sports and travel"/>
    <n v="90.28"/>
    <n v="9"/>
    <n v="812.52"/>
    <d v="2020-03-03T00:00:00"/>
    <d v="1899-12-30T11:15:00"/>
    <s v="Ewallet"/>
    <s v="No"/>
    <s v="Impulsive"/>
  </r>
  <r>
    <s v="315-22-5665"/>
    <x v="1"/>
    <x v="1"/>
    <s v="Normal"/>
    <s v="Female"/>
    <s v="Home and lifestyle"/>
    <n v="73.56"/>
    <n v="10"/>
    <n v="735.6"/>
    <d v="2020-03-04T00:00:00"/>
    <d v="1899-12-30T11:38:00"/>
    <s v="Ewallet"/>
    <s v="No"/>
    <s v="Impulsive"/>
  </r>
  <r>
    <s v="320-85-2052"/>
    <x v="2"/>
    <x v="2"/>
    <s v="Normal"/>
    <s v="Female"/>
    <s v="Sports and travel"/>
    <n v="34.81"/>
    <n v="1"/>
    <n v="34.81"/>
    <d v="2020-03-04T00:00:00"/>
    <d v="1899-12-30T10:11:00"/>
    <s v="Credit card"/>
    <s v="No"/>
    <s v="Product Specific"/>
  </r>
  <r>
    <s v="439-54-7422"/>
    <x v="0"/>
    <x v="0"/>
    <s v="Normal"/>
    <s v="Female"/>
    <s v="Electronic accessories"/>
    <n v="51.19"/>
    <n v="4"/>
    <n v="204.76"/>
    <d v="2020-03-05T00:00:00"/>
    <d v="1899-12-30T17:15:00"/>
    <s v="Credit card"/>
    <s v="No"/>
    <s v="List"/>
  </r>
  <r>
    <s v="239-48-4278"/>
    <x v="0"/>
    <x v="0"/>
    <s v="Member"/>
    <s v="Male"/>
    <s v="Food and beverages"/>
    <n v="10.130000000000001"/>
    <n v="7"/>
    <n v="70.910000000000011"/>
    <d v="2020-03-05T00:00:00"/>
    <d v="1899-12-30T19:35:00"/>
    <s v="Ewallet"/>
    <s v="No"/>
    <s v="Impulsive"/>
  </r>
  <r>
    <s v="590-83-4591"/>
    <x v="2"/>
    <x v="2"/>
    <s v="Member"/>
    <s v="Male"/>
    <s v="Electronic accessories"/>
    <n v="87.45"/>
    <n v="6"/>
    <n v="524.70000000000005"/>
    <d v="2020-03-06T00:00:00"/>
    <d v="1899-12-30T14:40:00"/>
    <s v="Credit card"/>
    <s v="No"/>
    <s v="Impulsive"/>
  </r>
  <r>
    <s v="238-49-0436"/>
    <x v="0"/>
    <x v="0"/>
    <s v="Normal"/>
    <s v="Male"/>
    <s v="Health and beauty"/>
    <n v="32.46"/>
    <n v="8"/>
    <n v="259.68"/>
    <d v="2020-03-07T00:00:00"/>
    <d v="1899-12-30T13:48:00"/>
    <s v="Credit card"/>
    <s v="No"/>
    <s v="Impulsive"/>
  </r>
  <r>
    <s v="379-17-6588"/>
    <x v="1"/>
    <x v="1"/>
    <s v="Normal"/>
    <s v="Male"/>
    <s v="Fashion accessories"/>
    <n v="59.61"/>
    <n v="10"/>
    <n v="596.1"/>
    <d v="2020-03-07T00:00:00"/>
    <d v="1899-12-30T11:07:00"/>
    <s v="Cash"/>
    <s v="No"/>
    <s v="Impulsive"/>
  </r>
  <r>
    <s v="366-43-6862"/>
    <x v="2"/>
    <x v="2"/>
    <s v="Normal"/>
    <s v="Male"/>
    <s v="Electronic accessories"/>
    <n v="52.89"/>
    <n v="4"/>
    <n v="211.56"/>
    <d v="2020-03-08T00:00:00"/>
    <d v="1899-12-30T16:32:00"/>
    <s v="Ewallet"/>
    <s v="No"/>
    <s v="List"/>
  </r>
  <r>
    <s v="851-28-6367"/>
    <x v="0"/>
    <x v="0"/>
    <s v="Member"/>
    <s v="Male"/>
    <s v="Sports and travel"/>
    <n v="15.5"/>
    <n v="10"/>
    <n v="155"/>
    <d v="2020-03-09T00:00:00"/>
    <d v="1899-12-30T10:55:00"/>
    <s v="Ewallet"/>
    <s v="No"/>
    <s v="Impulsive"/>
  </r>
  <r>
    <s v="340-21-9136"/>
    <x v="0"/>
    <x v="0"/>
    <s v="Member"/>
    <s v="Female"/>
    <s v="Sports and travel"/>
    <n v="40.049999999999997"/>
    <n v="4"/>
    <n v="160.19999999999999"/>
    <d v="2020-03-09T00:00:00"/>
    <d v="1899-12-30T11:40:00"/>
    <s v="Cash"/>
    <s v="No"/>
    <s v="List"/>
  </r>
  <r>
    <s v="272-65-1806"/>
    <x v="0"/>
    <x v="0"/>
    <s v="Normal"/>
    <s v="Female"/>
    <s v="Electronic accessories"/>
    <n v="60.88"/>
    <n v="9"/>
    <n v="547.92000000000007"/>
    <d v="2020-03-10T00:00:00"/>
    <d v="1899-12-30T17:17:00"/>
    <s v="Ewallet"/>
    <s v="No"/>
    <s v="Impulsive"/>
  </r>
  <r>
    <s v="796-32-9050"/>
    <x v="0"/>
    <x v="0"/>
    <s v="Normal"/>
    <s v="Male"/>
    <s v="Food and beverages"/>
    <n v="51.28"/>
    <n v="6"/>
    <n v="307.68"/>
    <d v="2020-03-10T00:00:00"/>
    <d v="1899-12-30T16:31:00"/>
    <s v="Cash"/>
    <s v="No"/>
    <s v="Impulsive"/>
  </r>
  <r>
    <s v="374-17-3652"/>
    <x v="2"/>
    <x v="2"/>
    <s v="Member"/>
    <s v="Female"/>
    <s v="Food and beverages"/>
    <n v="42.82"/>
    <n v="9"/>
    <n v="385.38"/>
    <d v="2020-03-10T00:00:00"/>
    <d v="1899-12-30T15:26:00"/>
    <s v="Credit card"/>
    <s v="No"/>
    <s v="Impulsive"/>
  </r>
  <r>
    <s v="244-08-0162"/>
    <x v="2"/>
    <x v="2"/>
    <s v="Normal"/>
    <s v="Female"/>
    <s v="Health and beauty"/>
    <n v="34.21"/>
    <n v="10"/>
    <n v="342.1"/>
    <d v="2020-03-10T00:00:00"/>
    <d v="1899-12-30T13:00:00"/>
    <s v="Cash"/>
    <s v="Yes"/>
    <s v="Impulsive"/>
  </r>
  <r>
    <s v="327-40-9673"/>
    <x v="2"/>
    <x v="2"/>
    <s v="Member"/>
    <s v="Male"/>
    <s v="Sports and travel"/>
    <n v="72.599999999999994"/>
    <n v="6"/>
    <n v="435.59999999999997"/>
    <d v="2020-03-10T00:00:00"/>
    <d v="1899-12-30T19:51:00"/>
    <s v="Cash"/>
    <s v="No"/>
    <s v="Impulsive"/>
  </r>
  <r>
    <s v="746-04-1077"/>
    <x v="2"/>
    <x v="2"/>
    <s v="Member"/>
    <s v="Female"/>
    <s v="Food and beverages"/>
    <n v="84.63"/>
    <n v="10"/>
    <n v="846.3"/>
    <d v="2020-03-10T00:00:00"/>
    <d v="1899-12-30T11:36:00"/>
    <s v="Credit card"/>
    <s v="No"/>
    <s v="Impulsive"/>
  </r>
  <r>
    <s v="873-51-0671"/>
    <x v="0"/>
    <x v="0"/>
    <s v="Member"/>
    <s v="Female"/>
    <s v="Sports and travel"/>
    <n v="21.98"/>
    <n v="7"/>
    <n v="153.86000000000001"/>
    <d v="2020-03-11T00:00:00"/>
    <d v="1899-12-30T16:42:00"/>
    <s v="Ewallet"/>
    <s v="No"/>
    <s v="Impulsive"/>
  </r>
  <r>
    <s v="376-56-3573"/>
    <x v="1"/>
    <x v="1"/>
    <s v="Normal"/>
    <s v="Female"/>
    <s v="Fashion accessories"/>
    <n v="95.42"/>
    <n v="4"/>
    <n v="381.68"/>
    <d v="2020-03-11T00:00:00"/>
    <d v="1899-12-30T13:23:00"/>
    <s v="Ewallet"/>
    <s v="No"/>
    <s v="List"/>
  </r>
  <r>
    <s v="573-98-8548"/>
    <x v="1"/>
    <x v="1"/>
    <s v="Member"/>
    <s v="Female"/>
    <s v="Fashion accessories"/>
    <n v="31.9"/>
    <n v="1"/>
    <n v="31.9"/>
    <d v="2020-03-11T00:00:00"/>
    <d v="1899-12-30T12:40:00"/>
    <s v="Ewallet"/>
    <s v="No"/>
    <s v="Product Specific"/>
  </r>
  <r>
    <s v="609-81-8548"/>
    <x v="0"/>
    <x v="0"/>
    <s v="Member"/>
    <s v="Female"/>
    <s v="Home and lifestyle"/>
    <n v="37.44"/>
    <n v="6"/>
    <n v="224.64"/>
    <d v="2020-03-11T00:00:00"/>
    <d v="1899-12-30T13:55:00"/>
    <s v="Credit card"/>
    <s v="No"/>
    <s v="Impulsive"/>
  </r>
  <r>
    <s v="491-38-3499"/>
    <x v="0"/>
    <x v="0"/>
    <s v="Member"/>
    <s v="Male"/>
    <s v="Fashion accessories"/>
    <n v="55.45"/>
    <n v="1"/>
    <n v="55.45"/>
    <d v="2020-03-11T00:00:00"/>
    <d v="1899-12-30T17:46:00"/>
    <s v="Credit card"/>
    <s v="No"/>
    <s v="Product Specific"/>
  </r>
  <r>
    <s v="538-22-0304"/>
    <x v="1"/>
    <x v="1"/>
    <s v="Normal"/>
    <s v="Male"/>
    <s v="Electronic accessories"/>
    <n v="64.95"/>
    <n v="10"/>
    <n v="649.5"/>
    <d v="2020-03-11T00:00:00"/>
    <d v="1899-12-30T18:27:00"/>
    <s v="Cash"/>
    <s v="No"/>
    <s v="Impulsive"/>
  </r>
  <r>
    <s v="541-48-8554"/>
    <x v="0"/>
    <x v="0"/>
    <s v="Normal"/>
    <s v="Male"/>
    <s v="Sports and travel"/>
    <n v="60.95"/>
    <n v="9"/>
    <n v="548.55000000000007"/>
    <d v="2020-03-12T00:00:00"/>
    <d v="1899-12-30T12:08:00"/>
    <s v="Credit card"/>
    <s v="No"/>
    <s v="Impulsive"/>
  </r>
  <r>
    <s v="588-47-8641"/>
    <x v="0"/>
    <x v="0"/>
    <s v="Member"/>
    <s v="Male"/>
    <s v="Fashion accessories"/>
    <n v="56.04"/>
    <n v="10"/>
    <n v="560.4"/>
    <d v="2020-03-12T00:00:00"/>
    <d v="1899-12-30T19:30:00"/>
    <s v="Ewallet"/>
    <s v="No"/>
    <s v="Impulsive"/>
  </r>
  <r>
    <s v="276-75-6884"/>
    <x v="0"/>
    <x v="0"/>
    <s v="Normal"/>
    <s v="Female"/>
    <s v="Health and beauty"/>
    <n v="68.709999999999994"/>
    <n v="3"/>
    <n v="206.13"/>
    <d v="2020-03-13T00:00:00"/>
    <d v="1899-12-30T10:05:00"/>
    <s v="Cash"/>
    <s v="Yes"/>
    <s v="List"/>
  </r>
  <r>
    <s v="746-94-0204"/>
    <x v="0"/>
    <x v="0"/>
    <s v="Normal"/>
    <s v="Male"/>
    <s v="Fashion accessories"/>
    <n v="83.24"/>
    <n v="9"/>
    <n v="749.16"/>
    <d v="2020-03-14T00:00:00"/>
    <d v="1899-12-30T11:56:00"/>
    <s v="Credit card"/>
    <s v="No"/>
    <s v="Impulsive"/>
  </r>
  <r>
    <s v="741-73-3559"/>
    <x v="2"/>
    <x v="2"/>
    <s v="Normal"/>
    <s v="Male"/>
    <s v="Sports and travel"/>
    <n v="67.27"/>
    <n v="5"/>
    <n v="336.34999999999997"/>
    <d v="2020-03-14T00:00:00"/>
    <d v="1899-12-30T17:27:00"/>
    <s v="Cash"/>
    <s v="No"/>
    <s v="List"/>
  </r>
  <r>
    <s v="115-38-7388"/>
    <x v="1"/>
    <x v="1"/>
    <s v="Member"/>
    <s v="Female"/>
    <s v="Fashion accessories"/>
    <n v="10.18"/>
    <n v="8"/>
    <n v="81.44"/>
    <d v="2020-03-14T00:00:00"/>
    <d v="1899-12-30T12:51:00"/>
    <s v="Credit card"/>
    <s v="No"/>
    <s v="Impulsive"/>
  </r>
  <r>
    <s v="746-68-6593"/>
    <x v="1"/>
    <x v="1"/>
    <s v="Member"/>
    <s v="Female"/>
    <s v="Sports and travel"/>
    <n v="87.16"/>
    <n v="2"/>
    <n v="174.32"/>
    <d v="2020-03-15T00:00:00"/>
    <d v="1899-12-30T14:29:00"/>
    <s v="Credit card"/>
    <s v="No"/>
    <s v="List"/>
  </r>
  <r>
    <s v="731-59-7531"/>
    <x v="2"/>
    <x v="2"/>
    <s v="Member"/>
    <s v="Male"/>
    <s v="Health and beauty"/>
    <n v="72.569999999999993"/>
    <n v="8"/>
    <n v="580.55999999999995"/>
    <d v="2020-03-16T00:00:00"/>
    <d v="1899-12-30T17:58:00"/>
    <s v="Cash"/>
    <s v="No"/>
    <s v="Impulsive"/>
  </r>
  <r>
    <s v="583-41-4548"/>
    <x v="1"/>
    <x v="1"/>
    <s v="Normal"/>
    <s v="Male"/>
    <s v="Home and lifestyle"/>
    <n v="16.670000000000002"/>
    <n v="7"/>
    <n v="116.69000000000001"/>
    <d v="2020-03-16T00:00:00"/>
    <d v="1899-12-30T11:36:00"/>
    <s v="Ewallet"/>
    <s v="No"/>
    <s v="Impulsive"/>
  </r>
  <r>
    <s v="656-95-9349"/>
    <x v="0"/>
    <x v="0"/>
    <s v="Member"/>
    <s v="Female"/>
    <s v="Health and beauty"/>
    <n v="68.930000000000007"/>
    <n v="7"/>
    <n v="482.51000000000005"/>
    <d v="2020-03-17T00:00:00"/>
    <d v="1899-12-30T11:03:00"/>
    <s v="Credit card"/>
    <s v="Yes"/>
    <s v="Impulsive"/>
  </r>
  <r>
    <s v="326-78-5178"/>
    <x v="1"/>
    <x v="1"/>
    <s v="Member"/>
    <s v="Male"/>
    <s v="Food and beverages"/>
    <n v="91.4"/>
    <n v="7"/>
    <n v="639.80000000000007"/>
    <d v="2020-03-17T00:00:00"/>
    <d v="1899-12-30T10:19:00"/>
    <s v="Cash"/>
    <s v="No"/>
    <s v="Impulsive"/>
  </r>
  <r>
    <s v="343-61-3544"/>
    <x v="2"/>
    <x v="2"/>
    <s v="Member"/>
    <s v="Male"/>
    <s v="Sports and travel"/>
    <n v="26.67"/>
    <n v="10"/>
    <n v="266.70000000000005"/>
    <d v="2020-03-17T00:00:00"/>
    <d v="1899-12-30T11:48:00"/>
    <s v="Cash"/>
    <s v="No"/>
    <s v="Impulsive"/>
  </r>
  <r>
    <s v="401-18-8016"/>
    <x v="2"/>
    <x v="2"/>
    <s v="Member"/>
    <s v="Female"/>
    <s v="Sports and travel"/>
    <n v="98.13"/>
    <n v="1"/>
    <n v="98.13"/>
    <d v="2020-03-18T00:00:00"/>
    <d v="1899-12-30T17:36:00"/>
    <s v="Cash"/>
    <s v="No"/>
    <s v="Product Specific"/>
  </r>
  <r>
    <s v="797-88-0493"/>
    <x v="0"/>
    <x v="0"/>
    <s v="Normal"/>
    <s v="Female"/>
    <s v="Health and beauty"/>
    <n v="64.27"/>
    <n v="4"/>
    <n v="257.08"/>
    <d v="2020-03-18T00:00:00"/>
    <d v="1899-12-30T13:54:00"/>
    <s v="Cash"/>
    <s v="Yes"/>
    <s v="List"/>
  </r>
  <r>
    <s v="504-35-8843"/>
    <x v="0"/>
    <x v="0"/>
    <s v="Normal"/>
    <s v="Male"/>
    <s v="Sports and travel"/>
    <n v="42.47"/>
    <n v="1"/>
    <n v="42.47"/>
    <d v="2020-03-19T00:00:00"/>
    <d v="1899-12-30T16:57:00"/>
    <s v="Cash"/>
    <s v="No"/>
    <s v="Product Specific"/>
  </r>
  <r>
    <s v="396-90-2219"/>
    <x v="2"/>
    <x v="2"/>
    <s v="Normal"/>
    <s v="Female"/>
    <s v="Electronic accessories"/>
    <n v="14.96"/>
    <n v="8"/>
    <n v="119.68"/>
    <d v="2020-03-19T00:00:00"/>
    <d v="1899-12-30T12:29:00"/>
    <s v="Cash"/>
    <s v="No"/>
    <s v="Impulsive"/>
  </r>
  <r>
    <s v="213-32-1216"/>
    <x v="0"/>
    <x v="0"/>
    <s v="Normal"/>
    <s v="Female"/>
    <s v="Electronic accessories"/>
    <n v="66.06"/>
    <n v="6"/>
    <n v="396.36"/>
    <d v="2020-03-19T00:00:00"/>
    <d v="1899-12-30T10:28:00"/>
    <s v="Cash"/>
    <s v="No"/>
    <s v="Impulsive"/>
  </r>
  <r>
    <s v="162-65-8559"/>
    <x v="1"/>
    <x v="1"/>
    <s v="Member"/>
    <s v="Male"/>
    <s v="Food and beverages"/>
    <n v="68.98"/>
    <n v="1"/>
    <n v="68.98"/>
    <d v="2020-03-19T00:00:00"/>
    <d v="1899-12-30T20:13:00"/>
    <s v="Cash"/>
    <s v="No"/>
    <s v="Product Specific"/>
  </r>
  <r>
    <s v="214-17-6927"/>
    <x v="1"/>
    <x v="1"/>
    <s v="Normal"/>
    <s v="Female"/>
    <s v="Food and beverages"/>
    <n v="16.48"/>
    <n v="6"/>
    <n v="98.88"/>
    <d v="2020-03-20T00:00:00"/>
    <d v="1899-12-30T18:23:00"/>
    <s v="Ewallet"/>
    <s v="No"/>
    <s v="Impulsive"/>
  </r>
  <r>
    <s v="356-44-8813"/>
    <x v="2"/>
    <x v="2"/>
    <s v="Normal"/>
    <s v="Male"/>
    <s v="Home and lifestyle"/>
    <n v="37.479999999999997"/>
    <n v="3"/>
    <n v="112.44"/>
    <d v="2020-03-20T00:00:00"/>
    <d v="1899-12-30T13:45:00"/>
    <s v="Credit card"/>
    <s v="No"/>
    <s v="List"/>
  </r>
  <r>
    <s v="659-36-1684"/>
    <x v="1"/>
    <x v="1"/>
    <s v="Member"/>
    <s v="Male"/>
    <s v="Sports and travel"/>
    <n v="57.12"/>
    <n v="7"/>
    <n v="399.84"/>
    <d v="2020-03-21T00:00:00"/>
    <d v="1899-12-30T12:02:00"/>
    <s v="Credit card"/>
    <s v="No"/>
    <s v="Impulsive"/>
  </r>
  <r>
    <s v="286-75-7818"/>
    <x v="2"/>
    <x v="2"/>
    <s v="Normal"/>
    <s v="Male"/>
    <s v="Fashion accessories"/>
    <n v="69.08"/>
    <n v="2"/>
    <n v="138.16"/>
    <d v="2020-03-21T00:00:00"/>
    <d v="1899-12-30T19:48:00"/>
    <s v="Credit card"/>
    <s v="No"/>
    <s v="List"/>
  </r>
  <r>
    <s v="236-27-1144"/>
    <x v="1"/>
    <x v="1"/>
    <s v="Normal"/>
    <s v="Female"/>
    <s v="Food and beverages"/>
    <n v="16.309999999999999"/>
    <n v="9"/>
    <n v="146.79"/>
    <d v="2020-03-21T00:00:00"/>
    <d v="1899-12-30T10:31:00"/>
    <s v="Ewallet"/>
    <s v="No"/>
    <s v="Impulsive"/>
  </r>
  <r>
    <s v="620-02-2046"/>
    <x v="1"/>
    <x v="1"/>
    <s v="Normal"/>
    <s v="Male"/>
    <s v="Home and lifestyle"/>
    <n v="69.400000000000006"/>
    <n v="2"/>
    <n v="138.80000000000001"/>
    <d v="2020-03-22T00:00:00"/>
    <d v="1899-12-30T19:48:00"/>
    <s v="Ewallet"/>
    <s v="No"/>
    <s v="List"/>
  </r>
  <r>
    <s v="377-79-7592"/>
    <x v="1"/>
    <x v="1"/>
    <s v="Member"/>
    <s v="Female"/>
    <s v="Electronic accessories"/>
    <n v="44.84"/>
    <n v="9"/>
    <n v="403.56000000000006"/>
    <d v="2020-03-22T00:00:00"/>
    <d v="1899-12-30T14:00:00"/>
    <s v="Credit card"/>
    <s v="No"/>
    <s v="Impulsive"/>
  </r>
  <r>
    <s v="522-57-8364"/>
    <x v="0"/>
    <x v="0"/>
    <s v="Member"/>
    <s v="Male"/>
    <s v="Fashion accessories"/>
    <n v="51.34"/>
    <n v="8"/>
    <n v="410.72"/>
    <d v="2020-03-22T00:00:00"/>
    <d v="1899-12-30T10:00:00"/>
    <s v="Ewallet"/>
    <s v="No"/>
    <s v="Impulsive"/>
  </r>
  <r>
    <s v="278-86-2735"/>
    <x v="0"/>
    <x v="0"/>
    <s v="Normal"/>
    <s v="Female"/>
    <s v="Food and beverages"/>
    <n v="52.34"/>
    <n v="3"/>
    <n v="157.02000000000001"/>
    <d v="2020-03-23T00:00:00"/>
    <d v="1899-12-30T14:03:00"/>
    <s v="Cash"/>
    <s v="No"/>
    <s v="List"/>
  </r>
  <r>
    <s v="430-60-3493"/>
    <x v="0"/>
    <x v="0"/>
    <s v="Member"/>
    <s v="Female"/>
    <s v="Home and lifestyle"/>
    <n v="94.88"/>
    <n v="7"/>
    <n v="664.16"/>
    <d v="2020-03-24T00:00:00"/>
    <d v="1899-12-30T14:38:00"/>
    <s v="Cash"/>
    <s v="No"/>
    <s v="Impulsive"/>
  </r>
  <r>
    <s v="807-34-3742"/>
    <x v="0"/>
    <x v="0"/>
    <s v="Normal"/>
    <s v="Male"/>
    <s v="Fashion accessories"/>
    <n v="52.38"/>
    <n v="1"/>
    <n v="52.38"/>
    <d v="2020-03-24T00:00:00"/>
    <d v="1899-12-30T19:44:00"/>
    <s v="Cash"/>
    <s v="No"/>
    <s v="Product Specific"/>
  </r>
  <r>
    <s v="873-14-6353"/>
    <x v="0"/>
    <x v="0"/>
    <s v="Member"/>
    <s v="Male"/>
    <s v="Food and beverages"/>
    <n v="24.82"/>
    <n v="7"/>
    <n v="173.74"/>
    <d v="2020-03-25T00:00:00"/>
    <d v="1899-12-30T10:33:00"/>
    <s v="Credit card"/>
    <s v="No"/>
    <s v="Impulsive"/>
  </r>
  <r>
    <s v="243-55-8457"/>
    <x v="0"/>
    <x v="0"/>
    <s v="Normal"/>
    <s v="Female"/>
    <s v="Food and beverages"/>
    <n v="74.44"/>
    <n v="10"/>
    <n v="744.4"/>
    <d v="2020-03-25T00:00:00"/>
    <d v="1899-12-30T11:40:00"/>
    <s v="Ewallet"/>
    <s v="No"/>
    <s v="Impulsive"/>
  </r>
  <r>
    <s v="698-98-5964"/>
    <x v="0"/>
    <x v="0"/>
    <s v="Normal"/>
    <s v="Female"/>
    <s v="Food and beverages"/>
    <n v="81.209999999999994"/>
    <n v="10"/>
    <n v="812.09999999999991"/>
    <d v="2020-03-26T00:00:00"/>
    <d v="1899-12-30T13:01:00"/>
    <s v="Credit card"/>
    <s v="No"/>
    <s v="Impulsive"/>
  </r>
  <r>
    <s v="243-47-2663"/>
    <x v="1"/>
    <x v="1"/>
    <s v="Member"/>
    <s v="Male"/>
    <s v="Electronic accessories"/>
    <n v="18.77"/>
    <n v="6"/>
    <n v="112.62"/>
    <d v="2020-03-27T00:00:00"/>
    <d v="1899-12-30T16:43:00"/>
    <s v="Credit card"/>
    <s v="No"/>
    <s v="Impulsive"/>
  </r>
  <r>
    <s v="134-54-4720"/>
    <x v="2"/>
    <x v="2"/>
    <s v="Normal"/>
    <s v="Female"/>
    <s v="Electronic accessories"/>
    <n v="42.42"/>
    <n v="8"/>
    <n v="339.36"/>
    <d v="2020-03-27T00:00:00"/>
    <d v="1899-12-30T13:58:00"/>
    <s v="Ewallet"/>
    <s v="No"/>
    <s v="Impulsive"/>
  </r>
  <r>
    <s v="110-05-6330"/>
    <x v="1"/>
    <x v="1"/>
    <s v="Normal"/>
    <s v="Female"/>
    <s v="Food and beverages"/>
    <n v="39.43"/>
    <n v="6"/>
    <n v="236.57999999999998"/>
    <d v="2020-03-28T00:00:00"/>
    <d v="1899-12-30T20:18:00"/>
    <s v="Credit card"/>
    <s v="No"/>
    <s v="Impulsive"/>
  </r>
  <r>
    <s v="373-73-7910"/>
    <x v="0"/>
    <x v="0"/>
    <s v="Normal"/>
    <s v="Male"/>
    <s v="Sports and travel"/>
    <n v="86.31"/>
    <n v="7"/>
    <n v="604.17000000000007"/>
    <d v="2020-03-29T00:00:00"/>
    <d v="1899-12-30T10:37:00"/>
    <s v="Ewallet"/>
    <s v="No"/>
    <s v="Impulsive"/>
  </r>
  <r>
    <s v="787-56-0757"/>
    <x v="1"/>
    <x v="1"/>
    <s v="Member"/>
    <s v="Female"/>
    <s v="Food and beverages"/>
    <n v="80.36"/>
    <n v="4"/>
    <n v="321.44"/>
    <d v="2020-03-29T00:00:00"/>
    <d v="1899-12-30T18:45:00"/>
    <s v="Credit card"/>
    <s v="No"/>
    <s v="List"/>
  </r>
  <r>
    <s v="217-58-1179"/>
    <x v="0"/>
    <x v="0"/>
    <s v="Member"/>
    <s v="Male"/>
    <s v="Home and lifestyle"/>
    <n v="62.65"/>
    <n v="4"/>
    <n v="250.6"/>
    <d v="2020-03-29T00:00:00"/>
    <d v="1899-12-30T11:25:00"/>
    <s v="Cash"/>
    <s v="No"/>
    <s v="List"/>
  </r>
  <r>
    <s v="489-64-4354"/>
    <x v="1"/>
    <x v="1"/>
    <s v="Normal"/>
    <s v="Male"/>
    <s v="Fashion accessories"/>
    <n v="16.28"/>
    <n v="1"/>
    <n v="16.28"/>
    <d v="2020-03-29T00:00:00"/>
    <d v="1899-12-30T15:36:00"/>
    <s v="Cash"/>
    <s v="No"/>
    <s v="Product Specific"/>
  </r>
  <r>
    <s v="676-10-2200"/>
    <x v="2"/>
    <x v="2"/>
    <s v="Member"/>
    <s v="Male"/>
    <s v="Fashion accessories"/>
    <n v="53.78"/>
    <n v="1"/>
    <n v="53.78"/>
    <d v="2020-03-29T00:00:00"/>
    <d v="1899-12-30T20:13:00"/>
    <s v="Ewallet"/>
    <s v="No"/>
    <s v="Product Specific"/>
  </r>
  <r>
    <s v="227-03-5010"/>
    <x v="0"/>
    <x v="0"/>
    <s v="Member"/>
    <s v="Female"/>
    <s v="Home and lifestyle"/>
    <n v="52.59"/>
    <n v="8"/>
    <n v="420.72"/>
    <d v="2020-03-30T00:00:00"/>
    <d v="1899-12-30T19:20:00"/>
    <s v="Credit card"/>
    <s v="No"/>
    <s v="Impulsive"/>
  </r>
  <r>
    <s v="471-41-2823"/>
    <x v="1"/>
    <x v="1"/>
    <s v="Normal"/>
    <s v="Male"/>
    <s v="Food and beverages"/>
    <n v="99.79"/>
    <n v="2"/>
    <n v="199.58"/>
    <d v="2020-03-30T00:00:00"/>
    <d v="1899-12-30T20:37:00"/>
    <s v="Ewallet"/>
    <s v="No"/>
    <s v="List"/>
  </r>
  <r>
    <s v="320-32-8842"/>
    <x v="1"/>
    <x v="1"/>
    <s v="Member"/>
    <s v="Female"/>
    <s v="Food and beverages"/>
    <n v="22.62"/>
    <n v="1"/>
    <n v="22.62"/>
    <d v="2020-03-30T00:00:00"/>
    <d v="1899-12-30T18:58:00"/>
    <s v="Cash"/>
    <s v="No"/>
    <s v="Product Specific"/>
  </r>
  <r>
    <s v="788-07-8452"/>
    <x v="1"/>
    <x v="1"/>
    <s v="Member"/>
    <s v="Female"/>
    <s v="Home and lifestyle"/>
    <n v="24.24"/>
    <n v="7"/>
    <n v="169.67999999999998"/>
    <d v="2020-03-30T00:00:00"/>
    <d v="1899-12-30T17:38:00"/>
    <s v="Ewallet"/>
    <s v="No"/>
    <s v="Impulsive"/>
  </r>
  <r>
    <s v="247-11-2470"/>
    <x v="0"/>
    <x v="0"/>
    <s v="Member"/>
    <s v="Female"/>
    <s v="Fashion accessories"/>
    <n v="22.32"/>
    <n v="4"/>
    <n v="89.28"/>
    <d v="2020-03-30T00:00:00"/>
    <d v="1899-12-30T16:23:00"/>
    <s v="Credit card"/>
    <s v="No"/>
    <s v="List"/>
  </r>
  <r>
    <s v="189-40-5216"/>
    <x v="1"/>
    <x v="1"/>
    <s v="Normal"/>
    <s v="Male"/>
    <s v="Electronic accessories"/>
    <n v="96.37"/>
    <n v="7"/>
    <n v="674.59"/>
    <d v="2020-03-30T00:00:00"/>
    <d v="1899-12-30T11:40:00"/>
    <s v="Cash"/>
    <s v="No"/>
    <s v="Impulsive"/>
  </r>
  <r>
    <s v="568-90-5112"/>
    <x v="1"/>
    <x v="1"/>
    <s v="Normal"/>
    <s v="Male"/>
    <s v="Health and beauty"/>
    <n v="66.14"/>
    <n v="4"/>
    <n v="264.56"/>
    <d v="2020-03-31T00:00:00"/>
    <d v="1899-12-30T12:46:00"/>
    <s v="Credit card"/>
    <s v="No"/>
    <s v="List"/>
  </r>
  <r>
    <s v="110-48-7033"/>
    <x v="2"/>
    <x v="2"/>
    <s v="Member"/>
    <s v="Male"/>
    <s v="Fashion accessories"/>
    <n v="32.619999999999997"/>
    <n v="4"/>
    <n v="130.47999999999999"/>
    <d v="2020-03-31T00:00:00"/>
    <d v="1899-12-30T14:12:00"/>
    <s v="Cash"/>
    <s v="No"/>
    <s v="List"/>
  </r>
  <r>
    <s v="307-85-2293"/>
    <x v="2"/>
    <x v="2"/>
    <s v="Normal"/>
    <s v="Male"/>
    <s v="Home and lifestyle"/>
    <n v="50.28"/>
    <n v="5"/>
    <n v="251.4"/>
    <d v="2020-04-01T00:00:00"/>
    <d v="1899-12-30T13:58:00"/>
    <s v="Ewallet"/>
    <s v="No"/>
    <s v="List"/>
  </r>
  <r>
    <s v="130-98-8941"/>
    <x v="1"/>
    <x v="1"/>
    <s v="Normal"/>
    <s v="Male"/>
    <s v="Fashion accessories"/>
    <n v="64.260000000000005"/>
    <n v="7"/>
    <n v="449.82000000000005"/>
    <d v="2020-04-01T00:00:00"/>
    <d v="1899-12-30T10:00:00"/>
    <s v="Cash"/>
    <s v="No"/>
    <s v="Impulsive"/>
  </r>
  <r>
    <s v="289-65-5721"/>
    <x v="2"/>
    <x v="2"/>
    <s v="Normal"/>
    <s v="Female"/>
    <s v="Fashion accessories"/>
    <n v="81.37"/>
    <n v="2"/>
    <n v="162.74"/>
    <d v="2020-04-01T00:00:00"/>
    <d v="1899-12-30T19:28:00"/>
    <s v="Cash"/>
    <s v="No"/>
    <s v="List"/>
  </r>
  <r>
    <s v="190-14-3147"/>
    <x v="2"/>
    <x v="2"/>
    <s v="Normal"/>
    <s v="Female"/>
    <s v="Health and beauty"/>
    <n v="17.97"/>
    <n v="4"/>
    <n v="71.88"/>
    <d v="2020-04-01T00:00:00"/>
    <d v="1899-12-30T20:43:00"/>
    <s v="Ewallet"/>
    <s v="Yes"/>
    <s v="List"/>
  </r>
  <r>
    <s v="649-29-6775"/>
    <x v="2"/>
    <x v="2"/>
    <s v="Normal"/>
    <s v="Male"/>
    <s v="Fashion accessories"/>
    <n v="33.520000000000003"/>
    <n v="1"/>
    <n v="33.520000000000003"/>
    <d v="2020-04-02T00:00:00"/>
    <d v="1899-12-30T15:31:00"/>
    <s v="Cash"/>
    <s v="No"/>
    <s v="Product Specific"/>
  </r>
  <r>
    <s v="871-79-8483"/>
    <x v="2"/>
    <x v="2"/>
    <s v="Normal"/>
    <s v="Male"/>
    <s v="Fashion accessories"/>
    <n v="94.13"/>
    <n v="5"/>
    <n v="470.65"/>
    <d v="2020-04-02T00:00:00"/>
    <d v="1899-12-30T19:39:00"/>
    <s v="Credit card"/>
    <s v="No"/>
    <s v="List"/>
  </r>
  <r>
    <s v="283-79-9594"/>
    <x v="2"/>
    <x v="2"/>
    <s v="Normal"/>
    <s v="Female"/>
    <s v="Food and beverages"/>
    <n v="48.51"/>
    <n v="7"/>
    <n v="339.57"/>
    <d v="2020-04-02T00:00:00"/>
    <d v="1899-12-30T13:30:00"/>
    <s v="Credit card"/>
    <s v="No"/>
    <s v="Impulsive"/>
  </r>
  <r>
    <s v="516-77-6464"/>
    <x v="1"/>
    <x v="1"/>
    <s v="Member"/>
    <s v="Female"/>
    <s v="Health and beauty"/>
    <n v="10.16"/>
    <n v="5"/>
    <n v="50.8"/>
    <d v="2020-04-02T00:00:00"/>
    <d v="1899-12-30T13:08:00"/>
    <s v="Ewallet"/>
    <s v="Yes"/>
    <s v="List"/>
  </r>
  <r>
    <s v="101-17-6199"/>
    <x v="0"/>
    <x v="0"/>
    <s v="Normal"/>
    <s v="Male"/>
    <s v="Food and beverages"/>
    <n v="45.79"/>
    <n v="7"/>
    <n v="320.52999999999997"/>
    <d v="2020-04-03T00:00:00"/>
    <d v="1899-12-30T19:44:00"/>
    <s v="Credit card"/>
    <s v="No"/>
    <s v="Impulsive"/>
  </r>
  <r>
    <s v="785-96-0615"/>
    <x v="2"/>
    <x v="2"/>
    <s v="Member"/>
    <s v="Female"/>
    <s v="Electronic accessories"/>
    <n v="35.74"/>
    <n v="8"/>
    <n v="285.92"/>
    <d v="2020-04-03T00:00:00"/>
    <d v="1899-12-30T15:28:00"/>
    <s v="Ewallet"/>
    <s v="No"/>
    <s v="Impulsive"/>
  </r>
  <r>
    <s v="181-94-6432"/>
    <x v="1"/>
    <x v="1"/>
    <s v="Member"/>
    <s v="Male"/>
    <s v="Fashion accessories"/>
    <n v="69.33"/>
    <n v="2"/>
    <n v="138.66"/>
    <d v="2020-04-04T00:00:00"/>
    <d v="1899-12-30T19:05:00"/>
    <s v="Ewallet"/>
    <s v="No"/>
    <s v="List"/>
  </r>
  <r>
    <s v="744-09-5786"/>
    <x v="2"/>
    <x v="2"/>
    <s v="Normal"/>
    <s v="Male"/>
    <s v="Electronic accessories"/>
    <n v="22.01"/>
    <n v="6"/>
    <n v="132.06"/>
    <d v="2020-04-04T00:00:00"/>
    <d v="1899-12-30T18:50:00"/>
    <s v="Cash"/>
    <s v="No"/>
    <s v="Impulsive"/>
  </r>
  <r>
    <s v="648-83-1321"/>
    <x v="0"/>
    <x v="0"/>
    <s v="Member"/>
    <s v="Male"/>
    <s v="Home and lifestyle"/>
    <n v="63.56"/>
    <n v="10"/>
    <n v="635.6"/>
    <d v="2020-04-04T00:00:00"/>
    <d v="1899-12-30T17:59:00"/>
    <s v="Cash"/>
    <s v="No"/>
    <s v="Impulsive"/>
  </r>
  <r>
    <s v="721-86-6247"/>
    <x v="0"/>
    <x v="0"/>
    <s v="Normal"/>
    <s v="Female"/>
    <s v="Home and lifestyle"/>
    <n v="63.42"/>
    <n v="8"/>
    <n v="507.36"/>
    <d v="2020-04-05T00:00:00"/>
    <d v="1899-12-30T12:55:00"/>
    <s v="Ewallet"/>
    <s v="No"/>
    <s v="Impulsive"/>
  </r>
  <r>
    <s v="289-15-7034"/>
    <x v="0"/>
    <x v="0"/>
    <s v="Member"/>
    <s v="Male"/>
    <s v="Sports and travel"/>
    <n v="82.33"/>
    <n v="4"/>
    <n v="329.32"/>
    <d v="2020-04-05T00:00:00"/>
    <d v="1899-12-30T10:37:00"/>
    <s v="Credit card"/>
    <s v="No"/>
    <s v="List"/>
  </r>
  <r>
    <s v="868-81-1752"/>
    <x v="2"/>
    <x v="2"/>
    <s v="Normal"/>
    <s v="Male"/>
    <s v="Home and lifestyle"/>
    <n v="22.02"/>
    <n v="9"/>
    <n v="198.18"/>
    <d v="2020-04-06T00:00:00"/>
    <d v="1899-12-30T18:48:00"/>
    <s v="Cash"/>
    <s v="No"/>
    <s v="Impulsive"/>
  </r>
  <r>
    <s v="173-57-2300"/>
    <x v="1"/>
    <x v="1"/>
    <s v="Member"/>
    <s v="Male"/>
    <s v="Sports and travel"/>
    <n v="72.88"/>
    <n v="2"/>
    <n v="145.76"/>
    <d v="2020-04-06T00:00:00"/>
    <d v="1899-12-30T12:51:00"/>
    <s v="Cash"/>
    <s v="No"/>
    <s v="List"/>
  </r>
  <r>
    <s v="137-63-5492"/>
    <x v="1"/>
    <x v="1"/>
    <s v="Normal"/>
    <s v="Male"/>
    <s v="Electronic accessories"/>
    <n v="58.76"/>
    <n v="10"/>
    <n v="587.6"/>
    <d v="2020-04-06T00:00:00"/>
    <d v="1899-12-30T14:26:00"/>
    <s v="Ewallet"/>
    <s v="No"/>
    <s v="Impulsive"/>
  </r>
  <r>
    <s v="443-60-9639"/>
    <x v="1"/>
    <x v="1"/>
    <s v="Member"/>
    <s v="Female"/>
    <s v="Home and lifestyle"/>
    <n v="60.87"/>
    <n v="1"/>
    <n v="60.87"/>
    <d v="2020-04-06T00:00:00"/>
    <d v="1899-12-30T13:24:00"/>
    <s v="Cash"/>
    <s v="No"/>
    <s v="Product Specific"/>
  </r>
  <r>
    <s v="154-87-7367"/>
    <x v="1"/>
    <x v="1"/>
    <s v="Normal"/>
    <s v="Male"/>
    <s v="Home and lifestyle"/>
    <n v="65.260000000000005"/>
    <n v="8"/>
    <n v="522.08000000000004"/>
    <d v="2020-04-06T00:00:00"/>
    <d v="1899-12-30T14:04:00"/>
    <s v="Ewallet"/>
    <s v="No"/>
    <s v="Impulsive"/>
  </r>
  <r>
    <s v="136-08-6195"/>
    <x v="0"/>
    <x v="0"/>
    <s v="Normal"/>
    <s v="Female"/>
    <s v="Home and lifestyle"/>
    <n v="69.959999999999994"/>
    <n v="8"/>
    <n v="559.67999999999995"/>
    <d v="2020-04-07T00:00:00"/>
    <d v="1899-12-30T17:01:00"/>
    <s v="Credit card"/>
    <s v="No"/>
    <s v="Impulsive"/>
  </r>
  <r>
    <s v="665-32-9167"/>
    <x v="0"/>
    <x v="0"/>
    <s v="Member"/>
    <s v="Female"/>
    <s v="Health and beauty"/>
    <n v="36.26"/>
    <n v="2"/>
    <n v="72.52"/>
    <d v="2020-04-08T00:00:00"/>
    <d v="1899-12-30T17:15:00"/>
    <s v="Credit card"/>
    <s v="Yes"/>
    <s v="List"/>
  </r>
  <r>
    <s v="250-81-7186"/>
    <x v="1"/>
    <x v="1"/>
    <s v="Normal"/>
    <s v="Female"/>
    <s v="Electronic accessories"/>
    <n v="99.69"/>
    <n v="1"/>
    <n v="99.69"/>
    <d v="2020-04-08T00:00:00"/>
    <d v="1899-12-30T10:23:00"/>
    <s v="Credit card"/>
    <s v="No"/>
    <s v="Product Specific"/>
  </r>
  <r>
    <s v="235-06-8510"/>
    <x v="1"/>
    <x v="1"/>
    <s v="Member"/>
    <s v="Male"/>
    <s v="Home and lifestyle"/>
    <n v="85.72"/>
    <n v="3"/>
    <n v="257.15999999999997"/>
    <d v="2020-04-08T00:00:00"/>
    <d v="1899-12-30T20:59:00"/>
    <s v="Ewallet"/>
    <s v="No"/>
    <s v="List"/>
  </r>
  <r>
    <s v="880-35-0356"/>
    <x v="0"/>
    <x v="0"/>
    <s v="Member"/>
    <s v="Female"/>
    <s v="Sports and travel"/>
    <n v="75.2"/>
    <n v="3"/>
    <n v="225.60000000000002"/>
    <d v="2020-04-09T00:00:00"/>
    <d v="1899-12-30T11:51:00"/>
    <s v="Ewallet"/>
    <s v="No"/>
    <s v="List"/>
  </r>
  <r>
    <s v="865-92-6136"/>
    <x v="0"/>
    <x v="0"/>
    <s v="Normal"/>
    <s v="Male"/>
    <s v="Food and beverages"/>
    <n v="52.75"/>
    <n v="3"/>
    <n v="158.25"/>
    <d v="2020-04-10T00:00:00"/>
    <d v="1899-12-30T10:16:00"/>
    <s v="Ewallet"/>
    <s v="No"/>
    <s v="List"/>
  </r>
  <r>
    <s v="221-25-5073"/>
    <x v="0"/>
    <x v="0"/>
    <s v="Normal"/>
    <s v="Female"/>
    <s v="Food and beverages"/>
    <n v="74.66"/>
    <n v="4"/>
    <n v="298.64"/>
    <d v="2020-04-10T00:00:00"/>
    <d v="1899-12-30T10:39:00"/>
    <s v="Cash"/>
    <s v="No"/>
    <s v="List"/>
  </r>
  <r>
    <s v="585-03-5943"/>
    <x v="2"/>
    <x v="2"/>
    <s v="Normal"/>
    <s v="Male"/>
    <s v="Health and beauty"/>
    <n v="18.11"/>
    <n v="10"/>
    <n v="181.1"/>
    <d v="2020-04-11T00:00:00"/>
    <d v="1899-12-30T11:46:00"/>
    <s v="Ewallet"/>
    <s v="No"/>
    <s v="Impulsive"/>
  </r>
  <r>
    <s v="870-54-3162"/>
    <x v="0"/>
    <x v="0"/>
    <s v="Normal"/>
    <s v="Female"/>
    <s v="Sports and travel"/>
    <n v="32.25"/>
    <n v="5"/>
    <n v="161.25"/>
    <d v="2020-04-12T00:00:00"/>
    <d v="1899-12-30T13:26:00"/>
    <s v="Cash"/>
    <s v="No"/>
    <s v="List"/>
  </r>
  <r>
    <s v="286-43-6208"/>
    <x v="1"/>
    <x v="1"/>
    <s v="Normal"/>
    <s v="Female"/>
    <s v="Food and beverages"/>
    <n v="87.8"/>
    <n v="9"/>
    <n v="790.19999999999993"/>
    <d v="2020-04-12T00:00:00"/>
    <d v="1899-12-30T19:08:00"/>
    <s v="Cash"/>
    <s v="No"/>
    <s v="Impulsive"/>
  </r>
  <r>
    <s v="554-42-2417"/>
    <x v="1"/>
    <x v="1"/>
    <s v="Normal"/>
    <s v="Female"/>
    <s v="Sports and travel"/>
    <n v="95.44"/>
    <n v="10"/>
    <n v="954.4"/>
    <d v="2020-04-12T00:00:00"/>
    <d v="1899-12-30T13:45:00"/>
    <s v="Cash"/>
    <s v="No"/>
    <s v="Impulsive"/>
  </r>
  <r>
    <s v="802-43-8934"/>
    <x v="0"/>
    <x v="0"/>
    <s v="Normal"/>
    <s v="Male"/>
    <s v="Home and lifestyle"/>
    <n v="18.28"/>
    <n v="1"/>
    <n v="18.28"/>
    <d v="2020-04-13T00:00:00"/>
    <d v="1899-12-30T15:05:00"/>
    <s v="Credit card"/>
    <s v="No"/>
    <s v="Product Specific"/>
  </r>
  <r>
    <s v="182-69-8360"/>
    <x v="2"/>
    <x v="2"/>
    <s v="Normal"/>
    <s v="Female"/>
    <s v="Electronic accessories"/>
    <n v="23.65"/>
    <n v="4"/>
    <n v="94.6"/>
    <d v="2020-04-13T00:00:00"/>
    <d v="1899-12-30T13:32:00"/>
    <s v="Credit card"/>
    <s v="No"/>
    <s v="List"/>
  </r>
  <r>
    <s v="127-47-6963"/>
    <x v="0"/>
    <x v="0"/>
    <s v="Normal"/>
    <s v="Male"/>
    <s v="Health and beauty"/>
    <n v="51.71"/>
    <n v="4"/>
    <n v="206.84"/>
    <d v="2020-04-13T00:00:00"/>
    <d v="1899-12-30T13:53:00"/>
    <s v="Credit card"/>
    <s v="No"/>
    <s v="List"/>
  </r>
  <r>
    <s v="759-29-9521"/>
    <x v="0"/>
    <x v="0"/>
    <s v="Member"/>
    <s v="Female"/>
    <s v="Fashion accessories"/>
    <n v="48.96"/>
    <n v="9"/>
    <n v="440.64"/>
    <d v="2020-04-13T00:00:00"/>
    <d v="1899-12-30T11:27:00"/>
    <s v="Cash"/>
    <s v="No"/>
    <s v="Impulsive"/>
  </r>
  <r>
    <s v="186-09-3669"/>
    <x v="1"/>
    <x v="1"/>
    <s v="Member"/>
    <s v="Female"/>
    <s v="Health and beauty"/>
    <n v="81.510000000000005"/>
    <n v="1"/>
    <n v="81.510000000000005"/>
    <d v="2020-04-14T00:00:00"/>
    <d v="1899-12-30T10:57:00"/>
    <s v="Ewallet"/>
    <s v="Yes"/>
    <s v="Product Specific"/>
  </r>
  <r>
    <s v="200-16-5952"/>
    <x v="1"/>
    <x v="1"/>
    <s v="Member"/>
    <s v="Male"/>
    <s v="Food and beverages"/>
    <n v="65.650000000000006"/>
    <n v="2"/>
    <n v="131.30000000000001"/>
    <d v="2020-04-14T00:00:00"/>
    <d v="1899-12-30T16:46:00"/>
    <s v="Cash"/>
    <s v="No"/>
    <s v="List"/>
  </r>
  <r>
    <s v="225-32-0908"/>
    <x v="1"/>
    <x v="1"/>
    <s v="Normal"/>
    <s v="Female"/>
    <s v="Sports and travel"/>
    <n v="44.86"/>
    <n v="10"/>
    <n v="448.6"/>
    <d v="2020-04-16T00:00:00"/>
    <d v="1899-12-30T19:54:00"/>
    <s v="Ewallet"/>
    <s v="No"/>
    <s v="Impulsive"/>
  </r>
  <r>
    <s v="334-64-2006"/>
    <x v="0"/>
    <x v="0"/>
    <s v="Member"/>
    <s v="Female"/>
    <s v="Home and lifestyle"/>
    <n v="70.319999999999993"/>
    <n v="2"/>
    <n v="140.63999999999999"/>
    <d v="2020-04-16T00:00:00"/>
    <d v="1899-12-30T14:22:00"/>
    <s v="Ewallet"/>
    <s v="No"/>
    <s v="List"/>
  </r>
  <r>
    <s v="750-57-9686"/>
    <x v="1"/>
    <x v="1"/>
    <s v="Normal"/>
    <s v="Female"/>
    <s v="Home and lifestyle"/>
    <n v="45.38"/>
    <n v="4"/>
    <n v="181.52"/>
    <d v="2020-04-17T00:00:00"/>
    <d v="1899-12-30T13:48:00"/>
    <s v="Credit card"/>
    <s v="No"/>
    <s v="List"/>
  </r>
  <r>
    <s v="399-69-4630"/>
    <x v="1"/>
    <x v="1"/>
    <s v="Normal"/>
    <s v="Male"/>
    <s v="Electronic accessories"/>
    <n v="22.21"/>
    <n v="6"/>
    <n v="133.26"/>
    <d v="2020-04-17T00:00:00"/>
    <d v="1899-12-30T10:23:00"/>
    <s v="Credit card"/>
    <s v="No"/>
    <s v="Impulsive"/>
  </r>
  <r>
    <s v="794-42-3736"/>
    <x v="2"/>
    <x v="2"/>
    <s v="Normal"/>
    <s v="Male"/>
    <s v="Food and beverages"/>
    <n v="33.33"/>
    <n v="2"/>
    <n v="66.66"/>
    <d v="2020-04-17T00:00:00"/>
    <d v="1899-12-30T14:41:00"/>
    <s v="Credit card"/>
    <s v="No"/>
    <s v="List"/>
  </r>
  <r>
    <s v="302-15-2162"/>
    <x v="1"/>
    <x v="1"/>
    <s v="Member"/>
    <s v="Male"/>
    <s v="Health and beauty"/>
    <n v="46.53"/>
    <n v="6"/>
    <n v="279.18"/>
    <d v="2020-04-18T00:00:00"/>
    <d v="1899-12-30T10:54:00"/>
    <s v="Credit card"/>
    <s v="No"/>
    <s v="Impulsive"/>
  </r>
  <r>
    <s v="173-82-9529"/>
    <x v="2"/>
    <x v="2"/>
    <s v="Normal"/>
    <s v="Female"/>
    <s v="Fashion accessories"/>
    <n v="37.950000000000003"/>
    <n v="10"/>
    <n v="379.5"/>
    <d v="2020-04-19T00:00:00"/>
    <d v="1899-12-30T14:51:00"/>
    <s v="Cash"/>
    <s v="No"/>
    <s v="Impulsive"/>
  </r>
  <r>
    <s v="539-21-7227"/>
    <x v="2"/>
    <x v="2"/>
    <s v="Normal"/>
    <s v="Female"/>
    <s v="Sports and travel"/>
    <n v="51.54"/>
    <n v="5"/>
    <n v="257.7"/>
    <d v="2020-04-19T00:00:00"/>
    <d v="1899-12-30T17:45:00"/>
    <s v="Cash"/>
    <s v="No"/>
    <s v="List"/>
  </r>
  <r>
    <s v="373-14-0504"/>
    <x v="0"/>
    <x v="0"/>
    <s v="Member"/>
    <s v="Female"/>
    <s v="Sports and travel"/>
    <n v="71.63"/>
    <n v="2"/>
    <n v="143.26"/>
    <d v="2020-04-19T00:00:00"/>
    <d v="1899-12-30T14:33:00"/>
    <s v="Ewallet"/>
    <s v="No"/>
    <s v="List"/>
  </r>
  <r>
    <s v="692-92-5582"/>
    <x v="2"/>
    <x v="2"/>
    <s v="Member"/>
    <s v="Female"/>
    <s v="Food and beverages"/>
    <n v="54.84"/>
    <n v="3"/>
    <n v="164.52"/>
    <d v="2020-04-20T00:00:00"/>
    <d v="1899-12-30T13:27:00"/>
    <s v="Credit card"/>
    <s v="No"/>
    <s v="List"/>
  </r>
  <r>
    <s v="213-72-6612"/>
    <x v="0"/>
    <x v="0"/>
    <s v="Normal"/>
    <s v="Male"/>
    <s v="Food and beverages"/>
    <n v="43.25"/>
    <n v="2"/>
    <n v="86.5"/>
    <d v="2020-04-20T00:00:00"/>
    <d v="1899-12-30T15:56:00"/>
    <s v="Cash"/>
    <s v="No"/>
    <s v="List"/>
  </r>
  <r>
    <s v="575-67-1508"/>
    <x v="0"/>
    <x v="0"/>
    <s v="Normal"/>
    <s v="Male"/>
    <s v="Electronic accessories"/>
    <n v="38.6"/>
    <n v="1"/>
    <n v="38.6"/>
    <d v="2020-04-20T00:00:00"/>
    <d v="1899-12-30T11:26:00"/>
    <s v="Ewallet"/>
    <s v="No"/>
    <s v="Product Specific"/>
  </r>
  <r>
    <s v="174-36-3675"/>
    <x v="1"/>
    <x v="1"/>
    <s v="Member"/>
    <s v="Male"/>
    <s v="Food and beverages"/>
    <n v="99.37"/>
    <n v="2"/>
    <n v="198.74"/>
    <d v="2020-04-21T00:00:00"/>
    <d v="1899-12-30T17:29:00"/>
    <s v="Cash"/>
    <s v="No"/>
    <s v="List"/>
  </r>
  <r>
    <s v="378-07-7001"/>
    <x v="2"/>
    <x v="2"/>
    <s v="Member"/>
    <s v="Male"/>
    <s v="Electronic accessories"/>
    <n v="48.09"/>
    <n v="3"/>
    <n v="144.27000000000001"/>
    <d v="2020-04-21T00:00:00"/>
    <d v="1899-12-30T18:23:00"/>
    <s v="Credit card"/>
    <s v="No"/>
    <s v="List"/>
  </r>
  <r>
    <s v="727-17-0390"/>
    <x v="0"/>
    <x v="0"/>
    <s v="Normal"/>
    <s v="Female"/>
    <s v="Food and beverages"/>
    <n v="63.61"/>
    <n v="5"/>
    <n v="318.05"/>
    <d v="2020-04-21T00:00:00"/>
    <d v="1899-12-30T12:43:00"/>
    <s v="Ewallet"/>
    <s v="No"/>
    <s v="List"/>
  </r>
  <r>
    <s v="556-97-7101"/>
    <x v="1"/>
    <x v="1"/>
    <s v="Normal"/>
    <s v="Female"/>
    <s v="Electronic accessories"/>
    <n v="63.22"/>
    <n v="2"/>
    <n v="126.44"/>
    <d v="2020-04-22T00:00:00"/>
    <d v="1899-12-30T15:51:00"/>
    <s v="Cash"/>
    <s v="No"/>
    <s v="List"/>
  </r>
  <r>
    <s v="642-32-2990"/>
    <x v="0"/>
    <x v="0"/>
    <s v="Normal"/>
    <s v="Female"/>
    <s v="Food and beverages"/>
    <n v="10.96"/>
    <n v="10"/>
    <n v="109.60000000000001"/>
    <d v="2020-04-23T00:00:00"/>
    <d v="1899-12-30T20:48:00"/>
    <s v="Ewallet"/>
    <s v="No"/>
    <s v="Impulsive"/>
  </r>
  <r>
    <s v="704-20-4138"/>
    <x v="1"/>
    <x v="1"/>
    <s v="Member"/>
    <s v="Female"/>
    <s v="Health and beauty"/>
    <n v="29.67"/>
    <n v="7"/>
    <n v="207.69"/>
    <d v="2020-04-23T00:00:00"/>
    <d v="1899-12-30T18:58:00"/>
    <s v="Credit card"/>
    <s v="Yes"/>
    <s v="Impulsive"/>
  </r>
  <r>
    <s v="756-01-7507"/>
    <x v="1"/>
    <x v="1"/>
    <s v="Normal"/>
    <s v="Female"/>
    <s v="Health and beauty"/>
    <n v="20.38"/>
    <n v="5"/>
    <n v="101.89999999999999"/>
    <d v="2020-04-26T00:00:00"/>
    <d v="1899-12-30T18:56:00"/>
    <s v="Cash"/>
    <s v="Yes"/>
    <s v="List"/>
  </r>
  <r>
    <s v="523-38-0215"/>
    <x v="1"/>
    <x v="1"/>
    <s v="Normal"/>
    <s v="Male"/>
    <s v="Home and lifestyle"/>
    <n v="37"/>
    <n v="1"/>
    <n v="37"/>
    <d v="2020-04-26T00:00:00"/>
    <d v="1899-12-30T13:29:00"/>
    <s v="Credit card"/>
    <s v="No"/>
    <s v="Product Specific"/>
  </r>
  <r>
    <s v="765-26-6951"/>
    <x v="0"/>
    <x v="0"/>
    <s v="Normal"/>
    <s v="Male"/>
    <s v="Sports and travel"/>
    <n v="72.61"/>
    <n v="6"/>
    <n v="435.65999999999997"/>
    <d v="2020-04-27T00:00:00"/>
    <d v="1899-12-30T10:39:00"/>
    <s v="Credit card"/>
    <s v="No"/>
    <s v="Impulsive"/>
  </r>
  <r>
    <s v="262-47-2794"/>
    <x v="2"/>
    <x v="2"/>
    <s v="Member"/>
    <s v="Male"/>
    <s v="Home and lifestyle"/>
    <n v="71.86"/>
    <n v="8"/>
    <n v="574.88"/>
    <d v="2020-04-27T00:00:00"/>
    <d v="1899-12-30T15:07:00"/>
    <s v="Credit card"/>
    <s v="No"/>
    <s v="Impulsive"/>
  </r>
  <r>
    <s v="725-96-3778"/>
    <x v="1"/>
    <x v="1"/>
    <s v="Member"/>
    <s v="Female"/>
    <s v="Home and lifestyle"/>
    <n v="89.25"/>
    <n v="8"/>
    <n v="714"/>
    <d v="2020-04-27T00:00:00"/>
    <d v="1899-12-30T10:13:00"/>
    <s v="Cash"/>
    <s v="No"/>
    <s v="Impulsive"/>
  </r>
  <r>
    <s v="394-41-0748"/>
    <x v="1"/>
    <x v="1"/>
    <s v="Member"/>
    <s v="Female"/>
    <s v="Fashion accessories"/>
    <n v="54.07"/>
    <n v="9"/>
    <n v="486.63"/>
    <d v="2020-04-27T00:00:00"/>
    <d v="1899-12-30T14:55:00"/>
    <s v="Ewallet"/>
    <s v="No"/>
    <s v="Impulsive"/>
  </r>
  <r>
    <s v="829-49-1914"/>
    <x v="1"/>
    <x v="1"/>
    <s v="Member"/>
    <s v="Female"/>
    <s v="Food and beverages"/>
    <n v="78.31"/>
    <n v="10"/>
    <n v="783.1"/>
    <d v="2020-04-28T00:00:00"/>
    <d v="1899-12-30T16:24:00"/>
    <s v="Ewallet"/>
    <s v="No"/>
    <s v="Impulsive"/>
  </r>
  <r>
    <s v="176-64-7711"/>
    <x v="2"/>
    <x v="2"/>
    <s v="Normal"/>
    <s v="Male"/>
    <s v="Food and beverages"/>
    <n v="32.32"/>
    <n v="3"/>
    <n v="96.960000000000008"/>
    <d v="2020-04-28T00:00:00"/>
    <d v="1899-12-30T19:11:00"/>
    <s v="Credit card"/>
    <s v="No"/>
    <s v="List"/>
  </r>
  <r>
    <s v="607-65-2441"/>
    <x v="1"/>
    <x v="1"/>
    <s v="Member"/>
    <s v="Male"/>
    <s v="Health and beauty"/>
    <n v="81.95"/>
    <n v="10"/>
    <n v="819.5"/>
    <d v="2020-04-28T00:00:00"/>
    <d v="1899-12-30T12:39:00"/>
    <s v="Credit card"/>
    <s v="No"/>
    <s v="Impulsive"/>
  </r>
  <r>
    <s v="668-90-8900"/>
    <x v="0"/>
    <x v="0"/>
    <s v="Normal"/>
    <s v="Female"/>
    <s v="Home and lifestyle"/>
    <n v="93.69"/>
    <n v="7"/>
    <n v="655.82999999999993"/>
    <d v="2020-04-29T00:00:00"/>
    <d v="1899-12-30T18:44:00"/>
    <s v="Credit card"/>
    <s v="No"/>
    <s v="Impulsive"/>
  </r>
  <r>
    <s v="531-80-1784"/>
    <x v="0"/>
    <x v="0"/>
    <s v="Normal"/>
    <s v="Male"/>
    <s v="Electronic accessories"/>
    <n v="26.02"/>
    <n v="7"/>
    <n v="182.14"/>
    <d v="2020-04-29T00:00:00"/>
    <d v="1899-12-30T17:38:00"/>
    <s v="Cash"/>
    <s v="No"/>
    <s v="Impulsive"/>
  </r>
  <r>
    <s v="460-93-5834"/>
    <x v="0"/>
    <x v="0"/>
    <s v="Normal"/>
    <s v="Male"/>
    <s v="Sports and travel"/>
    <n v="45.58"/>
    <n v="7"/>
    <n v="319.06"/>
    <d v="2020-04-29T00:00:00"/>
    <d v="1899-12-30T10:03:00"/>
    <s v="Cash"/>
    <s v="No"/>
    <s v="Impulsive"/>
  </r>
  <r>
    <s v="381-20-0914"/>
    <x v="0"/>
    <x v="0"/>
    <s v="Member"/>
    <s v="Female"/>
    <s v="Fashion accessories"/>
    <n v="20.010000000000002"/>
    <n v="9"/>
    <n v="180.09"/>
    <d v="2020-04-30T00:00:00"/>
    <d v="1899-12-30T15:48:00"/>
    <s v="Credit card"/>
    <s v="No"/>
    <s v="Impulsive"/>
  </r>
  <r>
    <s v="670-71-7306"/>
    <x v="2"/>
    <x v="2"/>
    <s v="Normal"/>
    <s v="Male"/>
    <s v="Sports and travel"/>
    <n v="44.63"/>
    <n v="6"/>
    <n v="267.78000000000003"/>
    <d v="2020-05-01T00:00:00"/>
    <d v="1899-12-30T20:08:00"/>
    <s v="Credit card"/>
    <s v="No"/>
    <s v="Impulsive"/>
  </r>
  <r>
    <s v="291-59-1384"/>
    <x v="2"/>
    <x v="2"/>
    <s v="Normal"/>
    <s v="Male"/>
    <s v="Electronic accessories"/>
    <n v="60.3"/>
    <n v="1"/>
    <n v="60.3"/>
    <d v="2020-05-01T00:00:00"/>
    <d v="1899-12-30T17:38:00"/>
    <s v="Cash"/>
    <s v="No"/>
    <s v="Product Specific"/>
  </r>
  <r>
    <s v="249-42-3782"/>
    <x v="0"/>
    <x v="0"/>
    <s v="Normal"/>
    <s v="Male"/>
    <s v="Health and beauty"/>
    <n v="70.010000000000005"/>
    <n v="5"/>
    <n v="350.05"/>
    <d v="2020-05-02T00:00:00"/>
    <d v="1899-12-30T11:36:00"/>
    <s v="Ewallet"/>
    <s v="No"/>
    <s v="List"/>
  </r>
  <r>
    <s v="827-26-2100"/>
    <x v="0"/>
    <x v="0"/>
    <s v="Member"/>
    <s v="Male"/>
    <s v="Home and lifestyle"/>
    <n v="33.840000000000003"/>
    <n v="9"/>
    <n v="304.56000000000006"/>
    <d v="2020-05-02T00:00:00"/>
    <d v="1899-12-30T16:21:00"/>
    <s v="Ewallet"/>
    <s v="No"/>
    <s v="Impulsive"/>
  </r>
  <r>
    <s v="573-58-9734"/>
    <x v="2"/>
    <x v="2"/>
    <s v="Normal"/>
    <s v="Female"/>
    <s v="Fashion accessories"/>
    <n v="30.37"/>
    <n v="3"/>
    <n v="91.11"/>
    <d v="2020-05-02T00:00:00"/>
    <d v="1899-12-30T13:41:00"/>
    <s v="Ewallet"/>
    <s v="No"/>
    <s v="List"/>
  </r>
  <r>
    <s v="246-11-3901"/>
    <x v="1"/>
    <x v="1"/>
    <s v="Normal"/>
    <s v="Female"/>
    <s v="Electronic accessories"/>
    <n v="32.799999999999997"/>
    <n v="10"/>
    <n v="328"/>
    <d v="2020-05-02T00:00:00"/>
    <d v="1899-12-30T12:12:00"/>
    <s v="Cash"/>
    <s v="No"/>
    <s v="Impulsive"/>
  </r>
  <r>
    <s v="389-70-2397"/>
    <x v="1"/>
    <x v="1"/>
    <s v="Normal"/>
    <s v="Female"/>
    <s v="Health and beauty"/>
    <n v="83.66"/>
    <n v="5"/>
    <n v="418.29999999999995"/>
    <d v="2020-05-02T00:00:00"/>
    <d v="1899-12-30T10:26:00"/>
    <s v="Cash"/>
    <s v="Yes"/>
    <s v="List"/>
  </r>
  <r>
    <s v="407-63-8975"/>
    <x v="0"/>
    <x v="0"/>
    <s v="Normal"/>
    <s v="Male"/>
    <s v="Food and beverages"/>
    <n v="73.88"/>
    <n v="6"/>
    <n v="443.28"/>
    <d v="2020-05-03T00:00:00"/>
    <d v="1899-12-30T19:16:00"/>
    <s v="Ewallet"/>
    <s v="No"/>
    <s v="Impulsive"/>
  </r>
  <r>
    <s v="853-23-2453"/>
    <x v="2"/>
    <x v="2"/>
    <s v="Member"/>
    <s v="Male"/>
    <s v="Health and beauty"/>
    <n v="75.739999999999995"/>
    <n v="4"/>
    <n v="302.95999999999998"/>
    <d v="2020-05-05T00:00:00"/>
    <d v="1899-12-30T14:35:00"/>
    <s v="Cash"/>
    <s v="No"/>
    <s v="List"/>
  </r>
  <r>
    <s v="563-47-4072"/>
    <x v="2"/>
    <x v="2"/>
    <s v="Normal"/>
    <s v="Female"/>
    <s v="Health and beauty"/>
    <n v="55.81"/>
    <n v="6"/>
    <n v="334.86"/>
    <d v="2020-05-05T00:00:00"/>
    <d v="1899-12-30T11:52:00"/>
    <s v="Cash"/>
    <s v="Yes"/>
    <s v="Impulsive"/>
  </r>
  <r>
    <s v="219-22-9386"/>
    <x v="2"/>
    <x v="2"/>
    <s v="Member"/>
    <s v="Male"/>
    <s v="Sports and travel"/>
    <n v="99.96"/>
    <n v="9"/>
    <n v="899.64"/>
    <d v="2020-05-06T00:00:00"/>
    <d v="1899-12-30T17:26:00"/>
    <s v="Credit card"/>
    <s v="No"/>
    <s v="Impulsive"/>
  </r>
  <r>
    <s v="821-07-3596"/>
    <x v="1"/>
    <x v="1"/>
    <s v="Normal"/>
    <s v="Female"/>
    <s v="Fashion accessories"/>
    <n v="16.45"/>
    <n v="4"/>
    <n v="65.8"/>
    <d v="2020-05-06T00:00:00"/>
    <d v="1899-12-30T14:53:00"/>
    <s v="Ewallet"/>
    <s v="No"/>
    <s v="List"/>
  </r>
  <r>
    <s v="186-43-8965"/>
    <x v="0"/>
    <x v="0"/>
    <s v="Member"/>
    <s v="Female"/>
    <s v="Home and lifestyle"/>
    <n v="47.68"/>
    <n v="2"/>
    <n v="95.36"/>
    <d v="2020-05-06T00:00:00"/>
    <d v="1899-12-30T10:10:00"/>
    <s v="Credit card"/>
    <s v="No"/>
    <s v="List"/>
  </r>
  <r>
    <s v="784-21-9238"/>
    <x v="1"/>
    <x v="1"/>
    <s v="Member"/>
    <s v="Male"/>
    <s v="Sports and travel"/>
    <n v="10.17"/>
    <n v="1"/>
    <n v="10.17"/>
    <d v="2020-05-06T00:00:00"/>
    <d v="1899-12-30T14:15:00"/>
    <s v="Cash"/>
    <s v="No"/>
    <s v="Product Specific"/>
  </r>
  <r>
    <s v="189-17-4241"/>
    <x v="0"/>
    <x v="0"/>
    <s v="Normal"/>
    <s v="Female"/>
    <s v="Fashion accessories"/>
    <n v="87.67"/>
    <n v="2"/>
    <n v="175.34"/>
    <d v="2020-05-09T00:00:00"/>
    <d v="1899-12-30T12:17:00"/>
    <s v="Credit card"/>
    <s v="No"/>
    <s v="List"/>
  </r>
  <r>
    <s v="726-27-2396"/>
    <x v="0"/>
    <x v="0"/>
    <s v="Normal"/>
    <s v="Female"/>
    <s v="Health and beauty"/>
    <n v="77.5"/>
    <n v="5"/>
    <n v="387.5"/>
    <d v="2020-05-09T00:00:00"/>
    <d v="1899-12-30T20:36:00"/>
    <s v="Ewallet"/>
    <s v="Yes"/>
    <s v="List"/>
  </r>
  <r>
    <s v="552-44-5977"/>
    <x v="2"/>
    <x v="2"/>
    <s v="Member"/>
    <s v="Male"/>
    <s v="Health and beauty"/>
    <n v="62"/>
    <n v="8"/>
    <n v="496"/>
    <d v="2020-05-09T00:00:00"/>
    <d v="1899-12-30T19:08:00"/>
    <s v="Credit card"/>
    <s v="No"/>
    <s v="Impulsive"/>
  </r>
  <r>
    <s v="400-89-4171"/>
    <x v="1"/>
    <x v="1"/>
    <s v="Normal"/>
    <s v="Female"/>
    <s v="Sports and travel"/>
    <n v="80.97"/>
    <n v="8"/>
    <n v="647.76"/>
    <d v="2020-05-10T00:00:00"/>
    <d v="1899-12-30T13:05:00"/>
    <s v="Cash"/>
    <s v="No"/>
    <s v="Impulsive"/>
  </r>
  <r>
    <s v="316-55-4634"/>
    <x v="2"/>
    <x v="2"/>
    <s v="Member"/>
    <s v="Male"/>
    <s v="Food and beverages"/>
    <n v="80.05"/>
    <n v="5"/>
    <n v="400.25"/>
    <d v="2020-05-10T00:00:00"/>
    <d v="1899-12-30T12:45:00"/>
    <s v="Credit card"/>
    <s v="No"/>
    <s v="List"/>
  </r>
  <r>
    <s v="509-10-0516"/>
    <x v="2"/>
    <x v="2"/>
    <s v="Normal"/>
    <s v="Male"/>
    <s v="Home and lifestyle"/>
    <n v="45.97"/>
    <n v="4"/>
    <n v="183.88"/>
    <d v="2020-05-10T00:00:00"/>
    <d v="1899-12-30T12:02:00"/>
    <s v="Ewallet"/>
    <s v="No"/>
    <s v="List"/>
  </r>
  <r>
    <s v="735-32-9839"/>
    <x v="1"/>
    <x v="1"/>
    <s v="Member"/>
    <s v="Male"/>
    <s v="Fashion accessories"/>
    <n v="98.7"/>
    <n v="8"/>
    <n v="789.6"/>
    <d v="2020-05-11T00:00:00"/>
    <d v="1899-12-30T10:36:00"/>
    <s v="Ewallet"/>
    <s v="No"/>
    <s v="Impulsive"/>
  </r>
  <r>
    <s v="573-10-3877"/>
    <x v="2"/>
    <x v="2"/>
    <s v="Member"/>
    <s v="Male"/>
    <s v="Health and beauty"/>
    <n v="39.01"/>
    <n v="1"/>
    <n v="39.01"/>
    <d v="2020-05-12T00:00:00"/>
    <d v="1899-12-30T16:46:00"/>
    <s v="Credit card"/>
    <s v="No"/>
    <s v="Product Specific"/>
  </r>
  <r>
    <s v="514-37-2845"/>
    <x v="2"/>
    <x v="2"/>
    <s v="Normal"/>
    <s v="Male"/>
    <s v="Fashion accessories"/>
    <n v="99.25"/>
    <n v="2"/>
    <n v="198.5"/>
    <d v="2020-05-12T00:00:00"/>
    <d v="1899-12-30T13:02:00"/>
    <s v="Cash"/>
    <s v="No"/>
    <s v="List"/>
  </r>
  <r>
    <s v="525-09-8450"/>
    <x v="2"/>
    <x v="2"/>
    <s v="Normal"/>
    <s v="Male"/>
    <s v="Electronic accessories"/>
    <n v="72.13"/>
    <n v="10"/>
    <n v="721.3"/>
    <d v="2020-05-13T00:00:00"/>
    <d v="1899-12-30T15:12:00"/>
    <s v="Credit card"/>
    <s v="No"/>
    <s v="Impulsive"/>
  </r>
  <r>
    <s v="354-25-5821"/>
    <x v="2"/>
    <x v="2"/>
    <s v="Member"/>
    <s v="Female"/>
    <s v="Sports and travel"/>
    <n v="69.12"/>
    <n v="6"/>
    <n v="414.72"/>
    <d v="2020-05-14T00:00:00"/>
    <d v="1899-12-30T13:03:00"/>
    <s v="Cash"/>
    <s v="No"/>
    <s v="Impulsive"/>
  </r>
  <r>
    <s v="860-79-0874"/>
    <x v="1"/>
    <x v="1"/>
    <s v="Member"/>
    <s v="Female"/>
    <s v="Fashion accessories"/>
    <n v="99.3"/>
    <n v="10"/>
    <n v="993"/>
    <d v="2020-05-14T00:00:00"/>
    <d v="1899-12-30T14:53:00"/>
    <s v="Credit card"/>
    <s v="No"/>
    <s v="Impulsive"/>
  </r>
  <r>
    <s v="220-28-1851"/>
    <x v="0"/>
    <x v="0"/>
    <s v="Normal"/>
    <s v="Male"/>
    <s v="Home and lifestyle"/>
    <n v="34.729999999999997"/>
    <n v="2"/>
    <n v="69.459999999999994"/>
    <d v="2020-05-15T00:00:00"/>
    <d v="1899-12-30T18:14:00"/>
    <s v="Ewallet"/>
    <s v="No"/>
    <s v="List"/>
  </r>
  <r>
    <s v="318-12-0304"/>
    <x v="0"/>
    <x v="0"/>
    <s v="Normal"/>
    <s v="Male"/>
    <s v="Fashion accessories"/>
    <n v="30.61"/>
    <n v="1"/>
    <n v="30.61"/>
    <d v="2020-05-15T00:00:00"/>
    <d v="1899-12-30T12:20:00"/>
    <s v="Ewallet"/>
    <s v="No"/>
    <s v="Product Specific"/>
  </r>
  <r>
    <s v="378-24-2715"/>
    <x v="2"/>
    <x v="2"/>
    <s v="Normal"/>
    <s v="Male"/>
    <s v="Home and lifestyle"/>
    <n v="53.44"/>
    <n v="2"/>
    <n v="106.88"/>
    <d v="2020-05-17T00:00:00"/>
    <d v="1899-12-30T20:38:00"/>
    <s v="Ewallet"/>
    <s v="No"/>
    <s v="List"/>
  </r>
  <r>
    <s v="880-46-5796"/>
    <x v="0"/>
    <x v="0"/>
    <s v="Member"/>
    <s v="Male"/>
    <s v="Sports and travel"/>
    <n v="76.92"/>
    <n v="10"/>
    <n v="769.2"/>
    <d v="2020-05-18T00:00:00"/>
    <d v="1899-12-30T19:53:00"/>
    <s v="Ewallet"/>
    <s v="No"/>
    <s v="Impulsive"/>
  </r>
  <r>
    <s v="200-40-6154"/>
    <x v="2"/>
    <x v="2"/>
    <s v="Member"/>
    <s v="Male"/>
    <s v="Home and lifestyle"/>
    <n v="65.91"/>
    <n v="6"/>
    <n v="395.46"/>
    <d v="2020-05-18T00:00:00"/>
    <d v="1899-12-30T11:45:00"/>
    <s v="Cash"/>
    <s v="No"/>
    <s v="Impulsive"/>
  </r>
  <r>
    <s v="139-32-4183"/>
    <x v="0"/>
    <x v="0"/>
    <s v="Member"/>
    <s v="Female"/>
    <s v="Sports and travel"/>
    <n v="97.48"/>
    <n v="9"/>
    <n v="877.32"/>
    <d v="2020-05-18T00:00:00"/>
    <d v="1899-12-30T14:19:00"/>
    <s v="Ewallet"/>
    <s v="No"/>
    <s v="Impulsive"/>
  </r>
  <r>
    <s v="595-27-4851"/>
    <x v="0"/>
    <x v="0"/>
    <s v="Normal"/>
    <s v="Female"/>
    <s v="Fashion accessories"/>
    <n v="54.28"/>
    <n v="7"/>
    <n v="379.96000000000004"/>
    <d v="2020-05-19T00:00:00"/>
    <d v="1899-12-30T18:05:00"/>
    <s v="Ewallet"/>
    <s v="No"/>
    <s v="Impulsive"/>
  </r>
  <r>
    <s v="470-31-3286"/>
    <x v="2"/>
    <x v="2"/>
    <s v="Normal"/>
    <s v="Male"/>
    <s v="Health and beauty"/>
    <n v="14.82"/>
    <n v="3"/>
    <n v="44.46"/>
    <d v="2020-05-19T00:00:00"/>
    <d v="1899-12-30T11:30:00"/>
    <s v="Credit card"/>
    <s v="No"/>
    <s v="List"/>
  </r>
  <r>
    <s v="261-12-8671"/>
    <x v="2"/>
    <x v="2"/>
    <s v="Normal"/>
    <s v="Female"/>
    <s v="Fashion accessories"/>
    <n v="60.96"/>
    <n v="2"/>
    <n v="121.92"/>
    <d v="2020-05-20T00:00:00"/>
    <d v="1899-12-30T19:39:00"/>
    <s v="Credit card"/>
    <s v="No"/>
    <s v="List"/>
  </r>
  <r>
    <s v="133-14-7229"/>
    <x v="1"/>
    <x v="1"/>
    <s v="Normal"/>
    <s v="Male"/>
    <s v="Health and beauty"/>
    <n v="62.87"/>
    <n v="2"/>
    <n v="125.74"/>
    <d v="2020-05-20T00:00:00"/>
    <d v="1899-12-30T11:43:00"/>
    <s v="Cash"/>
    <s v="No"/>
    <s v="List"/>
  </r>
  <r>
    <s v="648-94-3045"/>
    <x v="1"/>
    <x v="1"/>
    <s v="Normal"/>
    <s v="Male"/>
    <s v="Health and beauty"/>
    <n v="58.95"/>
    <n v="10"/>
    <n v="589.5"/>
    <d v="2020-05-20T00:00:00"/>
    <d v="1899-12-30T14:27:00"/>
    <s v="Ewallet"/>
    <s v="No"/>
    <s v="Impulsive"/>
  </r>
  <r>
    <s v="453-63-6187"/>
    <x v="2"/>
    <x v="2"/>
    <s v="Normal"/>
    <s v="Male"/>
    <s v="Electronic accessories"/>
    <n v="27.5"/>
    <n v="3"/>
    <n v="82.5"/>
    <d v="2020-05-21T00:00:00"/>
    <d v="1899-12-30T15:40:00"/>
    <s v="Ewallet"/>
    <s v="No"/>
    <s v="List"/>
  </r>
  <r>
    <s v="242-55-6721"/>
    <x v="2"/>
    <x v="2"/>
    <s v="Normal"/>
    <s v="Male"/>
    <s v="Home and lifestyle"/>
    <n v="16.16"/>
    <n v="2"/>
    <n v="32.32"/>
    <d v="2020-05-22T00:00:00"/>
    <d v="1899-12-30T11:49:00"/>
    <s v="Ewallet"/>
    <s v="No"/>
    <s v="List"/>
  </r>
  <r>
    <s v="406-46-7107"/>
    <x v="0"/>
    <x v="0"/>
    <s v="Normal"/>
    <s v="Female"/>
    <s v="Home and lifestyle"/>
    <n v="96.52"/>
    <n v="6"/>
    <n v="579.12"/>
    <d v="2020-05-22T00:00:00"/>
    <d v="1899-12-30T11:52:00"/>
    <s v="Cash"/>
    <s v="No"/>
    <s v="Impulsive"/>
  </r>
  <r>
    <s v="840-76-5966"/>
    <x v="0"/>
    <x v="0"/>
    <s v="Member"/>
    <s v="Male"/>
    <s v="Sports and travel"/>
    <n v="12.76"/>
    <n v="2"/>
    <n v="25.52"/>
    <d v="2020-05-22T00:00:00"/>
    <d v="1899-12-30T18:06:00"/>
    <s v="Ewallet"/>
    <s v="No"/>
    <s v="List"/>
  </r>
  <r>
    <s v="135-84-8019"/>
    <x v="0"/>
    <x v="0"/>
    <s v="Normal"/>
    <s v="Female"/>
    <s v="Fashion accessories"/>
    <n v="77.930000000000007"/>
    <n v="9"/>
    <n v="701.37000000000012"/>
    <d v="2020-05-23T00:00:00"/>
    <d v="1899-12-30T16:10:00"/>
    <s v="Ewallet"/>
    <s v="No"/>
    <s v="Impulsive"/>
  </r>
  <r>
    <s v="114-35-5271"/>
    <x v="2"/>
    <x v="2"/>
    <s v="Normal"/>
    <s v="Female"/>
    <s v="Electronic accessories"/>
    <n v="57.91"/>
    <n v="8"/>
    <n v="463.28"/>
    <d v="2020-05-23T00:00:00"/>
    <d v="1899-12-30T15:06:00"/>
    <s v="Cash"/>
    <s v="No"/>
    <s v="Impulsive"/>
  </r>
  <r>
    <s v="358-88-9262"/>
    <x v="1"/>
    <x v="1"/>
    <s v="Member"/>
    <s v="Female"/>
    <s v="Food and beverages"/>
    <n v="87.48"/>
    <n v="6"/>
    <n v="524.88"/>
    <d v="2020-05-24T00:00:00"/>
    <d v="1899-12-30T18:43:00"/>
    <s v="Ewallet"/>
    <s v="No"/>
    <s v="Impulsive"/>
  </r>
  <r>
    <s v="148-41-7930"/>
    <x v="1"/>
    <x v="1"/>
    <s v="Normal"/>
    <s v="Male"/>
    <s v="Health and beauty"/>
    <n v="99.96"/>
    <n v="7"/>
    <n v="699.71999999999991"/>
    <d v="2020-05-24T00:00:00"/>
    <d v="1899-12-30T10:33:00"/>
    <s v="Cash"/>
    <s v="No"/>
    <s v="Impulsive"/>
  </r>
  <r>
    <s v="458-41-1477"/>
    <x v="1"/>
    <x v="1"/>
    <s v="Normal"/>
    <s v="Female"/>
    <s v="Health and beauty"/>
    <n v="46.26"/>
    <n v="6"/>
    <n v="277.56"/>
    <d v="2020-05-25T00:00:00"/>
    <d v="1899-12-30T17:11:00"/>
    <s v="Credit card"/>
    <s v="Yes"/>
    <s v="Impulsive"/>
  </r>
  <r>
    <s v="836-82-5858"/>
    <x v="2"/>
    <x v="2"/>
    <s v="Member"/>
    <s v="Male"/>
    <s v="Health and beauty"/>
    <n v="69.37"/>
    <n v="9"/>
    <n v="624.33000000000004"/>
    <d v="2020-05-25T00:00:00"/>
    <d v="1899-12-30T19:14:00"/>
    <s v="Ewallet"/>
    <s v="No"/>
    <s v="Impulsive"/>
  </r>
  <r>
    <s v="372-26-1506"/>
    <x v="1"/>
    <x v="1"/>
    <s v="Normal"/>
    <s v="Female"/>
    <s v="Fashion accessories"/>
    <n v="23.82"/>
    <n v="5"/>
    <n v="119.1"/>
    <d v="2020-05-25T00:00:00"/>
    <d v="1899-12-30T19:24:00"/>
    <s v="Ewallet"/>
    <s v="No"/>
    <s v="List"/>
  </r>
  <r>
    <s v="510-09-5628"/>
    <x v="0"/>
    <x v="0"/>
    <s v="Member"/>
    <s v="Female"/>
    <s v="Fashion accessories"/>
    <n v="19.66"/>
    <n v="10"/>
    <n v="196.6"/>
    <d v="2020-05-25T00:00:00"/>
    <d v="1899-12-30T18:20:00"/>
    <s v="Credit card"/>
    <s v="No"/>
    <s v="Impulsive"/>
  </r>
  <r>
    <s v="760-27-5490"/>
    <x v="1"/>
    <x v="1"/>
    <s v="Normal"/>
    <s v="Male"/>
    <s v="Fashion accessories"/>
    <n v="15.62"/>
    <n v="8"/>
    <n v="124.96"/>
    <d v="2020-05-25T00:00:00"/>
    <d v="1899-12-30T20:37:00"/>
    <s v="Ewallet"/>
    <s v="No"/>
    <s v="Impulsive"/>
  </r>
  <r>
    <s v="722-13-2115"/>
    <x v="1"/>
    <x v="1"/>
    <s v="Member"/>
    <s v="Male"/>
    <s v="Sports and travel"/>
    <n v="42.85"/>
    <n v="1"/>
    <n v="42.85"/>
    <d v="2020-05-25T00:00:00"/>
    <d v="1899-12-30T15:36:00"/>
    <s v="Credit card"/>
    <s v="No"/>
    <s v="Product Specific"/>
  </r>
  <r>
    <s v="575-30-8091"/>
    <x v="0"/>
    <x v="0"/>
    <s v="Normal"/>
    <s v="Male"/>
    <s v="Sports and travel"/>
    <n v="72.5"/>
    <n v="8"/>
    <n v="580"/>
    <d v="2020-05-26T00:00:00"/>
    <d v="1899-12-30T19:25:00"/>
    <s v="Ewallet"/>
    <s v="No"/>
    <s v="Impulsive"/>
  </r>
  <r>
    <s v="174-75-0888"/>
    <x v="2"/>
    <x v="2"/>
    <s v="Normal"/>
    <s v="Male"/>
    <s v="Electronic accessories"/>
    <n v="21.58"/>
    <n v="9"/>
    <n v="194.21999999999997"/>
    <d v="2020-05-27T00:00:00"/>
    <d v="1899-12-30T12:32:00"/>
    <s v="Cash"/>
    <s v="No"/>
    <s v="Impulsive"/>
  </r>
  <r>
    <s v="779-42-2410"/>
    <x v="2"/>
    <x v="2"/>
    <s v="Member"/>
    <s v="Male"/>
    <s v="Food and beverages"/>
    <n v="57.74"/>
    <n v="3"/>
    <n v="173.22"/>
    <d v="2020-05-27T00:00:00"/>
    <d v="1899-12-30T13:06:00"/>
    <s v="Ewallet"/>
    <s v="No"/>
    <s v="List"/>
  </r>
  <r>
    <s v="729-06-2010"/>
    <x v="2"/>
    <x v="2"/>
    <s v="Member"/>
    <s v="Male"/>
    <s v="Health and beauty"/>
    <n v="80.47"/>
    <n v="9"/>
    <n v="724.23"/>
    <d v="2020-05-27T00:00:00"/>
    <d v="1899-12-30T11:18:00"/>
    <s v="Cash"/>
    <s v="No"/>
    <s v="Impulsive"/>
  </r>
  <r>
    <s v="109-28-2512"/>
    <x v="2"/>
    <x v="2"/>
    <s v="Member"/>
    <s v="Female"/>
    <s v="Fashion accessories"/>
    <n v="97.61"/>
    <n v="6"/>
    <n v="585.66"/>
    <d v="2020-05-28T00:00:00"/>
    <d v="1899-12-30T15:01:00"/>
    <s v="Ewallet"/>
    <s v="No"/>
    <s v="Impulsive"/>
  </r>
  <r>
    <s v="305-14-0245"/>
    <x v="2"/>
    <x v="2"/>
    <s v="Member"/>
    <s v="Female"/>
    <s v="Home and lifestyle"/>
    <n v="94.49"/>
    <n v="8"/>
    <n v="755.92"/>
    <d v="2020-05-28T00:00:00"/>
    <d v="1899-12-30T19:00:00"/>
    <s v="Ewallet"/>
    <s v="No"/>
    <s v="Impulsive"/>
  </r>
  <r>
    <s v="556-86-3144"/>
    <x v="1"/>
    <x v="1"/>
    <s v="Member"/>
    <s v="Female"/>
    <s v="Fashion accessories"/>
    <n v="74.290000000000006"/>
    <n v="1"/>
    <n v="74.290000000000006"/>
    <d v="2020-05-28T00:00:00"/>
    <d v="1899-12-30T19:30:00"/>
    <s v="Cash"/>
    <s v="No"/>
    <s v="Product Specific"/>
  </r>
  <r>
    <s v="355-34-6244"/>
    <x v="2"/>
    <x v="2"/>
    <s v="Normal"/>
    <s v="Male"/>
    <s v="Food and beverages"/>
    <n v="72.39"/>
    <n v="2"/>
    <n v="144.78"/>
    <d v="2020-05-28T00:00:00"/>
    <d v="1899-12-30T19:55:00"/>
    <s v="Credit card"/>
    <s v="No"/>
    <s v="List"/>
  </r>
  <r>
    <s v="345-08-4992"/>
    <x v="0"/>
    <x v="0"/>
    <s v="Normal"/>
    <s v="Male"/>
    <s v="Home and lifestyle"/>
    <n v="33.99"/>
    <n v="6"/>
    <n v="203.94"/>
    <d v="2020-05-29T00:00:00"/>
    <d v="1899-12-30T15:37:00"/>
    <s v="Credit card"/>
    <s v="No"/>
    <s v="Impulsive"/>
  </r>
  <r>
    <s v="166-19-2553"/>
    <x v="0"/>
    <x v="0"/>
    <s v="Member"/>
    <s v="Male"/>
    <s v="Sports and travel"/>
    <n v="89.06"/>
    <n v="6"/>
    <n v="534.36"/>
    <d v="2020-05-29T00:00:00"/>
    <d v="1899-12-30T17:26:00"/>
    <s v="Cash"/>
    <s v="No"/>
    <s v="Impulsive"/>
  </r>
  <r>
    <s v="633-44-8566"/>
    <x v="0"/>
    <x v="0"/>
    <s v="Member"/>
    <s v="Male"/>
    <s v="Food and beverages"/>
    <n v="49.38"/>
    <n v="7"/>
    <n v="345.66"/>
    <d v="2020-05-30T00:00:00"/>
    <d v="1899-12-30T20:35:00"/>
    <s v="Credit card"/>
    <s v="No"/>
    <s v="Impulsive"/>
  </r>
  <r>
    <s v="488-25-4221"/>
    <x v="1"/>
    <x v="1"/>
    <s v="Member"/>
    <s v="Female"/>
    <s v="Food and beverages"/>
    <n v="30.41"/>
    <n v="1"/>
    <n v="30.41"/>
    <d v="2020-05-30T00:00:00"/>
    <d v="1899-12-30T10:36:00"/>
    <s v="Credit card"/>
    <s v="No"/>
    <s v="Product Specific"/>
  </r>
  <r>
    <s v="727-75-6477"/>
    <x v="1"/>
    <x v="1"/>
    <s v="Normal"/>
    <s v="Male"/>
    <s v="Electronic accessories"/>
    <n v="28.84"/>
    <n v="4"/>
    <n v="115.36"/>
    <d v="2020-05-30T00:00:00"/>
    <d v="1899-12-30T14:44:00"/>
    <s v="Cash"/>
    <s v="No"/>
    <s v="List"/>
  </r>
  <r>
    <s v="549-23-9016"/>
    <x v="1"/>
    <x v="1"/>
    <s v="Member"/>
    <s v="Female"/>
    <s v="Food and beverages"/>
    <n v="14.87"/>
    <n v="2"/>
    <n v="29.74"/>
    <d v="2020-05-30T00:00:00"/>
    <d v="1899-12-30T18:15:00"/>
    <s v="Credit card"/>
    <s v="No"/>
    <s v="List"/>
  </r>
  <r>
    <s v="275-28-0149"/>
    <x v="0"/>
    <x v="0"/>
    <s v="Normal"/>
    <s v="Male"/>
    <s v="Sports and travel"/>
    <n v="63.69"/>
    <n v="1"/>
    <n v="63.69"/>
    <d v="2020-05-31T00:00:00"/>
    <d v="1899-12-30T16:21:00"/>
    <s v="Cash"/>
    <s v="No"/>
    <s v="Product Specific"/>
  </r>
  <r>
    <s v="472-15-9636"/>
    <x v="0"/>
    <x v="0"/>
    <s v="Normal"/>
    <s v="Male"/>
    <s v="Home and lifestyle"/>
    <n v="50.93"/>
    <n v="8"/>
    <n v="407.44"/>
    <d v="2020-05-31T00:00:00"/>
    <d v="1899-12-30T19:36:00"/>
    <s v="Ewallet"/>
    <s v="No"/>
    <s v="Impulsive"/>
  </r>
  <r>
    <s v="815-04-6282"/>
    <x v="1"/>
    <x v="1"/>
    <s v="Member"/>
    <s v="Female"/>
    <s v="Sports and travel"/>
    <n v="64.97"/>
    <n v="5"/>
    <n v="324.85000000000002"/>
    <d v="2020-05-31T00:00:00"/>
    <d v="1899-12-30T12:52:00"/>
    <s v="Credit card"/>
    <s v="No"/>
    <s v="List"/>
  </r>
  <r>
    <s v="560-49-6611"/>
    <x v="0"/>
    <x v="0"/>
    <s v="Member"/>
    <s v="Female"/>
    <s v="Sports and travel"/>
    <n v="45.58"/>
    <n v="1"/>
    <n v="45.58"/>
    <d v="2020-06-01T00:00:00"/>
    <d v="1899-12-30T14:13:00"/>
    <s v="Cash"/>
    <s v="No"/>
    <s v="Product Specific"/>
  </r>
  <r>
    <s v="834-45-5519"/>
    <x v="2"/>
    <x v="2"/>
    <s v="Normal"/>
    <s v="Female"/>
    <s v="Electronic accessories"/>
    <n v="43"/>
    <n v="4"/>
    <n v="172"/>
    <d v="2020-06-01T00:00:00"/>
    <d v="1899-12-30T20:48:00"/>
    <s v="Ewallet"/>
    <s v="No"/>
    <s v="List"/>
  </r>
  <r>
    <s v="485-30-8700"/>
    <x v="0"/>
    <x v="0"/>
    <s v="Normal"/>
    <s v="Female"/>
    <s v="Sports and travel"/>
    <n v="33.26"/>
    <n v="5"/>
    <n v="166.29999999999998"/>
    <d v="2020-06-02T00:00:00"/>
    <d v="1899-12-30T16:10:00"/>
    <s v="Credit card"/>
    <s v="No"/>
    <s v="List"/>
  </r>
  <r>
    <s v="285-68-5083"/>
    <x v="1"/>
    <x v="1"/>
    <s v="Member"/>
    <s v="Female"/>
    <s v="Sports and travel"/>
    <n v="24.74"/>
    <n v="3"/>
    <n v="74.22"/>
    <d v="2020-06-03T00:00:00"/>
    <d v="1899-12-30T17:47:00"/>
    <s v="Credit card"/>
    <s v="No"/>
    <s v="List"/>
  </r>
  <r>
    <s v="423-80-0988"/>
    <x v="1"/>
    <x v="1"/>
    <s v="Normal"/>
    <s v="Male"/>
    <s v="Sports and travel"/>
    <n v="76.400000000000006"/>
    <n v="2"/>
    <n v="152.80000000000001"/>
    <d v="2020-06-03T00:00:00"/>
    <d v="1899-12-30T19:42:00"/>
    <s v="Ewallet"/>
    <s v="No"/>
    <s v="List"/>
  </r>
  <r>
    <s v="699-01-4164"/>
    <x v="1"/>
    <x v="1"/>
    <s v="Normal"/>
    <s v="Male"/>
    <s v="Health and beauty"/>
    <n v="41.5"/>
    <n v="4"/>
    <n v="166"/>
    <d v="2020-06-03T00:00:00"/>
    <d v="1899-12-30T19:58:00"/>
    <s v="Credit card"/>
    <s v="No"/>
    <s v="List"/>
  </r>
  <r>
    <s v="790-29-1172"/>
    <x v="2"/>
    <x v="2"/>
    <s v="Normal"/>
    <s v="Female"/>
    <s v="Food and beverages"/>
    <n v="57.34"/>
    <n v="3"/>
    <n v="172.02"/>
    <d v="2020-06-03T00:00:00"/>
    <d v="1899-12-30T18:59:00"/>
    <s v="Credit card"/>
    <s v="No"/>
    <s v="List"/>
  </r>
  <r>
    <s v="201-86-2184"/>
    <x v="2"/>
    <x v="2"/>
    <s v="Member"/>
    <s v="Female"/>
    <s v="Electronic accessories"/>
    <n v="26.26"/>
    <n v="7"/>
    <n v="183.82000000000002"/>
    <d v="2020-06-03T00:00:00"/>
    <d v="1899-12-30T19:40:00"/>
    <s v="Cash"/>
    <s v="No"/>
    <s v="Impulsive"/>
  </r>
  <r>
    <s v="397-25-8725"/>
    <x v="0"/>
    <x v="0"/>
    <s v="Member"/>
    <s v="Female"/>
    <s v="Health and beauty"/>
    <n v="39.619999999999997"/>
    <n v="9"/>
    <n v="356.58"/>
    <d v="2020-06-03T00:00:00"/>
    <d v="1899-12-30T17:54:00"/>
    <s v="Credit card"/>
    <s v="Yes"/>
    <s v="Impulsive"/>
  </r>
  <r>
    <s v="477-24-6490"/>
    <x v="2"/>
    <x v="2"/>
    <s v="Normal"/>
    <s v="Female"/>
    <s v="Health and beauty"/>
    <n v="99.71"/>
    <n v="6"/>
    <n v="598.26"/>
    <d v="2020-06-04T00:00:00"/>
    <d v="1899-12-30T16:52:00"/>
    <s v="Ewallet"/>
    <s v="Yes"/>
    <s v="Impulsive"/>
  </r>
  <r>
    <s v="882-40-4577"/>
    <x v="0"/>
    <x v="0"/>
    <s v="Member"/>
    <s v="Male"/>
    <s v="Sports and travel"/>
    <n v="67.260000000000005"/>
    <n v="4"/>
    <n v="269.04000000000002"/>
    <d v="2020-06-04T00:00:00"/>
    <d v="1899-12-30T15:28:00"/>
    <s v="Credit card"/>
    <s v="No"/>
    <s v="List"/>
  </r>
  <r>
    <s v="196-01-2849"/>
    <x v="1"/>
    <x v="1"/>
    <s v="Member"/>
    <s v="Female"/>
    <s v="Fashion accessories"/>
    <n v="73.38"/>
    <n v="7"/>
    <n v="513.66"/>
    <d v="2020-06-04T00:00:00"/>
    <d v="1899-12-30T13:56:00"/>
    <s v="Cash"/>
    <s v="No"/>
    <s v="Impulsive"/>
  </r>
  <r>
    <s v="651-96-5970"/>
    <x v="0"/>
    <x v="0"/>
    <s v="Normal"/>
    <s v="Male"/>
    <s v="Fashion accessories"/>
    <n v="46.41"/>
    <n v="1"/>
    <n v="46.41"/>
    <d v="2020-06-04T00:00:00"/>
    <d v="1899-12-30T20:06:00"/>
    <s v="Credit card"/>
    <s v="No"/>
    <s v="Product Specific"/>
  </r>
  <r>
    <s v="324-41-6833"/>
    <x v="1"/>
    <x v="1"/>
    <s v="Member"/>
    <s v="Female"/>
    <s v="Electronic accessories"/>
    <n v="30.2"/>
    <n v="8"/>
    <n v="241.6"/>
    <d v="2020-06-04T00:00:00"/>
    <d v="1899-12-30T19:30:00"/>
    <s v="Ewallet"/>
    <s v="No"/>
    <s v="Impulsive"/>
  </r>
  <r>
    <s v="848-07-1692"/>
    <x v="2"/>
    <x v="2"/>
    <s v="Normal"/>
    <s v="Female"/>
    <s v="Health and beauty"/>
    <n v="57.22"/>
    <n v="2"/>
    <n v="114.44"/>
    <d v="2020-06-05T00:00:00"/>
    <d v="1899-12-30T17:13:00"/>
    <s v="Ewallet"/>
    <s v="Yes"/>
    <s v="List"/>
  </r>
  <r>
    <s v="728-88-7867"/>
    <x v="1"/>
    <x v="1"/>
    <s v="Member"/>
    <s v="Female"/>
    <s v="Home and lifestyle"/>
    <n v="75.53"/>
    <n v="4"/>
    <n v="302.12"/>
    <d v="2020-06-05T00:00:00"/>
    <d v="1899-12-30T15:52:00"/>
    <s v="Ewallet"/>
    <s v="No"/>
    <s v="List"/>
  </r>
  <r>
    <s v="886-77-9084"/>
    <x v="1"/>
    <x v="1"/>
    <s v="Normal"/>
    <s v="Male"/>
    <s v="Electronic accessories"/>
    <n v="71.89"/>
    <n v="8"/>
    <n v="575.12"/>
    <d v="2020-06-05T00:00:00"/>
    <d v="1899-12-30T11:33:00"/>
    <s v="Ewallet"/>
    <s v="No"/>
    <s v="Impulsive"/>
  </r>
  <r>
    <s v="474-33-8305"/>
    <x v="1"/>
    <x v="1"/>
    <s v="Member"/>
    <s v="Male"/>
    <s v="Fashion accessories"/>
    <n v="67.39"/>
    <n v="7"/>
    <n v="471.73"/>
    <d v="2020-06-05T00:00:00"/>
    <d v="1899-12-30T13:23:00"/>
    <s v="Ewallet"/>
    <s v="No"/>
    <s v="Impulsive"/>
  </r>
  <r>
    <s v="370-41-7321"/>
    <x v="2"/>
    <x v="2"/>
    <s v="Member"/>
    <s v="Male"/>
    <s v="Health and beauty"/>
    <n v="56.69"/>
    <n v="9"/>
    <n v="510.21"/>
    <d v="2020-06-06T00:00:00"/>
    <d v="1899-12-30T17:24:00"/>
    <s v="Credit card"/>
    <s v="No"/>
    <s v="Impulsive"/>
  </r>
  <r>
    <s v="794-32-2436"/>
    <x v="2"/>
    <x v="2"/>
    <s v="Member"/>
    <s v="Male"/>
    <s v="Electronic accessories"/>
    <n v="55.67"/>
    <n v="2"/>
    <n v="111.34"/>
    <d v="2020-06-06T00:00:00"/>
    <d v="1899-12-30T15:08:00"/>
    <s v="Ewallet"/>
    <s v="No"/>
    <s v="List"/>
  </r>
  <r>
    <s v="210-30-7976"/>
    <x v="2"/>
    <x v="2"/>
    <s v="Member"/>
    <s v="Female"/>
    <s v="Fashion accessories"/>
    <n v="22.32"/>
    <n v="4"/>
    <n v="89.28"/>
    <d v="2020-06-06T00:00:00"/>
    <d v="1899-12-30T11:16:00"/>
    <s v="Ewallet"/>
    <s v="No"/>
    <s v="List"/>
  </r>
  <r>
    <s v="267-62-7380"/>
    <x v="1"/>
    <x v="1"/>
    <s v="Member"/>
    <s v="Male"/>
    <s v="Electronic accessories"/>
    <n v="82.34"/>
    <n v="10"/>
    <n v="823.40000000000009"/>
    <d v="2020-06-06T00:00:00"/>
    <d v="1899-12-30T19:12:00"/>
    <s v="Ewallet"/>
    <s v="No"/>
    <s v="Impulsive"/>
  </r>
  <r>
    <s v="584-86-7256"/>
    <x v="1"/>
    <x v="1"/>
    <s v="Member"/>
    <s v="Male"/>
    <s v="Sports and travel"/>
    <n v="34.56"/>
    <n v="7"/>
    <n v="241.92000000000002"/>
    <d v="2020-06-07T00:00:00"/>
    <d v="1899-12-30T16:07:00"/>
    <s v="Credit card"/>
    <s v="No"/>
    <s v="Impulsive"/>
  </r>
  <r>
    <s v="641-43-2399"/>
    <x v="2"/>
    <x v="2"/>
    <s v="Normal"/>
    <s v="Male"/>
    <s v="Home and lifestyle"/>
    <n v="25.55"/>
    <n v="4"/>
    <n v="102.2"/>
    <d v="2020-06-07T00:00:00"/>
    <d v="1899-12-30T20:23:00"/>
    <s v="Ewallet"/>
    <s v="No"/>
    <s v="List"/>
  </r>
  <r>
    <s v="276-54-0879"/>
    <x v="2"/>
    <x v="2"/>
    <s v="Normal"/>
    <s v="Male"/>
    <s v="Sports and travel"/>
    <n v="97.74"/>
    <n v="4"/>
    <n v="390.96"/>
    <d v="2020-06-07T00:00:00"/>
    <d v="1899-12-30T19:53:00"/>
    <s v="Ewallet"/>
    <s v="No"/>
    <s v="List"/>
  </r>
  <r>
    <s v="541-89-9860"/>
    <x v="1"/>
    <x v="1"/>
    <s v="Member"/>
    <s v="Female"/>
    <s v="Fashion accessories"/>
    <n v="80.48"/>
    <n v="3"/>
    <n v="241.44"/>
    <d v="2020-06-07T00:00:00"/>
    <d v="1899-12-30T12:31:00"/>
    <s v="Cash"/>
    <s v="No"/>
    <s v="List"/>
  </r>
  <r>
    <s v="274-05-5470"/>
    <x v="0"/>
    <x v="0"/>
    <s v="Member"/>
    <s v="Female"/>
    <s v="Food and beverages"/>
    <n v="73.47"/>
    <n v="4"/>
    <n v="293.88"/>
    <d v="2020-06-07T00:00:00"/>
    <d v="1899-12-30T18:30:00"/>
    <s v="Cash"/>
    <s v="No"/>
    <s v="List"/>
  </r>
  <r>
    <s v="149-14-0304"/>
    <x v="1"/>
    <x v="1"/>
    <s v="Member"/>
    <s v="Female"/>
    <s v="Health and beauty"/>
    <n v="28.5"/>
    <n v="8"/>
    <n v="228"/>
    <d v="2020-06-07T00:00:00"/>
    <d v="1899-12-30T14:24:00"/>
    <s v="Cash"/>
    <s v="Yes"/>
    <s v="Impulsive"/>
  </r>
  <r>
    <s v="299-29-0180"/>
    <x v="2"/>
    <x v="2"/>
    <s v="Member"/>
    <s v="Female"/>
    <s v="Home and lifestyle"/>
    <n v="52.18"/>
    <n v="7"/>
    <n v="365.26"/>
    <d v="2020-06-07T00:00:00"/>
    <d v="1899-12-30T10:54:00"/>
    <s v="Cash"/>
    <s v="No"/>
    <s v="Impulsive"/>
  </r>
  <r>
    <s v="366-93-0948"/>
    <x v="0"/>
    <x v="0"/>
    <s v="Member"/>
    <s v="Male"/>
    <s v="Electronic accessories"/>
    <n v="66.349999999999994"/>
    <n v="1"/>
    <n v="66.349999999999994"/>
    <d v="2020-06-08T00:00:00"/>
    <d v="1899-12-30T10:46:00"/>
    <s v="Credit card"/>
    <s v="No"/>
    <s v="Product Specific"/>
  </r>
  <r>
    <s v="173-50-1108"/>
    <x v="2"/>
    <x v="2"/>
    <s v="Member"/>
    <s v="Female"/>
    <s v="Sports and travel"/>
    <n v="20.18"/>
    <n v="4"/>
    <n v="80.72"/>
    <d v="2020-06-08T00:00:00"/>
    <d v="1899-12-30T12:14:00"/>
    <s v="Credit card"/>
    <s v="No"/>
    <s v="List"/>
  </r>
  <r>
    <s v="747-58-7183"/>
    <x v="2"/>
    <x v="2"/>
    <s v="Normal"/>
    <s v="Male"/>
    <s v="Fashion accessories"/>
    <n v="57.27"/>
    <n v="3"/>
    <n v="171.81"/>
    <d v="2020-06-08T00:00:00"/>
    <d v="1899-12-30T20:31:00"/>
    <s v="Ewallet"/>
    <s v="No"/>
    <s v="List"/>
  </r>
  <r>
    <s v="372-62-5264"/>
    <x v="1"/>
    <x v="1"/>
    <s v="Normal"/>
    <s v="Female"/>
    <s v="Food and beverages"/>
    <n v="52.6"/>
    <n v="9"/>
    <n v="473.40000000000003"/>
    <d v="2020-06-08T00:00:00"/>
    <d v="1899-12-30T14:42:00"/>
    <s v="Cash"/>
    <s v="No"/>
    <s v="Impulsive"/>
  </r>
  <r>
    <s v="574-22-5561"/>
    <x v="1"/>
    <x v="1"/>
    <s v="Member"/>
    <s v="Female"/>
    <s v="Fashion accessories"/>
    <n v="82.63"/>
    <n v="10"/>
    <n v="826.3"/>
    <d v="2020-06-09T00:00:00"/>
    <d v="1899-12-30T17:08:00"/>
    <s v="Ewallet"/>
    <s v="No"/>
    <s v="Impulsive"/>
  </r>
  <r>
    <s v="586-25-0848"/>
    <x v="0"/>
    <x v="0"/>
    <s v="Normal"/>
    <s v="Female"/>
    <s v="Sports and travel"/>
    <n v="12.34"/>
    <n v="7"/>
    <n v="86.38"/>
    <d v="2020-06-09T00:00:00"/>
    <d v="1899-12-30T11:19:00"/>
    <s v="Credit card"/>
    <s v="No"/>
    <s v="Impulsive"/>
  </r>
  <r>
    <s v="286-62-6248"/>
    <x v="2"/>
    <x v="2"/>
    <s v="Normal"/>
    <s v="Male"/>
    <s v="Fashion accessories"/>
    <n v="39.21"/>
    <n v="4"/>
    <n v="156.84"/>
    <d v="2020-06-09T00:00:00"/>
    <d v="1899-12-30T20:03:00"/>
    <s v="Credit card"/>
    <s v="No"/>
    <s v="List"/>
  </r>
  <r>
    <s v="626-43-7888"/>
    <x v="1"/>
    <x v="1"/>
    <s v="Normal"/>
    <s v="Female"/>
    <s v="Fashion accessories"/>
    <n v="60.41"/>
    <n v="8"/>
    <n v="483.28"/>
    <d v="2020-06-09T00:00:00"/>
    <d v="1899-12-30T12:23:00"/>
    <s v="Ewallet"/>
    <s v="No"/>
    <s v="Impulsive"/>
  </r>
  <r>
    <s v="801-88-0346"/>
    <x v="1"/>
    <x v="1"/>
    <s v="Normal"/>
    <s v="Female"/>
    <s v="Fashion accessories"/>
    <n v="76.06"/>
    <n v="3"/>
    <n v="228.18"/>
    <d v="2020-06-09T00:00:00"/>
    <d v="1899-12-30T20:30:00"/>
    <s v="Credit card"/>
    <s v="No"/>
    <s v="List"/>
  </r>
  <r>
    <s v="598-47-9715"/>
    <x v="1"/>
    <x v="1"/>
    <s v="Normal"/>
    <s v="Male"/>
    <s v="Electronic accessories"/>
    <n v="84.07"/>
    <n v="4"/>
    <n v="336.28"/>
    <d v="2020-06-10T00:00:00"/>
    <d v="1899-12-30T16:54:00"/>
    <s v="Ewallet"/>
    <s v="No"/>
    <s v="List"/>
  </r>
  <r>
    <s v="277-63-2961"/>
    <x v="2"/>
    <x v="2"/>
    <s v="Member"/>
    <s v="Male"/>
    <s v="Sports and travel"/>
    <n v="73.97"/>
    <n v="1"/>
    <n v="73.97"/>
    <d v="2020-06-10T00:00:00"/>
    <d v="1899-12-30T15:53:00"/>
    <s v="Credit card"/>
    <s v="No"/>
    <s v="Product Specific"/>
  </r>
  <r>
    <s v="610-46-4100"/>
    <x v="0"/>
    <x v="0"/>
    <s v="Normal"/>
    <s v="Male"/>
    <s v="Health and beauty"/>
    <n v="28.95"/>
    <n v="7"/>
    <n v="202.65"/>
    <d v="2020-06-10T00:00:00"/>
    <d v="1899-12-30T20:31:00"/>
    <s v="Credit card"/>
    <s v="No"/>
    <s v="Impulsive"/>
  </r>
  <r>
    <s v="878-30-2331"/>
    <x v="1"/>
    <x v="1"/>
    <s v="Member"/>
    <s v="Female"/>
    <s v="Sports and travel"/>
    <n v="54.55"/>
    <n v="10"/>
    <n v="545.5"/>
    <d v="2020-06-11T00:00:00"/>
    <d v="1899-12-30T11:22:00"/>
    <s v="Credit card"/>
    <s v="No"/>
    <s v="Impulsive"/>
  </r>
  <r>
    <s v="160-22-2687"/>
    <x v="0"/>
    <x v="0"/>
    <s v="Member"/>
    <s v="Female"/>
    <s v="Health and beauty"/>
    <n v="95.95"/>
    <n v="5"/>
    <n v="479.75"/>
    <d v="2020-06-11T00:00:00"/>
    <d v="1899-12-30T14:21:00"/>
    <s v="Ewallet"/>
    <s v="Yes"/>
    <s v="List"/>
  </r>
  <r>
    <s v="290-68-2984"/>
    <x v="0"/>
    <x v="0"/>
    <s v="Normal"/>
    <s v="Male"/>
    <s v="Home and lifestyle"/>
    <n v="23.75"/>
    <n v="4"/>
    <n v="95"/>
    <d v="2020-06-12T00:00:00"/>
    <d v="1899-12-30T11:22:00"/>
    <s v="Cash"/>
    <s v="No"/>
    <s v="List"/>
  </r>
  <r>
    <s v="760-54-1821"/>
    <x v="2"/>
    <x v="2"/>
    <s v="Normal"/>
    <s v="Male"/>
    <s v="Home and lifestyle"/>
    <n v="13.59"/>
    <n v="9"/>
    <n v="122.31"/>
    <d v="2020-06-12T00:00:00"/>
    <d v="1899-12-30T10:26:00"/>
    <s v="Cash"/>
    <s v="No"/>
    <s v="Impulsive"/>
  </r>
  <r>
    <s v="729-09-9681"/>
    <x v="0"/>
    <x v="0"/>
    <s v="Member"/>
    <s v="Male"/>
    <s v="Home and lifestyle"/>
    <n v="25.91"/>
    <n v="6"/>
    <n v="155.46"/>
    <d v="2020-06-13T00:00:00"/>
    <d v="1899-12-30T10:16:00"/>
    <s v="Ewallet"/>
    <s v="No"/>
    <s v="Impulsive"/>
  </r>
  <r>
    <s v="125-45-2293"/>
    <x v="0"/>
    <x v="0"/>
    <s v="Normal"/>
    <s v="Female"/>
    <s v="Fashion accessories"/>
    <n v="99.1"/>
    <n v="6"/>
    <n v="594.59999999999991"/>
    <d v="2020-06-13T00:00:00"/>
    <d v="1899-12-30T13:11:00"/>
    <s v="Cash"/>
    <s v="No"/>
    <s v="Impulsive"/>
  </r>
  <r>
    <s v="848-24-9445"/>
    <x v="1"/>
    <x v="1"/>
    <s v="Member"/>
    <s v="Male"/>
    <s v="Health and beauty"/>
    <n v="43.7"/>
    <n v="2"/>
    <n v="87.4"/>
    <d v="2020-06-14T00:00:00"/>
    <d v="1899-12-30T18:03:00"/>
    <s v="Cash"/>
    <s v="No"/>
    <s v="List"/>
  </r>
  <r>
    <s v="322-02-2271"/>
    <x v="2"/>
    <x v="2"/>
    <s v="Normal"/>
    <s v="Female"/>
    <s v="Sports and travel"/>
    <n v="42.97"/>
    <n v="3"/>
    <n v="128.91"/>
    <d v="2020-06-14T00:00:00"/>
    <d v="1899-12-30T11:46:00"/>
    <s v="Cash"/>
    <s v="No"/>
    <s v="List"/>
  </r>
  <r>
    <s v="225-98-1496"/>
    <x v="1"/>
    <x v="1"/>
    <s v="Normal"/>
    <s v="Female"/>
    <s v="Fashion accessories"/>
    <n v="27.02"/>
    <n v="3"/>
    <n v="81.06"/>
    <d v="2020-06-15T00:00:00"/>
    <d v="1899-12-30T13:01:00"/>
    <s v="Credit card"/>
    <s v="No"/>
    <s v="List"/>
  </r>
  <r>
    <s v="867-47-1948"/>
    <x v="1"/>
    <x v="1"/>
    <s v="Normal"/>
    <s v="Female"/>
    <s v="Home and lifestyle"/>
    <n v="15.8"/>
    <n v="10"/>
    <n v="158"/>
    <d v="2020-06-15T00:00:00"/>
    <d v="1899-12-30T12:07:00"/>
    <s v="Cash"/>
    <s v="No"/>
    <s v="Impulsive"/>
  </r>
  <r>
    <s v="593-95-4461"/>
    <x v="1"/>
    <x v="1"/>
    <s v="Member"/>
    <s v="Male"/>
    <s v="Home and lifestyle"/>
    <n v="74.86"/>
    <n v="1"/>
    <n v="74.86"/>
    <d v="2020-06-16T00:00:00"/>
    <d v="1899-12-30T14:49:00"/>
    <s v="Cash"/>
    <s v="No"/>
    <s v="Product Specific"/>
  </r>
  <r>
    <s v="862-29-5914"/>
    <x v="1"/>
    <x v="1"/>
    <s v="Normal"/>
    <s v="Female"/>
    <s v="Sports and travel"/>
    <n v="22.38"/>
    <n v="1"/>
    <n v="22.38"/>
    <d v="2020-06-16T00:00:00"/>
    <d v="1899-12-30T17:08:00"/>
    <s v="Credit card"/>
    <s v="No"/>
    <s v="Product Specific"/>
  </r>
  <r>
    <s v="237-01-6122"/>
    <x v="1"/>
    <x v="1"/>
    <s v="Member"/>
    <s v="Female"/>
    <s v="Home and lifestyle"/>
    <n v="80.790000000000006"/>
    <n v="9"/>
    <n v="727.11"/>
    <d v="2020-06-17T00:00:00"/>
    <d v="1899-12-30T20:31:00"/>
    <s v="Credit card"/>
    <s v="No"/>
    <s v="Impulsive"/>
  </r>
  <r>
    <s v="458-10-8612"/>
    <x v="1"/>
    <x v="1"/>
    <s v="Normal"/>
    <s v="Male"/>
    <s v="Health and beauty"/>
    <n v="64.08"/>
    <n v="7"/>
    <n v="448.56"/>
    <d v="2020-06-17T00:00:00"/>
    <d v="1899-12-30T12:27:00"/>
    <s v="Ewallet"/>
    <s v="No"/>
    <s v="Impulsive"/>
  </r>
  <r>
    <s v="227-07-4446"/>
    <x v="1"/>
    <x v="1"/>
    <s v="Member"/>
    <s v="Female"/>
    <s v="Electronic accessories"/>
    <n v="78.13"/>
    <n v="10"/>
    <n v="781.3"/>
    <d v="2020-06-18T00:00:00"/>
    <d v="1899-12-30T20:51:00"/>
    <s v="Cash"/>
    <s v="No"/>
    <s v="Impulsive"/>
  </r>
  <r>
    <s v="778-34-2523"/>
    <x v="0"/>
    <x v="0"/>
    <s v="Member"/>
    <s v="Female"/>
    <s v="Electronic accessories"/>
    <n v="48.62"/>
    <n v="8"/>
    <n v="388.96"/>
    <d v="2020-06-18T00:00:00"/>
    <d v="1899-12-30T10:57:00"/>
    <s v="Cash"/>
    <s v="No"/>
    <s v="Impulsive"/>
  </r>
  <r>
    <s v="440-59-5691"/>
    <x v="1"/>
    <x v="1"/>
    <s v="Member"/>
    <s v="Female"/>
    <s v="Health and beauty"/>
    <n v="37.15"/>
    <n v="7"/>
    <n v="260.05"/>
    <d v="2020-06-19T00:00:00"/>
    <d v="1899-12-30T13:12:00"/>
    <s v="Credit card"/>
    <s v="Yes"/>
    <s v="Impulsive"/>
  </r>
  <r>
    <s v="301-81-8610"/>
    <x v="2"/>
    <x v="2"/>
    <s v="Member"/>
    <s v="Male"/>
    <s v="Fashion accessories"/>
    <n v="25.42"/>
    <n v="8"/>
    <n v="203.36"/>
    <d v="2020-06-20T00:00:00"/>
    <d v="1899-12-30T19:42:00"/>
    <s v="Credit card"/>
    <s v="No"/>
    <s v="Impulsive"/>
  </r>
  <r>
    <s v="676-39-6028"/>
    <x v="0"/>
    <x v="0"/>
    <s v="Member"/>
    <s v="Female"/>
    <s v="Electronic accessories"/>
    <n v="64.44"/>
    <n v="5"/>
    <n v="322.2"/>
    <d v="2020-06-21T00:00:00"/>
    <d v="1899-12-30T17:04:00"/>
    <s v="Cash"/>
    <s v="No"/>
    <s v="List"/>
  </r>
  <r>
    <s v="632-32-4574"/>
    <x v="2"/>
    <x v="2"/>
    <s v="Normal"/>
    <s v="Male"/>
    <s v="Sports and travel"/>
    <n v="75.92"/>
    <n v="8"/>
    <n v="607.36"/>
    <d v="2020-06-21T00:00:00"/>
    <d v="1899-12-30T14:14:00"/>
    <s v="Cash"/>
    <s v="No"/>
    <s v="Impulsive"/>
  </r>
  <r>
    <s v="635-40-6220"/>
    <x v="0"/>
    <x v="0"/>
    <s v="Normal"/>
    <s v="Male"/>
    <s v="Health and beauty"/>
    <n v="89.6"/>
    <n v="8"/>
    <n v="716.8"/>
    <d v="2020-06-22T00:00:00"/>
    <d v="1899-12-30T11:28:00"/>
    <s v="Ewallet"/>
    <s v="No"/>
    <s v="Impulsive"/>
  </r>
  <r>
    <s v="479-26-8945"/>
    <x v="2"/>
    <x v="2"/>
    <s v="Member"/>
    <s v="Female"/>
    <s v="Sports and travel"/>
    <n v="16.489999999999998"/>
    <n v="2"/>
    <n v="32.979999999999997"/>
    <d v="2020-06-22T00:00:00"/>
    <d v="1899-12-30T11:32:00"/>
    <s v="Ewallet"/>
    <s v="No"/>
    <s v="List"/>
  </r>
  <r>
    <s v="895-66-0685"/>
    <x v="2"/>
    <x v="2"/>
    <s v="Member"/>
    <s v="Male"/>
    <s v="Food and beverages"/>
    <n v="18.079999999999998"/>
    <n v="3"/>
    <n v="54.239999999999995"/>
    <d v="2020-06-22T00:00:00"/>
    <d v="1899-12-30T19:46:00"/>
    <s v="Ewallet"/>
    <s v="No"/>
    <s v="List"/>
  </r>
  <r>
    <s v="502-05-1910"/>
    <x v="0"/>
    <x v="0"/>
    <s v="Normal"/>
    <s v="Male"/>
    <s v="Health and beauty"/>
    <n v="65.180000000000007"/>
    <n v="3"/>
    <n v="195.54000000000002"/>
    <d v="2020-06-22T00:00:00"/>
    <d v="1899-12-30T20:35:00"/>
    <s v="Credit card"/>
    <s v="No"/>
    <s v="List"/>
  </r>
  <r>
    <s v="386-27-7606"/>
    <x v="1"/>
    <x v="1"/>
    <s v="Member"/>
    <s v="Female"/>
    <s v="Home and lifestyle"/>
    <n v="81.2"/>
    <n v="7"/>
    <n v="568.4"/>
    <d v="2020-06-22T00:00:00"/>
    <d v="1899-12-30T15:59:00"/>
    <s v="Credit card"/>
    <s v="No"/>
    <s v="Impulsive"/>
  </r>
  <r>
    <s v="640-49-2076"/>
    <x v="2"/>
    <x v="2"/>
    <s v="Normal"/>
    <s v="Male"/>
    <s v="Sports and travel"/>
    <n v="83.78"/>
    <n v="8"/>
    <n v="670.24"/>
    <d v="2020-06-23T00:00:00"/>
    <d v="1899-12-30T14:49:00"/>
    <s v="Cash"/>
    <s v="No"/>
    <s v="Impulsive"/>
  </r>
  <r>
    <s v="427-45-9297"/>
    <x v="2"/>
    <x v="2"/>
    <s v="Member"/>
    <s v="Female"/>
    <s v="Home and lifestyle"/>
    <n v="40.729999999999997"/>
    <n v="7"/>
    <n v="285.10999999999996"/>
    <d v="2020-06-23T00:00:00"/>
    <d v="1899-12-30T11:01:00"/>
    <s v="Ewallet"/>
    <s v="No"/>
    <s v="Impulsive"/>
  </r>
  <r>
    <s v="333-73-7901"/>
    <x v="1"/>
    <x v="1"/>
    <s v="Normal"/>
    <s v="Female"/>
    <s v="Health and beauty"/>
    <n v="54.92"/>
    <n v="8"/>
    <n v="439.36"/>
    <d v="2020-06-24T00:00:00"/>
    <d v="1899-12-30T13:24:00"/>
    <s v="Ewallet"/>
    <s v="Yes"/>
    <s v="Impulsive"/>
  </r>
  <r>
    <s v="434-83-9547"/>
    <x v="1"/>
    <x v="1"/>
    <s v="Member"/>
    <s v="Male"/>
    <s v="Food and beverages"/>
    <n v="38.47"/>
    <n v="8"/>
    <n v="307.76"/>
    <d v="2020-06-24T00:00:00"/>
    <d v="1899-12-30T11:51:00"/>
    <s v="Cash"/>
    <s v="No"/>
    <s v="Impulsive"/>
  </r>
  <r>
    <s v="509-29-3912"/>
    <x v="0"/>
    <x v="0"/>
    <s v="Member"/>
    <s v="Female"/>
    <s v="Sports and travel"/>
    <n v="38.72"/>
    <n v="9"/>
    <n v="348.48"/>
    <d v="2020-06-24T00:00:00"/>
    <d v="1899-12-30T12:24:00"/>
    <s v="Ewallet"/>
    <s v="No"/>
    <s v="Impulsive"/>
  </r>
  <r>
    <s v="828-46-6863"/>
    <x v="0"/>
    <x v="0"/>
    <s v="Member"/>
    <s v="Male"/>
    <s v="Food and beverages"/>
    <n v="98.53"/>
    <n v="6"/>
    <n v="591.18000000000006"/>
    <d v="2020-06-24T00:00:00"/>
    <d v="1899-12-30T11:22:00"/>
    <s v="Credit card"/>
    <s v="No"/>
    <s v="Impulsive"/>
  </r>
  <r>
    <s v="624-01-8356"/>
    <x v="2"/>
    <x v="2"/>
    <s v="Normal"/>
    <s v="Female"/>
    <s v="Home and lifestyle"/>
    <n v="49.01"/>
    <n v="10"/>
    <n v="490.09999999999997"/>
    <d v="2020-06-24T00:00:00"/>
    <d v="1899-12-30T10:44:00"/>
    <s v="Credit card"/>
    <s v="No"/>
    <s v="Impulsive"/>
  </r>
  <r>
    <s v="711-31-1234"/>
    <x v="2"/>
    <x v="2"/>
    <s v="Normal"/>
    <s v="Female"/>
    <s v="Electronic accessories"/>
    <n v="95.64"/>
    <n v="4"/>
    <n v="382.56"/>
    <d v="2020-06-25T00:00:00"/>
    <d v="1899-12-30T18:51:00"/>
    <s v="Cash"/>
    <s v="No"/>
    <s v="List"/>
  </r>
  <r>
    <s v="129-29-8530"/>
    <x v="0"/>
    <x v="0"/>
    <s v="Member"/>
    <s v="Male"/>
    <s v="Sports and travel"/>
    <n v="62.62"/>
    <n v="5"/>
    <n v="313.09999999999997"/>
    <d v="2020-06-26T00:00:00"/>
    <d v="1899-12-30T19:15:00"/>
    <s v="Ewallet"/>
    <s v="No"/>
    <s v="List"/>
  </r>
  <r>
    <s v="669-54-1719"/>
    <x v="2"/>
    <x v="2"/>
    <s v="Member"/>
    <s v="Male"/>
    <s v="Electronic accessories"/>
    <n v="18.93"/>
    <n v="6"/>
    <n v="113.58"/>
    <d v="2020-06-26T00:00:00"/>
    <d v="1899-12-30T12:45:00"/>
    <s v="Credit card"/>
    <s v="No"/>
    <s v="Impulsive"/>
  </r>
  <r>
    <s v="105-31-1824"/>
    <x v="0"/>
    <x v="0"/>
    <s v="Member"/>
    <s v="Male"/>
    <s v="Sports and travel"/>
    <n v="69.52"/>
    <n v="7"/>
    <n v="486.64"/>
    <d v="2020-06-26T00:00:00"/>
    <d v="1899-12-30T15:10:00"/>
    <s v="Credit card"/>
    <s v="No"/>
    <s v="Impulsive"/>
  </r>
  <r>
    <s v="571-94-0759"/>
    <x v="2"/>
    <x v="2"/>
    <s v="Member"/>
    <s v="Female"/>
    <s v="Food and beverages"/>
    <n v="74.599999999999994"/>
    <n v="10"/>
    <n v="746"/>
    <d v="2020-06-26T00:00:00"/>
    <d v="1899-12-30T20:55:00"/>
    <s v="Cash"/>
    <s v="No"/>
    <s v="Impulsive"/>
  </r>
  <r>
    <s v="437-53-3084"/>
    <x v="2"/>
    <x v="2"/>
    <s v="Normal"/>
    <s v="Male"/>
    <s v="Fashion accessories"/>
    <n v="99.89"/>
    <n v="2"/>
    <n v="199.78"/>
    <d v="2020-06-26T00:00:00"/>
    <d v="1899-12-30T11:48:00"/>
    <s v="Ewallet"/>
    <s v="No"/>
    <s v="List"/>
  </r>
  <r>
    <s v="584-66-4073"/>
    <x v="1"/>
    <x v="1"/>
    <s v="Normal"/>
    <s v="Male"/>
    <s v="Fashion accessories"/>
    <n v="56.5"/>
    <n v="1"/>
    <n v="56.5"/>
    <d v="2020-06-26T00:00:00"/>
    <d v="1899-12-30T15:45:00"/>
    <s v="Ewallet"/>
    <s v="No"/>
    <s v="Product Specific"/>
  </r>
  <r>
    <s v="730-61-8757"/>
    <x v="2"/>
    <x v="2"/>
    <s v="Member"/>
    <s v="Male"/>
    <s v="Health and beauty"/>
    <n v="51.13"/>
    <n v="4"/>
    <n v="204.52"/>
    <d v="2020-06-27T00:00:00"/>
    <d v="1899-12-30T10:11:00"/>
    <s v="Credit card"/>
    <s v="No"/>
    <s v="List"/>
  </r>
  <r>
    <s v="608-04-3797"/>
    <x v="2"/>
    <x v="2"/>
    <s v="Member"/>
    <s v="Female"/>
    <s v="Health and beauty"/>
    <n v="25.32"/>
    <n v="8"/>
    <n v="202.56"/>
    <d v="2020-06-27T00:00:00"/>
    <d v="1899-12-30T20:24:00"/>
    <s v="Ewallet"/>
    <s v="Yes"/>
    <s v="Impulsive"/>
  </r>
  <r>
    <s v="387-49-4215"/>
    <x v="2"/>
    <x v="2"/>
    <s v="Member"/>
    <s v="Female"/>
    <s v="Sports and travel"/>
    <n v="48.5"/>
    <n v="3"/>
    <n v="145.5"/>
    <d v="2020-06-27T00:00:00"/>
    <d v="1899-12-30T12:50:00"/>
    <s v="Cash"/>
    <s v="No"/>
    <s v="List"/>
  </r>
  <r>
    <s v="752-23-3760"/>
    <x v="2"/>
    <x v="2"/>
    <s v="Member"/>
    <s v="Female"/>
    <s v="Sports and travel"/>
    <n v="64.08"/>
    <n v="7"/>
    <n v="448.56"/>
    <d v="2020-06-27T00:00:00"/>
    <d v="1899-12-30T19:29:00"/>
    <s v="Credit card"/>
    <s v="No"/>
    <s v="Impulsive"/>
  </r>
  <r>
    <s v="608-05-3804"/>
    <x v="2"/>
    <x v="2"/>
    <s v="Member"/>
    <s v="Male"/>
    <s v="Electronic accessories"/>
    <n v="39.75"/>
    <n v="1"/>
    <n v="39.75"/>
    <d v="2020-06-27T00:00:00"/>
    <d v="1899-12-30T20:19:00"/>
    <s v="Cash"/>
    <s v="No"/>
    <s v="Product Specific"/>
  </r>
  <r>
    <s v="321-49-7382"/>
    <x v="2"/>
    <x v="2"/>
    <s v="Member"/>
    <s v="Male"/>
    <s v="Sports and travel"/>
    <n v="88.31"/>
    <n v="1"/>
    <n v="88.31"/>
    <d v="2020-06-28T00:00:00"/>
    <d v="1899-12-30T17:38:00"/>
    <s v="Credit card"/>
    <s v="No"/>
    <s v="Product Specific"/>
  </r>
  <r>
    <s v="384-59-6655"/>
    <x v="0"/>
    <x v="0"/>
    <s v="Member"/>
    <s v="Female"/>
    <s v="Food and beverages"/>
    <n v="98.66"/>
    <n v="9"/>
    <n v="887.93999999999994"/>
    <d v="2020-06-28T00:00:00"/>
    <d v="1899-12-30T15:07:00"/>
    <s v="Cash"/>
    <s v="No"/>
    <s v="Impulsive"/>
  </r>
  <r>
    <s v="712-39-0363"/>
    <x v="0"/>
    <x v="0"/>
    <s v="Member"/>
    <s v="Male"/>
    <s v="Food and beverages"/>
    <n v="41.66"/>
    <n v="6"/>
    <n v="249.95999999999998"/>
    <d v="2020-06-29T00:00:00"/>
    <d v="1899-12-30T15:24:00"/>
    <s v="Ewallet"/>
    <s v="No"/>
    <s v="Impulsive"/>
  </r>
  <r>
    <s v="510-95-6347"/>
    <x v="2"/>
    <x v="2"/>
    <s v="Member"/>
    <s v="Female"/>
    <s v="Food and beverages"/>
    <n v="48.52"/>
    <n v="3"/>
    <n v="145.56"/>
    <d v="2020-06-30T00:00:00"/>
    <d v="1899-12-30T18:17:00"/>
    <s v="Ewallet"/>
    <s v="No"/>
    <s v="List"/>
  </r>
  <r>
    <s v="453-12-7053"/>
    <x v="1"/>
    <x v="1"/>
    <s v="Normal"/>
    <s v="Male"/>
    <s v="Fashion accessories"/>
    <n v="45.74"/>
    <n v="3"/>
    <n v="137.22"/>
    <d v="2020-06-30T00:00:00"/>
    <d v="1899-12-30T17:38:00"/>
    <s v="Credit card"/>
    <s v="No"/>
    <s v="List"/>
  </r>
  <r>
    <s v="448-61-3783"/>
    <x v="0"/>
    <x v="0"/>
    <s v="Normal"/>
    <s v="Female"/>
    <s v="Electronic accessories"/>
    <n v="90.02"/>
    <n v="8"/>
    <n v="720.16"/>
    <d v="2020-06-30T00:00:00"/>
    <d v="1899-12-30T16:08:00"/>
    <s v="Credit card"/>
    <s v="No"/>
    <s v="Impulsive"/>
  </r>
  <r>
    <s v="665-63-9737"/>
    <x v="2"/>
    <x v="2"/>
    <s v="Normal"/>
    <s v="Male"/>
    <s v="Fashion accessories"/>
    <n v="52.42"/>
    <n v="3"/>
    <n v="157.26"/>
    <d v="2020-07-01T00:00:00"/>
    <d v="1899-12-30T17:36:00"/>
    <s v="Ewallet"/>
    <s v="No"/>
    <s v="List"/>
  </r>
  <r>
    <s v="241-96-5076"/>
    <x v="2"/>
    <x v="2"/>
    <s v="Member"/>
    <s v="Female"/>
    <s v="Home and lifestyle"/>
    <n v="49.1"/>
    <n v="2"/>
    <n v="98.2"/>
    <d v="2020-07-01T00:00:00"/>
    <d v="1899-12-30T12:58:00"/>
    <s v="Credit card"/>
    <s v="No"/>
    <s v="List"/>
  </r>
  <r>
    <s v="450-42-3339"/>
    <x v="1"/>
    <x v="1"/>
    <s v="Normal"/>
    <s v="Male"/>
    <s v="Health and beauty"/>
    <n v="84.61"/>
    <n v="10"/>
    <n v="846.1"/>
    <d v="2020-07-01T00:00:00"/>
    <d v="1899-12-30T18:58:00"/>
    <s v="Credit card"/>
    <s v="No"/>
    <s v="Impulsive"/>
  </r>
  <r>
    <s v="497-37-6538"/>
    <x v="0"/>
    <x v="0"/>
    <s v="Normal"/>
    <s v="Male"/>
    <s v="Sports and travel"/>
    <n v="58.91"/>
    <n v="7"/>
    <n v="412.37"/>
    <d v="2020-07-02T00:00:00"/>
    <d v="1899-12-30T15:15:00"/>
    <s v="Ewallet"/>
    <s v="No"/>
    <s v="Impulsive"/>
  </r>
  <r>
    <s v="157-13-5295"/>
    <x v="0"/>
    <x v="0"/>
    <s v="Member"/>
    <s v="Male"/>
    <s v="Health and beauty"/>
    <n v="51.94"/>
    <n v="10"/>
    <n v="519.4"/>
    <d v="2020-07-03T00:00:00"/>
    <d v="1899-12-30T18:24:00"/>
    <s v="Ewallet"/>
    <s v="No"/>
    <s v="Impulsive"/>
  </r>
  <r>
    <s v="195-06-0432"/>
    <x v="0"/>
    <x v="0"/>
    <s v="Member"/>
    <s v="Male"/>
    <s v="Home and lifestyle"/>
    <n v="81.010000000000005"/>
    <n v="3"/>
    <n v="243.03000000000003"/>
    <d v="2020-07-03T00:00:00"/>
    <d v="1899-12-30T12:55:00"/>
    <s v="Credit card"/>
    <s v="No"/>
    <s v="List"/>
  </r>
  <r>
    <s v="211-05-0490"/>
    <x v="1"/>
    <x v="1"/>
    <s v="Member"/>
    <s v="Female"/>
    <s v="Electronic accessories"/>
    <n v="51.92"/>
    <n v="5"/>
    <n v="259.60000000000002"/>
    <d v="2020-07-04T00:00:00"/>
    <d v="1899-12-30T13:42:00"/>
    <s v="Cash"/>
    <s v="No"/>
    <s v="List"/>
  </r>
  <r>
    <s v="291-21-5991"/>
    <x v="2"/>
    <x v="2"/>
    <s v="Member"/>
    <s v="Male"/>
    <s v="Health and beauty"/>
    <n v="61.29"/>
    <n v="5"/>
    <n v="306.45"/>
    <d v="2020-07-04T00:00:00"/>
    <d v="1899-12-30T14:28:00"/>
    <s v="Cash"/>
    <s v="No"/>
    <s v="List"/>
  </r>
  <r>
    <s v="238-45-6950"/>
    <x v="2"/>
    <x v="2"/>
    <s v="Member"/>
    <s v="Male"/>
    <s v="Food and beverages"/>
    <n v="53.72"/>
    <n v="1"/>
    <n v="53.72"/>
    <d v="2020-07-04T00:00:00"/>
    <d v="1899-12-30T20:03:00"/>
    <s v="Ewallet"/>
    <s v="No"/>
    <s v="Product Specific"/>
  </r>
  <r>
    <s v="197-77-7132"/>
    <x v="2"/>
    <x v="2"/>
    <s v="Member"/>
    <s v="Male"/>
    <s v="Electronic accessories"/>
    <n v="91.56"/>
    <n v="8"/>
    <n v="732.48"/>
    <d v="2020-07-04T00:00:00"/>
    <d v="1899-12-30T18:22:00"/>
    <s v="Ewallet"/>
    <s v="No"/>
    <s v="Impulsive"/>
  </r>
  <r>
    <s v="420-11-4919"/>
    <x v="1"/>
    <x v="1"/>
    <s v="Member"/>
    <s v="Female"/>
    <s v="Food and beverages"/>
    <n v="71.39"/>
    <n v="5"/>
    <n v="356.95"/>
    <d v="2020-07-05T00:00:00"/>
    <d v="1899-12-30T19:57:00"/>
    <s v="Credit card"/>
    <s v="No"/>
    <s v="List"/>
  </r>
  <r>
    <s v="266-76-6436"/>
    <x v="1"/>
    <x v="1"/>
    <s v="Member"/>
    <s v="Female"/>
    <s v="Food and beverages"/>
    <n v="38.6"/>
    <n v="3"/>
    <n v="115.80000000000001"/>
    <d v="2020-07-05T00:00:00"/>
    <d v="1899-12-30T13:57:00"/>
    <s v="Ewallet"/>
    <s v="No"/>
    <s v="List"/>
  </r>
  <r>
    <s v="364-34-2972"/>
    <x v="1"/>
    <x v="1"/>
    <s v="Member"/>
    <s v="Male"/>
    <s v="Electronic accessories"/>
    <n v="96.82"/>
    <n v="3"/>
    <n v="290.45999999999998"/>
    <d v="2020-07-05T00:00:00"/>
    <d v="1899-12-30T20:37:00"/>
    <s v="Cash"/>
    <s v="No"/>
    <s v="List"/>
  </r>
  <r>
    <s v="730-70-9830"/>
    <x v="1"/>
    <x v="1"/>
    <s v="Normal"/>
    <s v="Female"/>
    <s v="Home and lifestyle"/>
    <n v="70.11"/>
    <n v="6"/>
    <n v="420.65999999999997"/>
    <d v="2020-07-06T00:00:00"/>
    <d v="1899-12-30T17:54:00"/>
    <s v="Ewallet"/>
    <s v="No"/>
    <s v="Impulsive"/>
  </r>
  <r>
    <s v="339-96-8318"/>
    <x v="2"/>
    <x v="2"/>
    <s v="Member"/>
    <s v="Male"/>
    <s v="Fashion accessories"/>
    <n v="81.31"/>
    <n v="7"/>
    <n v="569.17000000000007"/>
    <d v="2020-07-06T00:00:00"/>
    <d v="1899-12-30T19:49:00"/>
    <s v="Ewallet"/>
    <s v="No"/>
    <s v="Impulsive"/>
  </r>
  <r>
    <s v="746-19-0921"/>
    <x v="1"/>
    <x v="1"/>
    <s v="Normal"/>
    <s v="Male"/>
    <s v="Food and beverages"/>
    <n v="21.58"/>
    <n v="1"/>
    <n v="21.58"/>
    <d v="2020-07-07T00:00:00"/>
    <d v="1899-12-30T10:02:00"/>
    <s v="Ewallet"/>
    <s v="No"/>
    <s v="Product Specific"/>
  </r>
  <r>
    <s v="305-18-3552"/>
    <x v="2"/>
    <x v="2"/>
    <s v="Member"/>
    <s v="Male"/>
    <s v="Home and lifestyle"/>
    <n v="60.38"/>
    <n v="10"/>
    <n v="603.80000000000007"/>
    <d v="2020-07-07T00:00:00"/>
    <d v="1899-12-30T16:19:00"/>
    <s v="Cash"/>
    <s v="No"/>
    <s v="Impulsive"/>
  </r>
  <r>
    <s v="751-41-9720"/>
    <x v="1"/>
    <x v="1"/>
    <s v="Normal"/>
    <s v="Male"/>
    <s v="Home and lifestyle"/>
    <n v="97.5"/>
    <n v="10"/>
    <n v="975"/>
    <d v="2020-07-07T00:00:00"/>
    <d v="1899-12-30T16:18:00"/>
    <s v="Ewallet"/>
    <s v="No"/>
    <s v="Impulsive"/>
  </r>
  <r>
    <s v="222-42-0244"/>
    <x v="2"/>
    <x v="2"/>
    <s v="Member"/>
    <s v="Female"/>
    <s v="Health and beauty"/>
    <n v="72.11"/>
    <n v="9"/>
    <n v="648.99"/>
    <d v="2020-07-07T00:00:00"/>
    <d v="1899-12-30T13:53:00"/>
    <s v="Credit card"/>
    <s v="Yes"/>
    <s v="Impulsive"/>
  </r>
  <r>
    <s v="816-57-2053"/>
    <x v="0"/>
    <x v="0"/>
    <s v="Normal"/>
    <s v="Male"/>
    <s v="Sports and travel"/>
    <n v="60.87"/>
    <n v="2"/>
    <n v="121.74"/>
    <d v="2020-07-08T00:00:00"/>
    <d v="1899-12-30T12:37:00"/>
    <s v="Ewallet"/>
    <s v="No"/>
    <s v="List"/>
  </r>
  <r>
    <s v="777-67-2495"/>
    <x v="2"/>
    <x v="2"/>
    <s v="Normal"/>
    <s v="Male"/>
    <s v="Home and lifestyle"/>
    <n v="68.97"/>
    <n v="3"/>
    <n v="206.91"/>
    <d v="2020-07-08T00:00:00"/>
    <d v="1899-12-30T11:26:00"/>
    <s v="Ewallet"/>
    <s v="No"/>
    <s v="List"/>
  </r>
  <r>
    <s v="750-67-8428"/>
    <x v="0"/>
    <x v="0"/>
    <s v="Member"/>
    <s v="Female"/>
    <s v="Health and beauty"/>
    <n v="74.69"/>
    <n v="7"/>
    <n v="522.82999999999993"/>
    <d v="2020-07-09T00:00:00"/>
    <d v="1899-12-30T13:08:00"/>
    <s v="Ewallet"/>
    <s v="Yes"/>
    <s v="Impulsive"/>
  </r>
  <r>
    <s v="745-71-3520"/>
    <x v="0"/>
    <x v="0"/>
    <s v="Member"/>
    <s v="Female"/>
    <s v="Electronic accessories"/>
    <n v="25.22"/>
    <n v="7"/>
    <n v="176.54"/>
    <d v="2020-07-09T00:00:00"/>
    <d v="1899-12-30T10:23:00"/>
    <s v="Cash"/>
    <s v="No"/>
    <s v="Impulsive"/>
  </r>
  <r>
    <s v="219-61-4139"/>
    <x v="1"/>
    <x v="1"/>
    <s v="Normal"/>
    <s v="Male"/>
    <s v="Electronic accessories"/>
    <n v="83.08"/>
    <n v="1"/>
    <n v="83.08"/>
    <d v="2020-07-09T00:00:00"/>
    <d v="1899-12-30T17:16:00"/>
    <s v="Ewallet"/>
    <s v="No"/>
    <s v="Product Specific"/>
  </r>
  <r>
    <s v="457-94-0464"/>
    <x v="2"/>
    <x v="2"/>
    <s v="Member"/>
    <s v="Male"/>
    <s v="Electronic accessories"/>
    <n v="87.87"/>
    <n v="9"/>
    <n v="790.83"/>
    <d v="2020-07-09T00:00:00"/>
    <d v="1899-12-30T20:32:00"/>
    <s v="Ewallet"/>
    <s v="No"/>
    <s v="Impulsive"/>
  </r>
  <r>
    <s v="183-21-3799"/>
    <x v="1"/>
    <x v="1"/>
    <s v="Normal"/>
    <s v="Female"/>
    <s v="Electronic accessories"/>
    <n v="77.63"/>
    <n v="9"/>
    <n v="698.67"/>
    <d v="2020-07-10T00:00:00"/>
    <d v="1899-12-30T15:14:00"/>
    <s v="Ewallet"/>
    <s v="No"/>
    <s v="Impulsive"/>
  </r>
  <r>
    <s v="102-06-2002"/>
    <x v="1"/>
    <x v="1"/>
    <s v="Member"/>
    <s v="Male"/>
    <s v="Sports and travel"/>
    <n v="25.25"/>
    <n v="5"/>
    <n v="126.25"/>
    <d v="2020-07-11T00:00:00"/>
    <d v="1899-12-30T17:52:00"/>
    <s v="Cash"/>
    <s v="No"/>
    <s v="List"/>
  </r>
  <r>
    <s v="690-01-6631"/>
    <x v="2"/>
    <x v="2"/>
    <s v="Normal"/>
    <s v="Male"/>
    <s v="Fashion accessories"/>
    <n v="17.489999999999998"/>
    <n v="10"/>
    <n v="174.89999999999998"/>
    <d v="2020-07-11T00:00:00"/>
    <d v="1899-12-30T18:35:00"/>
    <s v="Ewallet"/>
    <s v="No"/>
    <s v="Impulsive"/>
  </r>
  <r>
    <s v="347-72-6115"/>
    <x v="2"/>
    <x v="2"/>
    <s v="Member"/>
    <s v="Female"/>
    <s v="Sports and travel"/>
    <n v="90.74"/>
    <n v="7"/>
    <n v="635.17999999999995"/>
    <d v="2020-07-12T00:00:00"/>
    <d v="1899-12-30T18:03:00"/>
    <s v="Credit card"/>
    <s v="No"/>
    <s v="Impulsive"/>
  </r>
  <r>
    <s v="544-32-5024"/>
    <x v="1"/>
    <x v="1"/>
    <s v="Member"/>
    <s v="Female"/>
    <s v="Food and beverages"/>
    <n v="49.79"/>
    <n v="4"/>
    <n v="199.16"/>
    <d v="2020-07-12T00:00:00"/>
    <d v="1899-12-30T19:16:00"/>
    <s v="Credit card"/>
    <s v="No"/>
    <s v="List"/>
  </r>
  <r>
    <s v="209-61-0206"/>
    <x v="0"/>
    <x v="0"/>
    <s v="Normal"/>
    <s v="Female"/>
    <s v="Home and lifestyle"/>
    <n v="42.91"/>
    <n v="5"/>
    <n v="214.54999999999998"/>
    <d v="2020-07-13T00:00:00"/>
    <d v="1899-12-30T17:29:00"/>
    <s v="Ewallet"/>
    <s v="No"/>
    <s v="List"/>
  </r>
  <r>
    <s v="131-15-8856"/>
    <x v="1"/>
    <x v="1"/>
    <s v="Member"/>
    <s v="Female"/>
    <s v="Food and beverages"/>
    <n v="72.52"/>
    <n v="8"/>
    <n v="580.16"/>
    <d v="2020-07-13T00:00:00"/>
    <d v="1899-12-30T19:26:00"/>
    <s v="Credit card"/>
    <s v="No"/>
    <s v="Impulsive"/>
  </r>
  <r>
    <s v="394-30-3170"/>
    <x v="2"/>
    <x v="2"/>
    <s v="Member"/>
    <s v="Female"/>
    <s v="Sports and travel"/>
    <n v="88.43"/>
    <n v="8"/>
    <n v="707.44"/>
    <d v="2020-07-14T00:00:00"/>
    <d v="1899-12-30T19:35:00"/>
    <s v="Credit card"/>
    <s v="No"/>
    <s v="Impulsive"/>
  </r>
  <r>
    <s v="744-16-7898"/>
    <x v="2"/>
    <x v="2"/>
    <s v="Normal"/>
    <s v="Female"/>
    <s v="Home and lifestyle"/>
    <n v="97.37"/>
    <n v="10"/>
    <n v="973.7"/>
    <d v="2020-07-14T00:00:00"/>
    <d v="1899-12-30T13:48:00"/>
    <s v="Credit card"/>
    <s v="No"/>
    <s v="Impulsive"/>
  </r>
  <r>
    <s v="501-61-1753"/>
    <x v="2"/>
    <x v="2"/>
    <s v="Normal"/>
    <s v="Female"/>
    <s v="Home and lifestyle"/>
    <n v="63.15"/>
    <n v="6"/>
    <n v="378.9"/>
    <d v="2020-07-14T00:00:00"/>
    <d v="1899-12-30T20:24:00"/>
    <s v="Ewallet"/>
    <s v="No"/>
    <s v="Impulsive"/>
  </r>
  <r>
    <s v="577-34-7579"/>
    <x v="1"/>
    <x v="1"/>
    <s v="Member"/>
    <s v="Male"/>
    <s v="Food and beverages"/>
    <n v="50.49"/>
    <n v="9"/>
    <n v="454.41"/>
    <d v="2020-07-14T00:00:00"/>
    <d v="1899-12-30T17:16:00"/>
    <s v="Cash"/>
    <s v="No"/>
    <s v="Impulsive"/>
  </r>
  <r>
    <s v="605-03-2706"/>
    <x v="0"/>
    <x v="0"/>
    <s v="Normal"/>
    <s v="Female"/>
    <s v="Health and beauty"/>
    <n v="15.8"/>
    <n v="3"/>
    <n v="47.400000000000006"/>
    <d v="2020-07-14T00:00:00"/>
    <d v="1899-12-30T18:02:00"/>
    <s v="Cash"/>
    <s v="Yes"/>
    <s v="List"/>
  </r>
  <r>
    <s v="847-38-7188"/>
    <x v="2"/>
    <x v="2"/>
    <s v="Normal"/>
    <s v="Female"/>
    <s v="Food and beverages"/>
    <n v="96.68"/>
    <n v="3"/>
    <n v="290.04000000000002"/>
    <d v="2020-07-15T00:00:00"/>
    <d v="1899-12-30T19:56:00"/>
    <s v="Ewallet"/>
    <s v="No"/>
    <s v="List"/>
  </r>
  <r>
    <s v="706-36-6154"/>
    <x v="0"/>
    <x v="0"/>
    <s v="Member"/>
    <s v="Male"/>
    <s v="Home and lifestyle"/>
    <n v="19.36"/>
    <n v="9"/>
    <n v="174.24"/>
    <d v="2020-07-15T00:00:00"/>
    <d v="1899-12-30T18:43:00"/>
    <s v="Ewallet"/>
    <s v="No"/>
    <s v="Impulsive"/>
  </r>
  <r>
    <s v="325-89-4209"/>
    <x v="0"/>
    <x v="0"/>
    <s v="Member"/>
    <s v="Male"/>
    <s v="Food and beverages"/>
    <n v="87.9"/>
    <n v="1"/>
    <n v="87.9"/>
    <d v="2020-07-15T00:00:00"/>
    <d v="1899-12-30T19:42:00"/>
    <s v="Ewallet"/>
    <s v="No"/>
    <s v="Product Specific"/>
  </r>
  <r>
    <s v="828-61-5674"/>
    <x v="0"/>
    <x v="0"/>
    <s v="Member"/>
    <s v="Male"/>
    <s v="Sports and travel"/>
    <n v="44.02"/>
    <n v="10"/>
    <n v="440.20000000000005"/>
    <d v="2020-07-16T00:00:00"/>
    <d v="1899-12-30T19:57:00"/>
    <s v="Credit card"/>
    <s v="No"/>
    <s v="Impulsive"/>
  </r>
  <r>
    <s v="558-80-4082"/>
    <x v="1"/>
    <x v="1"/>
    <s v="Normal"/>
    <s v="Male"/>
    <s v="Electronic accessories"/>
    <n v="27.85"/>
    <n v="7"/>
    <n v="194.95000000000002"/>
    <d v="2020-07-16T00:00:00"/>
    <d v="1899-12-30T17:20:00"/>
    <s v="Ewallet"/>
    <s v="No"/>
    <s v="Impulsive"/>
  </r>
  <r>
    <s v="445-30-9252"/>
    <x v="0"/>
    <x v="0"/>
    <s v="Normal"/>
    <s v="Male"/>
    <s v="Sports and travel"/>
    <n v="25.7"/>
    <n v="3"/>
    <n v="77.099999999999994"/>
    <d v="2020-07-18T00:00:00"/>
    <d v="1899-12-30T17:59:00"/>
    <s v="Ewallet"/>
    <s v="No"/>
    <s v="List"/>
  </r>
  <r>
    <s v="218-59-9410"/>
    <x v="0"/>
    <x v="0"/>
    <s v="Member"/>
    <s v="Female"/>
    <s v="Home and lifestyle"/>
    <n v="72.42"/>
    <n v="3"/>
    <n v="217.26"/>
    <d v="2020-07-19T00:00:00"/>
    <d v="1899-12-30T16:54:00"/>
    <s v="Ewallet"/>
    <s v="No"/>
    <s v="List"/>
  </r>
  <r>
    <s v="101-81-4070"/>
    <x v="1"/>
    <x v="1"/>
    <s v="Member"/>
    <s v="Female"/>
    <s v="Health and beauty"/>
    <n v="62.82"/>
    <n v="2"/>
    <n v="125.64"/>
    <d v="2020-07-19T00:00:00"/>
    <d v="1899-12-30T12:36:00"/>
    <s v="Ewallet"/>
    <s v="Yes"/>
    <s v="List"/>
  </r>
  <r>
    <s v="560-30-5617"/>
    <x v="2"/>
    <x v="2"/>
    <s v="Normal"/>
    <s v="Female"/>
    <s v="Sports and travel"/>
    <n v="24.77"/>
    <n v="5"/>
    <n v="123.85"/>
    <d v="2020-07-20T00:00:00"/>
    <d v="1899-12-30T18:27:00"/>
    <s v="Cash"/>
    <s v="No"/>
    <s v="List"/>
  </r>
  <r>
    <s v="589-02-8023"/>
    <x v="0"/>
    <x v="0"/>
    <s v="Member"/>
    <s v="Male"/>
    <s v="Food and beverages"/>
    <n v="83.77"/>
    <n v="2"/>
    <n v="167.54"/>
    <d v="2020-07-20T00:00:00"/>
    <d v="1899-12-30T10:54:00"/>
    <s v="Credit card"/>
    <s v="No"/>
    <s v="List"/>
  </r>
  <r>
    <s v="744-82-9138"/>
    <x v="1"/>
    <x v="1"/>
    <s v="Normal"/>
    <s v="Male"/>
    <s v="Fashion accessories"/>
    <n v="86.13"/>
    <n v="2"/>
    <n v="172.26"/>
    <d v="2020-07-20T00:00:00"/>
    <d v="1899-12-30T17:59:00"/>
    <s v="Cash"/>
    <s v="No"/>
    <s v="List"/>
  </r>
  <r>
    <s v="175-54-2529"/>
    <x v="0"/>
    <x v="0"/>
    <s v="Member"/>
    <s v="Male"/>
    <s v="Food and beverages"/>
    <n v="22.17"/>
    <n v="8"/>
    <n v="177.36"/>
    <d v="2020-07-21T00:00:00"/>
    <d v="1899-12-30T17:01:00"/>
    <s v="Credit card"/>
    <s v="No"/>
    <s v="Impulsive"/>
  </r>
  <r>
    <s v="726-29-6793"/>
    <x v="0"/>
    <x v="0"/>
    <s v="Member"/>
    <s v="Male"/>
    <s v="Electronic accessories"/>
    <n v="24.18"/>
    <n v="8"/>
    <n v="193.44"/>
    <d v="2020-07-21T00:00:00"/>
    <d v="1899-12-30T20:54:00"/>
    <s v="Ewallet"/>
    <s v="No"/>
    <s v="Impulsive"/>
  </r>
  <r>
    <s v="512-98-1403"/>
    <x v="0"/>
    <x v="0"/>
    <s v="Member"/>
    <s v="Female"/>
    <s v="Electronic accessories"/>
    <n v="26.48"/>
    <n v="3"/>
    <n v="79.44"/>
    <d v="2020-07-22T00:00:00"/>
    <d v="1899-12-30T10:40:00"/>
    <s v="Ewallet"/>
    <s v="No"/>
    <s v="List"/>
  </r>
  <r>
    <s v="886-18-2897"/>
    <x v="0"/>
    <x v="0"/>
    <s v="Normal"/>
    <s v="Female"/>
    <s v="Food and beverages"/>
    <n v="56.56"/>
    <n v="5"/>
    <n v="282.8"/>
    <d v="2020-07-22T00:00:00"/>
    <d v="1899-12-30T19:06:00"/>
    <s v="Credit card"/>
    <s v="No"/>
    <s v="List"/>
  </r>
  <r>
    <s v="232-16-2483"/>
    <x v="1"/>
    <x v="1"/>
    <s v="Member"/>
    <s v="Female"/>
    <s v="Sports and travel"/>
    <n v="68.12"/>
    <n v="1"/>
    <n v="68.12"/>
    <d v="2020-07-23T00:00:00"/>
    <d v="1899-12-30T12:28:00"/>
    <s v="Ewallet"/>
    <s v="No"/>
    <s v="Product Specific"/>
  </r>
  <r>
    <s v="710-46-4433"/>
    <x v="2"/>
    <x v="2"/>
    <s v="Member"/>
    <s v="Female"/>
    <s v="Food and beverages"/>
    <n v="77.400000000000006"/>
    <n v="9"/>
    <n v="696.6"/>
    <d v="2020-07-23T00:00:00"/>
    <d v="1899-12-30T14:15:00"/>
    <s v="Credit card"/>
    <s v="No"/>
    <s v="Impulsive"/>
  </r>
  <r>
    <s v="375-72-3056"/>
    <x v="2"/>
    <x v="2"/>
    <s v="Normal"/>
    <s v="Male"/>
    <s v="Sports and travel"/>
    <n v="63.06"/>
    <n v="3"/>
    <n v="189.18"/>
    <d v="2020-07-23T00:00:00"/>
    <d v="1899-12-30T15:58:00"/>
    <s v="Ewallet"/>
    <s v="No"/>
    <s v="List"/>
  </r>
  <r>
    <s v="761-49-0439"/>
    <x v="2"/>
    <x v="2"/>
    <s v="Member"/>
    <s v="Female"/>
    <s v="Electronic accessories"/>
    <n v="12.1"/>
    <n v="8"/>
    <n v="96.8"/>
    <d v="2020-07-23T00:00:00"/>
    <d v="1899-12-30T10:17:00"/>
    <s v="Ewallet"/>
    <s v="No"/>
    <s v="Impulsive"/>
  </r>
  <r>
    <s v="779-06-0012"/>
    <x v="1"/>
    <x v="1"/>
    <s v="Member"/>
    <s v="Female"/>
    <s v="Home and lifestyle"/>
    <n v="88.61"/>
    <n v="1"/>
    <n v="88.61"/>
    <d v="2020-07-24T00:00:00"/>
    <d v="1899-12-30T10:21:00"/>
    <s v="Cash"/>
    <s v="No"/>
    <s v="Product Specific"/>
  </r>
  <r>
    <s v="692-27-8933"/>
    <x v="2"/>
    <x v="2"/>
    <s v="Normal"/>
    <s v="Female"/>
    <s v="Sports and travel"/>
    <n v="57.95"/>
    <n v="6"/>
    <n v="347.70000000000005"/>
    <d v="2020-07-24T00:00:00"/>
    <d v="1899-12-30T13:02:00"/>
    <s v="Cash"/>
    <s v="No"/>
    <s v="Impulsive"/>
  </r>
  <r>
    <s v="840-19-2096"/>
    <x v="1"/>
    <x v="1"/>
    <s v="Member"/>
    <s v="Male"/>
    <s v="Electronic accessories"/>
    <n v="87.91"/>
    <n v="5"/>
    <n v="439.54999999999995"/>
    <d v="2020-07-24T00:00:00"/>
    <d v="1899-12-30T18:10:00"/>
    <s v="Ewallet"/>
    <s v="No"/>
    <s v="List"/>
  </r>
  <r>
    <s v="618-34-8551"/>
    <x v="0"/>
    <x v="0"/>
    <s v="Normal"/>
    <s v="Female"/>
    <s v="Sports and travel"/>
    <n v="93.18"/>
    <n v="2"/>
    <n v="186.36"/>
    <d v="2020-07-24T00:00:00"/>
    <d v="1899-12-30T18:41:00"/>
    <s v="Credit card"/>
    <s v="No"/>
    <s v="List"/>
  </r>
  <r>
    <s v="436-54-4512"/>
    <x v="0"/>
    <x v="0"/>
    <s v="Member"/>
    <s v="Female"/>
    <s v="Food and beverages"/>
    <n v="91.61"/>
    <n v="1"/>
    <n v="91.61"/>
    <d v="2020-07-25T00:00:00"/>
    <d v="1899-12-30T19:44:00"/>
    <s v="Cash"/>
    <s v="No"/>
    <s v="Product Specific"/>
  </r>
  <r>
    <s v="674-56-6360"/>
    <x v="0"/>
    <x v="0"/>
    <s v="Normal"/>
    <s v="Male"/>
    <s v="Electronic accessories"/>
    <n v="95.15"/>
    <n v="1"/>
    <n v="95.15"/>
    <d v="2020-07-25T00:00:00"/>
    <d v="1899-12-30T14:00:00"/>
    <s v="Cash"/>
    <s v="No"/>
    <s v="Product Specific"/>
  </r>
  <r>
    <s v="198-84-7132"/>
    <x v="2"/>
    <x v="2"/>
    <s v="Member"/>
    <s v="Male"/>
    <s v="Fashion accessories"/>
    <n v="40.61"/>
    <n v="9"/>
    <n v="365.49"/>
    <d v="2020-07-26T00:00:00"/>
    <d v="1899-12-30T13:40:00"/>
    <s v="Cash"/>
    <s v="No"/>
    <s v="Impulsive"/>
  </r>
  <r>
    <s v="176-78-1170"/>
    <x v="1"/>
    <x v="1"/>
    <s v="Member"/>
    <s v="Male"/>
    <s v="Health and beauty"/>
    <n v="33.81"/>
    <n v="3"/>
    <n v="101.43"/>
    <d v="2020-07-26T00:00:00"/>
    <d v="1899-12-30T15:11:00"/>
    <s v="Ewallet"/>
    <s v="No"/>
    <s v="List"/>
  </r>
  <r>
    <s v="228-96-1411"/>
    <x v="1"/>
    <x v="1"/>
    <s v="Member"/>
    <s v="Female"/>
    <s v="Food and beverages"/>
    <n v="98.7"/>
    <n v="8"/>
    <n v="789.6"/>
    <d v="2020-07-27T00:00:00"/>
    <d v="1899-12-30T20:39:00"/>
    <s v="Cash"/>
    <s v="No"/>
    <s v="Impulsive"/>
  </r>
  <r>
    <s v="588-01-7461"/>
    <x v="1"/>
    <x v="1"/>
    <s v="Normal"/>
    <s v="Female"/>
    <s v="Food and beverages"/>
    <n v="33.979999999999997"/>
    <n v="9"/>
    <n v="305.82"/>
    <d v="2020-07-27T00:00:00"/>
    <d v="1899-12-30T10:43:00"/>
    <s v="Cash"/>
    <s v="No"/>
    <s v="Impulsive"/>
  </r>
  <r>
    <s v="889-04-9723"/>
    <x v="2"/>
    <x v="2"/>
    <s v="Member"/>
    <s v="Female"/>
    <s v="Food and beverages"/>
    <n v="89.14"/>
    <n v="4"/>
    <n v="356.56"/>
    <d v="2020-07-27T00:00:00"/>
    <d v="1899-12-30T12:20:00"/>
    <s v="Credit card"/>
    <s v="No"/>
    <s v="List"/>
  </r>
  <r>
    <s v="325-77-6186"/>
    <x v="0"/>
    <x v="0"/>
    <s v="Member"/>
    <s v="Female"/>
    <s v="Home and lifestyle"/>
    <n v="90.65"/>
    <n v="10"/>
    <n v="906.5"/>
    <d v="2020-07-27T00:00:00"/>
    <d v="1899-12-30T10:53:00"/>
    <s v="Ewallet"/>
    <s v="No"/>
    <s v="Impulsive"/>
  </r>
  <r>
    <s v="418-05-0656"/>
    <x v="2"/>
    <x v="2"/>
    <s v="Normal"/>
    <s v="Female"/>
    <s v="Fashion accessories"/>
    <n v="25.56"/>
    <n v="7"/>
    <n v="178.92"/>
    <d v="2020-07-27T00:00:00"/>
    <d v="1899-12-30T20:42:00"/>
    <s v="Cash"/>
    <s v="No"/>
    <s v="Impulsive"/>
  </r>
  <r>
    <s v="457-12-0244"/>
    <x v="1"/>
    <x v="1"/>
    <s v="Member"/>
    <s v="Female"/>
    <s v="Sports and travel"/>
    <n v="35.22"/>
    <n v="6"/>
    <n v="211.32"/>
    <d v="2020-07-27T00:00:00"/>
    <d v="1899-12-30T13:49:00"/>
    <s v="Ewallet"/>
    <s v="No"/>
    <s v="Impulsive"/>
  </r>
  <r>
    <s v="593-08-5916"/>
    <x v="0"/>
    <x v="0"/>
    <s v="Normal"/>
    <s v="Female"/>
    <s v="Fashion accessories"/>
    <n v="15.5"/>
    <n v="1"/>
    <n v="15.5"/>
    <d v="2020-07-27T00:00:00"/>
    <d v="1899-12-30T15:23:00"/>
    <s v="Credit card"/>
    <s v="No"/>
    <s v="Product Specific"/>
  </r>
  <r>
    <s v="662-72-2873"/>
    <x v="0"/>
    <x v="0"/>
    <s v="Normal"/>
    <s v="Female"/>
    <s v="Food and beverages"/>
    <n v="40.94"/>
    <n v="5"/>
    <n v="204.7"/>
    <d v="2020-07-28T00:00:00"/>
    <d v="1899-12-30T13:58:00"/>
    <s v="Ewallet"/>
    <s v="No"/>
    <s v="List"/>
  </r>
  <r>
    <s v="635-28-5728"/>
    <x v="0"/>
    <x v="0"/>
    <s v="Normal"/>
    <s v="Male"/>
    <s v="Health and beauty"/>
    <n v="56"/>
    <n v="3"/>
    <n v="168"/>
    <d v="2020-07-28T00:00:00"/>
    <d v="1899-12-30T19:33:00"/>
    <s v="Ewallet"/>
    <s v="No"/>
    <s v="List"/>
  </r>
  <r>
    <s v="351-62-0822"/>
    <x v="2"/>
    <x v="2"/>
    <s v="Member"/>
    <s v="Female"/>
    <s v="Fashion accessories"/>
    <n v="14.48"/>
    <n v="4"/>
    <n v="57.92"/>
    <d v="2020-07-29T00:00:00"/>
    <d v="1899-12-30T18:07:00"/>
    <s v="Ewallet"/>
    <s v="No"/>
    <s v="List"/>
  </r>
  <r>
    <s v="254-31-0042"/>
    <x v="0"/>
    <x v="0"/>
    <s v="Member"/>
    <s v="Male"/>
    <s v="Electronic accessories"/>
    <n v="21.5"/>
    <n v="9"/>
    <n v="193.5"/>
    <d v="2020-07-29T00:00:00"/>
    <d v="1899-12-30T12:46:00"/>
    <s v="Credit card"/>
    <s v="No"/>
    <s v="Impulsive"/>
  </r>
  <r>
    <s v="885-17-6250"/>
    <x v="0"/>
    <x v="0"/>
    <s v="Normal"/>
    <s v="Female"/>
    <s v="Health and beauty"/>
    <n v="79.739999999999995"/>
    <n v="1"/>
    <n v="79.739999999999995"/>
    <d v="2020-07-29T00:00:00"/>
    <d v="1899-12-30T10:36:00"/>
    <s v="Ewallet"/>
    <s v="Yes"/>
    <s v="Product Specific"/>
  </r>
  <r>
    <s v="518-71-6847"/>
    <x v="2"/>
    <x v="2"/>
    <s v="Member"/>
    <s v="Male"/>
    <s v="Food and beverages"/>
    <n v="26.6"/>
    <n v="6"/>
    <n v="159.60000000000002"/>
    <d v="2020-07-29T00:00:00"/>
    <d v="1899-12-30T15:10:00"/>
    <s v="Ewallet"/>
    <s v="No"/>
    <s v="Impulsive"/>
  </r>
  <r>
    <s v="154-74-7179"/>
    <x v="2"/>
    <x v="2"/>
    <s v="Normal"/>
    <s v="Male"/>
    <s v="Sports and travel"/>
    <n v="54.45"/>
    <n v="1"/>
    <n v="54.45"/>
    <d v="2020-07-30T00:00:00"/>
    <d v="1899-12-30T19:24:00"/>
    <s v="Ewallet"/>
    <s v="No"/>
    <s v="Product Specific"/>
  </r>
  <r>
    <s v="811-35-1094"/>
    <x v="2"/>
    <x v="2"/>
    <s v="Member"/>
    <s v="Male"/>
    <s v="Electronic accessories"/>
    <n v="50.45"/>
    <n v="6"/>
    <n v="302.70000000000005"/>
    <d v="2020-07-31T00:00:00"/>
    <d v="1899-12-30T15:16:00"/>
    <s v="Credit card"/>
    <s v="No"/>
    <s v="Impulsive"/>
  </r>
  <r>
    <s v="725-67-2480"/>
    <x v="2"/>
    <x v="2"/>
    <s v="Member"/>
    <s v="Female"/>
    <s v="Fashion accessories"/>
    <n v="58.75"/>
    <n v="6"/>
    <n v="352.5"/>
    <d v="2020-08-01T00:00:00"/>
    <d v="1899-12-30T18:14:00"/>
    <s v="Credit card"/>
    <s v="No"/>
    <s v="Impulsive"/>
  </r>
  <r>
    <s v="148-82-2527"/>
    <x v="1"/>
    <x v="1"/>
    <s v="Member"/>
    <s v="Female"/>
    <s v="Home and lifestyle"/>
    <n v="12.12"/>
    <n v="10"/>
    <n v="121.19999999999999"/>
    <d v="2020-08-02T00:00:00"/>
    <d v="1899-12-30T13:44:00"/>
    <s v="Credit card"/>
    <s v="No"/>
    <s v="Impulsive"/>
  </r>
  <r>
    <s v="258-69-7810"/>
    <x v="1"/>
    <x v="1"/>
    <s v="Normal"/>
    <s v="Female"/>
    <s v="Fashion accessories"/>
    <n v="36.85"/>
    <n v="5"/>
    <n v="184.25"/>
    <d v="2020-08-02T00:00:00"/>
    <d v="1899-12-30T18:53:00"/>
    <s v="Cash"/>
    <s v="No"/>
    <s v="List"/>
  </r>
  <r>
    <s v="845-94-6841"/>
    <x v="1"/>
    <x v="1"/>
    <s v="Member"/>
    <s v="Female"/>
    <s v="Food and beverages"/>
    <n v="72.88"/>
    <n v="9"/>
    <n v="655.92"/>
    <d v="2020-08-02T00:00:00"/>
    <d v="1899-12-30T19:38:00"/>
    <s v="Cash"/>
    <s v="No"/>
    <s v="Impulsive"/>
  </r>
  <r>
    <s v="186-71-5196"/>
    <x v="0"/>
    <x v="0"/>
    <s v="Member"/>
    <s v="Female"/>
    <s v="Food and beverages"/>
    <n v="79.540000000000006"/>
    <n v="2"/>
    <n v="159.08000000000001"/>
    <d v="2020-08-02T00:00:00"/>
    <d v="1899-12-30T16:30:00"/>
    <s v="Ewallet"/>
    <s v="No"/>
    <s v="List"/>
  </r>
  <r>
    <s v="122-61-9553"/>
    <x v="1"/>
    <x v="1"/>
    <s v="Normal"/>
    <s v="Female"/>
    <s v="Electronic accessories"/>
    <n v="51.32"/>
    <n v="9"/>
    <n v="461.88"/>
    <d v="2020-08-03T00:00:00"/>
    <d v="1899-12-30T19:33:00"/>
    <s v="Cash"/>
    <s v="No"/>
    <s v="Impulsive"/>
  </r>
  <r>
    <s v="187-83-5490"/>
    <x v="0"/>
    <x v="0"/>
    <s v="Member"/>
    <s v="Male"/>
    <s v="Electronic accessories"/>
    <n v="20.77"/>
    <n v="4"/>
    <n v="83.08"/>
    <d v="2020-08-03T00:00:00"/>
    <d v="1899-12-30T13:47:00"/>
    <s v="Cash"/>
    <s v="No"/>
    <s v="List"/>
  </r>
  <r>
    <s v="841-18-8232"/>
    <x v="2"/>
    <x v="2"/>
    <s v="Normal"/>
    <s v="Female"/>
    <s v="Food and beverages"/>
    <n v="71.2"/>
    <n v="1"/>
    <n v="71.2"/>
    <d v="2020-08-03T00:00:00"/>
    <d v="1899-12-30T20:40:00"/>
    <s v="Credit card"/>
    <s v="No"/>
    <s v="Product Specific"/>
  </r>
  <r>
    <s v="645-44-1170"/>
    <x v="0"/>
    <x v="0"/>
    <s v="Member"/>
    <s v="Male"/>
    <s v="Home and lifestyle"/>
    <n v="58.07"/>
    <n v="9"/>
    <n v="522.63"/>
    <d v="2020-08-04T00:00:00"/>
    <d v="1899-12-30T20:07:00"/>
    <s v="Ewallet"/>
    <s v="No"/>
    <s v="Impulsive"/>
  </r>
  <r>
    <s v="821-14-9046"/>
    <x v="2"/>
    <x v="2"/>
    <s v="Member"/>
    <s v="Female"/>
    <s v="Fashion accessories"/>
    <n v="17.48"/>
    <n v="6"/>
    <n v="104.88"/>
    <d v="2020-08-04T00:00:00"/>
    <d v="1899-12-30T15:04:00"/>
    <s v="Credit card"/>
    <s v="No"/>
    <s v="Impulsive"/>
  </r>
  <r>
    <s v="490-29-1201"/>
    <x v="0"/>
    <x v="0"/>
    <s v="Normal"/>
    <s v="Female"/>
    <s v="Sports and travel"/>
    <n v="15.34"/>
    <n v="1"/>
    <n v="15.34"/>
    <d v="2020-08-06T00:00:00"/>
    <d v="1899-12-30T11:09:00"/>
    <s v="Cash"/>
    <s v="No"/>
    <s v="Product Specific"/>
  </r>
  <r>
    <s v="416-13-5917"/>
    <x v="1"/>
    <x v="1"/>
    <s v="Normal"/>
    <s v="Female"/>
    <s v="Food and beverages"/>
    <n v="97.03"/>
    <n v="5"/>
    <n v="485.15"/>
    <d v="2020-08-06T00:00:00"/>
    <d v="1899-12-30T16:24:00"/>
    <s v="Ewallet"/>
    <s v="No"/>
    <s v="List"/>
  </r>
  <r>
    <s v="740-22-2500"/>
    <x v="1"/>
    <x v="1"/>
    <s v="Normal"/>
    <s v="Female"/>
    <s v="Electronic accessories"/>
    <n v="84.05"/>
    <n v="3"/>
    <n v="252.14999999999998"/>
    <d v="2020-08-06T00:00:00"/>
    <d v="1899-12-30T13:29:00"/>
    <s v="Cash"/>
    <s v="No"/>
    <s v="List"/>
  </r>
  <r>
    <s v="174-64-0215"/>
    <x v="2"/>
    <x v="2"/>
    <s v="Normal"/>
    <s v="Male"/>
    <s v="Sports and travel"/>
    <n v="69.739999999999995"/>
    <n v="10"/>
    <n v="697.4"/>
    <d v="2020-08-06T00:00:00"/>
    <d v="1899-12-30T17:49:00"/>
    <s v="Credit card"/>
    <s v="No"/>
    <s v="Impulsive"/>
  </r>
  <r>
    <s v="585-86-8361"/>
    <x v="0"/>
    <x v="0"/>
    <s v="Normal"/>
    <s v="Female"/>
    <s v="Food and beverages"/>
    <n v="27.28"/>
    <n v="5"/>
    <n v="136.4"/>
    <d v="2020-08-06T00:00:00"/>
    <d v="1899-12-30T10:31:00"/>
    <s v="Credit card"/>
    <s v="No"/>
    <s v="List"/>
  </r>
  <r>
    <s v="226-31-3081"/>
    <x v="1"/>
    <x v="1"/>
    <s v="Normal"/>
    <s v="Female"/>
    <s v="Electronic accessories"/>
    <n v="15.28"/>
    <n v="5"/>
    <n v="76.399999999999991"/>
    <d v="2020-08-07T00:00:00"/>
    <d v="1899-12-30T10:29:00"/>
    <s v="Cash"/>
    <s v="No"/>
    <s v="List"/>
  </r>
  <r>
    <s v="318-68-5053"/>
    <x v="2"/>
    <x v="2"/>
    <s v="Normal"/>
    <s v="Female"/>
    <s v="Health and beauty"/>
    <n v="76.989999999999995"/>
    <n v="6"/>
    <n v="461.93999999999994"/>
    <d v="2020-08-07T00:00:00"/>
    <d v="1899-12-30T17:55:00"/>
    <s v="Cash"/>
    <s v="Yes"/>
    <s v="Impulsive"/>
  </r>
  <r>
    <s v="211-30-9270"/>
    <x v="1"/>
    <x v="1"/>
    <s v="Normal"/>
    <s v="Male"/>
    <s v="Health and beauty"/>
    <n v="17.41"/>
    <n v="5"/>
    <n v="87.05"/>
    <d v="2020-08-07T00:00:00"/>
    <d v="1899-12-30T15:16:00"/>
    <s v="Credit card"/>
    <s v="No"/>
    <s v="List"/>
  </r>
  <r>
    <s v="568-88-3448"/>
    <x v="0"/>
    <x v="0"/>
    <s v="Normal"/>
    <s v="Male"/>
    <s v="Health and beauty"/>
    <n v="25"/>
    <n v="1"/>
    <n v="25"/>
    <d v="2020-08-07T00:00:00"/>
    <d v="1899-12-30T15:09:00"/>
    <s v="Ewallet"/>
    <s v="No"/>
    <s v="Product Specific"/>
  </r>
  <r>
    <s v="493-65-6248"/>
    <x v="1"/>
    <x v="1"/>
    <s v="Member"/>
    <s v="Female"/>
    <s v="Sports and travel"/>
    <n v="36.979999999999997"/>
    <n v="10"/>
    <n v="369.79999999999995"/>
    <d v="2020-08-07T00:00:00"/>
    <d v="1899-12-30T19:48:00"/>
    <s v="Credit card"/>
    <s v="No"/>
    <s v="Impulsive"/>
  </r>
  <r>
    <s v="135-13-8269"/>
    <x v="2"/>
    <x v="2"/>
    <s v="Member"/>
    <s v="Female"/>
    <s v="Food and beverages"/>
    <n v="78.88"/>
    <n v="2"/>
    <n v="157.76"/>
    <d v="2020-08-07T00:00:00"/>
    <d v="1899-12-30T16:04:00"/>
    <s v="Cash"/>
    <s v="No"/>
    <s v="List"/>
  </r>
  <r>
    <s v="895-03-6665"/>
    <x v="2"/>
    <x v="2"/>
    <s v="Normal"/>
    <s v="Female"/>
    <s v="Fashion accessories"/>
    <n v="36.51"/>
    <n v="9"/>
    <n v="328.59"/>
    <d v="2020-08-07T00:00:00"/>
    <d v="1899-12-30T10:52:00"/>
    <s v="Cash"/>
    <s v="No"/>
    <s v="Impulsive"/>
  </r>
  <r>
    <s v="770-42-8960"/>
    <x v="2"/>
    <x v="2"/>
    <s v="Normal"/>
    <s v="Male"/>
    <s v="Food and beverages"/>
    <n v="21.12"/>
    <n v="8"/>
    <n v="168.96"/>
    <d v="2020-08-07T00:00:00"/>
    <d v="1899-12-30T19:31:00"/>
    <s v="Cash"/>
    <s v="No"/>
    <s v="Impulsive"/>
  </r>
  <r>
    <s v="733-01-9107"/>
    <x v="2"/>
    <x v="2"/>
    <s v="Normal"/>
    <s v="Male"/>
    <s v="Home and lifestyle"/>
    <n v="82.7"/>
    <n v="6"/>
    <n v="496.20000000000005"/>
    <d v="2020-08-08T00:00:00"/>
    <d v="1899-12-30T18:14:00"/>
    <s v="Cash"/>
    <s v="No"/>
    <s v="Impulsive"/>
  </r>
  <r>
    <s v="593-14-4239"/>
    <x v="2"/>
    <x v="2"/>
    <s v="Normal"/>
    <s v="Female"/>
    <s v="Home and lifestyle"/>
    <n v="95.46"/>
    <n v="8"/>
    <n v="763.68"/>
    <d v="2020-08-08T00:00:00"/>
    <d v="1899-12-30T19:40:00"/>
    <s v="Ewallet"/>
    <s v="No"/>
    <s v="Impulsive"/>
  </r>
  <r>
    <s v="864-24-7918"/>
    <x v="0"/>
    <x v="0"/>
    <s v="Member"/>
    <s v="Female"/>
    <s v="Sports and travel"/>
    <n v="24.49"/>
    <n v="10"/>
    <n v="244.89999999999998"/>
    <d v="2020-08-08T00:00:00"/>
    <d v="1899-12-30T15:15:00"/>
    <s v="Cash"/>
    <s v="No"/>
    <s v="Impulsive"/>
  </r>
  <r>
    <s v="870-72-4431"/>
    <x v="1"/>
    <x v="1"/>
    <s v="Normal"/>
    <s v="Female"/>
    <s v="Health and beauty"/>
    <n v="99.19"/>
    <n v="6"/>
    <n v="595.14"/>
    <d v="2020-08-09T00:00:00"/>
    <d v="1899-12-30T14:42:00"/>
    <s v="Credit card"/>
    <s v="Yes"/>
    <s v="Impulsive"/>
  </r>
  <r>
    <s v="142-63-6033"/>
    <x v="2"/>
    <x v="2"/>
    <s v="Normal"/>
    <s v="Male"/>
    <s v="Home and lifestyle"/>
    <n v="92.36"/>
    <n v="5"/>
    <n v="461.8"/>
    <d v="2020-08-09T00:00:00"/>
    <d v="1899-12-30T19:17:00"/>
    <s v="Ewallet"/>
    <s v="No"/>
    <s v="List"/>
  </r>
  <r>
    <s v="447-15-7839"/>
    <x v="0"/>
    <x v="0"/>
    <s v="Member"/>
    <s v="Female"/>
    <s v="Sports and travel"/>
    <n v="22.24"/>
    <n v="10"/>
    <n v="222.39999999999998"/>
    <d v="2020-08-09T00:00:00"/>
    <d v="1899-12-30T11:00:00"/>
    <s v="Cash"/>
    <s v="No"/>
    <s v="Impulsive"/>
  </r>
  <r>
    <s v="132-23-6451"/>
    <x v="0"/>
    <x v="0"/>
    <s v="Member"/>
    <s v="Male"/>
    <s v="Health and beauty"/>
    <n v="20.97"/>
    <n v="5"/>
    <n v="104.85"/>
    <d v="2020-08-09T00:00:00"/>
    <d v="1899-12-30T13:21:00"/>
    <s v="Cash"/>
    <s v="No"/>
    <s v="List"/>
  </r>
  <r>
    <s v="420-18-8989"/>
    <x v="0"/>
    <x v="0"/>
    <s v="Member"/>
    <s v="Female"/>
    <s v="Sports and travel"/>
    <n v="51.52"/>
    <n v="8"/>
    <n v="412.16"/>
    <d v="2020-08-09T00:00:00"/>
    <d v="1899-12-30T15:47:00"/>
    <s v="Cash"/>
    <s v="No"/>
    <s v="Impulsive"/>
  </r>
  <r>
    <s v="704-10-4056"/>
    <x v="1"/>
    <x v="1"/>
    <s v="Member"/>
    <s v="Male"/>
    <s v="Health and beauty"/>
    <n v="60.47"/>
    <n v="3"/>
    <n v="181.41"/>
    <d v="2020-08-09T00:00:00"/>
    <d v="1899-12-30T10:55:00"/>
    <s v="Credit card"/>
    <s v="No"/>
    <s v="List"/>
  </r>
  <r>
    <s v="431-66-2305"/>
    <x v="2"/>
    <x v="2"/>
    <s v="Normal"/>
    <s v="Female"/>
    <s v="Electronic accessories"/>
    <n v="88.25"/>
    <n v="9"/>
    <n v="794.25"/>
    <d v="2020-08-09T00:00:00"/>
    <d v="1899-12-30T20:51:00"/>
    <s v="Credit card"/>
    <s v="No"/>
    <s v="Impulsive"/>
  </r>
  <r>
    <s v="725-56-0833"/>
    <x v="0"/>
    <x v="0"/>
    <s v="Normal"/>
    <s v="Female"/>
    <s v="Health and beauty"/>
    <n v="32.32"/>
    <n v="10"/>
    <n v="323.2"/>
    <d v="2020-08-10T00:00:00"/>
    <d v="1899-12-30T16:49:00"/>
    <s v="Credit card"/>
    <s v="Yes"/>
    <s v="Impulsive"/>
  </r>
  <r>
    <s v="338-65-2210"/>
    <x v="1"/>
    <x v="1"/>
    <s v="Member"/>
    <s v="Female"/>
    <s v="Health and beauty"/>
    <n v="68.599999999999994"/>
    <n v="10"/>
    <n v="686"/>
    <d v="2020-08-11T00:00:00"/>
    <d v="1899-12-30T19:57:00"/>
    <s v="Cash"/>
    <s v="Yes"/>
    <s v="Impulsive"/>
  </r>
  <r>
    <s v="743-88-1662"/>
    <x v="1"/>
    <x v="1"/>
    <s v="Normal"/>
    <s v="Male"/>
    <s v="Sports and travel"/>
    <n v="95.49"/>
    <n v="7"/>
    <n v="668.43"/>
    <d v="2020-08-11T00:00:00"/>
    <d v="1899-12-30T18:17:00"/>
    <s v="Ewallet"/>
    <s v="No"/>
    <s v="Impulsive"/>
  </r>
  <r>
    <s v="152-03-4217"/>
    <x v="2"/>
    <x v="2"/>
    <s v="Normal"/>
    <s v="Female"/>
    <s v="Home and lifestyle"/>
    <n v="11.28"/>
    <n v="9"/>
    <n v="101.52"/>
    <d v="2020-08-11T00:00:00"/>
    <d v="1899-12-30T11:55:00"/>
    <s v="Credit card"/>
    <s v="No"/>
    <s v="Impulsive"/>
  </r>
  <r>
    <s v="809-46-1866"/>
    <x v="0"/>
    <x v="0"/>
    <s v="Normal"/>
    <s v="Male"/>
    <s v="Health and beauty"/>
    <n v="58.15"/>
    <n v="4"/>
    <n v="232.6"/>
    <d v="2020-08-12T00:00:00"/>
    <d v="1899-12-30T17:44:00"/>
    <s v="Cash"/>
    <s v="No"/>
    <s v="List"/>
  </r>
  <r>
    <s v="326-71-2155"/>
    <x v="1"/>
    <x v="1"/>
    <s v="Normal"/>
    <s v="Female"/>
    <s v="Sports and travel"/>
    <n v="73.95"/>
    <n v="4"/>
    <n v="295.8"/>
    <d v="2020-08-13T00:00:00"/>
    <d v="1899-12-30T10:02:00"/>
    <s v="Cash"/>
    <s v="No"/>
    <s v="List"/>
  </r>
  <r>
    <s v="827-77-7633"/>
    <x v="0"/>
    <x v="0"/>
    <s v="Normal"/>
    <s v="Male"/>
    <s v="Sports and travel"/>
    <n v="98.09"/>
    <n v="9"/>
    <n v="882.81000000000006"/>
    <d v="2020-08-13T00:00:00"/>
    <d v="1899-12-30T19:41:00"/>
    <s v="Cash"/>
    <s v="No"/>
    <s v="Impulsive"/>
  </r>
  <r>
    <s v="443-59-0061"/>
    <x v="0"/>
    <x v="0"/>
    <s v="Member"/>
    <s v="Male"/>
    <s v="Food and beverages"/>
    <n v="67.45"/>
    <n v="10"/>
    <n v="674.5"/>
    <d v="2020-08-13T00:00:00"/>
    <d v="1899-12-30T11:25:00"/>
    <s v="Ewallet"/>
    <s v="No"/>
    <s v="Impulsive"/>
  </r>
  <r>
    <s v="120-06-4233"/>
    <x v="1"/>
    <x v="1"/>
    <s v="Normal"/>
    <s v="Male"/>
    <s v="Electronic accessories"/>
    <n v="30.61"/>
    <n v="6"/>
    <n v="183.66"/>
    <d v="2020-08-14T00:00:00"/>
    <d v="1899-12-30T20:36:00"/>
    <s v="Cash"/>
    <s v="No"/>
    <s v="Impulsive"/>
  </r>
  <r>
    <s v="645-78-8093"/>
    <x v="0"/>
    <x v="0"/>
    <s v="Normal"/>
    <s v="Female"/>
    <s v="Sports and travel"/>
    <n v="93.14"/>
    <n v="2"/>
    <n v="186.28"/>
    <d v="2020-08-14T00:00:00"/>
    <d v="1899-12-30T18:09:00"/>
    <s v="Ewallet"/>
    <s v="No"/>
    <s v="List"/>
  </r>
  <r>
    <s v="565-17-3836"/>
    <x v="0"/>
    <x v="0"/>
    <s v="Member"/>
    <s v="Female"/>
    <s v="Health and beauty"/>
    <n v="47.67"/>
    <n v="4"/>
    <n v="190.68"/>
    <d v="2020-08-14T00:00:00"/>
    <d v="1899-12-30T14:21:00"/>
    <s v="Cash"/>
    <s v="Yes"/>
    <s v="List"/>
  </r>
  <r>
    <s v="301-11-9629"/>
    <x v="0"/>
    <x v="0"/>
    <s v="Normal"/>
    <s v="Female"/>
    <s v="Sports and travel"/>
    <n v="19.100000000000001"/>
    <n v="7"/>
    <n v="133.70000000000002"/>
    <d v="2020-08-14T00:00:00"/>
    <d v="1899-12-30T10:43:00"/>
    <s v="Cash"/>
    <s v="No"/>
    <s v="Impulsive"/>
  </r>
  <r>
    <s v="790-38-4466"/>
    <x v="1"/>
    <x v="1"/>
    <s v="Normal"/>
    <s v="Female"/>
    <s v="Health and beauty"/>
    <n v="10.99"/>
    <n v="5"/>
    <n v="54.95"/>
    <d v="2020-08-14T00:00:00"/>
    <d v="1899-12-30T10:18:00"/>
    <s v="Credit card"/>
    <s v="Yes"/>
    <s v="List"/>
  </r>
  <r>
    <s v="859-97-6048"/>
    <x v="1"/>
    <x v="1"/>
    <s v="Member"/>
    <s v="Male"/>
    <s v="Electronic accessories"/>
    <n v="84.25"/>
    <n v="2"/>
    <n v="168.5"/>
    <d v="2020-08-14T00:00:00"/>
    <d v="1899-12-30T14:13:00"/>
    <s v="Credit card"/>
    <s v="No"/>
    <s v="List"/>
  </r>
  <r>
    <s v="631-41-3108"/>
    <x v="0"/>
    <x v="0"/>
    <s v="Normal"/>
    <s v="Male"/>
    <s v="Home and lifestyle"/>
    <n v="46.33"/>
    <n v="7"/>
    <n v="324.31"/>
    <d v="2020-08-15T00:00:00"/>
    <d v="1899-12-30T13:23:00"/>
    <s v="Credit card"/>
    <s v="No"/>
    <s v="Impulsive"/>
  </r>
  <r>
    <s v="602-16-6955"/>
    <x v="2"/>
    <x v="2"/>
    <s v="Normal"/>
    <s v="Female"/>
    <s v="Sports and travel"/>
    <n v="76.599999999999994"/>
    <n v="10"/>
    <n v="766"/>
    <d v="2020-08-15T00:00:00"/>
    <d v="1899-12-30T18:10:00"/>
    <s v="Ewallet"/>
    <s v="No"/>
    <s v="Impulsive"/>
  </r>
  <r>
    <s v="277-35-5865"/>
    <x v="1"/>
    <x v="1"/>
    <s v="Member"/>
    <s v="Female"/>
    <s v="Food and beverages"/>
    <n v="98.97"/>
    <n v="9"/>
    <n v="890.73"/>
    <d v="2020-08-16T00:00:00"/>
    <d v="1899-12-30T11:23:00"/>
    <s v="Cash"/>
    <s v="No"/>
    <s v="Impulsive"/>
  </r>
  <r>
    <s v="162-48-8011"/>
    <x v="0"/>
    <x v="0"/>
    <s v="Member"/>
    <s v="Female"/>
    <s v="Food and beverages"/>
    <n v="44.59"/>
    <n v="5"/>
    <n v="222.95000000000002"/>
    <d v="2020-08-17T00:00:00"/>
    <d v="1899-12-30T15:10:00"/>
    <s v="Cash"/>
    <s v="No"/>
    <s v="List"/>
  </r>
  <r>
    <s v="595-86-2894"/>
    <x v="1"/>
    <x v="1"/>
    <s v="Member"/>
    <s v="Male"/>
    <s v="Fashion accessories"/>
    <n v="96.98"/>
    <n v="4"/>
    <n v="387.92"/>
    <d v="2020-08-17T00:00:00"/>
    <d v="1899-12-30T17:20:00"/>
    <s v="Ewallet"/>
    <s v="No"/>
    <s v="List"/>
  </r>
  <r>
    <s v="695-28-6250"/>
    <x v="0"/>
    <x v="0"/>
    <s v="Normal"/>
    <s v="Female"/>
    <s v="Sports and travel"/>
    <n v="43.06"/>
    <n v="5"/>
    <n v="215.3"/>
    <d v="2020-08-17T00:00:00"/>
    <d v="1899-12-30T16:38:00"/>
    <s v="Ewallet"/>
    <s v="No"/>
    <s v="List"/>
  </r>
  <r>
    <s v="227-50-3718"/>
    <x v="0"/>
    <x v="0"/>
    <s v="Normal"/>
    <s v="Male"/>
    <s v="Health and beauty"/>
    <n v="14.62"/>
    <n v="5"/>
    <n v="73.099999999999994"/>
    <d v="2020-08-17T00:00:00"/>
    <d v="1899-12-30T12:23:00"/>
    <s v="Cash"/>
    <s v="No"/>
    <s v="List"/>
  </r>
  <r>
    <s v="186-79-9562"/>
    <x v="2"/>
    <x v="2"/>
    <s v="Normal"/>
    <s v="Male"/>
    <s v="Health and beauty"/>
    <n v="71.77"/>
    <n v="7"/>
    <n v="502.39"/>
    <d v="2020-08-18T00:00:00"/>
    <d v="1899-12-30T14:06:00"/>
    <s v="Cash"/>
    <s v="No"/>
    <s v="Impulsive"/>
  </r>
  <r>
    <s v="886-54-6089"/>
    <x v="0"/>
    <x v="0"/>
    <s v="Normal"/>
    <s v="Female"/>
    <s v="Home and lifestyle"/>
    <n v="11.43"/>
    <n v="6"/>
    <n v="68.58"/>
    <d v="2020-08-18T00:00:00"/>
    <d v="1899-12-30T17:24:00"/>
    <s v="Cash"/>
    <s v="No"/>
    <s v="Impulsive"/>
  </r>
  <r>
    <s v="647-50-1224"/>
    <x v="0"/>
    <x v="0"/>
    <s v="Normal"/>
    <s v="Female"/>
    <s v="Fashion accessories"/>
    <n v="29.42"/>
    <n v="10"/>
    <n v="294.20000000000005"/>
    <d v="2020-08-19T00:00:00"/>
    <d v="1899-12-30T16:23:00"/>
    <s v="Ewallet"/>
    <s v="No"/>
    <s v="Impulsive"/>
  </r>
  <r>
    <s v="288-62-1085"/>
    <x v="0"/>
    <x v="0"/>
    <s v="Member"/>
    <s v="Male"/>
    <s v="Fashion accessories"/>
    <n v="38.54"/>
    <n v="5"/>
    <n v="192.7"/>
    <d v="2020-08-19T00:00:00"/>
    <d v="1899-12-30T13:34:00"/>
    <s v="Ewallet"/>
    <s v="No"/>
    <s v="List"/>
  </r>
  <r>
    <s v="361-59-0574"/>
    <x v="2"/>
    <x v="2"/>
    <s v="Member"/>
    <s v="Male"/>
    <s v="Sports and travel"/>
    <n v="90.53"/>
    <n v="8"/>
    <n v="724.24"/>
    <d v="2020-08-19T00:00:00"/>
    <d v="1899-12-30T14:48:00"/>
    <s v="Credit card"/>
    <s v="No"/>
    <s v="Impulsive"/>
  </r>
  <r>
    <s v="423-57-2993"/>
    <x v="2"/>
    <x v="2"/>
    <s v="Normal"/>
    <s v="Male"/>
    <s v="Sports and travel"/>
    <n v="93.39"/>
    <n v="6"/>
    <n v="560.34"/>
    <d v="2020-08-20T00:00:00"/>
    <d v="1899-12-30T19:18:00"/>
    <s v="Ewallet"/>
    <s v="No"/>
    <s v="Impulsive"/>
  </r>
  <r>
    <s v="446-47-6729"/>
    <x v="1"/>
    <x v="1"/>
    <s v="Normal"/>
    <s v="Male"/>
    <s v="Fashion accessories"/>
    <n v="99.82"/>
    <n v="2"/>
    <n v="199.64"/>
    <d v="2020-08-20T00:00:00"/>
    <d v="1899-12-30T18:09:00"/>
    <s v="Credit card"/>
    <s v="No"/>
    <s v="List"/>
  </r>
  <r>
    <s v="834-25-9262"/>
    <x v="1"/>
    <x v="1"/>
    <s v="Normal"/>
    <s v="Female"/>
    <s v="Fashion accessories"/>
    <n v="81.680000000000007"/>
    <n v="4"/>
    <n v="326.72000000000003"/>
    <d v="2020-08-20T00:00:00"/>
    <d v="1899-12-30T12:12:00"/>
    <s v="Cash"/>
    <s v="No"/>
    <s v="List"/>
  </r>
  <r>
    <s v="597-78-7908"/>
    <x v="1"/>
    <x v="1"/>
    <s v="Normal"/>
    <s v="Male"/>
    <s v="Fashion accessories"/>
    <n v="90.22"/>
    <n v="3"/>
    <n v="270.65999999999997"/>
    <d v="2020-08-21T00:00:00"/>
    <d v="1899-12-30T19:39:00"/>
    <s v="Cash"/>
    <s v="No"/>
    <s v="List"/>
  </r>
  <r>
    <s v="695-09-5146"/>
    <x v="2"/>
    <x v="2"/>
    <s v="Member"/>
    <s v="Female"/>
    <s v="Food and beverages"/>
    <n v="98.79"/>
    <n v="3"/>
    <n v="296.37"/>
    <d v="2020-08-22T00:00:00"/>
    <d v="1899-12-30T20:00:00"/>
    <s v="Ewallet"/>
    <s v="No"/>
    <s v="List"/>
  </r>
  <r>
    <s v="210-74-9613"/>
    <x v="1"/>
    <x v="1"/>
    <s v="Normal"/>
    <s v="Male"/>
    <s v="Fashion accessories"/>
    <n v="97.26"/>
    <n v="4"/>
    <n v="389.04"/>
    <d v="2020-08-22T00:00:00"/>
    <d v="1899-12-30T15:33:00"/>
    <s v="Ewallet"/>
    <s v="No"/>
    <s v="List"/>
  </r>
  <r>
    <s v="234-36-2483"/>
    <x v="2"/>
    <x v="2"/>
    <s v="Normal"/>
    <s v="Male"/>
    <s v="Health and beauty"/>
    <n v="57.59"/>
    <n v="6"/>
    <n v="345.54"/>
    <d v="2020-08-22T00:00:00"/>
    <d v="1899-12-30T13:51:00"/>
    <s v="Cash"/>
    <s v="No"/>
    <s v="Impulsive"/>
  </r>
  <r>
    <s v="728-47-9078"/>
    <x v="1"/>
    <x v="1"/>
    <s v="Member"/>
    <s v="Male"/>
    <s v="Food and beverages"/>
    <n v="59.59"/>
    <n v="4"/>
    <n v="238.36"/>
    <d v="2020-08-22T00:00:00"/>
    <d v="1899-12-30T12:46:00"/>
    <s v="Cash"/>
    <s v="No"/>
    <s v="List"/>
  </r>
  <r>
    <s v="347-34-2234"/>
    <x v="2"/>
    <x v="2"/>
    <s v="Member"/>
    <s v="Female"/>
    <s v="Sports and travel"/>
    <n v="55.07"/>
    <n v="9"/>
    <n v="495.63"/>
    <d v="2020-08-23T00:00:00"/>
    <d v="1899-12-30T13:40:00"/>
    <s v="Ewallet"/>
    <s v="No"/>
    <s v="Impulsive"/>
  </r>
  <r>
    <s v="733-33-4967"/>
    <x v="1"/>
    <x v="1"/>
    <s v="Normal"/>
    <s v="Male"/>
    <s v="Electronic accessories"/>
    <n v="20.85"/>
    <n v="8"/>
    <n v="166.8"/>
    <d v="2020-08-23T00:00:00"/>
    <d v="1899-12-30T19:17:00"/>
    <s v="Cash"/>
    <s v="No"/>
    <s v="Impulsive"/>
  </r>
  <r>
    <s v="438-01-4015"/>
    <x v="2"/>
    <x v="2"/>
    <s v="Member"/>
    <s v="Female"/>
    <s v="Sports and travel"/>
    <n v="49.49"/>
    <n v="4"/>
    <n v="197.96"/>
    <d v="2020-08-23T00:00:00"/>
    <d v="1899-12-30T15:25:00"/>
    <s v="Ewallet"/>
    <s v="No"/>
    <s v="List"/>
  </r>
  <r>
    <s v="717-96-4189"/>
    <x v="1"/>
    <x v="1"/>
    <s v="Normal"/>
    <s v="Female"/>
    <s v="Electronic accessories"/>
    <n v="35.49"/>
    <n v="6"/>
    <n v="212.94"/>
    <d v="2020-08-23T00:00:00"/>
    <d v="1899-12-30T12:40:00"/>
    <s v="Cash"/>
    <s v="No"/>
    <s v="Impulsive"/>
  </r>
  <r>
    <s v="695-51-0018"/>
    <x v="2"/>
    <x v="2"/>
    <s v="Normal"/>
    <s v="Female"/>
    <s v="Sports and travel"/>
    <n v="34.840000000000003"/>
    <n v="4"/>
    <n v="139.36000000000001"/>
    <d v="2020-08-24T00:00:00"/>
    <d v="1899-12-30T18:36:00"/>
    <s v="Cash"/>
    <s v="No"/>
    <s v="List"/>
  </r>
  <r>
    <s v="732-04-5373"/>
    <x v="2"/>
    <x v="2"/>
    <s v="Member"/>
    <s v="Male"/>
    <s v="Home and lifestyle"/>
    <n v="46.47"/>
    <n v="4"/>
    <n v="185.88"/>
    <d v="2020-08-25T00:00:00"/>
    <d v="1899-12-30T10:53:00"/>
    <s v="Cash"/>
    <s v="No"/>
    <s v="List"/>
  </r>
  <r>
    <s v="268-20-3585"/>
    <x v="1"/>
    <x v="1"/>
    <s v="Normal"/>
    <s v="Female"/>
    <s v="Health and beauty"/>
    <n v="13.85"/>
    <n v="9"/>
    <n v="124.64999999999999"/>
    <d v="2020-08-25T00:00:00"/>
    <d v="1899-12-30T12:50:00"/>
    <s v="Ewallet"/>
    <s v="Yes"/>
    <s v="Impulsive"/>
  </r>
  <r>
    <s v="263-10-3913"/>
    <x v="1"/>
    <x v="1"/>
    <s v="Member"/>
    <s v="Male"/>
    <s v="Fashion accessories"/>
    <n v="49.04"/>
    <n v="9"/>
    <n v="441.36"/>
    <d v="2020-08-26T00:00:00"/>
    <d v="1899-12-30T14:20:00"/>
    <s v="Credit card"/>
    <s v="No"/>
    <s v="Impulsive"/>
  </r>
  <r>
    <s v="349-97-8902"/>
    <x v="2"/>
    <x v="2"/>
    <s v="Member"/>
    <s v="Male"/>
    <s v="Food and beverages"/>
    <n v="57.89"/>
    <n v="2"/>
    <n v="115.78"/>
    <d v="2020-08-26T00:00:00"/>
    <d v="1899-12-30T10:37:00"/>
    <s v="Ewallet"/>
    <s v="No"/>
    <s v="List"/>
  </r>
  <r>
    <s v="156-95-3964"/>
    <x v="0"/>
    <x v="0"/>
    <s v="Normal"/>
    <s v="Female"/>
    <s v="Food and beverages"/>
    <n v="55.39"/>
    <n v="4"/>
    <n v="221.56"/>
    <d v="2020-08-26T00:00:00"/>
    <d v="1899-12-30T15:19:00"/>
    <s v="Ewallet"/>
    <s v="No"/>
    <s v="List"/>
  </r>
  <r>
    <s v="631-34-1880"/>
    <x v="1"/>
    <x v="1"/>
    <s v="Member"/>
    <s v="Male"/>
    <s v="Food and beverages"/>
    <n v="24.31"/>
    <n v="3"/>
    <n v="72.929999999999993"/>
    <d v="2020-08-26T00:00:00"/>
    <d v="1899-12-30T19:09:00"/>
    <s v="Credit card"/>
    <s v="No"/>
    <s v="List"/>
  </r>
  <r>
    <s v="132-32-9879"/>
    <x v="2"/>
    <x v="2"/>
    <s v="Member"/>
    <s v="Female"/>
    <s v="Electronic accessories"/>
    <n v="93.96"/>
    <n v="4"/>
    <n v="375.84"/>
    <d v="2020-08-27T00:00:00"/>
    <d v="1899-12-30T18:00:00"/>
    <s v="Cash"/>
    <s v="No"/>
    <s v="List"/>
  </r>
  <r>
    <s v="339-38-9982"/>
    <x v="2"/>
    <x v="2"/>
    <s v="Member"/>
    <s v="Male"/>
    <s v="Fashion accessories"/>
    <n v="59.86"/>
    <n v="2"/>
    <n v="119.72"/>
    <d v="2020-08-27T00:00:00"/>
    <d v="1899-12-30T14:55:00"/>
    <s v="Ewallet"/>
    <s v="No"/>
    <s v="List"/>
  </r>
  <r>
    <s v="457-13-1708"/>
    <x v="2"/>
    <x v="2"/>
    <s v="Member"/>
    <s v="Male"/>
    <s v="Fashion accessories"/>
    <n v="65.23"/>
    <n v="10"/>
    <n v="652.30000000000007"/>
    <d v="2020-08-27T00:00:00"/>
    <d v="1899-12-30T19:07:00"/>
    <s v="Credit card"/>
    <s v="No"/>
    <s v="Impulsive"/>
  </r>
  <r>
    <s v="807-14-7833"/>
    <x v="0"/>
    <x v="0"/>
    <s v="Member"/>
    <s v="Female"/>
    <s v="Electronic accessories"/>
    <n v="17.420000000000002"/>
    <n v="10"/>
    <n v="174.20000000000002"/>
    <d v="2020-08-27T00:00:00"/>
    <d v="1899-12-30T12:30:00"/>
    <s v="Ewallet"/>
    <s v="No"/>
    <s v="Impulsive"/>
  </r>
  <r>
    <s v="843-73-4724"/>
    <x v="0"/>
    <x v="0"/>
    <s v="Normal"/>
    <s v="Male"/>
    <s v="Fashion accessories"/>
    <n v="74.099999999999994"/>
    <n v="1"/>
    <n v="74.099999999999994"/>
    <d v="2020-08-27T00:00:00"/>
    <d v="1899-12-30T11:05:00"/>
    <s v="Cash"/>
    <s v="No"/>
    <s v="Product Specific"/>
  </r>
  <r>
    <s v="303-96-2227"/>
    <x v="2"/>
    <x v="2"/>
    <s v="Normal"/>
    <s v="Female"/>
    <s v="Home and lifestyle"/>
    <n v="97.38"/>
    <n v="10"/>
    <n v="973.8"/>
    <d v="2020-08-27T00:00:00"/>
    <d v="1899-12-30T17:16:00"/>
    <s v="Ewallet"/>
    <s v="No"/>
    <s v="Impulsive"/>
  </r>
  <r>
    <s v="408-66-6712"/>
    <x v="1"/>
    <x v="1"/>
    <s v="Member"/>
    <s v="Female"/>
    <s v="Health and beauty"/>
    <n v="47.71"/>
    <n v="6"/>
    <n v="286.26"/>
    <d v="2020-08-28T00:00:00"/>
    <d v="1899-12-30T14:19:00"/>
    <s v="Ewallet"/>
    <s v="Yes"/>
    <s v="Impulsive"/>
  </r>
  <r>
    <s v="380-94-4661"/>
    <x v="1"/>
    <x v="1"/>
    <s v="Member"/>
    <s v="Male"/>
    <s v="Electronic accessories"/>
    <n v="65.94"/>
    <n v="4"/>
    <n v="263.76"/>
    <d v="2020-08-29T00:00:00"/>
    <d v="1899-12-30T13:05:00"/>
    <s v="Credit card"/>
    <s v="No"/>
    <s v="List"/>
  </r>
  <r>
    <s v="803-83-5989"/>
    <x v="1"/>
    <x v="1"/>
    <s v="Normal"/>
    <s v="Male"/>
    <s v="Home and lifestyle"/>
    <n v="55.73"/>
    <n v="6"/>
    <n v="334.38"/>
    <d v="2020-08-30T00:00:00"/>
    <d v="1899-12-30T10:55:00"/>
    <s v="Ewallet"/>
    <s v="No"/>
    <s v="Impulsive"/>
  </r>
  <r>
    <s v="716-39-1409"/>
    <x v="2"/>
    <x v="2"/>
    <s v="Normal"/>
    <s v="Male"/>
    <s v="Health and beauty"/>
    <n v="30.35"/>
    <n v="7"/>
    <n v="212.45000000000002"/>
    <d v="2020-08-30T00:00:00"/>
    <d v="1899-12-30T18:19:00"/>
    <s v="Cash"/>
    <s v="No"/>
    <s v="Impulsive"/>
  </r>
  <r>
    <s v="511-54-3087"/>
    <x v="2"/>
    <x v="2"/>
    <s v="Normal"/>
    <s v="Male"/>
    <s v="Sports and travel"/>
    <n v="88.45"/>
    <n v="1"/>
    <n v="88.45"/>
    <d v="2020-08-30T00:00:00"/>
    <d v="1899-12-30T16:36:00"/>
    <s v="Credit card"/>
    <s v="No"/>
    <s v="Product Specific"/>
  </r>
  <r>
    <s v="565-91-4567"/>
    <x v="2"/>
    <x v="2"/>
    <s v="Normal"/>
    <s v="Male"/>
    <s v="Health and beauty"/>
    <n v="10.75"/>
    <n v="8"/>
    <n v="86"/>
    <d v="2020-08-30T00:00:00"/>
    <d v="1899-12-30T14:38:00"/>
    <s v="Ewallet"/>
    <s v="No"/>
    <s v="Impulsive"/>
  </r>
  <r>
    <s v="709-58-4068"/>
    <x v="2"/>
    <x v="2"/>
    <s v="Normal"/>
    <s v="Female"/>
    <s v="Fashion accessories"/>
    <n v="41.09"/>
    <n v="10"/>
    <n v="410.90000000000003"/>
    <d v="2020-08-31T00:00:00"/>
    <d v="1899-12-30T14:42:00"/>
    <s v="Cash"/>
    <s v="No"/>
    <s v="Impulsive"/>
  </r>
  <r>
    <s v="284-54-4231"/>
    <x v="1"/>
    <x v="1"/>
    <s v="Member"/>
    <s v="Male"/>
    <s v="Sports and travel"/>
    <n v="80.930000000000007"/>
    <n v="1"/>
    <n v="80.930000000000007"/>
    <d v="2020-08-31T00:00:00"/>
    <d v="1899-12-30T16:08:00"/>
    <s v="Credit card"/>
    <s v="No"/>
    <s v="Product Specific"/>
  </r>
  <r>
    <s v="155-45-3814"/>
    <x v="1"/>
    <x v="1"/>
    <s v="Member"/>
    <s v="Female"/>
    <s v="Electronic accessories"/>
    <n v="88.55"/>
    <n v="8"/>
    <n v="708.4"/>
    <d v="2020-08-31T00:00:00"/>
    <d v="1899-12-30T15:29:00"/>
    <s v="Ewallet"/>
    <s v="No"/>
    <s v="Impulsive"/>
  </r>
  <r>
    <s v="883-17-4236"/>
    <x v="1"/>
    <x v="1"/>
    <s v="Normal"/>
    <s v="Female"/>
    <s v="Sports and travel"/>
    <n v="14.39"/>
    <n v="2"/>
    <n v="28.78"/>
    <d v="2020-09-01T00:00:00"/>
    <d v="1899-12-30T19:44:00"/>
    <s v="Credit card"/>
    <s v="No"/>
    <s v="List"/>
  </r>
  <r>
    <s v="834-61-8124"/>
    <x v="0"/>
    <x v="0"/>
    <s v="Normal"/>
    <s v="Male"/>
    <s v="Electronic accessories"/>
    <n v="51.69"/>
    <n v="7"/>
    <n v="361.83"/>
    <d v="2020-09-01T00:00:00"/>
    <d v="1899-12-30T18:22:00"/>
    <s v="Cash"/>
    <s v="No"/>
    <s v="Impulsive"/>
  </r>
  <r>
    <s v="308-81-0538"/>
    <x v="0"/>
    <x v="0"/>
    <s v="Normal"/>
    <s v="Female"/>
    <s v="Fashion accessories"/>
    <n v="73.05"/>
    <n v="4"/>
    <n v="292.2"/>
    <d v="2020-09-01T00:00:00"/>
    <d v="1899-12-30T17:16:00"/>
    <s v="Credit card"/>
    <s v="No"/>
    <s v="List"/>
  </r>
  <r>
    <s v="373-09-4567"/>
    <x v="1"/>
    <x v="1"/>
    <s v="Normal"/>
    <s v="Male"/>
    <s v="Food and beverages"/>
    <n v="77.56"/>
    <n v="10"/>
    <n v="775.6"/>
    <d v="2020-09-01T00:00:00"/>
    <d v="1899-12-30T20:35:00"/>
    <s v="Ewallet"/>
    <s v="No"/>
    <s v="Impulsive"/>
  </r>
  <r>
    <s v="585-90-0249"/>
    <x v="0"/>
    <x v="0"/>
    <s v="Member"/>
    <s v="Male"/>
    <s v="Electronic accessories"/>
    <n v="73.260000000000005"/>
    <n v="1"/>
    <n v="73.260000000000005"/>
    <d v="2020-09-01T00:00:00"/>
    <d v="1899-12-30T18:08:00"/>
    <s v="Ewallet"/>
    <s v="No"/>
    <s v="Product Specific"/>
  </r>
  <r>
    <s v="838-02-1821"/>
    <x v="1"/>
    <x v="1"/>
    <s v="Member"/>
    <s v="Female"/>
    <s v="Home and lifestyle"/>
    <n v="12.73"/>
    <n v="2"/>
    <n v="25.46"/>
    <d v="2020-09-01T00:00:00"/>
    <d v="1899-12-30T12:10:00"/>
    <s v="Credit card"/>
    <s v="No"/>
    <s v="List"/>
  </r>
  <r>
    <s v="766-85-7061"/>
    <x v="2"/>
    <x v="2"/>
    <s v="Normal"/>
    <s v="Male"/>
    <s v="Health and beauty"/>
    <n v="87.87"/>
    <n v="10"/>
    <n v="878.7"/>
    <d v="2020-09-02T00:00:00"/>
    <d v="1899-12-30T10:25:00"/>
    <s v="Ewallet"/>
    <s v="No"/>
    <s v="Impulsive"/>
  </r>
  <r>
    <s v="595-94-9924"/>
    <x v="0"/>
    <x v="0"/>
    <s v="Member"/>
    <s v="Female"/>
    <s v="Health and beauty"/>
    <n v="27.73"/>
    <n v="5"/>
    <n v="138.65"/>
    <d v="2020-09-02T00:00:00"/>
    <d v="1899-12-30T20:21:00"/>
    <s v="Credit card"/>
    <s v="Yes"/>
    <s v="List"/>
  </r>
  <r>
    <s v="764-44-8999"/>
    <x v="2"/>
    <x v="2"/>
    <s v="Normal"/>
    <s v="Female"/>
    <s v="Health and beauty"/>
    <n v="14.76"/>
    <n v="2"/>
    <n v="29.52"/>
    <d v="2020-09-02T00:00:00"/>
    <d v="1899-12-30T14:42:00"/>
    <s v="Ewallet"/>
    <s v="Yes"/>
    <s v="List"/>
  </r>
  <r>
    <s v="700-81-1757"/>
    <x v="0"/>
    <x v="0"/>
    <s v="Normal"/>
    <s v="Female"/>
    <s v="Electronic accessories"/>
    <n v="26.31"/>
    <n v="5"/>
    <n v="131.54999999999998"/>
    <d v="2020-09-03T00:00:00"/>
    <d v="1899-12-30T20:59:00"/>
    <s v="Credit card"/>
    <s v="No"/>
    <s v="List"/>
  </r>
  <r>
    <s v="642-30-6693"/>
    <x v="2"/>
    <x v="2"/>
    <s v="Normal"/>
    <s v="Female"/>
    <s v="Sports and travel"/>
    <n v="54.51"/>
    <n v="6"/>
    <n v="327.06"/>
    <d v="2020-09-03T00:00:00"/>
    <d v="1899-12-30T13:54:00"/>
    <s v="Ewallet"/>
    <s v="No"/>
    <s v="Impulsive"/>
  </r>
  <r>
    <s v="256-08-8343"/>
    <x v="0"/>
    <x v="0"/>
    <s v="Normal"/>
    <s v="Female"/>
    <s v="Home and lifestyle"/>
    <n v="56.53"/>
    <n v="4"/>
    <n v="226.12"/>
    <d v="2020-09-04T00:00:00"/>
    <d v="1899-12-30T19:48:00"/>
    <s v="Ewallet"/>
    <s v="No"/>
    <s v="List"/>
  </r>
  <r>
    <s v="201-63-8275"/>
    <x v="1"/>
    <x v="1"/>
    <s v="Member"/>
    <s v="Female"/>
    <s v="Sports and travel"/>
    <n v="67.989999999999995"/>
    <n v="7"/>
    <n v="475.92999999999995"/>
    <d v="2020-09-04T00:00:00"/>
    <d v="1899-12-30T16:50:00"/>
    <s v="Ewallet"/>
    <s v="No"/>
    <s v="Impulsive"/>
  </r>
  <r>
    <s v="896-34-0956"/>
    <x v="0"/>
    <x v="0"/>
    <s v="Normal"/>
    <s v="Male"/>
    <s v="Fashion accessories"/>
    <n v="21.32"/>
    <n v="1"/>
    <n v="21.32"/>
    <d v="2020-09-04T00:00:00"/>
    <d v="1899-12-30T12:43:00"/>
    <s v="Cash"/>
    <s v="No"/>
    <s v="Product Specific"/>
  </r>
  <r>
    <s v="638-60-7125"/>
    <x v="0"/>
    <x v="0"/>
    <s v="Normal"/>
    <s v="Female"/>
    <s v="Electronic accessories"/>
    <n v="99.56"/>
    <n v="8"/>
    <n v="796.48"/>
    <d v="2020-09-05T00:00:00"/>
    <d v="1899-12-30T17:03:00"/>
    <s v="Credit card"/>
    <s v="No"/>
    <s v="Impulsive"/>
  </r>
  <r>
    <s v="835-16-0096"/>
    <x v="1"/>
    <x v="1"/>
    <s v="Member"/>
    <s v="Male"/>
    <s v="Sports and travel"/>
    <n v="14.7"/>
    <n v="5"/>
    <n v="73.5"/>
    <d v="2020-09-05T00:00:00"/>
    <d v="1899-12-30T13:48:00"/>
    <s v="Ewallet"/>
    <s v="No"/>
    <s v="List"/>
  </r>
  <r>
    <s v="257-73-1380"/>
    <x v="1"/>
    <x v="1"/>
    <s v="Member"/>
    <s v="Male"/>
    <s v="Sports and travel"/>
    <n v="82.93"/>
    <n v="4"/>
    <n v="331.72"/>
    <d v="2020-09-05T00:00:00"/>
    <d v="1899-12-30T16:51:00"/>
    <s v="Ewallet"/>
    <s v="No"/>
    <s v="List"/>
  </r>
  <r>
    <s v="518-17-2983"/>
    <x v="0"/>
    <x v="0"/>
    <s v="Normal"/>
    <s v="Female"/>
    <s v="Fashion accessories"/>
    <n v="48.63"/>
    <n v="4"/>
    <n v="194.52"/>
    <d v="2020-09-05T00:00:00"/>
    <d v="1899-12-30T15:44:00"/>
    <s v="Ewallet"/>
    <s v="No"/>
    <s v="List"/>
  </r>
  <r>
    <s v="271-77-8740"/>
    <x v="1"/>
    <x v="1"/>
    <s v="Member"/>
    <s v="Female"/>
    <s v="Sports and travel"/>
    <n v="29.22"/>
    <n v="6"/>
    <n v="175.32"/>
    <d v="2020-09-05T00:00:00"/>
    <d v="1899-12-30T11:40:00"/>
    <s v="Ewallet"/>
    <s v="No"/>
    <s v="Impulsive"/>
  </r>
  <r>
    <s v="894-41-5205"/>
    <x v="1"/>
    <x v="1"/>
    <s v="Normal"/>
    <s v="Female"/>
    <s v="Food and beverages"/>
    <n v="43.18"/>
    <n v="8"/>
    <n v="345.44"/>
    <d v="2020-09-06T00:00:00"/>
    <d v="1899-12-30T19:39:00"/>
    <s v="Credit card"/>
    <s v="No"/>
    <s v="Impulsive"/>
  </r>
  <r>
    <s v="441-94-7118"/>
    <x v="0"/>
    <x v="0"/>
    <s v="Member"/>
    <s v="Male"/>
    <s v="Electronic accessories"/>
    <n v="71.95"/>
    <n v="1"/>
    <n v="71.95"/>
    <d v="2020-09-06T00:00:00"/>
    <d v="1899-12-30T12:14:00"/>
    <s v="Cash"/>
    <s v="No"/>
    <s v="Product Specific"/>
  </r>
  <r>
    <s v="400-45-1220"/>
    <x v="2"/>
    <x v="2"/>
    <s v="Normal"/>
    <s v="Female"/>
    <s v="Health and beauty"/>
    <n v="13.5"/>
    <n v="10"/>
    <n v="135"/>
    <d v="2020-09-06T00:00:00"/>
    <d v="1899-12-30T11:06:00"/>
    <s v="Credit card"/>
    <s v="Yes"/>
    <s v="Impulsive"/>
  </r>
  <r>
    <s v="390-17-5806"/>
    <x v="1"/>
    <x v="1"/>
    <s v="Member"/>
    <s v="Female"/>
    <s v="Food and beverages"/>
    <n v="38.42"/>
    <n v="1"/>
    <n v="38.42"/>
    <d v="2020-09-06T00:00:00"/>
    <d v="1899-12-30T16:33:00"/>
    <s v="Cash"/>
    <s v="No"/>
    <s v="Product Specific"/>
  </r>
  <r>
    <s v="811-03-8790"/>
    <x v="0"/>
    <x v="0"/>
    <s v="Normal"/>
    <s v="Female"/>
    <s v="Electronic accessories"/>
    <n v="45.48"/>
    <n v="10"/>
    <n v="454.79999999999995"/>
    <d v="2020-09-07T00:00:00"/>
    <d v="1899-12-30T10:22:00"/>
    <s v="Credit card"/>
    <s v="No"/>
    <s v="Impulsive"/>
  </r>
  <r>
    <s v="362-58-8315"/>
    <x v="1"/>
    <x v="1"/>
    <s v="Normal"/>
    <s v="Male"/>
    <s v="Fashion accessories"/>
    <n v="76.52"/>
    <n v="5"/>
    <n v="382.59999999999997"/>
    <d v="2020-09-08T00:00:00"/>
    <d v="1899-12-30T10:23:00"/>
    <s v="Cash"/>
    <s v="No"/>
    <s v="List"/>
  </r>
  <r>
    <s v="593-65-1552"/>
    <x v="1"/>
    <x v="1"/>
    <s v="Normal"/>
    <s v="Female"/>
    <s v="Home and lifestyle"/>
    <n v="69.81"/>
    <n v="4"/>
    <n v="279.24"/>
    <d v="2020-09-08T00:00:00"/>
    <d v="1899-12-30T20:50:00"/>
    <s v="Credit card"/>
    <s v="No"/>
    <s v="List"/>
  </r>
  <r>
    <s v="655-85-5130"/>
    <x v="2"/>
    <x v="2"/>
    <s v="Member"/>
    <s v="Female"/>
    <s v="Fashion accessories"/>
    <n v="38.299999999999997"/>
    <n v="4"/>
    <n v="153.19999999999999"/>
    <d v="2020-09-08T00:00:00"/>
    <d v="1899-12-30T19:22:00"/>
    <s v="Cash"/>
    <s v="No"/>
    <s v="List"/>
  </r>
  <r>
    <s v="667-92-0055"/>
    <x v="0"/>
    <x v="0"/>
    <s v="Member"/>
    <s v="Male"/>
    <s v="Health and beauty"/>
    <n v="99.83"/>
    <n v="6"/>
    <n v="598.98"/>
    <d v="2020-09-08T00:00:00"/>
    <d v="1899-12-30T15:02:00"/>
    <s v="Ewallet"/>
    <s v="No"/>
    <s v="Impulsive"/>
  </r>
  <r>
    <s v="325-90-8763"/>
    <x v="1"/>
    <x v="1"/>
    <s v="Member"/>
    <s v="Female"/>
    <s v="Electronic accessories"/>
    <n v="46.57"/>
    <n v="10"/>
    <n v="465.7"/>
    <d v="2020-09-08T00:00:00"/>
    <d v="1899-12-30T13:58:00"/>
    <s v="Cash"/>
    <s v="No"/>
    <s v="Impulsive"/>
  </r>
  <r>
    <s v="732-67-5346"/>
    <x v="0"/>
    <x v="0"/>
    <s v="Normal"/>
    <s v="Male"/>
    <s v="Food and beverages"/>
    <n v="13.79"/>
    <n v="5"/>
    <n v="68.949999999999989"/>
    <d v="2020-09-09T00:00:00"/>
    <d v="1899-12-30T19:07:00"/>
    <s v="Credit card"/>
    <s v="No"/>
    <s v="List"/>
  </r>
  <r>
    <s v="420-04-7590"/>
    <x v="2"/>
    <x v="2"/>
    <s v="Normal"/>
    <s v="Male"/>
    <s v="Home and lifestyle"/>
    <n v="99.7"/>
    <n v="3"/>
    <n v="299.10000000000002"/>
    <d v="2020-09-09T00:00:00"/>
    <d v="1899-12-30T11:29:00"/>
    <s v="Ewallet"/>
    <s v="No"/>
    <s v="List"/>
  </r>
  <r>
    <s v="778-89-7974"/>
    <x v="1"/>
    <x v="1"/>
    <s v="Normal"/>
    <s v="Male"/>
    <s v="Health and beauty"/>
    <n v="70.209999999999994"/>
    <n v="6"/>
    <n v="421.26"/>
    <d v="2020-09-09T00:00:00"/>
    <d v="1899-12-30T14:58:00"/>
    <s v="Cash"/>
    <s v="No"/>
    <s v="Impulsive"/>
  </r>
  <r>
    <s v="751-69-0068"/>
    <x v="1"/>
    <x v="1"/>
    <s v="Normal"/>
    <s v="Male"/>
    <s v="Sports and travel"/>
    <n v="99.24"/>
    <n v="9"/>
    <n v="893.16"/>
    <d v="2020-09-10T00:00:00"/>
    <d v="1899-12-30T19:09:00"/>
    <s v="Ewallet"/>
    <s v="No"/>
    <s v="Impulsive"/>
  </r>
  <r>
    <s v="767-97-4650"/>
    <x v="2"/>
    <x v="2"/>
    <s v="Member"/>
    <s v="Female"/>
    <s v="Sports and travel"/>
    <n v="64.83"/>
    <n v="2"/>
    <n v="129.66"/>
    <d v="2020-09-10T00:00:00"/>
    <d v="1899-12-30T11:59:00"/>
    <s v="Credit card"/>
    <s v="No"/>
    <s v="List"/>
  </r>
  <r>
    <s v="804-38-3935"/>
    <x v="0"/>
    <x v="0"/>
    <s v="Member"/>
    <s v="Male"/>
    <s v="Electronic accessories"/>
    <n v="93.78"/>
    <n v="3"/>
    <n v="281.34000000000003"/>
    <d v="2020-09-10T00:00:00"/>
    <d v="1899-12-30T11:32:00"/>
    <s v="Credit card"/>
    <s v="No"/>
    <s v="List"/>
  </r>
  <r>
    <s v="531-56-4728"/>
    <x v="0"/>
    <x v="0"/>
    <s v="Normal"/>
    <s v="Male"/>
    <s v="Home and lifestyle"/>
    <n v="80.08"/>
    <n v="3"/>
    <n v="240.24"/>
    <d v="2020-09-10T00:00:00"/>
    <d v="1899-12-30T15:29:00"/>
    <s v="Cash"/>
    <s v="No"/>
    <s v="List"/>
  </r>
  <r>
    <s v="234-03-4040"/>
    <x v="2"/>
    <x v="2"/>
    <s v="Member"/>
    <s v="Female"/>
    <s v="Food and beverages"/>
    <n v="73.05"/>
    <n v="10"/>
    <n v="730.5"/>
    <d v="2020-09-11T00:00:00"/>
    <d v="1899-12-30T12:25:00"/>
    <s v="Credit card"/>
    <s v="No"/>
    <s v="Impulsive"/>
  </r>
  <r>
    <s v="662-47-5456"/>
    <x v="1"/>
    <x v="1"/>
    <s v="Member"/>
    <s v="Male"/>
    <s v="Fashion accessories"/>
    <n v="35.19"/>
    <n v="10"/>
    <n v="351.9"/>
    <d v="2020-09-13T00:00:00"/>
    <d v="1899-12-30T19:06:00"/>
    <s v="Credit card"/>
    <s v="No"/>
    <s v="Impulsive"/>
  </r>
  <r>
    <s v="423-64-4619"/>
    <x v="0"/>
    <x v="0"/>
    <s v="Member"/>
    <s v="Female"/>
    <s v="Health and beauty"/>
    <n v="15.55"/>
    <n v="9"/>
    <n v="139.95000000000002"/>
    <d v="2020-09-13T00:00:00"/>
    <d v="1899-12-30T13:12:00"/>
    <s v="Cash"/>
    <s v="Yes"/>
    <s v="Impulsive"/>
  </r>
  <r>
    <s v="458-61-0011"/>
    <x v="2"/>
    <x v="2"/>
    <s v="Normal"/>
    <s v="Male"/>
    <s v="Food and beverages"/>
    <n v="60.3"/>
    <n v="4"/>
    <n v="241.2"/>
    <d v="2020-09-13T00:00:00"/>
    <d v="1899-12-30T18:43:00"/>
    <s v="Cash"/>
    <s v="No"/>
    <s v="List"/>
  </r>
  <r>
    <s v="369-82-2676"/>
    <x v="2"/>
    <x v="2"/>
    <s v="Normal"/>
    <s v="Male"/>
    <s v="Electronic accessories"/>
    <n v="75.66"/>
    <n v="5"/>
    <n v="378.29999999999995"/>
    <d v="2020-09-13T00:00:00"/>
    <d v="1899-12-30T18:22:00"/>
    <s v="Ewallet"/>
    <s v="No"/>
    <s v="List"/>
  </r>
  <r>
    <s v="733-29-1227"/>
    <x v="1"/>
    <x v="1"/>
    <s v="Normal"/>
    <s v="Male"/>
    <s v="Home and lifestyle"/>
    <n v="55.61"/>
    <n v="7"/>
    <n v="389.27"/>
    <d v="2020-09-13T00:00:00"/>
    <d v="1899-12-30T12:41:00"/>
    <s v="Cash"/>
    <s v="No"/>
    <s v="Impulsive"/>
  </r>
  <r>
    <s v="817-48-8732"/>
    <x v="0"/>
    <x v="0"/>
    <s v="Member"/>
    <s v="Female"/>
    <s v="Home and lifestyle"/>
    <n v="72.349999999999994"/>
    <n v="10"/>
    <n v="723.5"/>
    <d v="2020-09-14T00:00:00"/>
    <d v="1899-12-30T15:55:00"/>
    <s v="Cash"/>
    <s v="No"/>
    <s v="Impulsive"/>
  </r>
  <r>
    <s v="838-78-4295"/>
    <x v="1"/>
    <x v="1"/>
    <s v="Normal"/>
    <s v="Female"/>
    <s v="Health and beauty"/>
    <n v="33.47"/>
    <n v="2"/>
    <n v="66.94"/>
    <d v="2020-09-14T00:00:00"/>
    <d v="1899-12-30T15:43:00"/>
    <s v="Ewallet"/>
    <s v="Yes"/>
    <s v="List"/>
  </r>
  <r>
    <s v="189-52-0236"/>
    <x v="0"/>
    <x v="0"/>
    <s v="Normal"/>
    <s v="Male"/>
    <s v="Electronic accessories"/>
    <n v="99.55"/>
    <n v="7"/>
    <n v="696.85"/>
    <d v="2020-09-14T00:00:00"/>
    <d v="1899-12-30T12:07:00"/>
    <s v="Cash"/>
    <s v="No"/>
    <s v="Impulsive"/>
  </r>
  <r>
    <s v="856-66-2701"/>
    <x v="0"/>
    <x v="0"/>
    <s v="Member"/>
    <s v="Male"/>
    <s v="Home and lifestyle"/>
    <n v="53.3"/>
    <n v="3"/>
    <n v="159.89999999999998"/>
    <d v="2020-09-14T00:00:00"/>
    <d v="1899-12-30T14:19:00"/>
    <s v="Ewallet"/>
    <s v="No"/>
    <s v="List"/>
  </r>
  <r>
    <s v="545-46-3100"/>
    <x v="2"/>
    <x v="2"/>
    <s v="Member"/>
    <s v="Female"/>
    <s v="Electronic accessories"/>
    <n v="10.59"/>
    <n v="3"/>
    <n v="31.77"/>
    <d v="2020-09-15T00:00:00"/>
    <d v="1899-12-30T13:52:00"/>
    <s v="Credit card"/>
    <s v="No"/>
    <s v="List"/>
  </r>
  <r>
    <s v="198-66-9832"/>
    <x v="2"/>
    <x v="2"/>
    <s v="Member"/>
    <s v="Female"/>
    <s v="Fashion accessories"/>
    <n v="72.040000000000006"/>
    <n v="2"/>
    <n v="144.08000000000001"/>
    <d v="2020-09-15T00:00:00"/>
    <d v="1899-12-30T19:38:00"/>
    <s v="Cash"/>
    <s v="No"/>
    <s v="List"/>
  </r>
  <r>
    <s v="266-20-6657"/>
    <x v="1"/>
    <x v="1"/>
    <s v="Member"/>
    <s v="Male"/>
    <s v="Food and beverages"/>
    <n v="55.04"/>
    <n v="7"/>
    <n v="385.28"/>
    <d v="2020-09-15T00:00:00"/>
    <d v="1899-12-30T19:39:00"/>
    <s v="Ewallet"/>
    <s v="No"/>
    <s v="Impulsive"/>
  </r>
  <r>
    <s v="468-99-7231"/>
    <x v="1"/>
    <x v="1"/>
    <s v="Normal"/>
    <s v="Female"/>
    <s v="Home and lifestyle"/>
    <n v="44.01"/>
    <n v="8"/>
    <n v="352.08"/>
    <d v="2020-09-15T00:00:00"/>
    <d v="1899-12-30T17:36:00"/>
    <s v="Cash"/>
    <s v="No"/>
    <s v="Impulsive"/>
  </r>
  <r>
    <s v="416-17-9926"/>
    <x v="0"/>
    <x v="0"/>
    <s v="Member"/>
    <s v="Female"/>
    <s v="Electronic accessories"/>
    <n v="74.22"/>
    <n v="10"/>
    <n v="742.2"/>
    <d v="2020-09-15T00:00:00"/>
    <d v="1899-12-30T14:42:00"/>
    <s v="Credit card"/>
    <s v="No"/>
    <s v="Impulsive"/>
  </r>
  <r>
    <s v="151-27-8496"/>
    <x v="1"/>
    <x v="1"/>
    <s v="Normal"/>
    <s v="Female"/>
    <s v="Electronic accessories"/>
    <n v="56.13"/>
    <n v="4"/>
    <n v="224.52"/>
    <d v="2020-09-15T00:00:00"/>
    <d v="1899-12-30T11:43:00"/>
    <s v="Ewallet"/>
    <s v="No"/>
    <s v="List"/>
  </r>
  <r>
    <s v="227-78-1148"/>
    <x v="2"/>
    <x v="2"/>
    <s v="Normal"/>
    <s v="Female"/>
    <s v="Fashion accessories"/>
    <n v="72.84"/>
    <n v="7"/>
    <n v="509.88"/>
    <d v="2020-09-16T00:00:00"/>
    <d v="1899-12-30T12:44:00"/>
    <s v="Cash"/>
    <s v="No"/>
    <s v="Impulsive"/>
  </r>
  <r>
    <s v="346-12-3257"/>
    <x v="2"/>
    <x v="2"/>
    <s v="Member"/>
    <s v="Male"/>
    <s v="Electronic accessories"/>
    <n v="19.239999999999998"/>
    <n v="9"/>
    <n v="173.16"/>
    <d v="2020-09-16T00:00:00"/>
    <d v="1899-12-30T16:28:00"/>
    <s v="Cash"/>
    <s v="No"/>
    <s v="Impulsive"/>
  </r>
  <r>
    <s v="778-71-5554"/>
    <x v="1"/>
    <x v="1"/>
    <s v="Member"/>
    <s v="Male"/>
    <s v="Fashion accessories"/>
    <n v="15.43"/>
    <n v="1"/>
    <n v="15.43"/>
    <d v="2020-09-17T00:00:00"/>
    <d v="1899-12-30T15:46:00"/>
    <s v="Credit card"/>
    <s v="No"/>
    <s v="Product Specific"/>
  </r>
  <r>
    <s v="478-06-7835"/>
    <x v="0"/>
    <x v="0"/>
    <s v="Normal"/>
    <s v="Male"/>
    <s v="Fashion accessories"/>
    <n v="89.69"/>
    <n v="1"/>
    <n v="89.69"/>
    <d v="2020-09-17T00:00:00"/>
    <d v="1899-12-30T11:20:00"/>
    <s v="Ewallet"/>
    <s v="No"/>
    <s v="Product Specific"/>
  </r>
  <r>
    <s v="376-02-8238"/>
    <x v="2"/>
    <x v="2"/>
    <s v="Normal"/>
    <s v="Male"/>
    <s v="Home and lifestyle"/>
    <n v="93.87"/>
    <n v="8"/>
    <n v="750.96"/>
    <d v="2020-09-17T00:00:00"/>
    <d v="1899-12-30T18:42:00"/>
    <s v="Credit card"/>
    <s v="No"/>
    <s v="Impulsive"/>
  </r>
  <r>
    <s v="449-27-2918"/>
    <x v="2"/>
    <x v="2"/>
    <s v="Member"/>
    <s v="Female"/>
    <s v="Sports and travel"/>
    <n v="39.119999999999997"/>
    <n v="1"/>
    <n v="39.119999999999997"/>
    <d v="2020-09-17T00:00:00"/>
    <d v="1899-12-30T11:02:00"/>
    <s v="Credit card"/>
    <s v="No"/>
    <s v="Product Specific"/>
  </r>
  <r>
    <s v="852-82-2749"/>
    <x v="0"/>
    <x v="0"/>
    <s v="Normal"/>
    <s v="Male"/>
    <s v="Sports and travel"/>
    <n v="64.59"/>
    <n v="4"/>
    <n v="258.36"/>
    <d v="2020-09-17T00:00:00"/>
    <d v="1899-12-30T13:35:00"/>
    <s v="Ewallet"/>
    <s v="No"/>
    <s v="List"/>
  </r>
  <r>
    <s v="613-59-9758"/>
    <x v="1"/>
    <x v="1"/>
    <s v="Normal"/>
    <s v="Female"/>
    <s v="Sports and travel"/>
    <n v="14.36"/>
    <n v="10"/>
    <n v="143.6"/>
    <d v="2020-09-18T00:00:00"/>
    <d v="1899-12-30T14:28:00"/>
    <s v="Cash"/>
    <s v="No"/>
    <s v="Impulsive"/>
  </r>
  <r>
    <s v="236-86-3015"/>
    <x v="1"/>
    <x v="1"/>
    <s v="Member"/>
    <s v="Male"/>
    <s v="Home and lifestyle"/>
    <n v="13.98"/>
    <n v="1"/>
    <n v="13.98"/>
    <d v="2020-09-18T00:00:00"/>
    <d v="1899-12-30T13:38:00"/>
    <s v="Ewallet"/>
    <s v="No"/>
    <s v="Product Specific"/>
  </r>
  <r>
    <s v="172-42-8274"/>
    <x v="2"/>
    <x v="2"/>
    <s v="Normal"/>
    <s v="Female"/>
    <s v="Electronic accessories"/>
    <n v="38.270000000000003"/>
    <n v="2"/>
    <n v="76.540000000000006"/>
    <d v="2020-09-18T00:00:00"/>
    <d v="1899-12-30T18:18:00"/>
    <s v="Credit card"/>
    <s v="No"/>
    <s v="List"/>
  </r>
  <r>
    <s v="286-01-5402"/>
    <x v="0"/>
    <x v="0"/>
    <s v="Normal"/>
    <s v="Female"/>
    <s v="Sports and travel"/>
    <n v="40.229999999999997"/>
    <n v="7"/>
    <n v="281.60999999999996"/>
    <d v="2020-09-19T00:00:00"/>
    <d v="1899-12-30T13:22:00"/>
    <s v="Cash"/>
    <s v="No"/>
    <s v="Impulsive"/>
  </r>
  <r>
    <s v="316-01-3952"/>
    <x v="0"/>
    <x v="0"/>
    <s v="Normal"/>
    <s v="Female"/>
    <s v="Food and beverages"/>
    <n v="54.27"/>
    <n v="5"/>
    <n v="271.35000000000002"/>
    <d v="2020-09-19T00:00:00"/>
    <d v="1899-12-30T14:16:00"/>
    <s v="Ewallet"/>
    <s v="No"/>
    <s v="List"/>
  </r>
  <r>
    <s v="425-85-2085"/>
    <x v="2"/>
    <x v="2"/>
    <s v="Member"/>
    <s v="Male"/>
    <s v="Health and beauty"/>
    <n v="54.86"/>
    <n v="5"/>
    <n v="274.3"/>
    <d v="2020-09-19T00:00:00"/>
    <d v="1899-12-30T16:48:00"/>
    <s v="Ewallet"/>
    <s v="No"/>
    <s v="List"/>
  </r>
  <r>
    <s v="607-76-6216"/>
    <x v="1"/>
    <x v="1"/>
    <s v="Member"/>
    <s v="Female"/>
    <s v="Fashion accessories"/>
    <n v="92.49"/>
    <n v="5"/>
    <n v="462.45"/>
    <d v="2020-09-19T00:00:00"/>
    <d v="1899-12-30T16:35:00"/>
    <s v="Credit card"/>
    <s v="No"/>
    <s v="List"/>
  </r>
  <r>
    <s v="189-08-9157"/>
    <x v="1"/>
    <x v="1"/>
    <s v="Normal"/>
    <s v="Female"/>
    <s v="Fashion accessories"/>
    <n v="31.73"/>
    <n v="9"/>
    <n v="285.57"/>
    <d v="2020-09-20T00:00:00"/>
    <d v="1899-12-30T16:17:00"/>
    <s v="Credit card"/>
    <s v="No"/>
    <s v="Impulsive"/>
  </r>
  <r>
    <s v="817-69-8206"/>
    <x v="2"/>
    <x v="2"/>
    <s v="Normal"/>
    <s v="Female"/>
    <s v="Electronic accessories"/>
    <n v="99.73"/>
    <n v="9"/>
    <n v="897.57"/>
    <d v="2020-09-20T00:00:00"/>
    <d v="1899-12-30T19:42:00"/>
    <s v="Credit card"/>
    <s v="No"/>
    <s v="Impulsive"/>
  </r>
  <r>
    <s v="388-76-2555"/>
    <x v="2"/>
    <x v="2"/>
    <s v="Normal"/>
    <s v="Male"/>
    <s v="Sports and travel"/>
    <n v="13.69"/>
    <n v="6"/>
    <n v="82.14"/>
    <d v="2020-09-20T00:00:00"/>
    <d v="1899-12-30T13:59:00"/>
    <s v="Cash"/>
    <s v="No"/>
    <s v="Impulsive"/>
  </r>
  <r>
    <s v="866-70-2814"/>
    <x v="2"/>
    <x v="2"/>
    <s v="Normal"/>
    <s v="Female"/>
    <s v="Electronic accessories"/>
    <n v="52.79"/>
    <n v="10"/>
    <n v="527.9"/>
    <d v="2020-09-20T00:00:00"/>
    <d v="1899-12-30T11:58:00"/>
    <s v="Ewallet"/>
    <s v="No"/>
    <s v="Impulsive"/>
  </r>
  <r>
    <s v="300-71-4605"/>
    <x v="1"/>
    <x v="1"/>
    <s v="Member"/>
    <s v="Male"/>
    <s v="Electronic accessories"/>
    <n v="86.04"/>
    <n v="5"/>
    <n v="430.20000000000005"/>
    <d v="2020-09-21T00:00:00"/>
    <d v="1899-12-30T11:24:00"/>
    <s v="Ewallet"/>
    <s v="No"/>
    <s v="List"/>
  </r>
  <r>
    <s v="729-46-7422"/>
    <x v="1"/>
    <x v="1"/>
    <s v="Normal"/>
    <s v="Male"/>
    <s v="Food and beverages"/>
    <n v="35.89"/>
    <n v="1"/>
    <n v="35.89"/>
    <d v="2020-09-21T00:00:00"/>
    <d v="1899-12-30T16:52:00"/>
    <s v="Credit card"/>
    <s v="No"/>
    <s v="Product Specific"/>
  </r>
  <r>
    <s v="751-15-6198"/>
    <x v="2"/>
    <x v="2"/>
    <s v="Normal"/>
    <s v="Male"/>
    <s v="Sports and travel"/>
    <n v="23.01"/>
    <n v="6"/>
    <n v="138.06"/>
    <d v="2020-09-21T00:00:00"/>
    <d v="1899-12-30T16:45:00"/>
    <s v="Ewallet"/>
    <s v="No"/>
    <s v="Impulsive"/>
  </r>
  <r>
    <s v="500-02-2261"/>
    <x v="1"/>
    <x v="1"/>
    <s v="Normal"/>
    <s v="Female"/>
    <s v="Food and beverages"/>
    <n v="57.29"/>
    <n v="6"/>
    <n v="343.74"/>
    <d v="2020-09-21T00:00:00"/>
    <d v="1899-12-30T17:04:00"/>
    <s v="Ewallet"/>
    <s v="No"/>
    <s v="Impulsive"/>
  </r>
  <r>
    <s v="641-51-2661"/>
    <x v="1"/>
    <x v="1"/>
    <s v="Member"/>
    <s v="Female"/>
    <s v="Food and beverages"/>
    <n v="87.1"/>
    <n v="10"/>
    <n v="871"/>
    <d v="2020-09-22T00:00:00"/>
    <d v="1899-12-30T14:45:00"/>
    <s v="Credit card"/>
    <s v="No"/>
    <s v="Impulsive"/>
  </r>
  <r>
    <s v="299-46-1805"/>
    <x v="2"/>
    <x v="2"/>
    <s v="Member"/>
    <s v="Female"/>
    <s v="Sports and travel"/>
    <n v="93.72"/>
    <n v="6"/>
    <n v="562.31999999999994"/>
    <d v="2020-09-23T00:00:00"/>
    <d v="1899-12-30T16:19:00"/>
    <s v="Cash"/>
    <s v="No"/>
    <s v="Impulsive"/>
  </r>
  <r>
    <s v="106-35-6779"/>
    <x v="0"/>
    <x v="0"/>
    <s v="Member"/>
    <s v="Male"/>
    <s v="Home and lifestyle"/>
    <n v="44.34"/>
    <n v="2"/>
    <n v="88.68"/>
    <d v="2020-09-23T00:00:00"/>
    <d v="1899-12-30T11:26:00"/>
    <s v="Cash"/>
    <s v="No"/>
    <s v="List"/>
  </r>
  <r>
    <s v="848-95-6252"/>
    <x v="1"/>
    <x v="1"/>
    <s v="Member"/>
    <s v="Female"/>
    <s v="Home and lifestyle"/>
    <n v="86.27"/>
    <n v="1"/>
    <n v="86.27"/>
    <d v="2020-09-23T00:00:00"/>
    <d v="1899-12-30T13:24:00"/>
    <s v="Ewallet"/>
    <s v="No"/>
    <s v="Product Specific"/>
  </r>
  <r>
    <s v="526-86-8552"/>
    <x v="1"/>
    <x v="1"/>
    <s v="Member"/>
    <s v="Female"/>
    <s v="Home and lifestyle"/>
    <n v="21.82"/>
    <n v="10"/>
    <n v="218.2"/>
    <d v="2020-09-24T00:00:00"/>
    <d v="1899-12-30T17:36:00"/>
    <s v="Cash"/>
    <s v="No"/>
    <s v="Impulsive"/>
  </r>
  <r>
    <s v="759-98-4285"/>
    <x v="1"/>
    <x v="1"/>
    <s v="Member"/>
    <s v="Female"/>
    <s v="Health and beauty"/>
    <n v="85.87"/>
    <n v="7"/>
    <n v="601.09"/>
    <d v="2020-09-25T00:00:00"/>
    <d v="1899-12-30T19:01:00"/>
    <s v="Credit card"/>
    <s v="Yes"/>
    <s v="Impulsive"/>
  </r>
  <r>
    <s v="284-34-9626"/>
    <x v="2"/>
    <x v="2"/>
    <s v="Normal"/>
    <s v="Female"/>
    <s v="Home and lifestyle"/>
    <n v="77.040000000000006"/>
    <n v="3"/>
    <n v="231.12"/>
    <d v="2020-09-26T00:00:00"/>
    <d v="1899-12-30T10:39:00"/>
    <s v="Credit card"/>
    <s v="No"/>
    <s v="List"/>
  </r>
  <r>
    <s v="795-49-7276"/>
    <x v="0"/>
    <x v="0"/>
    <s v="Normal"/>
    <s v="Male"/>
    <s v="Fashion accessories"/>
    <n v="37.15"/>
    <n v="4"/>
    <n v="148.6"/>
    <d v="2020-09-26T00:00:00"/>
    <d v="1899-12-30T18:59:00"/>
    <s v="Ewallet"/>
    <s v="No"/>
    <s v="List"/>
  </r>
  <r>
    <s v="689-16-9784"/>
    <x v="1"/>
    <x v="1"/>
    <s v="Normal"/>
    <s v="Male"/>
    <s v="Food and beverages"/>
    <n v="46.77"/>
    <n v="6"/>
    <n v="280.62"/>
    <d v="2020-09-27T00:00:00"/>
    <d v="1899-12-30T13:37:00"/>
    <s v="Cash"/>
    <s v="No"/>
    <s v="Impulsive"/>
  </r>
  <r>
    <s v="207-73-1363"/>
    <x v="2"/>
    <x v="2"/>
    <s v="Normal"/>
    <s v="Male"/>
    <s v="Health and beauty"/>
    <n v="69.510000000000005"/>
    <n v="2"/>
    <n v="139.02000000000001"/>
    <d v="2020-09-27T00:00:00"/>
    <d v="1899-12-30T12:15:00"/>
    <s v="Ewallet"/>
    <s v="No"/>
    <s v="List"/>
  </r>
  <r>
    <s v="628-90-8624"/>
    <x v="2"/>
    <x v="2"/>
    <s v="Member"/>
    <s v="Male"/>
    <s v="Health and beauty"/>
    <n v="82.58"/>
    <n v="10"/>
    <n v="825.8"/>
    <d v="2020-09-27T00:00:00"/>
    <d v="1899-12-30T14:41:00"/>
    <s v="Cash"/>
    <s v="No"/>
    <s v="Impulsive"/>
  </r>
  <r>
    <s v="528-87-5606"/>
    <x v="2"/>
    <x v="2"/>
    <s v="Member"/>
    <s v="Female"/>
    <s v="Electronic accessories"/>
    <n v="39.479999999999997"/>
    <n v="1"/>
    <n v="39.479999999999997"/>
    <d v="2020-09-27T00:00:00"/>
    <d v="1899-12-30T19:43:00"/>
    <s v="Cash"/>
    <s v="No"/>
    <s v="Product Specific"/>
  </r>
  <r>
    <s v="191-29-0321"/>
    <x v="2"/>
    <x v="2"/>
    <s v="Member"/>
    <s v="Female"/>
    <s v="Fashion accessories"/>
    <n v="19.77"/>
    <n v="10"/>
    <n v="197.7"/>
    <d v="2020-09-27T00:00:00"/>
    <d v="1899-12-30T18:57:00"/>
    <s v="Credit card"/>
    <s v="No"/>
    <s v="Impulsive"/>
  </r>
  <r>
    <s v="333-23-2632"/>
    <x v="0"/>
    <x v="0"/>
    <s v="Member"/>
    <s v="Male"/>
    <s v="Health and beauty"/>
    <n v="10.08"/>
    <n v="7"/>
    <n v="70.56"/>
    <d v="2020-09-27T00:00:00"/>
    <d v="1899-12-30T20:14:00"/>
    <s v="Cash"/>
    <s v="No"/>
    <s v="Impulsive"/>
  </r>
  <r>
    <s v="459-45-2396"/>
    <x v="0"/>
    <x v="0"/>
    <s v="Member"/>
    <s v="Female"/>
    <s v="Food and beverages"/>
    <n v="99.6"/>
    <n v="3"/>
    <n v="298.79999999999995"/>
    <d v="2020-09-28T00:00:00"/>
    <d v="1899-12-30T18:45:00"/>
    <s v="Cash"/>
    <s v="No"/>
    <s v="List"/>
  </r>
  <r>
    <s v="652-49-6720"/>
    <x v="1"/>
    <x v="1"/>
    <s v="Member"/>
    <s v="Female"/>
    <s v="Electronic accessories"/>
    <n v="60.95"/>
    <n v="1"/>
    <n v="60.95"/>
    <d v="2020-09-28T00:00:00"/>
    <d v="1899-12-30T11:40:00"/>
    <s v="Ewallet"/>
    <s v="No"/>
    <s v="Product Specific"/>
  </r>
  <r>
    <s v="608-96-3517"/>
    <x v="2"/>
    <x v="2"/>
    <s v="Member"/>
    <s v="Female"/>
    <s v="Fashion accessories"/>
    <n v="91.54"/>
    <n v="4"/>
    <n v="366.16"/>
    <d v="2020-09-29T00:00:00"/>
    <d v="1899-12-30T19:20:00"/>
    <s v="Credit card"/>
    <s v="No"/>
    <s v="List"/>
  </r>
  <r>
    <s v="725-32-9708"/>
    <x v="2"/>
    <x v="2"/>
    <s v="Member"/>
    <s v="Female"/>
    <s v="Fashion accessories"/>
    <n v="68.709999999999994"/>
    <n v="4"/>
    <n v="274.83999999999997"/>
    <d v="2020-09-29T00:00:00"/>
    <d v="1899-12-30T19:01:00"/>
    <s v="Cash"/>
    <s v="No"/>
    <s v="List"/>
  </r>
  <r>
    <s v="235-46-8343"/>
    <x v="1"/>
    <x v="1"/>
    <s v="Member"/>
    <s v="Male"/>
    <s v="Food and beverages"/>
    <n v="27.66"/>
    <n v="10"/>
    <n v="276.60000000000002"/>
    <d v="2020-09-29T00:00:00"/>
    <d v="1899-12-30T11:26:00"/>
    <s v="Credit card"/>
    <s v="No"/>
    <s v="Impulsive"/>
  </r>
  <r>
    <s v="651-88-7328"/>
    <x v="0"/>
    <x v="0"/>
    <s v="Normal"/>
    <s v="Female"/>
    <s v="Fashion accessories"/>
    <n v="65.739999999999995"/>
    <n v="9"/>
    <n v="591.66"/>
    <d v="2020-09-29T00:00:00"/>
    <d v="1899-12-30T13:55:00"/>
    <s v="Cash"/>
    <s v="No"/>
    <s v="Impulsive"/>
  </r>
  <r>
    <s v="484-22-8230"/>
    <x v="1"/>
    <x v="1"/>
    <s v="Member"/>
    <s v="Female"/>
    <s v="Fashion accessories"/>
    <n v="51.89"/>
    <n v="7"/>
    <n v="363.23"/>
    <d v="2020-09-29T00:00:00"/>
    <d v="1899-12-30T20:08:00"/>
    <s v="Cash"/>
    <s v="No"/>
    <s v="Impulsive"/>
  </r>
  <r>
    <s v="343-75-9322"/>
    <x v="2"/>
    <x v="2"/>
    <s v="Member"/>
    <s v="Female"/>
    <s v="Sports and travel"/>
    <n v="11.85"/>
    <n v="8"/>
    <n v="94.8"/>
    <d v="2020-09-29T00:00:00"/>
    <d v="1899-12-30T16:34:00"/>
    <s v="Cash"/>
    <s v="No"/>
    <s v="Impulsive"/>
  </r>
  <r>
    <s v="865-41-9075"/>
    <x v="0"/>
    <x v="0"/>
    <s v="Normal"/>
    <s v="Male"/>
    <s v="Food and beverages"/>
    <n v="11.53"/>
    <n v="7"/>
    <n v="80.709999999999994"/>
    <d v="2020-09-29T00:00:00"/>
    <d v="1899-12-30T17:35:00"/>
    <s v="Cash"/>
    <s v="No"/>
    <s v="Impulsive"/>
  </r>
  <r>
    <s v="815-11-1168"/>
    <x v="0"/>
    <x v="0"/>
    <s v="Member"/>
    <s v="Male"/>
    <s v="Food and beverages"/>
    <n v="99.78"/>
    <n v="5"/>
    <n v="498.9"/>
    <d v="2020-09-30T00:00:00"/>
    <d v="1899-12-30T19:09:00"/>
    <s v="Cash"/>
    <s v="No"/>
    <s v="List"/>
  </r>
  <r>
    <s v="892-05-6689"/>
    <x v="0"/>
    <x v="0"/>
    <s v="Normal"/>
    <s v="Female"/>
    <s v="Home and lifestyle"/>
    <n v="28.32"/>
    <n v="5"/>
    <n v="141.6"/>
    <d v="2020-09-30T00:00:00"/>
    <d v="1899-12-30T13:28:00"/>
    <s v="Ewallet"/>
    <s v="No"/>
    <s v="List"/>
  </r>
  <r>
    <s v="291-55-6563"/>
    <x v="0"/>
    <x v="0"/>
    <s v="Member"/>
    <s v="Female"/>
    <s v="Home and lifestyle"/>
    <n v="34.42"/>
    <n v="6"/>
    <n v="206.52"/>
    <d v="2020-09-30T00:00:00"/>
    <d v="1899-12-30T12:45:00"/>
    <s v="Ewallet"/>
    <s v="No"/>
    <s v="Impulsive"/>
  </r>
  <r>
    <s v="319-50-3348"/>
    <x v="2"/>
    <x v="2"/>
    <s v="Normal"/>
    <s v="Female"/>
    <s v="Home and lifestyle"/>
    <n v="40.299999999999997"/>
    <n v="2"/>
    <n v="80.599999999999994"/>
    <d v="2020-10-01T00:00:00"/>
    <d v="1899-12-30T15:30:00"/>
    <s v="Ewallet"/>
    <s v="No"/>
    <s v="List"/>
  </r>
  <r>
    <s v="370-96-0655"/>
    <x v="1"/>
    <x v="1"/>
    <s v="Normal"/>
    <s v="Female"/>
    <s v="Fashion accessories"/>
    <n v="49.32"/>
    <n v="6"/>
    <n v="295.92"/>
    <d v="2020-10-01T00:00:00"/>
    <d v="1899-12-30T13:46:00"/>
    <s v="Ewallet"/>
    <s v="No"/>
    <s v="Impulsive"/>
  </r>
  <r>
    <s v="404-91-5964"/>
    <x v="0"/>
    <x v="0"/>
    <s v="Normal"/>
    <s v="Male"/>
    <s v="Electronic accessories"/>
    <n v="74.58"/>
    <n v="7"/>
    <n v="522.05999999999995"/>
    <d v="2020-10-01T00:00:00"/>
    <d v="1899-12-30T16:09:00"/>
    <s v="Credit card"/>
    <s v="No"/>
    <s v="Impulsive"/>
  </r>
  <r>
    <s v="123-19-1176"/>
    <x v="0"/>
    <x v="0"/>
    <s v="Member"/>
    <s v="Male"/>
    <s v="Health and beauty"/>
    <n v="58.22"/>
    <n v="8"/>
    <n v="465.76"/>
    <d v="2020-10-02T00:00:00"/>
    <d v="1899-12-30T20:33:00"/>
    <s v="Ewallet"/>
    <s v="No"/>
    <s v="Impulsive"/>
  </r>
  <r>
    <s v="308-39-1707"/>
    <x v="0"/>
    <x v="0"/>
    <s v="Normal"/>
    <s v="Female"/>
    <s v="Fashion accessories"/>
    <n v="12.09"/>
    <n v="1"/>
    <n v="12.09"/>
    <d v="2020-10-02T00:00:00"/>
    <d v="1899-12-30T18:19:00"/>
    <s v="Credit card"/>
    <s v="No"/>
    <s v="Product Specific"/>
  </r>
  <r>
    <s v="239-10-7476"/>
    <x v="0"/>
    <x v="0"/>
    <s v="Normal"/>
    <s v="Female"/>
    <s v="Home and lifestyle"/>
    <n v="77.95"/>
    <n v="6"/>
    <n v="467.70000000000005"/>
    <d v="2020-10-03T00:00:00"/>
    <d v="1899-12-30T16:37:00"/>
    <s v="Ewallet"/>
    <s v="No"/>
    <s v="Impulsive"/>
  </r>
  <r>
    <s v="287-83-1405"/>
    <x v="0"/>
    <x v="0"/>
    <s v="Normal"/>
    <s v="Male"/>
    <s v="Health and beauty"/>
    <n v="25.43"/>
    <n v="6"/>
    <n v="152.57999999999998"/>
    <d v="2020-10-03T00:00:00"/>
    <d v="1899-12-30T19:01:00"/>
    <s v="Ewallet"/>
    <s v="No"/>
    <s v="Impulsive"/>
  </r>
  <r>
    <s v="641-62-7288"/>
    <x v="2"/>
    <x v="2"/>
    <s v="Normal"/>
    <s v="Male"/>
    <s v="Home and lifestyle"/>
    <n v="99.92"/>
    <n v="6"/>
    <n v="599.52"/>
    <d v="2020-10-03T00:00:00"/>
    <d v="1899-12-30T13:33:00"/>
    <s v="Ewallet"/>
    <s v="No"/>
    <s v="Impulsive"/>
  </r>
  <r>
    <s v="263-87-5680"/>
    <x v="1"/>
    <x v="1"/>
    <s v="Member"/>
    <s v="Female"/>
    <s v="Home and lifestyle"/>
    <n v="28.53"/>
    <n v="10"/>
    <n v="285.3"/>
    <d v="2020-10-04T00:00:00"/>
    <d v="1899-12-30T17:38:00"/>
    <s v="Ewallet"/>
    <s v="No"/>
    <s v="Impulsive"/>
  </r>
  <r>
    <s v="604-70-6476"/>
    <x v="0"/>
    <x v="0"/>
    <s v="Member"/>
    <s v="Male"/>
    <s v="Fashion accessories"/>
    <n v="17.940000000000001"/>
    <n v="5"/>
    <n v="89.7"/>
    <d v="2020-10-04T00:00:00"/>
    <d v="1899-12-30T14:04:00"/>
    <s v="Ewallet"/>
    <s v="No"/>
    <s v="List"/>
  </r>
  <r>
    <s v="307-04-2070"/>
    <x v="0"/>
    <x v="0"/>
    <s v="Member"/>
    <s v="Female"/>
    <s v="Fashion accessories"/>
    <n v="30.62"/>
    <n v="1"/>
    <n v="30.62"/>
    <d v="2020-10-04T00:00:00"/>
    <d v="1899-12-30T14:14:00"/>
    <s v="Credit card"/>
    <s v="No"/>
    <s v="Product Specific"/>
  </r>
  <r>
    <s v="861-77-0145"/>
    <x v="1"/>
    <x v="1"/>
    <s v="Member"/>
    <s v="Male"/>
    <s v="Electronic accessories"/>
    <n v="81.97"/>
    <n v="10"/>
    <n v="819.7"/>
    <d v="2020-10-05T00:00:00"/>
    <d v="1899-12-30T14:30:00"/>
    <s v="Cash"/>
    <s v="No"/>
    <s v="Impulsive"/>
  </r>
  <r>
    <s v="279-62-1445"/>
    <x v="1"/>
    <x v="1"/>
    <s v="Member"/>
    <s v="Female"/>
    <s v="Fashion accessories"/>
    <n v="12.54"/>
    <n v="1"/>
    <n v="12.54"/>
    <d v="2020-10-05T00:00:00"/>
    <d v="1899-12-30T12:38:00"/>
    <s v="Cash"/>
    <s v="No"/>
    <s v="Product Specific"/>
  </r>
  <r>
    <s v="418-02-5978"/>
    <x v="2"/>
    <x v="2"/>
    <s v="Normal"/>
    <s v="Female"/>
    <s v="Health and beauty"/>
    <n v="84.09"/>
    <n v="9"/>
    <n v="756.81000000000006"/>
    <d v="2020-10-05T00:00:00"/>
    <d v="1899-12-30T10:54:00"/>
    <s v="Cash"/>
    <s v="Yes"/>
    <s v="Impulsive"/>
  </r>
  <r>
    <s v="701-69-8742"/>
    <x v="2"/>
    <x v="2"/>
    <s v="Normal"/>
    <s v="Male"/>
    <s v="Sports and travel"/>
    <n v="34.369999999999997"/>
    <n v="10"/>
    <n v="343.7"/>
    <d v="2020-10-05T00:00:00"/>
    <d v="1899-12-30T10:11:00"/>
    <s v="Ewallet"/>
    <s v="No"/>
    <s v="Impulsive"/>
  </r>
  <r>
    <s v="744-02-5987"/>
    <x v="0"/>
    <x v="0"/>
    <s v="Member"/>
    <s v="Male"/>
    <s v="Home and lifestyle"/>
    <n v="78.38"/>
    <n v="6"/>
    <n v="470.28"/>
    <d v="2020-10-06T00:00:00"/>
    <d v="1899-12-30T14:16:00"/>
    <s v="Ewallet"/>
    <s v="No"/>
    <s v="Impulsive"/>
  </r>
  <r>
    <s v="748-45-2862"/>
    <x v="0"/>
    <x v="0"/>
    <s v="Member"/>
    <s v="Female"/>
    <s v="Home and lifestyle"/>
    <n v="28.31"/>
    <n v="4"/>
    <n v="113.24"/>
    <d v="2020-10-06T00:00:00"/>
    <d v="1899-12-30T18:35:00"/>
    <s v="Cash"/>
    <s v="No"/>
    <s v="List"/>
  </r>
  <r>
    <s v="241-11-2261"/>
    <x v="2"/>
    <x v="2"/>
    <s v="Normal"/>
    <s v="Female"/>
    <s v="Fashion accessories"/>
    <n v="79.86"/>
    <n v="7"/>
    <n v="559.02"/>
    <d v="2020-10-07T00:00:00"/>
    <d v="1899-12-30T10:33:00"/>
    <s v="Credit card"/>
    <s v="No"/>
    <s v="Impulsive"/>
  </r>
  <r>
    <s v="670-79-6321"/>
    <x v="2"/>
    <x v="2"/>
    <s v="Member"/>
    <s v="Female"/>
    <s v="Home and lifestyle"/>
    <n v="94.59"/>
    <n v="7"/>
    <n v="662.13"/>
    <d v="2020-10-07T00:00:00"/>
    <d v="1899-12-30T15:27:00"/>
    <s v="Credit card"/>
    <s v="No"/>
    <s v="Impulsive"/>
  </r>
  <r>
    <s v="434-35-9162"/>
    <x v="2"/>
    <x v="2"/>
    <s v="Member"/>
    <s v="Male"/>
    <s v="Food and beverages"/>
    <n v="23.34"/>
    <n v="4"/>
    <n v="93.36"/>
    <d v="2020-10-07T00:00:00"/>
    <d v="1899-12-30T18:53:00"/>
    <s v="Ewallet"/>
    <s v="No"/>
    <s v="List"/>
  </r>
  <r>
    <s v="189-55-2313"/>
    <x v="1"/>
    <x v="1"/>
    <s v="Normal"/>
    <s v="Female"/>
    <s v="Fashion accessories"/>
    <n v="62.18"/>
    <n v="10"/>
    <n v="621.79999999999995"/>
    <d v="2020-10-07T00:00:00"/>
    <d v="1899-12-30T10:33:00"/>
    <s v="Ewallet"/>
    <s v="No"/>
    <s v="Impulsive"/>
  </r>
  <r>
    <s v="239-36-3640"/>
    <x v="2"/>
    <x v="2"/>
    <s v="Normal"/>
    <s v="Male"/>
    <s v="Electronic accessories"/>
    <n v="45.35"/>
    <n v="6"/>
    <n v="272.10000000000002"/>
    <d v="2020-10-09T00:00:00"/>
    <d v="1899-12-30T13:44:00"/>
    <s v="Ewallet"/>
    <s v="No"/>
    <s v="Impulsive"/>
  </r>
  <r>
    <s v="380-60-5336"/>
    <x v="0"/>
    <x v="0"/>
    <s v="Normal"/>
    <s v="Female"/>
    <s v="Electronic accessories"/>
    <n v="40.26"/>
    <n v="10"/>
    <n v="402.59999999999997"/>
    <d v="2020-10-09T00:00:00"/>
    <d v="1899-12-30T18:06:00"/>
    <s v="Credit card"/>
    <s v="No"/>
    <s v="Impulsive"/>
  </r>
  <r>
    <s v="749-81-8133"/>
    <x v="0"/>
    <x v="0"/>
    <s v="Normal"/>
    <s v="Female"/>
    <s v="Fashion accessories"/>
    <n v="94.67"/>
    <n v="4"/>
    <n v="378.68"/>
    <d v="2020-10-09T00:00:00"/>
    <d v="1899-12-30T12:04:00"/>
    <s v="Cash"/>
    <s v="No"/>
    <s v="List"/>
  </r>
  <r>
    <s v="656-16-1063"/>
    <x v="2"/>
    <x v="2"/>
    <s v="Normal"/>
    <s v="Male"/>
    <s v="Sports and travel"/>
    <n v="46.42"/>
    <n v="3"/>
    <n v="139.26"/>
    <d v="2020-10-10T00:00:00"/>
    <d v="1899-12-30T13:24:00"/>
    <s v="Credit card"/>
    <s v="No"/>
    <s v="List"/>
  </r>
  <r>
    <s v="527-09-6272"/>
    <x v="0"/>
    <x v="0"/>
    <s v="Member"/>
    <s v="Female"/>
    <s v="Electronic accessories"/>
    <n v="28.45"/>
    <n v="5"/>
    <n v="142.25"/>
    <d v="2020-10-11T00:00:00"/>
    <d v="1899-12-30T10:17:00"/>
    <s v="Credit card"/>
    <s v="No"/>
    <s v="List"/>
  </r>
  <r>
    <s v="898-04-2717"/>
    <x v="0"/>
    <x v="0"/>
    <s v="Normal"/>
    <s v="Male"/>
    <s v="Fashion accessories"/>
    <n v="76.400000000000006"/>
    <n v="9"/>
    <n v="687.6"/>
    <d v="2020-10-11T00:00:00"/>
    <d v="1899-12-30T15:49:00"/>
    <s v="Ewallet"/>
    <s v="No"/>
    <s v="Impulsive"/>
  </r>
  <r>
    <s v="405-31-3305"/>
    <x v="0"/>
    <x v="0"/>
    <s v="Member"/>
    <s v="Male"/>
    <s v="Fashion accessories"/>
    <n v="43.13"/>
    <n v="10"/>
    <n v="431.3"/>
    <d v="2020-10-11T00:00:00"/>
    <d v="1899-12-30T18:31:00"/>
    <s v="Credit card"/>
    <s v="No"/>
    <s v="Impulsive"/>
  </r>
  <r>
    <s v="789-23-8625"/>
    <x v="2"/>
    <x v="2"/>
    <s v="Member"/>
    <s v="Male"/>
    <s v="Fashion accessories"/>
    <n v="93.22"/>
    <n v="3"/>
    <n v="279.65999999999997"/>
    <d v="2020-10-11T00:00:00"/>
    <d v="1899-12-30T11:45:00"/>
    <s v="Cash"/>
    <s v="No"/>
    <s v="List"/>
  </r>
  <r>
    <s v="288-38-3758"/>
    <x v="1"/>
    <x v="1"/>
    <s v="Member"/>
    <s v="Female"/>
    <s v="Fashion accessories"/>
    <n v="84.87"/>
    <n v="3"/>
    <n v="254.61"/>
    <d v="2020-10-12T00:00:00"/>
    <d v="1899-12-30T18:30:00"/>
    <s v="Ewallet"/>
    <s v="No"/>
    <s v="List"/>
  </r>
  <r>
    <s v="565-80-5980"/>
    <x v="1"/>
    <x v="1"/>
    <s v="Member"/>
    <s v="Female"/>
    <s v="Home and lifestyle"/>
    <n v="47.38"/>
    <n v="4"/>
    <n v="189.52"/>
    <d v="2020-10-14T00:00:00"/>
    <d v="1899-12-30T10:25:00"/>
    <s v="Cash"/>
    <s v="No"/>
    <s v="List"/>
  </r>
  <r>
    <s v="361-85-2571"/>
    <x v="0"/>
    <x v="0"/>
    <s v="Normal"/>
    <s v="Female"/>
    <s v="Sports and travel"/>
    <n v="89.48"/>
    <n v="5"/>
    <n v="447.40000000000003"/>
    <d v="2020-10-14T00:00:00"/>
    <d v="1899-12-30T10:18:00"/>
    <s v="Cash"/>
    <s v="No"/>
    <s v="List"/>
  </r>
  <r>
    <s v="149-71-6266"/>
    <x v="2"/>
    <x v="2"/>
    <s v="Member"/>
    <s v="Male"/>
    <s v="Sports and travel"/>
    <n v="78.069999999999993"/>
    <n v="9"/>
    <n v="702.62999999999988"/>
    <d v="2020-10-15T00:00:00"/>
    <d v="1899-12-30T12:43:00"/>
    <s v="Cash"/>
    <s v="No"/>
    <s v="Impulsive"/>
  </r>
  <r>
    <s v="280-35-5823"/>
    <x v="2"/>
    <x v="2"/>
    <s v="Member"/>
    <s v="Female"/>
    <s v="Home and lifestyle"/>
    <n v="86.72"/>
    <n v="1"/>
    <n v="86.72"/>
    <d v="2020-10-15T00:00:00"/>
    <d v="1899-12-30T18:45:00"/>
    <s v="Ewallet"/>
    <s v="No"/>
    <s v="Product Specific"/>
  </r>
  <r>
    <s v="382-03-4532"/>
    <x v="0"/>
    <x v="0"/>
    <s v="Member"/>
    <s v="Female"/>
    <s v="Health and beauty"/>
    <n v="18.329999999999998"/>
    <n v="1"/>
    <n v="18.329999999999998"/>
    <d v="2020-10-15T00:00:00"/>
    <d v="1899-12-30T18:50:00"/>
    <s v="Cash"/>
    <s v="Yes"/>
    <s v="Product Specific"/>
  </r>
  <r>
    <s v="400-60-7251"/>
    <x v="0"/>
    <x v="0"/>
    <s v="Normal"/>
    <s v="Male"/>
    <s v="Home and lifestyle"/>
    <n v="74.069999999999993"/>
    <n v="1"/>
    <n v="74.069999999999993"/>
    <d v="2020-10-15T00:00:00"/>
    <d v="1899-12-30T12:50:00"/>
    <s v="Ewallet"/>
    <s v="No"/>
    <s v="Product Specific"/>
  </r>
  <r>
    <s v="307-83-9164"/>
    <x v="0"/>
    <x v="0"/>
    <s v="Member"/>
    <s v="Male"/>
    <s v="Home and lifestyle"/>
    <n v="60.01"/>
    <n v="4"/>
    <n v="240.04"/>
    <d v="2020-10-15T00:00:00"/>
    <d v="1899-12-30T15:54:00"/>
    <s v="Cash"/>
    <s v="No"/>
    <s v="List"/>
  </r>
  <r>
    <s v="271-88-8734"/>
    <x v="1"/>
    <x v="1"/>
    <s v="Member"/>
    <s v="Female"/>
    <s v="Fashion accessories"/>
    <n v="97.21"/>
    <n v="10"/>
    <n v="972.09999999999991"/>
    <d v="2020-10-15T00:00:00"/>
    <d v="1899-12-30T13:00:00"/>
    <s v="Credit card"/>
    <s v="No"/>
    <s v="Impulsive"/>
  </r>
  <r>
    <s v="296-11-7041"/>
    <x v="2"/>
    <x v="2"/>
    <s v="Member"/>
    <s v="Female"/>
    <s v="Health and beauty"/>
    <n v="27.07"/>
    <n v="1"/>
    <n v="27.07"/>
    <d v="2020-10-15T00:00:00"/>
    <d v="1899-12-30T20:07:00"/>
    <s v="Credit card"/>
    <s v="Yes"/>
    <s v="Product Specific"/>
  </r>
  <r>
    <s v="182-88-2763"/>
    <x v="2"/>
    <x v="2"/>
    <s v="Member"/>
    <s v="Male"/>
    <s v="Food and beverages"/>
    <n v="79.91"/>
    <n v="3"/>
    <n v="239.73"/>
    <d v="2020-10-15T00:00:00"/>
    <d v="1899-12-30T19:28:00"/>
    <s v="Credit card"/>
    <s v="No"/>
    <s v="List"/>
  </r>
  <r>
    <s v="781-84-8059"/>
    <x v="1"/>
    <x v="1"/>
    <s v="Normal"/>
    <s v="Male"/>
    <s v="Fashion accessories"/>
    <n v="60.74"/>
    <n v="7"/>
    <n v="425.18"/>
    <d v="2020-10-15T00:00:00"/>
    <d v="1899-12-30T16:23:00"/>
    <s v="Ewallet"/>
    <s v="No"/>
    <s v="Impulsive"/>
  </r>
  <r>
    <s v="663-86-9076"/>
    <x v="1"/>
    <x v="1"/>
    <s v="Member"/>
    <s v="Female"/>
    <s v="Food and beverages"/>
    <n v="68.540000000000006"/>
    <n v="8"/>
    <n v="548.32000000000005"/>
    <d v="2020-10-17T00:00:00"/>
    <d v="1899-12-30T15:57:00"/>
    <s v="Ewallet"/>
    <s v="No"/>
    <s v="Impulsive"/>
  </r>
  <r>
    <s v="848-42-2560"/>
    <x v="0"/>
    <x v="0"/>
    <s v="Normal"/>
    <s v="Female"/>
    <s v="Fashion accessories"/>
    <n v="81.91"/>
    <n v="2"/>
    <n v="163.82"/>
    <d v="2020-10-17T00:00:00"/>
    <d v="1899-12-30T17:43:00"/>
    <s v="Cash"/>
    <s v="No"/>
    <s v="List"/>
  </r>
  <r>
    <s v="373-88-1424"/>
    <x v="1"/>
    <x v="1"/>
    <s v="Member"/>
    <s v="Male"/>
    <s v="Home and lifestyle"/>
    <n v="35.81"/>
    <n v="5"/>
    <n v="179.05"/>
    <d v="2020-10-17T00:00:00"/>
    <d v="1899-12-30T18:44:00"/>
    <s v="Ewallet"/>
    <s v="No"/>
    <s v="List"/>
  </r>
  <r>
    <s v="430-53-4718"/>
    <x v="2"/>
    <x v="2"/>
    <s v="Member"/>
    <s v="Male"/>
    <s v="Health and beauty"/>
    <n v="75.37"/>
    <n v="8"/>
    <n v="602.96"/>
    <d v="2020-10-17T00:00:00"/>
    <d v="1899-12-30T15:46:00"/>
    <s v="Credit card"/>
    <s v="No"/>
    <s v="Impulsive"/>
  </r>
  <r>
    <s v="142-72-4741"/>
    <x v="1"/>
    <x v="1"/>
    <s v="Member"/>
    <s v="Male"/>
    <s v="Fashion accessories"/>
    <n v="93.2"/>
    <n v="2"/>
    <n v="186.4"/>
    <d v="2020-10-18T00:00:00"/>
    <d v="1899-12-30T18:37:00"/>
    <s v="Credit card"/>
    <s v="No"/>
    <s v="List"/>
  </r>
  <r>
    <s v="530-90-9855"/>
    <x v="0"/>
    <x v="0"/>
    <s v="Member"/>
    <s v="Male"/>
    <s v="Home and lifestyle"/>
    <n v="47.59"/>
    <n v="8"/>
    <n v="380.72"/>
    <d v="2020-10-18T00:00:00"/>
    <d v="1899-12-30T14:47:00"/>
    <s v="Cash"/>
    <s v="No"/>
    <s v="Impulsive"/>
  </r>
  <r>
    <s v="462-67-9126"/>
    <x v="0"/>
    <x v="0"/>
    <s v="Normal"/>
    <s v="Male"/>
    <s v="Home and lifestyle"/>
    <n v="73.22"/>
    <n v="6"/>
    <n v="439.32"/>
    <d v="2020-10-18T00:00:00"/>
    <d v="1899-12-30T17:44:00"/>
    <s v="Cash"/>
    <s v="No"/>
    <s v="Impulsive"/>
  </r>
  <r>
    <s v="679-22-6530"/>
    <x v="2"/>
    <x v="2"/>
    <s v="Normal"/>
    <s v="Female"/>
    <s v="Sports and travel"/>
    <n v="40.619999999999997"/>
    <n v="2"/>
    <n v="81.239999999999995"/>
    <d v="2020-10-18T00:00:00"/>
    <d v="1899-12-30T10:01:00"/>
    <s v="Credit card"/>
    <s v="No"/>
    <s v="List"/>
  </r>
  <r>
    <s v="809-69-9497"/>
    <x v="0"/>
    <x v="0"/>
    <s v="Normal"/>
    <s v="Female"/>
    <s v="Home and lifestyle"/>
    <n v="45.68"/>
    <n v="10"/>
    <n v="456.8"/>
    <d v="2020-10-18T00:00:00"/>
    <d v="1899-12-30T19:30:00"/>
    <s v="Ewallet"/>
    <s v="No"/>
    <s v="Impulsive"/>
  </r>
  <r>
    <s v="382-25-8917"/>
    <x v="1"/>
    <x v="1"/>
    <s v="Normal"/>
    <s v="Male"/>
    <s v="Fashion accessories"/>
    <n v="42.08"/>
    <n v="6"/>
    <n v="252.48"/>
    <d v="2020-10-19T00:00:00"/>
    <d v="1899-12-30T12:25:00"/>
    <s v="Cash"/>
    <s v="No"/>
    <s v="Impulsive"/>
  </r>
  <r>
    <s v="482-17-1179"/>
    <x v="0"/>
    <x v="0"/>
    <s v="Member"/>
    <s v="Male"/>
    <s v="Electronic accessories"/>
    <n v="11.94"/>
    <n v="3"/>
    <n v="35.82"/>
    <d v="2020-10-19T00:00:00"/>
    <d v="1899-12-30T12:47:00"/>
    <s v="Credit card"/>
    <s v="No"/>
    <s v="List"/>
  </r>
  <r>
    <s v="587-73-4862"/>
    <x v="0"/>
    <x v="0"/>
    <s v="Member"/>
    <s v="Female"/>
    <s v="Health and beauty"/>
    <n v="10.69"/>
    <n v="5"/>
    <n v="53.449999999999996"/>
    <d v="2020-10-19T00:00:00"/>
    <d v="1899-12-30T11:07:00"/>
    <s v="Ewallet"/>
    <s v="Yes"/>
    <s v="List"/>
  </r>
  <r>
    <s v="263-12-5321"/>
    <x v="0"/>
    <x v="0"/>
    <s v="Member"/>
    <s v="Male"/>
    <s v="Electronic accessories"/>
    <n v="92.6"/>
    <n v="7"/>
    <n v="648.19999999999993"/>
    <d v="2020-10-19T00:00:00"/>
    <d v="1899-12-30T12:52:00"/>
    <s v="Credit card"/>
    <s v="No"/>
    <s v="Impulsive"/>
  </r>
  <r>
    <s v="887-42-0517"/>
    <x v="1"/>
    <x v="1"/>
    <s v="Normal"/>
    <s v="Female"/>
    <s v="Sports and travel"/>
    <n v="83.14"/>
    <n v="7"/>
    <n v="581.98"/>
    <d v="2020-10-19T00:00:00"/>
    <d v="1899-12-30T10:31:00"/>
    <s v="Credit card"/>
    <s v="No"/>
    <s v="Impulsive"/>
  </r>
  <r>
    <s v="191-10-6171"/>
    <x v="2"/>
    <x v="2"/>
    <s v="Normal"/>
    <s v="Female"/>
    <s v="Fashion accessories"/>
    <n v="39.619999999999997"/>
    <n v="7"/>
    <n v="277.33999999999997"/>
    <d v="2020-10-20T00:00:00"/>
    <d v="1899-12-30T13:18:00"/>
    <s v="Cash"/>
    <s v="No"/>
    <s v="Impulsive"/>
  </r>
  <r>
    <s v="587-03-7455"/>
    <x v="1"/>
    <x v="1"/>
    <s v="Member"/>
    <s v="Female"/>
    <s v="Fashion accessories"/>
    <n v="97.79"/>
    <n v="7"/>
    <n v="684.53000000000009"/>
    <d v="2020-10-20T00:00:00"/>
    <d v="1899-12-30T17:30:00"/>
    <s v="Ewallet"/>
    <s v="No"/>
    <s v="Impulsive"/>
  </r>
  <r>
    <s v="718-57-9773"/>
    <x v="1"/>
    <x v="1"/>
    <s v="Normal"/>
    <s v="Female"/>
    <s v="Sports and travel"/>
    <n v="49.33"/>
    <n v="10"/>
    <n v="493.29999999999995"/>
    <d v="2020-10-20T00:00:00"/>
    <d v="1899-12-30T16:40:00"/>
    <s v="Credit card"/>
    <s v="No"/>
    <s v="Impulsive"/>
  </r>
  <r>
    <s v="652-43-6591"/>
    <x v="0"/>
    <x v="0"/>
    <s v="Normal"/>
    <s v="Female"/>
    <s v="Fashion accessories"/>
    <n v="97.29"/>
    <n v="8"/>
    <n v="778.32"/>
    <d v="2020-10-20T00:00:00"/>
    <d v="1899-12-30T13:18:00"/>
    <s v="Credit card"/>
    <s v="No"/>
    <s v="Impulsive"/>
  </r>
  <r>
    <s v="250-17-5703"/>
    <x v="0"/>
    <x v="0"/>
    <s v="Member"/>
    <s v="Male"/>
    <s v="Food and beverages"/>
    <n v="18.850000000000001"/>
    <n v="10"/>
    <n v="188.5"/>
    <d v="2020-10-20T00:00:00"/>
    <d v="1899-12-30T18:24:00"/>
    <s v="Ewallet"/>
    <s v="No"/>
    <s v="Impulsive"/>
  </r>
  <r>
    <s v="497-36-0989"/>
    <x v="0"/>
    <x v="0"/>
    <s v="Normal"/>
    <s v="Male"/>
    <s v="Fashion accessories"/>
    <n v="51.94"/>
    <n v="3"/>
    <n v="155.82"/>
    <d v="2020-10-20T00:00:00"/>
    <d v="1899-12-30T15:21:00"/>
    <s v="Cash"/>
    <s v="No"/>
    <s v="List"/>
  </r>
  <r>
    <s v="871-39-9221"/>
    <x v="1"/>
    <x v="1"/>
    <s v="Normal"/>
    <s v="Female"/>
    <s v="Electronic accessories"/>
    <n v="12.45"/>
    <n v="6"/>
    <n v="74.699999999999989"/>
    <d v="2020-10-21T00:00:00"/>
    <d v="1899-12-30T13:11:00"/>
    <s v="Cash"/>
    <s v="No"/>
    <s v="Impulsive"/>
  </r>
  <r>
    <s v="627-95-3243"/>
    <x v="2"/>
    <x v="2"/>
    <s v="Member"/>
    <s v="Female"/>
    <s v="Home and lifestyle"/>
    <n v="77.680000000000007"/>
    <n v="9"/>
    <n v="699.12000000000012"/>
    <d v="2020-10-21T00:00:00"/>
    <d v="1899-12-30T13:21:00"/>
    <s v="Ewallet"/>
    <s v="No"/>
    <s v="Impulsive"/>
  </r>
  <r>
    <s v="598-06-7312"/>
    <x v="2"/>
    <x v="2"/>
    <s v="Member"/>
    <s v="Male"/>
    <s v="Fashion accessories"/>
    <n v="91.35"/>
    <n v="1"/>
    <n v="91.35"/>
    <d v="2020-10-21T00:00:00"/>
    <d v="1899-12-30T15:42:00"/>
    <s v="Cash"/>
    <s v="No"/>
    <s v="Product Specific"/>
  </r>
  <r>
    <s v="414-12-7047"/>
    <x v="2"/>
    <x v="2"/>
    <s v="Normal"/>
    <s v="Male"/>
    <s v="Food and beverages"/>
    <n v="19.79"/>
    <n v="8"/>
    <n v="158.32"/>
    <d v="2020-10-23T00:00:00"/>
    <d v="1899-12-30T12:04:00"/>
    <s v="Ewallet"/>
    <s v="No"/>
    <s v="Impulsive"/>
  </r>
  <r>
    <s v="566-19-5475"/>
    <x v="2"/>
    <x v="2"/>
    <s v="Normal"/>
    <s v="Male"/>
    <s v="Fashion accessories"/>
    <n v="47.97"/>
    <n v="7"/>
    <n v="335.78999999999996"/>
    <d v="2020-10-23T00:00:00"/>
    <d v="1899-12-30T20:52:00"/>
    <s v="Cash"/>
    <s v="No"/>
    <s v="Impulsive"/>
  </r>
  <r>
    <s v="152-68-2907"/>
    <x v="0"/>
    <x v="0"/>
    <s v="Normal"/>
    <s v="Male"/>
    <s v="Food and beverages"/>
    <n v="52.2"/>
    <n v="3"/>
    <n v="156.60000000000002"/>
    <d v="2020-10-23T00:00:00"/>
    <d v="1899-12-30T13:30:00"/>
    <s v="Credit card"/>
    <s v="No"/>
    <s v="List"/>
  </r>
  <r>
    <s v="831-64-0259"/>
    <x v="2"/>
    <x v="2"/>
    <s v="Normal"/>
    <s v="Female"/>
    <s v="Fashion accessories"/>
    <n v="39.75"/>
    <n v="5"/>
    <n v="198.75"/>
    <d v="2020-10-24T00:00:00"/>
    <d v="1899-12-30T10:43:00"/>
    <s v="Ewallet"/>
    <s v="No"/>
    <s v="List"/>
  </r>
  <r>
    <s v="701-23-5550"/>
    <x v="2"/>
    <x v="2"/>
    <s v="Member"/>
    <s v="Male"/>
    <s v="Home and lifestyle"/>
    <n v="38.81"/>
    <n v="4"/>
    <n v="155.24"/>
    <d v="2020-10-24T00:00:00"/>
    <d v="1899-12-30T13:40:00"/>
    <s v="Ewallet"/>
    <s v="No"/>
    <s v="List"/>
  </r>
  <r>
    <s v="269-04-5750"/>
    <x v="2"/>
    <x v="2"/>
    <s v="Member"/>
    <s v="Male"/>
    <s v="Fashion accessories"/>
    <n v="73.819999999999993"/>
    <n v="4"/>
    <n v="295.27999999999997"/>
    <d v="2020-10-25T00:00:00"/>
    <d v="1899-12-30T18:31:00"/>
    <s v="Cash"/>
    <s v="No"/>
    <s v="List"/>
  </r>
  <r>
    <s v="640-48-5028"/>
    <x v="2"/>
    <x v="2"/>
    <s v="Member"/>
    <s v="Female"/>
    <s v="Home and lifestyle"/>
    <n v="88.39"/>
    <n v="9"/>
    <n v="795.51"/>
    <d v="2020-10-25T00:00:00"/>
    <d v="1899-12-30T12:40:00"/>
    <s v="Cash"/>
    <s v="No"/>
    <s v="Impulsive"/>
  </r>
  <r>
    <s v="787-87-2010"/>
    <x v="0"/>
    <x v="0"/>
    <s v="Member"/>
    <s v="Male"/>
    <s v="Health and beauty"/>
    <n v="55.5"/>
    <n v="4"/>
    <n v="222"/>
    <d v="2020-10-25T00:00:00"/>
    <d v="1899-12-30T15:48:00"/>
    <s v="Credit card"/>
    <s v="No"/>
    <s v="List"/>
  </r>
  <r>
    <s v="756-93-1854"/>
    <x v="1"/>
    <x v="1"/>
    <s v="Member"/>
    <s v="Female"/>
    <s v="Fashion accessories"/>
    <n v="83.35"/>
    <n v="2"/>
    <n v="166.7"/>
    <d v="2020-10-25T00:00:00"/>
    <d v="1899-12-30T14:05:00"/>
    <s v="Credit card"/>
    <s v="No"/>
    <s v="List"/>
  </r>
  <r>
    <s v="324-92-3863"/>
    <x v="0"/>
    <x v="0"/>
    <s v="Member"/>
    <s v="Male"/>
    <s v="Electronic accessories"/>
    <n v="20.89"/>
    <n v="2"/>
    <n v="41.78"/>
    <d v="2020-10-25T00:00:00"/>
    <d v="1899-12-30T18:45:00"/>
    <s v="Cash"/>
    <s v="No"/>
    <s v="List"/>
  </r>
  <r>
    <s v="732-94-0499"/>
    <x v="1"/>
    <x v="1"/>
    <s v="Normal"/>
    <s v="Female"/>
    <s v="Electronic accessories"/>
    <n v="41.65"/>
    <n v="10"/>
    <n v="416.5"/>
    <d v="2020-10-26T00:00:00"/>
    <d v="1899-12-30T17:04:00"/>
    <s v="Credit card"/>
    <s v="No"/>
    <s v="Impulsive"/>
  </r>
  <r>
    <s v="788-21-5741"/>
    <x v="0"/>
    <x v="0"/>
    <s v="Normal"/>
    <s v="Male"/>
    <s v="Fashion accessories"/>
    <n v="45.38"/>
    <n v="3"/>
    <n v="136.14000000000001"/>
    <d v="2020-10-26T00:00:00"/>
    <d v="1899-12-30T13:34:00"/>
    <s v="Credit card"/>
    <s v="No"/>
    <s v="List"/>
  </r>
  <r>
    <s v="885-56-0389"/>
    <x v="1"/>
    <x v="1"/>
    <s v="Member"/>
    <s v="Male"/>
    <s v="Fashion accessories"/>
    <n v="52.35"/>
    <n v="1"/>
    <n v="52.35"/>
    <d v="2020-10-26T00:00:00"/>
    <d v="1899-12-30T17:49:00"/>
    <s v="Cash"/>
    <s v="No"/>
    <s v="Product Specific"/>
  </r>
  <r>
    <s v="841-35-6630"/>
    <x v="1"/>
    <x v="1"/>
    <s v="Normal"/>
    <s v="Female"/>
    <s v="Electronic accessories"/>
    <n v="75.91"/>
    <n v="6"/>
    <n v="455.46"/>
    <d v="2020-10-27T00:00:00"/>
    <d v="1899-12-30T18:21:00"/>
    <s v="Cash"/>
    <s v="No"/>
    <s v="Impulsive"/>
  </r>
  <r>
    <s v="685-64-1609"/>
    <x v="0"/>
    <x v="0"/>
    <s v="Member"/>
    <s v="Female"/>
    <s v="Fashion accessories"/>
    <n v="30.14"/>
    <n v="10"/>
    <n v="301.39999999999998"/>
    <d v="2020-10-27T00:00:00"/>
    <d v="1899-12-30T12:28:00"/>
    <s v="Ewallet"/>
    <s v="No"/>
    <s v="Impulsive"/>
  </r>
  <r>
    <s v="428-83-5800"/>
    <x v="1"/>
    <x v="1"/>
    <s v="Member"/>
    <s v="Female"/>
    <s v="Food and beverages"/>
    <n v="21.08"/>
    <n v="3"/>
    <n v="63.239999999999995"/>
    <d v="2020-10-27T00:00:00"/>
    <d v="1899-12-30T10:25:00"/>
    <s v="Cash"/>
    <s v="No"/>
    <s v="List"/>
  </r>
  <r>
    <s v="714-02-3114"/>
    <x v="1"/>
    <x v="1"/>
    <s v="Normal"/>
    <s v="Female"/>
    <s v="Sports and travel"/>
    <n v="98.8"/>
    <n v="2"/>
    <n v="197.6"/>
    <d v="2020-10-27T00:00:00"/>
    <d v="1899-12-30T11:39:00"/>
    <s v="Cash"/>
    <s v="No"/>
    <s v="List"/>
  </r>
  <r>
    <s v="490-95-0021"/>
    <x v="2"/>
    <x v="2"/>
    <s v="Member"/>
    <s v="Female"/>
    <s v="Food and beverages"/>
    <n v="33.21"/>
    <n v="10"/>
    <n v="332.1"/>
    <d v="2020-10-27T00:00:00"/>
    <d v="1899-12-30T14:25:00"/>
    <s v="Ewallet"/>
    <s v="No"/>
    <s v="Impulsive"/>
  </r>
  <r>
    <s v="784-08-0310"/>
    <x v="1"/>
    <x v="1"/>
    <s v="Member"/>
    <s v="Female"/>
    <s v="Food and beverages"/>
    <n v="21.04"/>
    <n v="4"/>
    <n v="84.16"/>
    <d v="2020-10-27T00:00:00"/>
    <d v="1899-12-30T13:58:00"/>
    <s v="Cash"/>
    <s v="No"/>
    <s v="List"/>
  </r>
  <r>
    <s v="468-88-0009"/>
    <x v="0"/>
    <x v="0"/>
    <s v="Member"/>
    <s v="Male"/>
    <s v="Home and lifestyle"/>
    <n v="65.94"/>
    <n v="4"/>
    <n v="263.76"/>
    <d v="2020-10-28T00:00:00"/>
    <d v="1899-12-30T10:29:00"/>
    <s v="Cash"/>
    <s v="No"/>
    <s v="List"/>
  </r>
  <r>
    <s v="884-80-6021"/>
    <x v="0"/>
    <x v="0"/>
    <s v="Member"/>
    <s v="Female"/>
    <s v="Electronic accessories"/>
    <n v="73.47"/>
    <n v="10"/>
    <n v="734.7"/>
    <d v="2020-10-28T00:00:00"/>
    <d v="1899-12-30T13:14:00"/>
    <s v="Ewallet"/>
    <s v="No"/>
    <s v="Impulsive"/>
  </r>
  <r>
    <s v="336-78-2147"/>
    <x v="1"/>
    <x v="1"/>
    <s v="Member"/>
    <s v="Male"/>
    <s v="Home and lifestyle"/>
    <n v="63.91"/>
    <n v="8"/>
    <n v="511.28"/>
    <d v="2020-10-29T00:00:00"/>
    <d v="1899-12-30T19:52:00"/>
    <s v="Credit card"/>
    <s v="No"/>
    <s v="Impulsive"/>
  </r>
  <r>
    <s v="860-73-6466"/>
    <x v="0"/>
    <x v="0"/>
    <s v="Member"/>
    <s v="Female"/>
    <s v="Sports and travel"/>
    <n v="39.47"/>
    <n v="2"/>
    <n v="78.94"/>
    <d v="2020-10-29T00:00:00"/>
    <d v="1899-12-30T16:16:00"/>
    <s v="Credit card"/>
    <s v="No"/>
    <s v="List"/>
  </r>
  <r>
    <s v="548-48-3156"/>
    <x v="0"/>
    <x v="0"/>
    <s v="Member"/>
    <s v="Female"/>
    <s v="Food and beverages"/>
    <n v="83.34"/>
    <n v="2"/>
    <n v="166.68"/>
    <d v="2020-10-29T00:00:00"/>
    <d v="1899-12-30T13:37:00"/>
    <s v="Cash"/>
    <s v="No"/>
    <s v="List"/>
  </r>
  <r>
    <s v="551-21-3069"/>
    <x v="1"/>
    <x v="1"/>
    <s v="Normal"/>
    <s v="Female"/>
    <s v="Electronic accessories"/>
    <n v="23.07"/>
    <n v="9"/>
    <n v="207.63"/>
    <d v="2020-10-30T00:00:00"/>
    <d v="1899-12-30T11:27:00"/>
    <s v="Cash"/>
    <s v="No"/>
    <s v="Impulsive"/>
  </r>
  <r>
    <s v="291-32-1427"/>
    <x v="2"/>
    <x v="2"/>
    <s v="Member"/>
    <s v="Male"/>
    <s v="Fashion accessories"/>
    <n v="21.94"/>
    <n v="5"/>
    <n v="109.7"/>
    <d v="2020-10-30T00:00:00"/>
    <d v="1899-12-30T12:29:00"/>
    <s v="Ewallet"/>
    <s v="No"/>
    <s v="List"/>
  </r>
  <r>
    <s v="803-17-8013"/>
    <x v="0"/>
    <x v="0"/>
    <s v="Member"/>
    <s v="Female"/>
    <s v="Home and lifestyle"/>
    <n v="88.79"/>
    <n v="8"/>
    <n v="710.32"/>
    <d v="2020-10-30T00:00:00"/>
    <d v="1899-12-30T17:09:00"/>
    <s v="Cash"/>
    <s v="No"/>
    <s v="Impulsive"/>
  </r>
  <r>
    <s v="633-09-3463"/>
    <x v="1"/>
    <x v="1"/>
    <s v="Normal"/>
    <s v="Female"/>
    <s v="Electronic accessories"/>
    <n v="47.65"/>
    <n v="3"/>
    <n v="142.94999999999999"/>
    <d v="2020-10-30T00:00:00"/>
    <d v="1899-12-30T12:58:00"/>
    <s v="Credit card"/>
    <s v="No"/>
    <s v="List"/>
  </r>
  <r>
    <s v="181-82-6255"/>
    <x v="2"/>
    <x v="2"/>
    <s v="Normal"/>
    <s v="Female"/>
    <s v="Home and lifestyle"/>
    <n v="16.37"/>
    <n v="6"/>
    <n v="98.22"/>
    <d v="2020-10-30T00:00:00"/>
    <d v="1899-12-30T10:58:00"/>
    <s v="Cash"/>
    <s v="No"/>
    <s v="Impulsive"/>
  </r>
  <r>
    <s v="826-58-8051"/>
    <x v="2"/>
    <x v="2"/>
    <s v="Normal"/>
    <s v="Male"/>
    <s v="Home and lifestyle"/>
    <n v="62.19"/>
    <n v="4"/>
    <n v="248.76"/>
    <d v="2020-10-31T00:00:00"/>
    <d v="1899-12-30T19:46:00"/>
    <s v="Ewallet"/>
    <s v="No"/>
    <s v="List"/>
  </r>
  <r>
    <s v="477-59-2456"/>
    <x v="1"/>
    <x v="1"/>
    <s v="Normal"/>
    <s v="Female"/>
    <s v="Fashion accessories"/>
    <n v="45.44"/>
    <n v="7"/>
    <n v="318.08"/>
    <d v="2020-10-31T00:00:00"/>
    <d v="1899-12-30T11:15:00"/>
    <s v="Cash"/>
    <s v="No"/>
    <s v="Impulsive"/>
  </r>
  <r>
    <s v="877-22-3308"/>
    <x v="0"/>
    <x v="0"/>
    <s v="Member"/>
    <s v="Male"/>
    <s v="Health and beauty"/>
    <n v="15.87"/>
    <n v="10"/>
    <n v="158.69999999999999"/>
    <d v="2020-11-01T00:00:00"/>
    <d v="1899-12-30T16:40:00"/>
    <s v="Cash"/>
    <s v="No"/>
    <s v="Impulsive"/>
  </r>
  <r>
    <s v="340-66-0321"/>
    <x v="0"/>
    <x v="0"/>
    <s v="Member"/>
    <s v="Male"/>
    <s v="Electronic accessories"/>
    <n v="36.36"/>
    <n v="4"/>
    <n v="145.44"/>
    <d v="2020-11-01T00:00:00"/>
    <d v="1899-12-30T13:07:00"/>
    <s v="Cash"/>
    <s v="No"/>
    <s v="List"/>
  </r>
  <r>
    <s v="442-48-3607"/>
    <x v="0"/>
    <x v="0"/>
    <s v="Member"/>
    <s v="Male"/>
    <s v="Food and beverages"/>
    <n v="23.48"/>
    <n v="2"/>
    <n v="46.96"/>
    <d v="2020-11-01T00:00:00"/>
    <d v="1899-12-30T11:21:00"/>
    <s v="Credit card"/>
    <s v="No"/>
    <s v="List"/>
  </r>
  <r>
    <s v="632-90-0281"/>
    <x v="1"/>
    <x v="1"/>
    <s v="Normal"/>
    <s v="Female"/>
    <s v="Fashion accessories"/>
    <n v="37.549999999999997"/>
    <n v="10"/>
    <n v="375.5"/>
    <d v="2020-11-01T00:00:00"/>
    <d v="1899-12-30T20:01:00"/>
    <s v="Credit card"/>
    <s v="No"/>
    <s v="Impulsive"/>
  </r>
  <r>
    <s v="120-54-2248"/>
    <x v="2"/>
    <x v="2"/>
    <s v="Normal"/>
    <s v="Female"/>
    <s v="Food and beverages"/>
    <n v="28.86"/>
    <n v="5"/>
    <n v="144.30000000000001"/>
    <d v="2020-11-01T00:00:00"/>
    <d v="1899-12-30T18:08:00"/>
    <s v="Credit card"/>
    <s v="No"/>
    <s v="List"/>
  </r>
  <r>
    <s v="832-51-6761"/>
    <x v="0"/>
    <x v="0"/>
    <s v="Normal"/>
    <s v="Male"/>
    <s v="Food and beverages"/>
    <n v="33.880000000000003"/>
    <n v="8"/>
    <n v="271.04000000000002"/>
    <d v="2020-11-01T00:00:00"/>
    <d v="1899-12-30T20:29:00"/>
    <s v="Ewallet"/>
    <s v="No"/>
    <s v="Impulsive"/>
  </r>
  <r>
    <s v="608-27-6295"/>
    <x v="2"/>
    <x v="2"/>
    <s v="Member"/>
    <s v="Male"/>
    <s v="Electronic accessories"/>
    <n v="52.89"/>
    <n v="6"/>
    <n v="317.34000000000003"/>
    <d v="2020-11-02T00:00:00"/>
    <d v="1899-12-30T17:34:00"/>
    <s v="Credit card"/>
    <s v="No"/>
    <s v="Impulsive"/>
  </r>
  <r>
    <s v="787-15-1757"/>
    <x v="1"/>
    <x v="1"/>
    <s v="Member"/>
    <s v="Male"/>
    <s v="Health and beauty"/>
    <n v="44.07"/>
    <n v="4"/>
    <n v="176.28"/>
    <d v="2020-11-02T00:00:00"/>
    <d v="1899-12-30T16:28:00"/>
    <s v="Ewallet"/>
    <s v="No"/>
    <s v="List"/>
  </r>
  <r>
    <s v="569-71-4390"/>
    <x v="2"/>
    <x v="2"/>
    <s v="Normal"/>
    <s v="Male"/>
    <s v="Sports and travel"/>
    <n v="21.87"/>
    <n v="2"/>
    <n v="43.74"/>
    <d v="2020-11-02T00:00:00"/>
    <d v="1899-12-30T14:29:00"/>
    <s v="Ewallet"/>
    <s v="No"/>
    <s v="List"/>
  </r>
  <r>
    <s v="283-26-5248"/>
    <x v="1"/>
    <x v="1"/>
    <s v="Member"/>
    <s v="Female"/>
    <s v="Food and beverages"/>
    <n v="98.52"/>
    <n v="10"/>
    <n v="985.19999999999993"/>
    <d v="2020-11-03T00:00:00"/>
    <d v="1899-12-30T20:23:00"/>
    <s v="Ewallet"/>
    <s v="No"/>
    <s v="Impulsive"/>
  </r>
  <r>
    <s v="677-11-0152"/>
    <x v="1"/>
    <x v="1"/>
    <s v="Normal"/>
    <s v="Female"/>
    <s v="Food and beverages"/>
    <n v="93.26"/>
    <n v="9"/>
    <n v="839.34"/>
    <d v="2020-11-04T00:00:00"/>
    <d v="1899-12-30T18:08:00"/>
    <s v="Cash"/>
    <s v="No"/>
    <s v="Impulsive"/>
  </r>
  <r>
    <s v="633-91-1052"/>
    <x v="0"/>
    <x v="0"/>
    <s v="Normal"/>
    <s v="Female"/>
    <s v="Home and lifestyle"/>
    <n v="12.03"/>
    <n v="2"/>
    <n v="24.06"/>
    <d v="2020-11-04T00:00:00"/>
    <d v="1899-12-30T15:51:00"/>
    <s v="Cash"/>
    <s v="No"/>
    <s v="List"/>
  </r>
  <r>
    <s v="719-76-3868"/>
    <x v="1"/>
    <x v="1"/>
    <s v="Member"/>
    <s v="Male"/>
    <s v="Food and beverages"/>
    <n v="94.26"/>
    <n v="4"/>
    <n v="377.04"/>
    <d v="2020-11-04T00:00:00"/>
    <d v="1899-12-30T16:30:00"/>
    <s v="Cash"/>
    <s v="No"/>
    <s v="List"/>
  </r>
  <r>
    <s v="859-71-0933"/>
    <x v="1"/>
    <x v="1"/>
    <s v="Member"/>
    <s v="Female"/>
    <s v="Sports and travel"/>
    <n v="15.49"/>
    <n v="2"/>
    <n v="30.98"/>
    <d v="2020-11-04T00:00:00"/>
    <d v="1899-12-30T15:10:00"/>
    <s v="Cash"/>
    <s v="No"/>
    <s v="List"/>
  </r>
  <r>
    <s v="137-74-8729"/>
    <x v="1"/>
    <x v="1"/>
    <s v="Normal"/>
    <s v="Female"/>
    <s v="Fashion accessories"/>
    <n v="12.19"/>
    <n v="8"/>
    <n v="97.52"/>
    <d v="2020-11-04T00:00:00"/>
    <d v="1899-12-30T12:47:00"/>
    <s v="Ewallet"/>
    <s v="No"/>
    <s v="Impulsive"/>
  </r>
  <r>
    <s v="777-82-7220"/>
    <x v="2"/>
    <x v="2"/>
    <s v="Member"/>
    <s v="Male"/>
    <s v="Home and lifestyle"/>
    <n v="30.12"/>
    <n v="8"/>
    <n v="240.96"/>
    <d v="2020-11-05T00:00:00"/>
    <d v="1899-12-30T13:01:00"/>
    <s v="Cash"/>
    <s v="No"/>
    <s v="Impulsive"/>
  </r>
  <r>
    <s v="532-59-7201"/>
    <x v="2"/>
    <x v="2"/>
    <s v="Member"/>
    <s v="Male"/>
    <s v="Sports and travel"/>
    <n v="79.930000000000007"/>
    <n v="6"/>
    <n v="479.58000000000004"/>
    <d v="2020-11-05T00:00:00"/>
    <d v="1899-12-30T14:04:00"/>
    <s v="Cash"/>
    <s v="No"/>
    <s v="Impulsive"/>
  </r>
  <r>
    <s v="311-13-6971"/>
    <x v="2"/>
    <x v="2"/>
    <s v="Member"/>
    <s v="Male"/>
    <s v="Sports and travel"/>
    <n v="31.99"/>
    <n v="10"/>
    <n v="319.89999999999998"/>
    <d v="2020-11-05T00:00:00"/>
    <d v="1899-12-30T15:18:00"/>
    <s v="Credit card"/>
    <s v="No"/>
    <s v="Impulsive"/>
  </r>
  <r>
    <s v="144-51-6085"/>
    <x v="0"/>
    <x v="0"/>
    <s v="Member"/>
    <s v="Male"/>
    <s v="Home and lifestyle"/>
    <n v="70.739999999999995"/>
    <n v="4"/>
    <n v="282.95999999999998"/>
    <d v="2020-11-06T00:00:00"/>
    <d v="1899-12-30T16:05:00"/>
    <s v="Credit card"/>
    <s v="No"/>
    <s v="List"/>
  </r>
  <r>
    <s v="258-92-7466"/>
    <x v="0"/>
    <x v="0"/>
    <s v="Normal"/>
    <s v="Female"/>
    <s v="Health and beauty"/>
    <n v="35.68"/>
    <n v="5"/>
    <n v="178.4"/>
    <d v="2020-11-06T00:00:00"/>
    <d v="1899-12-30T18:33:00"/>
    <s v="Credit card"/>
    <s v="Yes"/>
    <s v="List"/>
  </r>
  <r>
    <s v="824-88-3614"/>
    <x v="1"/>
    <x v="1"/>
    <s v="Normal"/>
    <s v="Male"/>
    <s v="Health and beauty"/>
    <n v="34.31"/>
    <n v="8"/>
    <n v="274.48"/>
    <d v="2020-11-07T00:00:00"/>
    <d v="1899-12-30T15:00:00"/>
    <s v="Ewallet"/>
    <s v="No"/>
    <s v="Impulsive"/>
  </r>
  <r>
    <s v="269-10-8440"/>
    <x v="0"/>
    <x v="0"/>
    <s v="Member"/>
    <s v="Male"/>
    <s v="Health and beauty"/>
    <n v="53.17"/>
    <n v="7"/>
    <n v="372.19"/>
    <d v="2020-11-07T00:00:00"/>
    <d v="1899-12-30T18:01:00"/>
    <s v="Cash"/>
    <s v="No"/>
    <s v="Impulsive"/>
  </r>
  <r>
    <s v="199-75-8169"/>
    <x v="0"/>
    <x v="0"/>
    <s v="Member"/>
    <s v="Male"/>
    <s v="Sports and travel"/>
    <n v="15.81"/>
    <n v="10"/>
    <n v="158.1"/>
    <d v="2020-11-08T00:00:00"/>
    <d v="1899-12-30T12:27:00"/>
    <s v="Credit card"/>
    <s v="No"/>
    <s v="Impulsive"/>
  </r>
  <r>
    <s v="152-08-9985"/>
    <x v="2"/>
    <x v="2"/>
    <s v="Member"/>
    <s v="Male"/>
    <s v="Health and beauty"/>
    <n v="64.36"/>
    <n v="9"/>
    <n v="579.24"/>
    <d v="2020-11-08T00:00:00"/>
    <d v="1899-12-30T12:09:00"/>
    <s v="Credit card"/>
    <s v="No"/>
    <s v="Impulsive"/>
  </r>
  <r>
    <s v="342-65-4817"/>
    <x v="1"/>
    <x v="1"/>
    <s v="Member"/>
    <s v="Male"/>
    <s v="Health and beauty"/>
    <n v="86.8"/>
    <n v="3"/>
    <n v="260.39999999999998"/>
    <d v="2020-11-08T00:00:00"/>
    <d v="1899-12-30T16:47:00"/>
    <s v="Ewallet"/>
    <s v="No"/>
    <s v="List"/>
  </r>
  <r>
    <s v="139-20-0155"/>
    <x v="2"/>
    <x v="2"/>
    <s v="Member"/>
    <s v="Male"/>
    <s v="Electronic accessories"/>
    <n v="40.299999999999997"/>
    <n v="10"/>
    <n v="403"/>
    <d v="2020-11-08T00:00:00"/>
    <d v="1899-12-30T17:37:00"/>
    <s v="Credit card"/>
    <s v="No"/>
    <s v="Impulsive"/>
  </r>
  <r>
    <s v="182-52-7000"/>
    <x v="0"/>
    <x v="0"/>
    <s v="Member"/>
    <s v="Female"/>
    <s v="Sports and travel"/>
    <n v="27.04"/>
    <n v="4"/>
    <n v="108.16"/>
    <d v="2020-11-08T00:00:00"/>
    <d v="1899-12-30T20:26:00"/>
    <s v="Ewallet"/>
    <s v="No"/>
    <s v="List"/>
  </r>
  <r>
    <s v="489-82-1237"/>
    <x v="0"/>
    <x v="0"/>
    <s v="Normal"/>
    <s v="Female"/>
    <s v="Electronic accessories"/>
    <n v="93.88"/>
    <n v="7"/>
    <n v="657.16"/>
    <d v="2020-11-08T00:00:00"/>
    <d v="1899-12-30T11:51:00"/>
    <s v="Credit card"/>
    <s v="No"/>
    <s v="Impulsive"/>
  </r>
  <r>
    <s v="156-20-0370"/>
    <x v="2"/>
    <x v="2"/>
    <s v="Normal"/>
    <s v="Female"/>
    <s v="Electronic accessories"/>
    <n v="25.45"/>
    <n v="1"/>
    <n v="25.45"/>
    <d v="2020-11-08T00:00:00"/>
    <d v="1899-12-30T18:10:00"/>
    <s v="Credit card"/>
    <s v="No"/>
    <s v="Product Specific"/>
  </r>
  <r>
    <s v="542-41-0513"/>
    <x v="2"/>
    <x v="2"/>
    <s v="Member"/>
    <s v="Female"/>
    <s v="Electronic accessories"/>
    <n v="57.49"/>
    <n v="4"/>
    <n v="229.96"/>
    <d v="2020-11-09T00:00:00"/>
    <d v="1899-12-30T11:57:00"/>
    <s v="Cash"/>
    <s v="No"/>
    <s v="List"/>
  </r>
  <r>
    <s v="410-67-1709"/>
    <x v="0"/>
    <x v="0"/>
    <s v="Member"/>
    <s v="Female"/>
    <s v="Fashion accessories"/>
    <n v="63.88"/>
    <n v="8"/>
    <n v="511.04"/>
    <d v="2020-11-09T00:00:00"/>
    <d v="1899-12-30T17:48:00"/>
    <s v="Ewallet"/>
    <s v="No"/>
    <s v="Impulsive"/>
  </r>
  <r>
    <s v="727-46-3608"/>
    <x v="2"/>
    <x v="2"/>
    <s v="Member"/>
    <s v="Female"/>
    <s v="Food and beverages"/>
    <n v="20.010000000000002"/>
    <n v="9"/>
    <n v="180.09"/>
    <d v="2020-11-10T00:00:00"/>
    <d v="1899-12-30T15:47:00"/>
    <s v="Ewallet"/>
    <s v="No"/>
    <s v="Impulsive"/>
  </r>
  <r>
    <s v="603-07-0961"/>
    <x v="1"/>
    <x v="1"/>
    <s v="Member"/>
    <s v="Male"/>
    <s v="Electronic accessories"/>
    <n v="74.790000000000006"/>
    <n v="5"/>
    <n v="373.95000000000005"/>
    <d v="2020-11-10T00:00:00"/>
    <d v="1899-12-30T11:34:00"/>
    <s v="Cash"/>
    <s v="No"/>
    <s v="List"/>
  </r>
  <r>
    <s v="566-71-1091"/>
    <x v="0"/>
    <x v="0"/>
    <s v="Normal"/>
    <s v="Male"/>
    <s v="Fashion accessories"/>
    <n v="77.02"/>
    <n v="5"/>
    <n v="385.09999999999997"/>
    <d v="2020-11-10T00:00:00"/>
    <d v="1899-12-30T15:59:00"/>
    <s v="Cash"/>
    <s v="No"/>
    <s v="List"/>
  </r>
  <r>
    <s v="600-38-9738"/>
    <x v="1"/>
    <x v="1"/>
    <s v="Member"/>
    <s v="Male"/>
    <s v="Sports and travel"/>
    <n v="71.92"/>
    <n v="5"/>
    <n v="359.6"/>
    <d v="2020-11-10T00:00:00"/>
    <d v="1899-12-30T15:05:00"/>
    <s v="Credit card"/>
    <s v="No"/>
    <s v="List"/>
  </r>
  <r>
    <s v="719-89-8991"/>
    <x v="0"/>
    <x v="0"/>
    <s v="Member"/>
    <s v="Female"/>
    <s v="Sports and travel"/>
    <n v="91.41"/>
    <n v="5"/>
    <n v="457.04999999999995"/>
    <d v="2020-11-10T00:00:00"/>
    <d v="1899-12-30T16:03:00"/>
    <s v="Ewallet"/>
    <s v="No"/>
    <s v="List"/>
  </r>
  <r>
    <s v="438-23-1242"/>
    <x v="2"/>
    <x v="2"/>
    <s v="Normal"/>
    <s v="Male"/>
    <s v="Electronic accessories"/>
    <n v="75.88"/>
    <n v="7"/>
    <n v="531.16"/>
    <d v="2020-11-10T00:00:00"/>
    <d v="1899-12-30T10:38:00"/>
    <s v="Ewallet"/>
    <s v="No"/>
    <s v="Impulsive"/>
  </r>
  <r>
    <s v="220-68-6701"/>
    <x v="0"/>
    <x v="0"/>
    <s v="Normal"/>
    <s v="Female"/>
    <s v="Home and lifestyle"/>
    <n v="77.47"/>
    <n v="4"/>
    <n v="309.88"/>
    <d v="2020-11-10T00:00:00"/>
    <d v="1899-12-30T16:36:00"/>
    <s v="Cash"/>
    <s v="No"/>
    <s v="List"/>
  </r>
  <r>
    <s v="569-76-2760"/>
    <x v="0"/>
    <x v="0"/>
    <s v="Member"/>
    <s v="Female"/>
    <s v="Sports and travel"/>
    <n v="22.01"/>
    <n v="4"/>
    <n v="88.04"/>
    <d v="2020-11-10T00:00:00"/>
    <d v="1899-12-30T18:15:00"/>
    <s v="Credit card"/>
    <s v="No"/>
    <s v="List"/>
  </r>
  <r>
    <s v="544-55-9589"/>
    <x v="2"/>
    <x v="2"/>
    <s v="Member"/>
    <s v="Female"/>
    <s v="Electronic accessories"/>
    <n v="21.43"/>
    <n v="10"/>
    <n v="214.3"/>
    <d v="2020-11-10T00:00:00"/>
    <d v="1899-12-30T11:51:00"/>
    <s v="Cash"/>
    <s v="No"/>
    <s v="Impulsive"/>
  </r>
  <r>
    <s v="273-16-6619"/>
    <x v="2"/>
    <x v="2"/>
    <s v="Normal"/>
    <s v="Male"/>
    <s v="Home and lifestyle"/>
    <n v="33.200000000000003"/>
    <n v="2"/>
    <n v="66.400000000000006"/>
    <d v="2020-11-11T00:00:00"/>
    <d v="1899-12-30T12:20:00"/>
    <s v="Credit card"/>
    <s v="No"/>
    <s v="List"/>
  </r>
  <r>
    <s v="565-67-6697"/>
    <x v="2"/>
    <x v="2"/>
    <s v="Member"/>
    <s v="Male"/>
    <s v="Home and lifestyle"/>
    <n v="27"/>
    <n v="9"/>
    <n v="243"/>
    <d v="2020-11-11T00:00:00"/>
    <d v="1899-12-30T14:16:00"/>
    <s v="Cash"/>
    <s v="No"/>
    <s v="Impulsive"/>
  </r>
  <r>
    <s v="533-33-5337"/>
    <x v="2"/>
    <x v="2"/>
    <s v="Normal"/>
    <s v="Male"/>
    <s v="Electronic accessories"/>
    <n v="79.39"/>
    <n v="10"/>
    <n v="793.9"/>
    <d v="2020-11-11T00:00:00"/>
    <d v="1899-12-30T20:24:00"/>
    <s v="Cash"/>
    <s v="No"/>
    <s v="Impulsive"/>
  </r>
  <r>
    <s v="592-34-6155"/>
    <x v="1"/>
    <x v="1"/>
    <s v="Normal"/>
    <s v="Male"/>
    <s v="Food and beverages"/>
    <n v="31.77"/>
    <n v="4"/>
    <n v="127.08"/>
    <d v="2020-11-11T00:00:00"/>
    <d v="1899-12-30T14:43:00"/>
    <s v="Ewallet"/>
    <s v="No"/>
    <s v="List"/>
  </r>
  <r>
    <s v="805-86-0265"/>
    <x v="0"/>
    <x v="0"/>
    <s v="Normal"/>
    <s v="Male"/>
    <s v="Home and lifestyle"/>
    <n v="93.96"/>
    <n v="9"/>
    <n v="845.64"/>
    <d v="2020-11-11T00:00:00"/>
    <d v="1899-12-30T11:32:00"/>
    <s v="Cash"/>
    <s v="No"/>
    <s v="Impulsive"/>
  </r>
  <r>
    <s v="212-62-1842"/>
    <x v="0"/>
    <x v="0"/>
    <s v="Normal"/>
    <s v="Male"/>
    <s v="Food and beverages"/>
    <n v="58.26"/>
    <n v="6"/>
    <n v="349.56"/>
    <d v="2020-11-12T00:00:00"/>
    <d v="1899-12-30T16:44:00"/>
    <s v="Cash"/>
    <s v="No"/>
    <s v="Impulsive"/>
  </r>
  <r>
    <s v="622-20-1945"/>
    <x v="1"/>
    <x v="1"/>
    <s v="Normal"/>
    <s v="Female"/>
    <s v="Health and beauty"/>
    <n v="39.42"/>
    <n v="1"/>
    <n v="39.42"/>
    <d v="2020-11-12T00:00:00"/>
    <d v="1899-12-30T15:08:00"/>
    <s v="Cash"/>
    <s v="Yes"/>
    <s v="Product Specific"/>
  </r>
  <r>
    <s v="394-55-6384"/>
    <x v="1"/>
    <x v="1"/>
    <s v="Member"/>
    <s v="Female"/>
    <s v="Sports and travel"/>
    <n v="70.19"/>
    <n v="9"/>
    <n v="631.71"/>
    <d v="2020-11-12T00:00:00"/>
    <d v="1899-12-30T13:38:00"/>
    <s v="Cash"/>
    <s v="No"/>
    <s v="Impulsive"/>
  </r>
  <r>
    <s v="628-34-3388"/>
    <x v="1"/>
    <x v="1"/>
    <s v="Normal"/>
    <s v="Male"/>
    <s v="Fashion accessories"/>
    <n v="27.38"/>
    <n v="6"/>
    <n v="164.28"/>
    <d v="2020-11-13T00:00:00"/>
    <d v="1899-12-30T20:54:00"/>
    <s v="Credit card"/>
    <s v="No"/>
    <s v="Impulsive"/>
  </r>
  <r>
    <s v="578-80-7669"/>
    <x v="2"/>
    <x v="2"/>
    <s v="Normal"/>
    <s v="Male"/>
    <s v="Sports and travel"/>
    <n v="74.97"/>
    <n v="1"/>
    <n v="74.97"/>
    <d v="2020-11-13T00:00:00"/>
    <d v="1899-12-30T16:58:00"/>
    <s v="Cash"/>
    <s v="No"/>
    <s v="Product Specific"/>
  </r>
  <r>
    <s v="574-57-9721"/>
    <x v="1"/>
    <x v="1"/>
    <s v="Normal"/>
    <s v="Male"/>
    <s v="Food and beverages"/>
    <n v="43.27"/>
    <n v="2"/>
    <n v="86.54"/>
    <d v="2020-11-13T00:00:00"/>
    <d v="1899-12-30T16:53:00"/>
    <s v="Ewallet"/>
    <s v="No"/>
    <s v="List"/>
  </r>
  <r>
    <s v="810-60-6344"/>
    <x v="1"/>
    <x v="1"/>
    <s v="Normal"/>
    <s v="Female"/>
    <s v="Electronic accessories"/>
    <n v="40.86"/>
    <n v="8"/>
    <n v="326.88"/>
    <d v="2020-11-13T00:00:00"/>
    <d v="1899-12-30T14:38:00"/>
    <s v="Credit card"/>
    <s v="No"/>
    <s v="Impulsive"/>
  </r>
  <r>
    <s v="252-56-2699"/>
    <x v="0"/>
    <x v="0"/>
    <s v="Normal"/>
    <s v="Male"/>
    <s v="Food and beverages"/>
    <n v="43.19"/>
    <n v="10"/>
    <n v="431.9"/>
    <d v="2020-11-14T00:00:00"/>
    <d v="1899-12-30T16:48:00"/>
    <s v="Ewallet"/>
    <s v="No"/>
    <s v="Impulsive"/>
  </r>
  <r>
    <s v="483-71-1164"/>
    <x v="1"/>
    <x v="1"/>
    <s v="Normal"/>
    <s v="Female"/>
    <s v="Health and beauty"/>
    <n v="81.3"/>
    <n v="6"/>
    <n v="487.79999999999995"/>
    <d v="2020-11-14T00:00:00"/>
    <d v="1899-12-30T16:43:00"/>
    <s v="Ewallet"/>
    <s v="Yes"/>
    <s v="Impulsive"/>
  </r>
  <r>
    <s v="364-33-8584"/>
    <x v="2"/>
    <x v="2"/>
    <s v="Member"/>
    <s v="Female"/>
    <s v="Food and beverages"/>
    <n v="17.63"/>
    <n v="5"/>
    <n v="88.149999999999991"/>
    <d v="2020-11-14T00:00:00"/>
    <d v="1899-12-30T15:27:00"/>
    <s v="Cash"/>
    <s v="No"/>
    <s v="List"/>
  </r>
  <r>
    <s v="146-09-5432"/>
    <x v="0"/>
    <x v="0"/>
    <s v="Member"/>
    <s v="Male"/>
    <s v="Food and beverages"/>
    <n v="35.04"/>
    <n v="9"/>
    <n v="315.36"/>
    <d v="2020-11-14T00:00:00"/>
    <d v="1899-12-30T19:17:00"/>
    <s v="Ewallet"/>
    <s v="No"/>
    <s v="Impulsive"/>
  </r>
  <r>
    <s v="498-41-1961"/>
    <x v="2"/>
    <x v="2"/>
    <s v="Normal"/>
    <s v="Male"/>
    <s v="Health and beauty"/>
    <n v="66.680000000000007"/>
    <n v="5"/>
    <n v="333.40000000000003"/>
    <d v="2020-11-15T00:00:00"/>
    <d v="1899-12-30T18:01:00"/>
    <s v="Cash"/>
    <s v="No"/>
    <s v="List"/>
  </r>
  <r>
    <s v="210-57-1719"/>
    <x v="2"/>
    <x v="2"/>
    <s v="Normal"/>
    <s v="Female"/>
    <s v="Health and beauty"/>
    <n v="58.24"/>
    <n v="9"/>
    <n v="524.16"/>
    <d v="2020-11-15T00:00:00"/>
    <d v="1899-12-30T12:34:00"/>
    <s v="Cash"/>
    <s v="Yes"/>
    <s v="Impulsive"/>
  </r>
  <r>
    <s v="430-02-3888"/>
    <x v="2"/>
    <x v="2"/>
    <s v="Normal"/>
    <s v="Male"/>
    <s v="Electronic accessories"/>
    <n v="46.02"/>
    <n v="6"/>
    <n v="276.12"/>
    <d v="2020-11-15T00:00:00"/>
    <d v="1899-12-30T15:55:00"/>
    <s v="Cash"/>
    <s v="No"/>
    <s v="Impulsive"/>
  </r>
  <r>
    <s v="163-56-7055"/>
    <x v="1"/>
    <x v="1"/>
    <s v="Member"/>
    <s v="Male"/>
    <s v="Fashion accessories"/>
    <n v="48.71"/>
    <n v="1"/>
    <n v="48.71"/>
    <d v="2020-11-16T00:00:00"/>
    <d v="1899-12-30T19:20:00"/>
    <s v="Cash"/>
    <s v="No"/>
    <s v="Product Specific"/>
  </r>
  <r>
    <s v="563-91-7120"/>
    <x v="0"/>
    <x v="0"/>
    <s v="Normal"/>
    <s v="Female"/>
    <s v="Fashion accessories"/>
    <n v="61.77"/>
    <n v="5"/>
    <n v="308.85000000000002"/>
    <d v="2020-11-16T00:00:00"/>
    <d v="1899-12-30T13:21:00"/>
    <s v="Cash"/>
    <s v="No"/>
    <s v="List"/>
  </r>
  <r>
    <s v="740-11-5257"/>
    <x v="1"/>
    <x v="1"/>
    <s v="Normal"/>
    <s v="Male"/>
    <s v="Electronic accessories"/>
    <n v="24.74"/>
    <n v="10"/>
    <n v="247.39999999999998"/>
    <d v="2020-11-16T00:00:00"/>
    <d v="1899-12-30T16:44:00"/>
    <s v="Cash"/>
    <s v="No"/>
    <s v="Impulsive"/>
  </r>
  <r>
    <s v="105-10-6182"/>
    <x v="0"/>
    <x v="0"/>
    <s v="Member"/>
    <s v="Male"/>
    <s v="Fashion accessories"/>
    <n v="21.48"/>
    <n v="2"/>
    <n v="42.96"/>
    <d v="2020-11-16T00:00:00"/>
    <d v="1899-12-30T12:22:00"/>
    <s v="Ewallet"/>
    <s v="No"/>
    <s v="List"/>
  </r>
  <r>
    <s v="660-29-7083"/>
    <x v="1"/>
    <x v="1"/>
    <s v="Normal"/>
    <s v="Male"/>
    <s v="Electronic accessories"/>
    <n v="55.87"/>
    <n v="10"/>
    <n v="558.69999999999993"/>
    <d v="2020-11-16T00:00:00"/>
    <d v="1899-12-30T15:01:00"/>
    <s v="Cash"/>
    <s v="No"/>
    <s v="Impulsive"/>
  </r>
  <r>
    <s v="448-34-8700"/>
    <x v="2"/>
    <x v="2"/>
    <s v="Member"/>
    <s v="Male"/>
    <s v="Home and lifestyle"/>
    <n v="36.909999999999997"/>
    <n v="7"/>
    <n v="258.37"/>
    <d v="2020-11-16T00:00:00"/>
    <d v="1899-12-30T13:51:00"/>
    <s v="Ewallet"/>
    <s v="No"/>
    <s v="Impulsive"/>
  </r>
  <r>
    <s v="151-16-1484"/>
    <x v="0"/>
    <x v="0"/>
    <s v="Member"/>
    <s v="Male"/>
    <s v="Electronic accessories"/>
    <n v="32.25"/>
    <n v="4"/>
    <n v="129"/>
    <d v="2020-11-17T00:00:00"/>
    <d v="1899-12-30T12:38:00"/>
    <s v="Ewallet"/>
    <s v="No"/>
    <s v="List"/>
  </r>
  <r>
    <s v="699-14-3026"/>
    <x v="1"/>
    <x v="1"/>
    <s v="Normal"/>
    <s v="Male"/>
    <s v="Electronic accessories"/>
    <n v="85.39"/>
    <n v="7"/>
    <n v="597.73"/>
    <d v="2020-11-18T00:00:00"/>
    <d v="1899-12-30T18:30:00"/>
    <s v="Ewallet"/>
    <s v="No"/>
    <s v="Impulsive"/>
  </r>
  <r>
    <s v="139-52-2867"/>
    <x v="1"/>
    <x v="1"/>
    <s v="Normal"/>
    <s v="Female"/>
    <s v="Fashion accessories"/>
    <n v="22.51"/>
    <n v="7"/>
    <n v="157.57000000000002"/>
    <d v="2020-11-18T00:00:00"/>
    <d v="1899-12-30T10:50:00"/>
    <s v="Credit card"/>
    <s v="No"/>
    <s v="Impulsive"/>
  </r>
  <r>
    <s v="442-44-6497"/>
    <x v="1"/>
    <x v="1"/>
    <s v="Member"/>
    <s v="Male"/>
    <s v="Home and lifestyle"/>
    <n v="55.57"/>
    <n v="3"/>
    <n v="166.71"/>
    <d v="2020-11-18T00:00:00"/>
    <d v="1899-12-30T11:42:00"/>
    <s v="Credit card"/>
    <s v="No"/>
    <s v="List"/>
  </r>
  <r>
    <s v="783-09-1637"/>
    <x v="2"/>
    <x v="2"/>
    <s v="Normal"/>
    <s v="Female"/>
    <s v="Sports and travel"/>
    <n v="67.430000000000007"/>
    <n v="5"/>
    <n v="337.15000000000003"/>
    <d v="2020-11-19T00:00:00"/>
    <d v="1899-12-30T18:13:00"/>
    <s v="Ewallet"/>
    <s v="No"/>
    <s v="List"/>
  </r>
  <r>
    <s v="556-41-6224"/>
    <x v="1"/>
    <x v="1"/>
    <s v="Normal"/>
    <s v="Male"/>
    <s v="Health and beauty"/>
    <n v="33.64"/>
    <n v="8"/>
    <n v="269.12"/>
    <d v="2020-11-19T00:00:00"/>
    <d v="1899-12-30T17:10:00"/>
    <s v="Credit card"/>
    <s v="No"/>
    <s v="Impulsive"/>
  </r>
  <r>
    <s v="460-35-4390"/>
    <x v="0"/>
    <x v="0"/>
    <s v="Normal"/>
    <s v="Male"/>
    <s v="Home and lifestyle"/>
    <n v="30.68"/>
    <n v="3"/>
    <n v="92.039999999999992"/>
    <d v="2020-11-20T00:00:00"/>
    <d v="1899-12-30T11:00:00"/>
    <s v="Ewallet"/>
    <s v="No"/>
    <s v="List"/>
  </r>
  <r>
    <s v="776-68-1096"/>
    <x v="2"/>
    <x v="2"/>
    <s v="Normal"/>
    <s v="Male"/>
    <s v="Home and lifestyle"/>
    <n v="44.12"/>
    <n v="3"/>
    <n v="132.35999999999999"/>
    <d v="2020-11-20T00:00:00"/>
    <d v="1899-12-30T13:45:00"/>
    <s v="Credit card"/>
    <s v="No"/>
    <s v="List"/>
  </r>
  <r>
    <s v="550-84-8664"/>
    <x v="0"/>
    <x v="0"/>
    <s v="Normal"/>
    <s v="Male"/>
    <s v="Sports and travel"/>
    <n v="85.91"/>
    <n v="5"/>
    <n v="429.54999999999995"/>
    <d v="2020-11-21T00:00:00"/>
    <d v="1899-12-30T14:33:00"/>
    <s v="Credit card"/>
    <s v="No"/>
    <s v="List"/>
  </r>
  <r>
    <s v="852-62-7105"/>
    <x v="2"/>
    <x v="2"/>
    <s v="Normal"/>
    <s v="Female"/>
    <s v="Fashion accessories"/>
    <n v="83.25"/>
    <n v="10"/>
    <n v="832.5"/>
    <d v="2020-11-22T00:00:00"/>
    <d v="1899-12-30T11:25:00"/>
    <s v="Credit card"/>
    <s v="No"/>
    <s v="Impulsive"/>
  </r>
  <r>
    <s v="413-20-6708"/>
    <x v="1"/>
    <x v="1"/>
    <s v="Member"/>
    <s v="Female"/>
    <s v="Fashion accessories"/>
    <n v="51.47"/>
    <n v="1"/>
    <n v="51.47"/>
    <d v="2020-11-24T00:00:00"/>
    <d v="1899-12-30T15:52:00"/>
    <s v="Ewallet"/>
    <s v="No"/>
    <s v="Product Specific"/>
  </r>
  <r>
    <s v="343-87-0864"/>
    <x v="1"/>
    <x v="1"/>
    <s v="Member"/>
    <s v="Male"/>
    <s v="Health and beauty"/>
    <n v="75.88"/>
    <n v="1"/>
    <n v="75.88"/>
    <d v="2020-11-25T00:00:00"/>
    <d v="1899-12-30T10:30:00"/>
    <s v="Credit card"/>
    <s v="No"/>
    <s v="Product Specific"/>
  </r>
  <r>
    <s v="305-03-2383"/>
    <x v="0"/>
    <x v="0"/>
    <s v="Normal"/>
    <s v="Female"/>
    <s v="Food and beverages"/>
    <n v="67.099999999999994"/>
    <n v="3"/>
    <n v="201.29999999999998"/>
    <d v="2020-11-25T00:00:00"/>
    <d v="1899-12-30T10:36:00"/>
    <s v="Cash"/>
    <s v="No"/>
    <s v="List"/>
  </r>
  <r>
    <s v="452-04-8808"/>
    <x v="2"/>
    <x v="2"/>
    <s v="Normal"/>
    <s v="Male"/>
    <s v="Electronic accessories"/>
    <n v="87.08"/>
    <n v="7"/>
    <n v="609.55999999999995"/>
    <d v="2020-11-25T00:00:00"/>
    <d v="1899-12-30T15:17:00"/>
    <s v="Cash"/>
    <s v="No"/>
    <s v="Impulsive"/>
  </r>
  <r>
    <s v="842-40-8179"/>
    <x v="2"/>
    <x v="2"/>
    <s v="Member"/>
    <s v="Female"/>
    <s v="Food and beverages"/>
    <n v="77.2"/>
    <n v="10"/>
    <n v="772"/>
    <d v="2020-11-26T00:00:00"/>
    <d v="1899-12-30T10:38:00"/>
    <s v="Credit card"/>
    <s v="No"/>
    <s v="Impulsive"/>
  </r>
  <r>
    <s v="316-68-6352"/>
    <x v="0"/>
    <x v="0"/>
    <s v="Member"/>
    <s v="Female"/>
    <s v="Food and beverages"/>
    <n v="36.36"/>
    <n v="2"/>
    <n v="72.72"/>
    <d v="2020-11-27T00:00:00"/>
    <d v="1899-12-30T10:00:00"/>
    <s v="Cash"/>
    <s v="No"/>
    <s v="List"/>
  </r>
  <r>
    <s v="870-76-1733"/>
    <x v="0"/>
    <x v="0"/>
    <s v="Member"/>
    <s v="Female"/>
    <s v="Food and beverages"/>
    <n v="14.23"/>
    <n v="5"/>
    <n v="71.150000000000006"/>
    <d v="2020-11-27T00:00:00"/>
    <d v="1899-12-30T10:08:00"/>
    <s v="Credit card"/>
    <s v="No"/>
    <s v="List"/>
  </r>
  <r>
    <s v="308-47-4913"/>
    <x v="0"/>
    <x v="0"/>
    <s v="Member"/>
    <s v="Female"/>
    <s v="Sports and travel"/>
    <n v="52.26"/>
    <n v="10"/>
    <n v="522.6"/>
    <d v="2020-11-27T00:00:00"/>
    <d v="1899-12-30T12:45:00"/>
    <s v="Credit card"/>
    <s v="No"/>
    <s v="Impulsive"/>
  </r>
  <r>
    <s v="760-90-2357"/>
    <x v="0"/>
    <x v="0"/>
    <s v="Member"/>
    <s v="Male"/>
    <s v="Electronic accessories"/>
    <n v="74.510000000000005"/>
    <n v="6"/>
    <n v="447.06000000000006"/>
    <d v="2020-11-27T00:00:00"/>
    <d v="1899-12-30T15:08:00"/>
    <s v="Ewallet"/>
    <s v="No"/>
    <s v="Impulsive"/>
  </r>
  <r>
    <s v="471-06-8611"/>
    <x v="1"/>
    <x v="1"/>
    <s v="Normal"/>
    <s v="Female"/>
    <s v="Food and beverages"/>
    <n v="52.42"/>
    <n v="1"/>
    <n v="52.42"/>
    <d v="2020-11-28T00:00:00"/>
    <d v="1899-12-30T10:22:00"/>
    <s v="Credit card"/>
    <s v="No"/>
    <s v="Product Specific"/>
  </r>
  <r>
    <s v="316-66-3011"/>
    <x v="0"/>
    <x v="0"/>
    <s v="Member"/>
    <s v="Female"/>
    <s v="Food and beverages"/>
    <n v="47.63"/>
    <n v="9"/>
    <n v="428.67"/>
    <d v="2020-11-29T00:00:00"/>
    <d v="1899-12-30T12:35:00"/>
    <s v="Cash"/>
    <s v="No"/>
    <s v="Impulsive"/>
  </r>
  <r>
    <s v="448-81-5016"/>
    <x v="0"/>
    <x v="0"/>
    <s v="Normal"/>
    <s v="Male"/>
    <s v="Health and beauty"/>
    <n v="59.77"/>
    <n v="2"/>
    <n v="119.54"/>
    <d v="2020-11-30T00:00:00"/>
    <d v="1899-12-30T12:01:00"/>
    <s v="Credit card"/>
    <s v="No"/>
    <s v="List"/>
  </r>
  <r>
    <s v="546-80-2899"/>
    <x v="0"/>
    <x v="0"/>
    <s v="Member"/>
    <s v="Male"/>
    <s v="Home and lifestyle"/>
    <n v="37.69"/>
    <n v="2"/>
    <n v="75.38"/>
    <d v="2020-11-30T00:00:00"/>
    <d v="1899-12-30T15:29:00"/>
    <s v="Ewallet"/>
    <s v="No"/>
    <s v="List"/>
  </r>
  <r>
    <s v="745-74-0715"/>
    <x v="0"/>
    <x v="0"/>
    <s v="Normal"/>
    <s v="Male"/>
    <s v="Electronic accessories"/>
    <n v="58.03"/>
    <n v="2"/>
    <n v="116.06"/>
    <d v="2020-12-01T00:00:00"/>
    <d v="1899-12-30T20:46:00"/>
    <s v="Ewallet"/>
    <s v="No"/>
    <s v="List"/>
  </r>
  <r>
    <s v="715-20-1673"/>
    <x v="2"/>
    <x v="2"/>
    <s v="Normal"/>
    <s v="Male"/>
    <s v="Electronic accessories"/>
    <n v="28.38"/>
    <n v="5"/>
    <n v="141.9"/>
    <d v="2020-12-02T00:00:00"/>
    <d v="1899-12-30T20:57:00"/>
    <s v="Cash"/>
    <s v="No"/>
    <s v="List"/>
  </r>
  <r>
    <s v="545-07-8534"/>
    <x v="1"/>
    <x v="1"/>
    <s v="Normal"/>
    <s v="Female"/>
    <s v="Health and beauty"/>
    <n v="58.32"/>
    <n v="2"/>
    <n v="116.64"/>
    <d v="2020-12-02T00:00:00"/>
    <d v="1899-12-30T12:42:00"/>
    <s v="Ewallet"/>
    <s v="Yes"/>
    <s v="List"/>
  </r>
  <r>
    <s v="849-09-3807"/>
    <x v="0"/>
    <x v="0"/>
    <s v="Member"/>
    <s v="Female"/>
    <s v="Fashion accessories"/>
    <n v="88.34"/>
    <n v="7"/>
    <n v="618.38"/>
    <d v="2020-12-03T00:00:00"/>
    <d v="1899-12-30T13:28:00"/>
    <s v="Cash"/>
    <s v="No"/>
    <s v="Impulsive"/>
  </r>
  <r>
    <s v="782-95-9291"/>
    <x v="0"/>
    <x v="0"/>
    <s v="Member"/>
    <s v="Male"/>
    <s v="Food and beverages"/>
    <n v="92.29"/>
    <n v="5"/>
    <n v="461.45000000000005"/>
    <d v="2020-12-04T00:00:00"/>
    <d v="1899-12-30T15:55:00"/>
    <s v="Credit card"/>
    <s v="No"/>
    <s v="List"/>
  </r>
  <r>
    <s v="704-11-6354"/>
    <x v="0"/>
    <x v="0"/>
    <s v="Member"/>
    <s v="Male"/>
    <s v="Home and lifestyle"/>
    <n v="58.9"/>
    <n v="8"/>
    <n v="471.2"/>
    <d v="2020-12-04T00:00:00"/>
    <d v="1899-12-30T11:23:00"/>
    <s v="Cash"/>
    <s v="No"/>
    <s v="Impulsive"/>
  </r>
  <r>
    <s v="393-65-2792"/>
    <x v="1"/>
    <x v="1"/>
    <s v="Normal"/>
    <s v="Male"/>
    <s v="Food and beverages"/>
    <n v="89.48"/>
    <n v="10"/>
    <n v="894.80000000000007"/>
    <d v="2020-12-05T00:00:00"/>
    <d v="1899-12-30T12:46:00"/>
    <s v="Credit card"/>
    <s v="No"/>
    <s v="Impulsive"/>
  </r>
  <r>
    <s v="643-38-7867"/>
    <x v="0"/>
    <x v="0"/>
    <s v="Normal"/>
    <s v="Male"/>
    <s v="Home and lifestyle"/>
    <n v="97.94"/>
    <n v="1"/>
    <n v="97.94"/>
    <d v="2020-12-05T00:00:00"/>
    <d v="1899-12-30T11:44:00"/>
    <s v="Ewallet"/>
    <s v="No"/>
    <s v="Product Specific"/>
  </r>
  <r>
    <s v="214-30-2776"/>
    <x v="2"/>
    <x v="2"/>
    <s v="Member"/>
    <s v="Female"/>
    <s v="Electronic accessories"/>
    <n v="34.49"/>
    <n v="5"/>
    <n v="172.45000000000002"/>
    <d v="2020-12-05T00:00:00"/>
    <d v="1899-12-30T19:44:00"/>
    <s v="Credit card"/>
    <s v="No"/>
    <s v="List"/>
  </r>
  <r>
    <s v="183-56-6882"/>
    <x v="1"/>
    <x v="1"/>
    <s v="Member"/>
    <s v="Female"/>
    <s v="Food and beverages"/>
    <n v="99.42"/>
    <n v="4"/>
    <n v="397.68"/>
    <d v="2020-12-07T00:00:00"/>
    <d v="1899-12-30T10:42:00"/>
    <s v="Ewallet"/>
    <s v="No"/>
    <s v="List"/>
  </r>
  <r>
    <s v="881-41-7302"/>
    <x v="1"/>
    <x v="1"/>
    <s v="Normal"/>
    <s v="Female"/>
    <s v="Fashion accessories"/>
    <n v="64.989999999999995"/>
    <n v="1"/>
    <n v="64.989999999999995"/>
    <d v="2020-12-07T00:00:00"/>
    <d v="1899-12-30T10:06:00"/>
    <s v="Credit card"/>
    <s v="No"/>
    <s v="Product Specific"/>
  </r>
  <r>
    <s v="279-74-2924"/>
    <x v="2"/>
    <x v="2"/>
    <s v="Member"/>
    <s v="Male"/>
    <s v="Electronic accessories"/>
    <n v="72.17"/>
    <n v="1"/>
    <n v="72.17"/>
    <d v="2020-12-08T00:00:00"/>
    <d v="1899-12-30T19:40:00"/>
    <s v="Cash"/>
    <s v="No"/>
    <s v="Product Specific"/>
  </r>
  <r>
    <s v="834-83-1826"/>
    <x v="2"/>
    <x v="2"/>
    <s v="Member"/>
    <s v="Female"/>
    <s v="Home and lifestyle"/>
    <n v="82.04"/>
    <n v="5"/>
    <n v="410.20000000000005"/>
    <d v="2020-12-08T00:00:00"/>
    <d v="1899-12-30T17:16:00"/>
    <s v="Credit card"/>
    <s v="No"/>
    <s v="List"/>
  </r>
  <r>
    <s v="678-79-0726"/>
    <x v="1"/>
    <x v="1"/>
    <s v="Member"/>
    <s v="Female"/>
    <s v="Sports and travel"/>
    <n v="90.63"/>
    <n v="9"/>
    <n v="815.67"/>
    <d v="2020-12-08T00:00:00"/>
    <d v="1899-12-30T15:28:00"/>
    <s v="Cash"/>
    <s v="No"/>
    <s v="Impulsive"/>
  </r>
  <r>
    <s v="437-58-8131"/>
    <x v="2"/>
    <x v="2"/>
    <s v="Normal"/>
    <s v="Female"/>
    <s v="Fashion accessories"/>
    <n v="73.52"/>
    <n v="2"/>
    <n v="147.04"/>
    <d v="2020-12-09T00:00:00"/>
    <d v="1899-12-30T13:41:00"/>
    <s v="Ewallet"/>
    <s v="No"/>
    <s v="List"/>
  </r>
  <r>
    <s v="512-91-0811"/>
    <x v="1"/>
    <x v="1"/>
    <s v="Normal"/>
    <s v="Male"/>
    <s v="Health and beauty"/>
    <n v="89.75"/>
    <n v="1"/>
    <n v="89.75"/>
    <d v="2020-12-10T00:00:00"/>
    <d v="1899-12-30T20:05:00"/>
    <s v="Credit card"/>
    <s v="No"/>
    <s v="Product Specific"/>
  </r>
  <r>
    <s v="749-24-1565"/>
    <x v="0"/>
    <x v="0"/>
    <s v="Normal"/>
    <s v="Female"/>
    <s v="Health and beauty"/>
    <n v="23.03"/>
    <n v="9"/>
    <n v="207.27"/>
    <d v="2020-12-10T00:00:00"/>
    <d v="1899-12-30T12:02:00"/>
    <s v="Ewallet"/>
    <s v="Yes"/>
    <s v="Impulsive"/>
  </r>
  <r>
    <s v="346-84-3103"/>
    <x v="2"/>
    <x v="2"/>
    <s v="Member"/>
    <s v="Female"/>
    <s v="Electronic accessories"/>
    <n v="13.22"/>
    <n v="5"/>
    <n v="66.100000000000009"/>
    <d v="2020-12-10T00:00:00"/>
    <d v="1899-12-30T19:26:00"/>
    <s v="Cash"/>
    <s v="No"/>
    <s v="List"/>
  </r>
  <r>
    <s v="857-67-9057"/>
    <x v="2"/>
    <x v="2"/>
    <s v="Normal"/>
    <s v="Male"/>
    <s v="Electronic accessories"/>
    <n v="22.95"/>
    <n v="10"/>
    <n v="229.5"/>
    <d v="2020-12-10T00:00:00"/>
    <d v="1899-12-30T19:20:00"/>
    <s v="Ewallet"/>
    <s v="No"/>
    <s v="Impulsive"/>
  </r>
  <r>
    <s v="134-75-2619"/>
    <x v="0"/>
    <x v="0"/>
    <s v="Member"/>
    <s v="Male"/>
    <s v="Electronic accessories"/>
    <n v="19.32"/>
    <n v="7"/>
    <n v="135.24"/>
    <d v="2020-12-10T00:00:00"/>
    <d v="1899-12-30T18:51:00"/>
    <s v="Cash"/>
    <s v="No"/>
    <s v="Impulsive"/>
  </r>
  <r>
    <s v="433-75-6987"/>
    <x v="2"/>
    <x v="2"/>
    <s v="Member"/>
    <s v="Female"/>
    <s v="Health and beauty"/>
    <n v="55.97"/>
    <n v="7"/>
    <n v="391.78999999999996"/>
    <d v="2020-12-11T00:00:00"/>
    <d v="1899-12-30T19:06:00"/>
    <s v="Ewallet"/>
    <s v="Yes"/>
    <s v="Impulsive"/>
  </r>
  <r>
    <s v="401-09-4232"/>
    <x v="1"/>
    <x v="1"/>
    <s v="Member"/>
    <s v="Male"/>
    <s v="Home and lifestyle"/>
    <n v="86.69"/>
    <n v="5"/>
    <n v="433.45"/>
    <d v="2020-12-11T00:00:00"/>
    <d v="1899-12-30T18:38:00"/>
    <s v="Ewallet"/>
    <s v="No"/>
    <s v="List"/>
  </r>
  <r>
    <s v="793-10-3222"/>
    <x v="2"/>
    <x v="2"/>
    <s v="Member"/>
    <s v="Female"/>
    <s v="Health and beauty"/>
    <n v="41.06"/>
    <n v="6"/>
    <n v="246.36"/>
    <d v="2020-12-12T00:00:00"/>
    <d v="1899-12-30T13:30:00"/>
    <s v="Credit card"/>
    <s v="Yes"/>
    <s v="Impulsive"/>
  </r>
  <r>
    <s v="503-07-0930"/>
    <x v="1"/>
    <x v="1"/>
    <s v="Member"/>
    <s v="Male"/>
    <s v="Sports and travel"/>
    <n v="58.39"/>
    <n v="7"/>
    <n v="408.73"/>
    <d v="2020-12-12T00:00:00"/>
    <d v="1899-12-30T19:49:00"/>
    <s v="Credit card"/>
    <s v="No"/>
    <s v="Impulsive"/>
  </r>
  <r>
    <s v="319-74-2561"/>
    <x v="0"/>
    <x v="0"/>
    <s v="Member"/>
    <s v="Female"/>
    <s v="Electronic accessories"/>
    <n v="94.64"/>
    <n v="3"/>
    <n v="283.92"/>
    <d v="2020-12-13T00:00:00"/>
    <d v="1899-12-30T16:55:00"/>
    <s v="Cash"/>
    <s v="No"/>
    <s v="List"/>
  </r>
  <r>
    <s v="845-51-0542"/>
    <x v="2"/>
    <x v="2"/>
    <s v="Member"/>
    <s v="Male"/>
    <s v="Food and beverages"/>
    <n v="46.55"/>
    <n v="9"/>
    <n v="418.95"/>
    <d v="2020-12-13T00:00:00"/>
    <d v="1899-12-30T15:34:00"/>
    <s v="Ewallet"/>
    <s v="No"/>
    <s v="Impulsive"/>
  </r>
  <r>
    <s v="605-72-4132"/>
    <x v="1"/>
    <x v="1"/>
    <s v="Normal"/>
    <s v="Female"/>
    <s v="Food and beverages"/>
    <n v="94.47"/>
    <n v="8"/>
    <n v="755.76"/>
    <d v="2020-12-13T00:00:00"/>
    <d v="1899-12-30T15:12:00"/>
    <s v="Cash"/>
    <s v="No"/>
    <s v="Impulsive"/>
  </r>
  <r>
    <s v="470-32-9057"/>
    <x v="0"/>
    <x v="0"/>
    <s v="Member"/>
    <s v="Male"/>
    <s v="Food and beverages"/>
    <n v="51.34"/>
    <n v="5"/>
    <n v="256.70000000000005"/>
    <d v="2020-12-13T00:00:00"/>
    <d v="1899-12-30T15:31:00"/>
    <s v="Credit card"/>
    <s v="No"/>
    <s v="List"/>
  </r>
  <r>
    <s v="278-97-7759"/>
    <x v="0"/>
    <x v="0"/>
    <s v="Member"/>
    <s v="Female"/>
    <s v="Electronic accessories"/>
    <n v="62.48"/>
    <n v="1"/>
    <n v="62.48"/>
    <d v="2020-12-14T00:00:00"/>
    <d v="1899-12-30T20:29:00"/>
    <s v="Cash"/>
    <s v="No"/>
    <s v="Product Specific"/>
  </r>
  <r>
    <s v="451-28-5717"/>
    <x v="1"/>
    <x v="1"/>
    <s v="Member"/>
    <s v="Female"/>
    <s v="Home and lifestyle"/>
    <n v="83.17"/>
    <n v="6"/>
    <n v="499.02"/>
    <d v="2020-12-14T00:00:00"/>
    <d v="1899-12-30T11:23:00"/>
    <s v="Cash"/>
    <s v="No"/>
    <s v="Impulsive"/>
  </r>
  <r>
    <s v="574-31-8277"/>
    <x v="2"/>
    <x v="2"/>
    <s v="Member"/>
    <s v="Male"/>
    <s v="Fashion accessories"/>
    <n v="33.630000000000003"/>
    <n v="1"/>
    <n v="33.630000000000003"/>
    <d v="2020-12-15T00:00:00"/>
    <d v="1899-12-30T19:55:00"/>
    <s v="Cash"/>
    <s v="No"/>
    <s v="Product Specific"/>
  </r>
  <r>
    <s v="256-58-3609"/>
    <x v="1"/>
    <x v="1"/>
    <s v="Member"/>
    <s v="Male"/>
    <s v="Fashion accessories"/>
    <n v="91.98"/>
    <n v="1"/>
    <n v="91.98"/>
    <d v="2020-12-15T00:00:00"/>
    <d v="1899-12-30T15:29:00"/>
    <s v="Cash"/>
    <s v="No"/>
    <s v="Product Specific"/>
  </r>
  <r>
    <s v="730-50-9884"/>
    <x v="1"/>
    <x v="1"/>
    <s v="Normal"/>
    <s v="Female"/>
    <s v="Sports and travel"/>
    <n v="83.06"/>
    <n v="7"/>
    <n v="581.42000000000007"/>
    <d v="2020-12-16T00:00:00"/>
    <d v="1899-12-30T14:31:00"/>
    <s v="Ewallet"/>
    <s v="No"/>
    <s v="Impulsive"/>
  </r>
  <r>
    <s v="842-29-4695"/>
    <x v="1"/>
    <x v="1"/>
    <s v="Member"/>
    <s v="Male"/>
    <s v="Sports and travel"/>
    <n v="17.14"/>
    <n v="7"/>
    <n v="119.98"/>
    <d v="2020-12-17T00:00:00"/>
    <d v="1899-12-30T12:07:00"/>
    <s v="Credit card"/>
    <s v="No"/>
    <s v="Impulsive"/>
  </r>
  <r>
    <s v="109-86-4363"/>
    <x v="2"/>
    <x v="2"/>
    <s v="Member"/>
    <s v="Female"/>
    <s v="Sports and travel"/>
    <n v="60.08"/>
    <n v="7"/>
    <n v="420.56"/>
    <d v="2020-12-17T00:00:00"/>
    <d v="1899-12-30T11:36:00"/>
    <s v="Credit card"/>
    <s v="No"/>
    <s v="Impulsive"/>
  </r>
  <r>
    <s v="837-55-7229"/>
    <x v="2"/>
    <x v="2"/>
    <s v="Normal"/>
    <s v="Female"/>
    <s v="Fashion accessories"/>
    <n v="47.44"/>
    <n v="1"/>
    <n v="47.44"/>
    <d v="2020-12-18T00:00:00"/>
    <d v="1899-12-30T18:19:00"/>
    <s v="Credit card"/>
    <s v="No"/>
    <s v="Product Specific"/>
  </r>
  <r>
    <s v="664-14-2882"/>
    <x v="1"/>
    <x v="1"/>
    <s v="Member"/>
    <s v="Female"/>
    <s v="Home and lifestyle"/>
    <n v="10.53"/>
    <n v="5"/>
    <n v="52.65"/>
    <d v="2020-12-18T00:00:00"/>
    <d v="1899-12-30T14:43:00"/>
    <s v="Credit card"/>
    <s v="No"/>
    <s v="List"/>
  </r>
  <r>
    <s v="850-41-9669"/>
    <x v="0"/>
    <x v="0"/>
    <s v="Normal"/>
    <s v="Female"/>
    <s v="Electronic accessories"/>
    <n v="75.06"/>
    <n v="9"/>
    <n v="675.54"/>
    <d v="2020-12-19T00:00:00"/>
    <d v="1899-12-30T13:25:00"/>
    <s v="Ewallet"/>
    <s v="No"/>
    <s v="Impulsive"/>
  </r>
  <r>
    <s v="655-07-2265"/>
    <x v="0"/>
    <x v="0"/>
    <s v="Normal"/>
    <s v="Male"/>
    <s v="Electronic accessories"/>
    <n v="78.31"/>
    <n v="3"/>
    <n v="234.93"/>
    <d v="2020-12-19T00:00:00"/>
    <d v="1899-12-30T16:38:00"/>
    <s v="Ewallet"/>
    <s v="No"/>
    <s v="List"/>
  </r>
  <r>
    <s v="433-08-7822"/>
    <x v="1"/>
    <x v="1"/>
    <s v="Normal"/>
    <s v="Female"/>
    <s v="Health and beauty"/>
    <n v="78.89"/>
    <n v="7"/>
    <n v="552.23"/>
    <d v="2020-12-19T00:00:00"/>
    <d v="1899-12-30T19:48:00"/>
    <s v="Ewallet"/>
    <s v="Yes"/>
    <s v="Impulsive"/>
  </r>
  <r>
    <s v="210-67-5886"/>
    <x v="1"/>
    <x v="1"/>
    <s v="Member"/>
    <s v="Female"/>
    <s v="Health and beauty"/>
    <n v="98.21"/>
    <n v="3"/>
    <n v="294.63"/>
    <d v="2020-12-20T00:00:00"/>
    <d v="1899-12-30T10:41:00"/>
    <s v="Credit card"/>
    <s v="Yes"/>
    <s v="List"/>
  </r>
  <r>
    <s v="743-04-1105"/>
    <x v="2"/>
    <x v="2"/>
    <s v="Member"/>
    <s v="Male"/>
    <s v="Health and beauty"/>
    <n v="97.22"/>
    <n v="9"/>
    <n v="874.98"/>
    <d v="2020-12-20T00:00:00"/>
    <d v="1899-12-30T14:43:00"/>
    <s v="Ewallet"/>
    <s v="No"/>
    <s v="Impulsive"/>
  </r>
  <r>
    <s v="875-46-5808"/>
    <x v="2"/>
    <x v="2"/>
    <s v="Member"/>
    <s v="Male"/>
    <s v="Health and beauty"/>
    <n v="25.9"/>
    <n v="10"/>
    <n v="259"/>
    <d v="2020-12-20T00:00:00"/>
    <d v="1899-12-30T14:51:00"/>
    <s v="Ewallet"/>
    <s v="No"/>
    <s v="Impulsive"/>
  </r>
  <r>
    <s v="421-95-9805"/>
    <x v="0"/>
    <x v="0"/>
    <s v="Normal"/>
    <s v="Female"/>
    <s v="Electronic accessories"/>
    <n v="28.96"/>
    <n v="1"/>
    <n v="28.96"/>
    <d v="2020-12-20T00:00:00"/>
    <d v="1899-12-30T10:18:00"/>
    <s v="Credit card"/>
    <s v="No"/>
    <s v="Product Specific"/>
  </r>
  <r>
    <s v="273-84-2164"/>
    <x v="1"/>
    <x v="1"/>
    <s v="Member"/>
    <s v="Male"/>
    <s v="Electronic accessories"/>
    <n v="12.05"/>
    <n v="5"/>
    <n v="60.25"/>
    <d v="2020-12-20T00:00:00"/>
    <d v="1899-12-30T15:53:00"/>
    <s v="Ewallet"/>
    <s v="No"/>
    <s v="List"/>
  </r>
  <r>
    <s v="699-88-1972"/>
    <x v="2"/>
    <x v="2"/>
    <s v="Normal"/>
    <s v="Male"/>
    <s v="Health and beauty"/>
    <n v="99.16"/>
    <n v="8"/>
    <n v="793.28"/>
    <d v="2020-12-20T00:00:00"/>
    <d v="1899-12-30T17:47:00"/>
    <s v="Credit card"/>
    <s v="No"/>
    <s v="Impulsive"/>
  </r>
  <r>
    <s v="411-77-0180"/>
    <x v="0"/>
    <x v="0"/>
    <s v="Member"/>
    <s v="Male"/>
    <s v="Electronic accessories"/>
    <n v="72.2"/>
    <n v="7"/>
    <n v="505.40000000000003"/>
    <d v="2020-12-21T00:00:00"/>
    <d v="1899-12-30T20:14:00"/>
    <s v="Ewallet"/>
    <s v="No"/>
    <s v="Impulsive"/>
  </r>
  <r>
    <s v="612-36-5536"/>
    <x v="0"/>
    <x v="0"/>
    <s v="Member"/>
    <s v="Male"/>
    <s v="Food and beverages"/>
    <n v="80.959999999999994"/>
    <n v="8"/>
    <n v="647.67999999999995"/>
    <d v="2020-12-21T00:00:00"/>
    <d v="1899-12-30T11:12:00"/>
    <s v="Credit card"/>
    <s v="No"/>
    <s v="Impulsive"/>
  </r>
  <r>
    <s v="786-94-2700"/>
    <x v="0"/>
    <x v="0"/>
    <s v="Member"/>
    <s v="Male"/>
    <s v="Food and beverages"/>
    <n v="80.62"/>
    <n v="6"/>
    <n v="483.72"/>
    <d v="2020-12-21T00:00:00"/>
    <d v="1899-12-30T20:18:00"/>
    <s v="Cash"/>
    <s v="No"/>
    <s v="Impulsive"/>
  </r>
  <r>
    <s v="737-88-5876"/>
    <x v="0"/>
    <x v="0"/>
    <s v="Member"/>
    <s v="Male"/>
    <s v="Home and lifestyle"/>
    <n v="23.29"/>
    <n v="4"/>
    <n v="93.16"/>
    <d v="2020-12-21T00:00:00"/>
    <d v="1899-12-30T11:52:00"/>
    <s v="Credit card"/>
    <s v="No"/>
    <s v="List"/>
  </r>
  <r>
    <s v="687-15-1097"/>
    <x v="1"/>
    <x v="1"/>
    <s v="Member"/>
    <s v="Female"/>
    <s v="Health and beauty"/>
    <n v="21.12"/>
    <n v="2"/>
    <n v="42.24"/>
    <d v="2020-12-22T00:00:00"/>
    <d v="1899-12-30T19:17:00"/>
    <s v="Cash"/>
    <s v="Yes"/>
    <s v="List"/>
  </r>
  <r>
    <s v="390-31-6381"/>
    <x v="1"/>
    <x v="1"/>
    <s v="Normal"/>
    <s v="Male"/>
    <s v="Food and beverages"/>
    <n v="27.22"/>
    <n v="3"/>
    <n v="81.66"/>
    <d v="2020-12-22T00:00:00"/>
    <d v="1899-12-30T12:37:00"/>
    <s v="Cash"/>
    <s v="No"/>
    <s v="List"/>
  </r>
  <r>
    <s v="345-68-9016"/>
    <x v="1"/>
    <x v="1"/>
    <s v="Member"/>
    <s v="Female"/>
    <s v="Sports and travel"/>
    <n v="31.67"/>
    <n v="8"/>
    <n v="253.36"/>
    <d v="2020-12-22T00:00:00"/>
    <d v="1899-12-30T16:19:00"/>
    <s v="Credit card"/>
    <s v="No"/>
    <s v="Impulsive"/>
  </r>
  <r>
    <s v="702-83-5291"/>
    <x v="1"/>
    <x v="1"/>
    <s v="Member"/>
    <s v="Male"/>
    <s v="Fashion accessories"/>
    <n v="99.82"/>
    <n v="9"/>
    <n v="898.37999999999988"/>
    <d v="2020-12-22T00:00:00"/>
    <d v="1899-12-30T10:43:00"/>
    <s v="Cash"/>
    <s v="No"/>
    <s v="Impulsive"/>
  </r>
  <r>
    <s v="443-82-0585"/>
    <x v="0"/>
    <x v="0"/>
    <s v="Member"/>
    <s v="Female"/>
    <s v="Health and beauty"/>
    <n v="77.680000000000007"/>
    <n v="4"/>
    <n v="310.72000000000003"/>
    <d v="2020-12-23T00:00:00"/>
    <d v="1899-12-30T19:54:00"/>
    <s v="Cash"/>
    <s v="Yes"/>
    <s v="List"/>
  </r>
  <r>
    <s v="169-52-4504"/>
    <x v="0"/>
    <x v="0"/>
    <s v="Normal"/>
    <s v="Female"/>
    <s v="Electronic accessories"/>
    <n v="15.69"/>
    <n v="3"/>
    <n v="47.07"/>
    <d v="2020-12-23T00:00:00"/>
    <d v="1899-12-30T14:13:00"/>
    <s v="Credit card"/>
    <s v="No"/>
    <s v="List"/>
  </r>
  <r>
    <s v="558-60-5016"/>
    <x v="0"/>
    <x v="0"/>
    <s v="Normal"/>
    <s v="Female"/>
    <s v="Home and lifestyle"/>
    <n v="33.299999999999997"/>
    <n v="9"/>
    <n v="299.7"/>
    <d v="2020-12-23T00:00:00"/>
    <d v="1899-12-30T15:27:00"/>
    <s v="Ewallet"/>
    <s v="No"/>
    <s v="Impulsive"/>
  </r>
  <r>
    <s v="394-43-4238"/>
    <x v="2"/>
    <x v="2"/>
    <s v="Member"/>
    <s v="Male"/>
    <s v="Home and lifestyle"/>
    <n v="17.77"/>
    <n v="5"/>
    <n v="88.85"/>
    <d v="2020-12-24T00:00:00"/>
    <d v="1899-12-30T12:42:00"/>
    <s v="Credit card"/>
    <s v="No"/>
    <s v="List"/>
  </r>
  <r>
    <s v="372-94-8041"/>
    <x v="0"/>
    <x v="0"/>
    <s v="Normal"/>
    <s v="Male"/>
    <s v="Health and beauty"/>
    <n v="15.26"/>
    <n v="6"/>
    <n v="91.56"/>
    <d v="2020-12-24T00:00:00"/>
    <d v="1899-12-30T18:03:00"/>
    <s v="Ewallet"/>
    <s v="No"/>
    <s v="Impulsive"/>
  </r>
  <r>
    <s v="320-49-6392"/>
    <x v="1"/>
    <x v="1"/>
    <s v="Normal"/>
    <s v="Female"/>
    <s v="Electronic accessories"/>
    <n v="30.24"/>
    <n v="1"/>
    <n v="30.24"/>
    <d v="2020-12-24T00:00:00"/>
    <d v="1899-12-30T15:44:00"/>
    <s v="Cash"/>
    <s v="No"/>
    <s v="Product Specific"/>
  </r>
  <r>
    <s v="554-53-3790"/>
    <x v="2"/>
    <x v="2"/>
    <s v="Normal"/>
    <s v="Male"/>
    <s v="Sports and travel"/>
    <n v="37.020000000000003"/>
    <n v="6"/>
    <n v="222.12"/>
    <d v="2020-12-24T00:00:00"/>
    <d v="1899-12-30T18:33:00"/>
    <s v="Cash"/>
    <s v="No"/>
    <s v="Impulsive"/>
  </r>
  <r>
    <s v="875-31-8302"/>
    <x v="2"/>
    <x v="2"/>
    <s v="Normal"/>
    <s v="Male"/>
    <s v="Sports and travel"/>
    <n v="93.38"/>
    <n v="1"/>
    <n v="93.38"/>
    <d v="2020-12-24T00:00:00"/>
    <d v="1899-12-30T13:07:00"/>
    <s v="Cash"/>
    <s v="No"/>
    <s v="Product Specific"/>
  </r>
  <r>
    <s v="246-55-6923"/>
    <x v="1"/>
    <x v="1"/>
    <s v="Member"/>
    <s v="Female"/>
    <s v="Home and lifestyle"/>
    <n v="35.79"/>
    <n v="9"/>
    <n v="322.11"/>
    <d v="2020-12-24T00:00:00"/>
    <d v="1899-12-30T15:06:00"/>
    <s v="Credit card"/>
    <s v="No"/>
    <s v="Impulsive"/>
  </r>
  <r>
    <s v="549-59-1358"/>
    <x v="0"/>
    <x v="0"/>
    <s v="Member"/>
    <s v="Male"/>
    <s v="Sports and travel"/>
    <n v="88.63"/>
    <n v="3"/>
    <n v="265.89"/>
    <d v="2020-12-25T00:00:00"/>
    <d v="1899-12-30T17:36:00"/>
    <s v="Ewallet"/>
    <s v="No"/>
    <s v="List"/>
  </r>
  <r>
    <s v="257-60-7754"/>
    <x v="0"/>
    <x v="0"/>
    <s v="Normal"/>
    <s v="Female"/>
    <s v="Electronic accessories"/>
    <n v="50.23"/>
    <n v="4"/>
    <n v="200.92"/>
    <d v="2020-12-26T00:00:00"/>
    <d v="1899-12-30T17:12:00"/>
    <s v="Cash"/>
    <s v="No"/>
    <s v="List"/>
  </r>
  <r>
    <s v="354-39-5160"/>
    <x v="0"/>
    <x v="0"/>
    <s v="Member"/>
    <s v="Female"/>
    <s v="Home and lifestyle"/>
    <n v="34.42"/>
    <n v="6"/>
    <n v="206.52"/>
    <d v="2020-12-27T00:00:00"/>
    <d v="1899-12-30T15:39:00"/>
    <s v="Cash"/>
    <s v="No"/>
    <s v="Impulsive"/>
  </r>
  <r>
    <s v="537-72-0426"/>
    <x v="1"/>
    <x v="1"/>
    <s v="Member"/>
    <s v="Male"/>
    <s v="Fashion accessories"/>
    <n v="70.989999999999995"/>
    <n v="10"/>
    <n v="709.9"/>
    <d v="2020-12-27T00:00:00"/>
    <d v="1899-12-30T16:28:00"/>
    <s v="Cash"/>
    <s v="No"/>
    <s v="Impulsive"/>
  </r>
  <r>
    <s v="650-98-6268"/>
    <x v="2"/>
    <x v="2"/>
    <s v="Member"/>
    <s v="Female"/>
    <s v="Food and beverages"/>
    <n v="20.87"/>
    <n v="3"/>
    <n v="62.61"/>
    <d v="2020-12-27T00:00:00"/>
    <d v="1899-12-30T13:53:00"/>
    <s v="Credit card"/>
    <s v="No"/>
    <s v="List"/>
  </r>
  <r>
    <s v="521-18-7827"/>
    <x v="1"/>
    <x v="1"/>
    <s v="Member"/>
    <s v="Male"/>
    <s v="Home and lifestyle"/>
    <n v="39.39"/>
    <n v="5"/>
    <n v="196.95"/>
    <d v="2020-12-27T00:00:00"/>
    <d v="1899-12-30T20:46:00"/>
    <s v="Credit card"/>
    <s v="No"/>
    <s v="List"/>
  </r>
  <r>
    <s v="756-49-0168"/>
    <x v="0"/>
    <x v="0"/>
    <s v="Member"/>
    <s v="Male"/>
    <s v="Fashion accessories"/>
    <n v="19.7"/>
    <n v="1"/>
    <n v="19.7"/>
    <d v="2020-12-27T00:00:00"/>
    <d v="1899-12-30T11:39:00"/>
    <s v="Ewallet"/>
    <s v="No"/>
    <s v="Product Specific"/>
  </r>
  <r>
    <s v="576-31-4774"/>
    <x v="2"/>
    <x v="2"/>
    <s v="Normal"/>
    <s v="Female"/>
    <s v="Health and beauty"/>
    <n v="73.41"/>
    <n v="3"/>
    <n v="220.23"/>
    <d v="2020-12-28T00:00:00"/>
    <d v="1899-12-30T13:10:00"/>
    <s v="Ewallet"/>
    <s v="Yes"/>
    <s v="List"/>
  </r>
  <r>
    <s v="731-14-2199"/>
    <x v="0"/>
    <x v="0"/>
    <s v="Member"/>
    <s v="Female"/>
    <s v="Home and lifestyle"/>
    <n v="35.54"/>
    <n v="10"/>
    <n v="355.4"/>
    <d v="2020-12-29T00:00:00"/>
    <d v="1899-12-30T13:34:00"/>
    <s v="Ewallet"/>
    <s v="No"/>
    <s v="Impulsive"/>
  </r>
  <r>
    <s v="649-11-3678"/>
    <x v="1"/>
    <x v="1"/>
    <s v="Normal"/>
    <s v="Female"/>
    <s v="Food and beverages"/>
    <n v="22.93"/>
    <n v="9"/>
    <n v="206.37"/>
    <d v="2020-12-29T00:00:00"/>
    <d v="1899-12-30T20:26:00"/>
    <s v="Cash"/>
    <s v="No"/>
    <s v="Impulsive"/>
  </r>
  <r>
    <s v="123-35-4896"/>
    <x v="1"/>
    <x v="1"/>
    <s v="Normal"/>
    <s v="Female"/>
    <s v="Sports and travel"/>
    <n v="46.66"/>
    <n v="9"/>
    <n v="419.93999999999994"/>
    <d v="2020-12-29T00:00:00"/>
    <d v="1899-12-30T19:11:00"/>
    <s v="Ewallet"/>
    <s v="No"/>
    <s v="Impulsive"/>
  </r>
  <r>
    <s v="641-96-3695"/>
    <x v="1"/>
    <x v="1"/>
    <s v="Member"/>
    <s v="Female"/>
    <s v="Fashion accessories"/>
    <n v="43.46"/>
    <n v="6"/>
    <n v="260.76"/>
    <d v="2020-12-29T00:00:00"/>
    <d v="1899-12-30T17:55:00"/>
    <s v="Ewallet"/>
    <s v="No"/>
    <s v="Impulsive"/>
  </r>
  <r>
    <s v="400-80-4065"/>
    <x v="1"/>
    <x v="1"/>
    <s v="Member"/>
    <s v="Male"/>
    <s v="Health and beauty"/>
    <n v="68.55"/>
    <n v="4"/>
    <n v="274.2"/>
    <d v="2020-12-29T00:00:00"/>
    <d v="1899-12-30T20:21:00"/>
    <s v="Credit card"/>
    <s v="No"/>
    <s v="List"/>
  </r>
  <r>
    <s v="409-33-9708"/>
    <x v="0"/>
    <x v="0"/>
    <s v="Normal"/>
    <s v="Female"/>
    <s v="Fashion accessories"/>
    <n v="98.48"/>
    <n v="2"/>
    <n v="196.96"/>
    <d v="2020-12-29T00:00:00"/>
    <d v="1899-12-30T10:12:00"/>
    <s v="Ewallet"/>
    <s v="No"/>
    <s v="List"/>
  </r>
  <r>
    <s v="616-24-2851"/>
    <x v="2"/>
    <x v="2"/>
    <s v="Member"/>
    <s v="Female"/>
    <s v="Fashion accessories"/>
    <n v="17.87"/>
    <n v="4"/>
    <n v="71.48"/>
    <d v="2020-12-30T00:00:00"/>
    <d v="1899-12-30T14:42:00"/>
    <s v="Ewallet"/>
    <s v="No"/>
    <s v="List"/>
  </r>
  <r>
    <s v="891-01-7034"/>
    <x v="2"/>
    <x v="2"/>
    <s v="Normal"/>
    <s v="Female"/>
    <s v="Electronic accessories"/>
    <n v="74.709999999999994"/>
    <n v="6"/>
    <n v="448.26"/>
    <d v="2020-12-30T00:00:00"/>
    <d v="1899-12-30T19:07:00"/>
    <s v="Cash"/>
    <s v="No"/>
    <s v="Impulsive"/>
  </r>
  <r>
    <s v="499-27-7781"/>
    <x v="2"/>
    <x v="2"/>
    <s v="Normal"/>
    <s v="Female"/>
    <s v="Food and beverages"/>
    <n v="53.21"/>
    <n v="8"/>
    <n v="425.68"/>
    <d v="2020-12-30T00:00:00"/>
    <d v="1899-12-30T16:45:00"/>
    <s v="Ewallet"/>
    <s v="No"/>
    <s v="Impuls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7D5FB-6387-427D-8C87-5CDDFEC5493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8:R62" firstHeaderRow="1" firstDataRow="1" firstDataCol="1"/>
  <pivotFields count="14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5" showAll="0"/>
    <pivotField dataField="1" showAll="0"/>
    <pivotField numFmtId="165" showAll="0"/>
    <pivotField numFmtId="14" showAll="0"/>
    <pivotField numFmtId="20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7" baseField="0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259DF-CABE-46C7-A194-FDD3988DE6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3:R47" firstHeaderRow="1" firstDataRow="1" firstDataCol="1"/>
  <pivotFields count="14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4" showAll="0"/>
    <pivotField numFmtId="20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" fld="8" subtotal="average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zoomScale="85" zoomScaleNormal="85" workbookViewId="0">
      <selection activeCell="T62" sqref="T62"/>
    </sheetView>
  </sheetViews>
  <sheetFormatPr defaultRowHeight="14.4" x14ac:dyDescent="0.3"/>
  <cols>
    <col min="1" max="1" width="11.44140625" bestFit="1" customWidth="1"/>
    <col min="3" max="3" width="10.44140625" bestFit="1" customWidth="1"/>
    <col min="4" max="4" width="14.109375" bestFit="1" customWidth="1"/>
    <col min="6" max="6" width="20.44140625" bestFit="1" customWidth="1"/>
    <col min="7" max="7" width="9.6640625" style="14" bestFit="1" customWidth="1"/>
    <col min="8" max="8" width="8.77734375" bestFit="1" customWidth="1"/>
    <col min="10" max="10" width="10.88671875" customWidth="1"/>
    <col min="11" max="11" width="6.21875" customWidth="1"/>
    <col min="12" max="12" width="10.5546875" bestFit="1" customWidth="1"/>
    <col min="14" max="14" width="14.109375" bestFit="1" customWidth="1"/>
    <col min="17" max="17" width="13.44140625" bestFit="1" customWidth="1"/>
    <col min="18" max="18" width="15.77734375" bestFit="1" customWidth="1"/>
    <col min="19" max="19" width="11.109375" bestFit="1" customWidth="1"/>
    <col min="20" max="20" width="12.21875" customWidth="1"/>
  </cols>
  <sheetData>
    <row r="1" spans="1:19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3" t="s">
        <v>6</v>
      </c>
      <c r="H1" s="19" t="s">
        <v>7</v>
      </c>
      <c r="I1" s="19" t="s">
        <v>1033</v>
      </c>
      <c r="J1" s="19" t="s">
        <v>8</v>
      </c>
      <c r="K1" s="19" t="s">
        <v>9</v>
      </c>
      <c r="L1" s="19" t="s">
        <v>10</v>
      </c>
      <c r="M1" s="7" t="s">
        <v>1030</v>
      </c>
      <c r="N1" s="7" t="s">
        <v>1031</v>
      </c>
      <c r="Q1" s="3" t="s">
        <v>1034</v>
      </c>
      <c r="R1" s="15">
        <f>SUM(I2:I1001)</f>
        <v>307587.38000000006</v>
      </c>
      <c r="S1" s="7" t="s">
        <v>1036</v>
      </c>
    </row>
    <row r="2" spans="1:19" ht="15" thickBot="1" x14ac:dyDescent="0.35">
      <c r="A2" t="s">
        <v>295</v>
      </c>
      <c r="B2" t="s">
        <v>12</v>
      </c>
      <c r="C2" t="s">
        <v>13</v>
      </c>
      <c r="D2" t="s">
        <v>14</v>
      </c>
      <c r="E2" t="s">
        <v>15</v>
      </c>
      <c r="F2" t="s">
        <v>30</v>
      </c>
      <c r="G2" s="14">
        <v>98.4</v>
      </c>
      <c r="H2">
        <v>7</v>
      </c>
      <c r="I2" s="14">
        <f>G2*H2</f>
        <v>688.80000000000007</v>
      </c>
      <c r="J2" s="1">
        <v>43831</v>
      </c>
      <c r="K2" s="2">
        <v>0.52986111111111112</v>
      </c>
      <c r="L2" t="s">
        <v>27</v>
      </c>
      <c r="M2" t="str">
        <f>IF(E2="Female",IF(F2="Health and beauty","Yes","No"),IF(E2="Male","No"))</f>
        <v>No</v>
      </c>
      <c r="N2" t="str">
        <f>IF(H2=1,"Product Specific",IF(H2&gt;5,"Impulsive","List"))</f>
        <v>Impulsive</v>
      </c>
      <c r="Q2" s="4" t="s">
        <v>1032</v>
      </c>
      <c r="R2" s="11">
        <v>2.5000000000000001E-2</v>
      </c>
    </row>
    <row r="3" spans="1:19" ht="15" thickBot="1" x14ac:dyDescent="0.35">
      <c r="A3" t="s">
        <v>591</v>
      </c>
      <c r="B3" t="s">
        <v>19</v>
      </c>
      <c r="C3" t="s">
        <v>20</v>
      </c>
      <c r="D3" t="s">
        <v>21</v>
      </c>
      <c r="E3" t="s">
        <v>25</v>
      </c>
      <c r="F3" t="s">
        <v>38</v>
      </c>
      <c r="G3" s="14">
        <v>89.2</v>
      </c>
      <c r="H3">
        <v>10</v>
      </c>
      <c r="I3" s="14">
        <f t="shared" ref="I3:I66" si="0">G3*H3</f>
        <v>892</v>
      </c>
      <c r="J3" s="1">
        <v>43831</v>
      </c>
      <c r="K3" s="2">
        <v>0.65416666666666667</v>
      </c>
      <c r="L3" t="s">
        <v>27</v>
      </c>
      <c r="M3" t="str">
        <f>IF(E3="Female",IF(F3="Health and beauty","Yes","No"),IF(E3="Male","No"))</f>
        <v>No</v>
      </c>
      <c r="N3" t="str">
        <f>IF(H3=1,"Product Specific",IF(H3&gt;5,"Impulsive","List"))</f>
        <v>Impulsive</v>
      </c>
      <c r="Q3" s="5" t="s">
        <v>1035</v>
      </c>
      <c r="R3" s="15">
        <f>R1+R1*R2</f>
        <v>315277.06450000004</v>
      </c>
      <c r="S3" s="7" t="s">
        <v>1037</v>
      </c>
    </row>
    <row r="4" spans="1:19" x14ac:dyDescent="0.3">
      <c r="A4" t="s">
        <v>834</v>
      </c>
      <c r="B4" t="s">
        <v>36</v>
      </c>
      <c r="C4" t="s">
        <v>37</v>
      </c>
      <c r="D4" t="s">
        <v>14</v>
      </c>
      <c r="E4" t="s">
        <v>15</v>
      </c>
      <c r="F4" t="s">
        <v>22</v>
      </c>
      <c r="G4" s="14">
        <v>75.59</v>
      </c>
      <c r="H4">
        <v>9</v>
      </c>
      <c r="I4" s="14">
        <f t="shared" si="0"/>
        <v>680.31000000000006</v>
      </c>
      <c r="J4" s="1">
        <v>43831</v>
      </c>
      <c r="K4" s="2">
        <v>0.46666666666666662</v>
      </c>
      <c r="L4" t="s">
        <v>23</v>
      </c>
      <c r="M4" t="str">
        <f>IF(E4="Female",IF(F4="Health and beauty","Yes","No"),IF(E4="Male","No"))</f>
        <v>No</v>
      </c>
      <c r="N4" t="str">
        <f>IF(H4=1,"Product Specific",IF(H4&gt;5,"Impulsive","List"))</f>
        <v>Impulsive</v>
      </c>
    </row>
    <row r="5" spans="1:19" x14ac:dyDescent="0.3">
      <c r="A5" t="s">
        <v>258</v>
      </c>
      <c r="B5" t="s">
        <v>36</v>
      </c>
      <c r="C5" t="s">
        <v>37</v>
      </c>
      <c r="D5" t="s">
        <v>14</v>
      </c>
      <c r="E5" t="s">
        <v>15</v>
      </c>
      <c r="F5" t="s">
        <v>22</v>
      </c>
      <c r="G5" s="14">
        <v>90.7</v>
      </c>
      <c r="H5">
        <v>6</v>
      </c>
      <c r="I5" s="14">
        <f t="shared" si="0"/>
        <v>544.20000000000005</v>
      </c>
      <c r="J5" s="1">
        <v>43832</v>
      </c>
      <c r="K5" s="2">
        <v>0.45277777777777778</v>
      </c>
      <c r="L5" t="s">
        <v>23</v>
      </c>
      <c r="M5" t="str">
        <f>IF(E5="Female",IF(F5="Health and beauty","Yes","No"),IF(E5="Male","No"))</f>
        <v>No</v>
      </c>
      <c r="N5" t="str">
        <f>IF(H5=1,"Product Specific",IF(H5&gt;5,"Impulsive","List"))</f>
        <v>Impulsive</v>
      </c>
    </row>
    <row r="6" spans="1:19" x14ac:dyDescent="0.3">
      <c r="A6" t="s">
        <v>533</v>
      </c>
      <c r="B6" t="s">
        <v>36</v>
      </c>
      <c r="C6" t="s">
        <v>37</v>
      </c>
      <c r="D6" t="s">
        <v>21</v>
      </c>
      <c r="E6" t="s">
        <v>15</v>
      </c>
      <c r="F6" t="s">
        <v>30</v>
      </c>
      <c r="G6" s="14">
        <v>93.31</v>
      </c>
      <c r="H6">
        <v>2</v>
      </c>
      <c r="I6" s="14">
        <f t="shared" si="0"/>
        <v>186.62</v>
      </c>
      <c r="J6" s="1">
        <v>43832</v>
      </c>
      <c r="K6" s="2">
        <v>0.74513888888888891</v>
      </c>
      <c r="L6" t="s">
        <v>23</v>
      </c>
      <c r="M6" t="str">
        <f>IF(E6="Female",IF(F6="Health and beauty","Yes","No"),IF(E6="Male","No"))</f>
        <v>No</v>
      </c>
      <c r="N6" t="str">
        <f>IF(H6=1,"Product Specific",IF(H6&gt;5,"Impulsive","List"))</f>
        <v>List</v>
      </c>
      <c r="Q6" s="16">
        <f>$R$1+$R$1*R6</f>
        <v>310663.25380000006</v>
      </c>
      <c r="R6" s="12">
        <v>0.01</v>
      </c>
      <c r="S6" s="6" t="s">
        <v>1038</v>
      </c>
    </row>
    <row r="7" spans="1:19" x14ac:dyDescent="0.3">
      <c r="A7" t="s">
        <v>861</v>
      </c>
      <c r="B7" t="s">
        <v>36</v>
      </c>
      <c r="C7" t="s">
        <v>37</v>
      </c>
      <c r="D7" t="s">
        <v>21</v>
      </c>
      <c r="E7" t="s">
        <v>25</v>
      </c>
      <c r="F7" t="s">
        <v>16</v>
      </c>
      <c r="G7" s="14">
        <v>62.57</v>
      </c>
      <c r="H7">
        <v>4</v>
      </c>
      <c r="I7" s="14">
        <f t="shared" si="0"/>
        <v>250.28</v>
      </c>
      <c r="J7" s="1">
        <v>43832</v>
      </c>
      <c r="K7" s="2">
        <v>0.77569444444444446</v>
      </c>
      <c r="L7" t="s">
        <v>23</v>
      </c>
      <c r="M7" t="str">
        <f>IF(E7="Female",IF(F7="Health and beauty","Yes","No"),IF(E7="Male","No"))</f>
        <v>No</v>
      </c>
      <c r="N7" t="str">
        <f>IF(H7=1,"Product Specific",IF(H7&gt;5,"Impulsive","List"))</f>
        <v>List</v>
      </c>
      <c r="Q7" s="16">
        <f>$R$1+$R$1*R7</f>
        <v>312201.19070000004</v>
      </c>
      <c r="R7" s="12">
        <v>1.4999999999999999E-2</v>
      </c>
    </row>
    <row r="8" spans="1:19" x14ac:dyDescent="0.3">
      <c r="A8" t="s">
        <v>613</v>
      </c>
      <c r="B8" t="s">
        <v>36</v>
      </c>
      <c r="C8" t="s">
        <v>37</v>
      </c>
      <c r="D8" t="s">
        <v>14</v>
      </c>
      <c r="E8" t="s">
        <v>15</v>
      </c>
      <c r="F8" t="s">
        <v>40</v>
      </c>
      <c r="G8" s="14">
        <v>18.079999999999998</v>
      </c>
      <c r="H8">
        <v>4</v>
      </c>
      <c r="I8" s="14">
        <f t="shared" si="0"/>
        <v>72.319999999999993</v>
      </c>
      <c r="J8" s="1">
        <v>43834</v>
      </c>
      <c r="K8" s="2">
        <v>0.75208333333333333</v>
      </c>
      <c r="L8" t="s">
        <v>27</v>
      </c>
      <c r="M8" t="str">
        <f>IF(E8="Female",IF(F8="Health and beauty","Yes","No"),IF(E8="Male","No"))</f>
        <v>No</v>
      </c>
      <c r="N8" t="str">
        <f>IF(H8=1,"Product Specific",IF(H8&gt;5,"Impulsive","List"))</f>
        <v>List</v>
      </c>
      <c r="Q8" s="16">
        <f>$R$1+$R$1*R8</f>
        <v>313739.12760000007</v>
      </c>
      <c r="R8" s="12">
        <v>0.02</v>
      </c>
    </row>
    <row r="9" spans="1:19" x14ac:dyDescent="0.3">
      <c r="A9" t="s">
        <v>660</v>
      </c>
      <c r="B9" t="s">
        <v>12</v>
      </c>
      <c r="C9" t="s">
        <v>13</v>
      </c>
      <c r="D9" t="s">
        <v>21</v>
      </c>
      <c r="E9" t="s">
        <v>25</v>
      </c>
      <c r="F9" t="s">
        <v>30</v>
      </c>
      <c r="G9" s="14">
        <v>64.19</v>
      </c>
      <c r="H9">
        <v>10</v>
      </c>
      <c r="I9" s="14">
        <f t="shared" si="0"/>
        <v>641.9</v>
      </c>
      <c r="J9" s="1">
        <v>43835</v>
      </c>
      <c r="K9" s="2">
        <v>0.58888888888888891</v>
      </c>
      <c r="L9" t="s">
        <v>27</v>
      </c>
      <c r="M9" t="str">
        <f>IF(E9="Female",IF(F9="Health and beauty","Yes","No"),IF(E9="Male","No"))</f>
        <v>No</v>
      </c>
      <c r="N9" t="str">
        <f>IF(H9=1,"Product Specific",IF(H9&gt;5,"Impulsive","List"))</f>
        <v>Impulsive</v>
      </c>
      <c r="Q9" s="16">
        <f>$R$1+$R$1*R9</f>
        <v>315277.06450000004</v>
      </c>
      <c r="R9" s="12">
        <v>2.5000000000000001E-2</v>
      </c>
    </row>
    <row r="10" spans="1:19" x14ac:dyDescent="0.3">
      <c r="A10" t="s">
        <v>232</v>
      </c>
      <c r="B10" t="s">
        <v>19</v>
      </c>
      <c r="C10" t="s">
        <v>20</v>
      </c>
      <c r="D10" t="s">
        <v>21</v>
      </c>
      <c r="E10" t="s">
        <v>25</v>
      </c>
      <c r="F10" t="s">
        <v>22</v>
      </c>
      <c r="G10" s="14">
        <v>61.41</v>
      </c>
      <c r="H10">
        <v>7</v>
      </c>
      <c r="I10" s="14">
        <f t="shared" si="0"/>
        <v>429.87</v>
      </c>
      <c r="J10" s="1">
        <v>43836</v>
      </c>
      <c r="K10" s="2">
        <v>0.41805555555555557</v>
      </c>
      <c r="L10" t="s">
        <v>23</v>
      </c>
      <c r="M10" t="str">
        <f>IF(E10="Female",IF(F10="Health and beauty","Yes","No"),IF(E10="Male","No"))</f>
        <v>No</v>
      </c>
      <c r="N10" t="str">
        <f>IF(H10=1,"Product Specific",IF(H10&gt;5,"Impulsive","List"))</f>
        <v>Impulsive</v>
      </c>
      <c r="Q10" s="16">
        <f>$R$1+$R$1*R10</f>
        <v>316815.00140000007</v>
      </c>
      <c r="R10" s="12">
        <v>0.03</v>
      </c>
    </row>
    <row r="11" spans="1:19" x14ac:dyDescent="0.3">
      <c r="A11" t="s">
        <v>728</v>
      </c>
      <c r="B11" t="s">
        <v>12</v>
      </c>
      <c r="C11" t="s">
        <v>13</v>
      </c>
      <c r="D11" t="s">
        <v>14</v>
      </c>
      <c r="E11" t="s">
        <v>25</v>
      </c>
      <c r="F11" t="s">
        <v>22</v>
      </c>
      <c r="G11" s="14">
        <v>69.58</v>
      </c>
      <c r="H11">
        <v>9</v>
      </c>
      <c r="I11" s="14">
        <f t="shared" si="0"/>
        <v>626.22</v>
      </c>
      <c r="J11" s="1">
        <v>43836</v>
      </c>
      <c r="K11" s="2">
        <v>0.81805555555555554</v>
      </c>
      <c r="L11" t="s">
        <v>27</v>
      </c>
      <c r="M11" t="str">
        <f>IF(E11="Female",IF(F11="Health and beauty","Yes","No"),IF(E11="Male","No"))</f>
        <v>No</v>
      </c>
      <c r="N11" t="str">
        <f>IF(H11=1,"Product Specific",IF(H11&gt;5,"Impulsive","List"))</f>
        <v>Impulsive</v>
      </c>
      <c r="Q11" s="16">
        <f>$R$1+$R$1*R11</f>
        <v>318352.93830000004</v>
      </c>
      <c r="R11" s="12">
        <v>3.5000000000000003E-2</v>
      </c>
    </row>
    <row r="12" spans="1:19" x14ac:dyDescent="0.3">
      <c r="A12" t="s">
        <v>411</v>
      </c>
      <c r="B12" t="s">
        <v>19</v>
      </c>
      <c r="C12" t="s">
        <v>20</v>
      </c>
      <c r="D12" t="s">
        <v>21</v>
      </c>
      <c r="E12" t="s">
        <v>15</v>
      </c>
      <c r="F12" t="s">
        <v>22</v>
      </c>
      <c r="G12" s="14">
        <v>26.61</v>
      </c>
      <c r="H12">
        <v>2</v>
      </c>
      <c r="I12" s="14">
        <f t="shared" si="0"/>
        <v>53.22</v>
      </c>
      <c r="J12" s="1">
        <v>43837</v>
      </c>
      <c r="K12" s="2">
        <v>0.60763888888888895</v>
      </c>
      <c r="L12" t="s">
        <v>23</v>
      </c>
      <c r="M12" t="str">
        <f>IF(E12="Female",IF(F12="Health and beauty","Yes","No"),IF(E12="Male","No"))</f>
        <v>No</v>
      </c>
      <c r="N12" t="str">
        <f>IF(H12=1,"Product Specific",IF(H12&gt;5,"Impulsive","List"))</f>
        <v>List</v>
      </c>
      <c r="Q12" s="16">
        <f>$R$1+$R$1*R12</f>
        <v>319890.87520000007</v>
      </c>
      <c r="R12" s="12">
        <v>0.04</v>
      </c>
    </row>
    <row r="13" spans="1:19" x14ac:dyDescent="0.3">
      <c r="A13" t="s">
        <v>59</v>
      </c>
      <c r="B13" t="s">
        <v>12</v>
      </c>
      <c r="C13" t="s">
        <v>13</v>
      </c>
      <c r="D13" t="s">
        <v>21</v>
      </c>
      <c r="E13" t="s">
        <v>25</v>
      </c>
      <c r="F13" t="s">
        <v>16</v>
      </c>
      <c r="G13" s="14">
        <v>24.89</v>
      </c>
      <c r="H13">
        <v>9</v>
      </c>
      <c r="I13" s="14">
        <f t="shared" si="0"/>
        <v>224.01</v>
      </c>
      <c r="J13" s="1">
        <v>43838</v>
      </c>
      <c r="K13" s="2">
        <v>0.65</v>
      </c>
      <c r="L13" t="s">
        <v>23</v>
      </c>
      <c r="M13" t="str">
        <f>IF(E13="Female",IF(F13="Health and beauty","Yes","No"),IF(E13="Male","No"))</f>
        <v>No</v>
      </c>
      <c r="N13" t="str">
        <f>IF(H13=1,"Product Specific",IF(H13&gt;5,"Impulsive","List"))</f>
        <v>Impulsive</v>
      </c>
      <c r="Q13" s="16">
        <f>$R$1+$R$1*R13</f>
        <v>321428.81210000004</v>
      </c>
      <c r="R13" s="12">
        <v>4.4999999999999998E-2</v>
      </c>
    </row>
    <row r="14" spans="1:19" x14ac:dyDescent="0.3">
      <c r="A14" t="s">
        <v>257</v>
      </c>
      <c r="B14" t="s">
        <v>19</v>
      </c>
      <c r="C14" t="s">
        <v>20</v>
      </c>
      <c r="D14" t="s">
        <v>14</v>
      </c>
      <c r="E14" t="s">
        <v>25</v>
      </c>
      <c r="F14" t="s">
        <v>22</v>
      </c>
      <c r="G14" s="14">
        <v>37.06</v>
      </c>
      <c r="H14">
        <v>4</v>
      </c>
      <c r="I14" s="14">
        <f t="shared" si="0"/>
        <v>148.24</v>
      </c>
      <c r="J14" s="1">
        <v>43838</v>
      </c>
      <c r="K14" s="2">
        <v>0.68333333333333324</v>
      </c>
      <c r="L14" t="s">
        <v>17</v>
      </c>
      <c r="M14" t="str">
        <f>IF(E14="Female",IF(F14="Health and beauty","Yes","No"),IF(E14="Male","No"))</f>
        <v>No</v>
      </c>
      <c r="N14" t="str">
        <f>IF(H14=1,"Product Specific",IF(H14&gt;5,"Impulsive","List"))</f>
        <v>List</v>
      </c>
      <c r="Q14" s="17">
        <f>$R$1+$R$1*R14</f>
        <v>322966.74900000007</v>
      </c>
      <c r="R14" s="18">
        <v>0.05</v>
      </c>
    </row>
    <row r="15" spans="1:19" x14ac:dyDescent="0.3">
      <c r="A15" t="s">
        <v>422</v>
      </c>
      <c r="B15" t="s">
        <v>12</v>
      </c>
      <c r="C15" t="s">
        <v>13</v>
      </c>
      <c r="D15" t="s">
        <v>14</v>
      </c>
      <c r="E15" t="s">
        <v>25</v>
      </c>
      <c r="F15" t="s">
        <v>22</v>
      </c>
      <c r="G15" s="14">
        <v>76.819999999999993</v>
      </c>
      <c r="H15">
        <v>1</v>
      </c>
      <c r="I15" s="14">
        <f t="shared" si="0"/>
        <v>76.819999999999993</v>
      </c>
      <c r="J15" s="1">
        <v>43838</v>
      </c>
      <c r="K15" s="2">
        <v>0.76874999999999993</v>
      </c>
      <c r="L15" t="s">
        <v>17</v>
      </c>
      <c r="M15" t="str">
        <f>IF(E15="Female",IF(F15="Health and beauty","Yes","No"),IF(E15="Male","No"))</f>
        <v>No</v>
      </c>
      <c r="N15" t="str">
        <f>IF(H15=1,"Product Specific",IF(H15&gt;5,"Impulsive","List"))</f>
        <v>Product Specific</v>
      </c>
    </row>
    <row r="16" spans="1:19" x14ac:dyDescent="0.3">
      <c r="A16" t="s">
        <v>267</v>
      </c>
      <c r="B16" t="s">
        <v>19</v>
      </c>
      <c r="C16" t="s">
        <v>20</v>
      </c>
      <c r="D16" t="s">
        <v>14</v>
      </c>
      <c r="E16" t="s">
        <v>15</v>
      </c>
      <c r="F16" t="s">
        <v>40</v>
      </c>
      <c r="G16" s="14">
        <v>44.22</v>
      </c>
      <c r="H16">
        <v>5</v>
      </c>
      <c r="I16" s="14">
        <f t="shared" si="0"/>
        <v>221.1</v>
      </c>
      <c r="J16" s="1">
        <v>43839</v>
      </c>
      <c r="K16" s="2">
        <v>0.71319444444444446</v>
      </c>
      <c r="L16" t="s">
        <v>27</v>
      </c>
      <c r="M16" t="str">
        <f>IF(E16="Female",IF(F16="Health and beauty","Yes","No"),IF(E16="Male","No"))</f>
        <v>No</v>
      </c>
      <c r="N16" t="str">
        <f>IF(H16=1,"Product Specific",IF(H16&gt;5,"Impulsive","List"))</f>
        <v>List</v>
      </c>
    </row>
    <row r="17" spans="1:19" x14ac:dyDescent="0.3">
      <c r="A17" t="s">
        <v>561</v>
      </c>
      <c r="B17" t="s">
        <v>12</v>
      </c>
      <c r="C17" t="s">
        <v>13</v>
      </c>
      <c r="D17" t="s">
        <v>14</v>
      </c>
      <c r="E17" t="s">
        <v>25</v>
      </c>
      <c r="F17" t="s">
        <v>40</v>
      </c>
      <c r="G17" s="14">
        <v>86.68</v>
      </c>
      <c r="H17">
        <v>8</v>
      </c>
      <c r="I17" s="14">
        <f t="shared" si="0"/>
        <v>693.44</v>
      </c>
      <c r="J17" s="1">
        <v>43839</v>
      </c>
      <c r="K17" s="2">
        <v>0.75277777777777777</v>
      </c>
      <c r="L17" t="s">
        <v>27</v>
      </c>
      <c r="M17" t="str">
        <f>IF(E17="Female",IF(F17="Health and beauty","Yes","No"),IF(E17="Male","No"))</f>
        <v>No</v>
      </c>
      <c r="N17" t="str">
        <f>IF(H17=1,"Product Specific",IF(H17&gt;5,"Impulsive","List"))</f>
        <v>Impulsive</v>
      </c>
    </row>
    <row r="18" spans="1:19" x14ac:dyDescent="0.3">
      <c r="A18" t="s">
        <v>779</v>
      </c>
      <c r="B18" t="s">
        <v>19</v>
      </c>
      <c r="C18" t="s">
        <v>20</v>
      </c>
      <c r="D18" t="s">
        <v>14</v>
      </c>
      <c r="E18" t="s">
        <v>25</v>
      </c>
      <c r="F18" t="s">
        <v>16</v>
      </c>
      <c r="G18" s="14">
        <v>81.23</v>
      </c>
      <c r="H18">
        <v>7</v>
      </c>
      <c r="I18" s="14">
        <f t="shared" si="0"/>
        <v>568.61</v>
      </c>
      <c r="J18" s="1">
        <v>43839</v>
      </c>
      <c r="K18" s="2">
        <v>0.86388888888888893</v>
      </c>
      <c r="L18" t="s">
        <v>23</v>
      </c>
      <c r="M18" t="str">
        <f>IF(E18="Female",IF(F18="Health and beauty","Yes","No"),IF(E18="Male","No"))</f>
        <v>No</v>
      </c>
      <c r="N18" t="str">
        <f>IF(H18=1,"Product Specific",IF(H18&gt;5,"Impulsive","List"))</f>
        <v>Impulsive</v>
      </c>
    </row>
    <row r="19" spans="1:19" x14ac:dyDescent="0.3">
      <c r="A19" t="s">
        <v>276</v>
      </c>
      <c r="B19" t="s">
        <v>36</v>
      </c>
      <c r="C19" t="s">
        <v>37</v>
      </c>
      <c r="D19" t="s">
        <v>14</v>
      </c>
      <c r="E19" t="s">
        <v>15</v>
      </c>
      <c r="F19" t="s">
        <v>22</v>
      </c>
      <c r="G19" s="14">
        <v>81.400000000000006</v>
      </c>
      <c r="H19">
        <v>3</v>
      </c>
      <c r="I19" s="14">
        <f t="shared" si="0"/>
        <v>244.20000000000002</v>
      </c>
      <c r="J19" s="1">
        <v>43840</v>
      </c>
      <c r="K19" s="2">
        <v>0.82152777777777775</v>
      </c>
      <c r="L19" t="s">
        <v>23</v>
      </c>
      <c r="M19" t="str">
        <f>IF(E19="Female",IF(F19="Health and beauty","Yes","No"),IF(E19="Male","No"))</f>
        <v>No</v>
      </c>
      <c r="N19" t="str">
        <f>IF(H19=1,"Product Specific",IF(H19&gt;5,"Impulsive","List"))</f>
        <v>List</v>
      </c>
    </row>
    <row r="20" spans="1:19" x14ac:dyDescent="0.3">
      <c r="A20" t="s">
        <v>445</v>
      </c>
      <c r="B20" t="s">
        <v>36</v>
      </c>
      <c r="C20" t="s">
        <v>37</v>
      </c>
      <c r="D20" t="s">
        <v>21</v>
      </c>
      <c r="E20" t="s">
        <v>25</v>
      </c>
      <c r="F20" t="s">
        <v>16</v>
      </c>
      <c r="G20" s="14">
        <v>96.11</v>
      </c>
      <c r="H20">
        <v>1</v>
      </c>
      <c r="I20" s="14">
        <f t="shared" si="0"/>
        <v>96.11</v>
      </c>
      <c r="J20" s="1">
        <v>43840</v>
      </c>
      <c r="K20" s="2">
        <v>0.68611111111111101</v>
      </c>
      <c r="L20" t="s">
        <v>17</v>
      </c>
      <c r="M20" t="str">
        <f>IF(E20="Female",IF(F20="Health and beauty","Yes","No"),IF(E20="Male","No"))</f>
        <v>No</v>
      </c>
      <c r="N20" t="str">
        <f>IF(H20=1,"Product Specific",IF(H20&gt;5,"Impulsive","List"))</f>
        <v>Product Specific</v>
      </c>
      <c r="R20" s="16">
        <f>_xlfn.XLOOKUP(R11,R6:R18,Q6:Q18,FALSE)</f>
        <v>318352.93830000004</v>
      </c>
      <c r="S20" s="7" t="s">
        <v>1039</v>
      </c>
    </row>
    <row r="21" spans="1:19" x14ac:dyDescent="0.3">
      <c r="A21" t="s">
        <v>196</v>
      </c>
      <c r="B21" t="s">
        <v>19</v>
      </c>
      <c r="C21" t="s">
        <v>20</v>
      </c>
      <c r="D21" t="s">
        <v>21</v>
      </c>
      <c r="E21" t="s">
        <v>25</v>
      </c>
      <c r="F21" t="s">
        <v>26</v>
      </c>
      <c r="G21" s="14">
        <v>95.58</v>
      </c>
      <c r="H21">
        <v>10</v>
      </c>
      <c r="I21" s="14">
        <f t="shared" si="0"/>
        <v>955.8</v>
      </c>
      <c r="J21" s="1">
        <v>43841</v>
      </c>
      <c r="K21" s="2">
        <v>0.56388888888888888</v>
      </c>
      <c r="L21" t="s">
        <v>23</v>
      </c>
      <c r="M21" t="str">
        <f>IF(E21="Female",IF(F21="Health and beauty","Yes","No"),IF(E21="Male","No"))</f>
        <v>No</v>
      </c>
      <c r="N21" t="str">
        <f>IF(H21=1,"Product Specific",IF(H21&gt;5,"Impulsive","List"))</f>
        <v>Impulsive</v>
      </c>
    </row>
    <row r="22" spans="1:19" x14ac:dyDescent="0.3">
      <c r="A22" t="s">
        <v>811</v>
      </c>
      <c r="B22" t="s">
        <v>12</v>
      </c>
      <c r="C22" t="s">
        <v>13</v>
      </c>
      <c r="D22" t="s">
        <v>21</v>
      </c>
      <c r="E22" t="s">
        <v>15</v>
      </c>
      <c r="F22" t="s">
        <v>30</v>
      </c>
      <c r="G22" s="14">
        <v>94.76</v>
      </c>
      <c r="H22">
        <v>4</v>
      </c>
      <c r="I22" s="14">
        <f t="shared" si="0"/>
        <v>379.04</v>
      </c>
      <c r="J22" s="1">
        <v>43841</v>
      </c>
      <c r="K22" s="2">
        <v>0.67083333333333339</v>
      </c>
      <c r="L22" t="s">
        <v>17</v>
      </c>
      <c r="M22" t="str">
        <f>IF(E22="Female",IF(F22="Health and beauty","Yes","No"),IF(E22="Male","No"))</f>
        <v>No</v>
      </c>
      <c r="N22" t="str">
        <f>IF(H22=1,"Product Specific",IF(H22&gt;5,"Impulsive","List"))</f>
        <v>List</v>
      </c>
    </row>
    <row r="23" spans="1:19" x14ac:dyDescent="0.3">
      <c r="A23" t="s">
        <v>195</v>
      </c>
      <c r="B23" t="s">
        <v>36</v>
      </c>
      <c r="C23" t="s">
        <v>37</v>
      </c>
      <c r="D23" t="s">
        <v>14</v>
      </c>
      <c r="E23" t="s">
        <v>25</v>
      </c>
      <c r="F23" t="s">
        <v>16</v>
      </c>
      <c r="G23" s="14">
        <v>42.57</v>
      </c>
      <c r="H23">
        <v>8</v>
      </c>
      <c r="I23" s="14">
        <f t="shared" si="0"/>
        <v>340.56</v>
      </c>
      <c r="J23" s="1">
        <v>43842</v>
      </c>
      <c r="K23" s="2">
        <v>0.59166666666666667</v>
      </c>
      <c r="L23" t="s">
        <v>17</v>
      </c>
      <c r="M23" t="str">
        <f>IF(E23="Female",IF(F23="Health and beauty","Yes","No"),IF(E23="Male","No"))</f>
        <v>No</v>
      </c>
      <c r="N23" t="str">
        <f>IF(H23=1,"Product Specific",IF(H23&gt;5,"Impulsive","List"))</f>
        <v>Impulsive</v>
      </c>
    </row>
    <row r="24" spans="1:19" x14ac:dyDescent="0.3">
      <c r="A24" t="s">
        <v>197</v>
      </c>
      <c r="B24" t="s">
        <v>12</v>
      </c>
      <c r="C24" t="s">
        <v>13</v>
      </c>
      <c r="D24" t="s">
        <v>21</v>
      </c>
      <c r="E24" t="s">
        <v>25</v>
      </c>
      <c r="F24" t="s">
        <v>40</v>
      </c>
      <c r="G24" s="14">
        <v>98.98</v>
      </c>
      <c r="H24">
        <v>10</v>
      </c>
      <c r="I24" s="14">
        <f t="shared" si="0"/>
        <v>989.80000000000007</v>
      </c>
      <c r="J24" s="1">
        <v>43842</v>
      </c>
      <c r="K24" s="2">
        <v>0.68055555555555547</v>
      </c>
      <c r="L24" t="s">
        <v>27</v>
      </c>
      <c r="M24" t="str">
        <f>IF(E24="Female",IF(F24="Health and beauty","Yes","No"),IF(E24="Male","No"))</f>
        <v>No</v>
      </c>
      <c r="N24" t="str">
        <f>IF(H24=1,"Product Specific",IF(H24&gt;5,"Impulsive","List"))</f>
        <v>Impulsive</v>
      </c>
      <c r="S24" s="8"/>
    </row>
    <row r="25" spans="1:19" x14ac:dyDescent="0.3">
      <c r="A25" t="s">
        <v>520</v>
      </c>
      <c r="B25" t="s">
        <v>36</v>
      </c>
      <c r="C25" t="s">
        <v>37</v>
      </c>
      <c r="D25" t="s">
        <v>21</v>
      </c>
      <c r="E25" t="s">
        <v>15</v>
      </c>
      <c r="F25" t="s">
        <v>40</v>
      </c>
      <c r="G25" s="14">
        <v>34.700000000000003</v>
      </c>
      <c r="H25">
        <v>2</v>
      </c>
      <c r="I25" s="14">
        <f t="shared" si="0"/>
        <v>69.400000000000006</v>
      </c>
      <c r="J25" s="1">
        <v>43842</v>
      </c>
      <c r="K25" s="2">
        <v>0.82500000000000007</v>
      </c>
      <c r="L25" t="s">
        <v>17</v>
      </c>
      <c r="M25" t="str">
        <f>IF(E25="Female",IF(F25="Health and beauty","Yes","No"),IF(E25="Male","No"))</f>
        <v>No</v>
      </c>
      <c r="N25" t="str">
        <f>IF(H25=1,"Product Specific",IF(H25&gt;5,"Impulsive","List"))</f>
        <v>List</v>
      </c>
      <c r="Q25" s="16">
        <f>SUMIF($L$2:$L$1001,R25,$I$2:$I$1001)</f>
        <v>104755.33999999995</v>
      </c>
      <c r="R25" s="10" t="s">
        <v>17</v>
      </c>
      <c r="S25" s="6" t="s">
        <v>1040</v>
      </c>
    </row>
    <row r="26" spans="1:19" x14ac:dyDescent="0.3">
      <c r="A26" t="s">
        <v>48</v>
      </c>
      <c r="B26" t="s">
        <v>12</v>
      </c>
      <c r="C26" t="s">
        <v>13</v>
      </c>
      <c r="D26" t="s">
        <v>21</v>
      </c>
      <c r="E26" t="s">
        <v>25</v>
      </c>
      <c r="F26" t="s">
        <v>38</v>
      </c>
      <c r="G26" s="14">
        <v>54.67</v>
      </c>
      <c r="H26">
        <v>3</v>
      </c>
      <c r="I26" s="14">
        <f t="shared" si="0"/>
        <v>164.01</v>
      </c>
      <c r="J26" s="1">
        <v>43843</v>
      </c>
      <c r="K26" s="2">
        <v>0.75</v>
      </c>
      <c r="L26" t="s">
        <v>27</v>
      </c>
      <c r="M26" t="str">
        <f>IF(E26="Female",IF(F26="Health and beauty","Yes","No"),IF(E26="Male","No"))</f>
        <v>No</v>
      </c>
      <c r="N26" t="str">
        <f>IF(H26=1,"Product Specific",IF(H26&gt;5,"Impulsive","List"))</f>
        <v>List</v>
      </c>
      <c r="Q26" s="16">
        <f>SUMIF($L$2:$L$1001,R26,$I$2:$I$1001)</f>
        <v>106863.40000000007</v>
      </c>
      <c r="R26" s="10" t="s">
        <v>23</v>
      </c>
    </row>
    <row r="27" spans="1:19" x14ac:dyDescent="0.3">
      <c r="A27" t="s">
        <v>955</v>
      </c>
      <c r="B27" t="s">
        <v>36</v>
      </c>
      <c r="C27" t="s">
        <v>37</v>
      </c>
      <c r="D27" t="s">
        <v>21</v>
      </c>
      <c r="E27" t="s">
        <v>15</v>
      </c>
      <c r="F27" t="s">
        <v>22</v>
      </c>
      <c r="G27" s="14">
        <v>13.78</v>
      </c>
      <c r="H27">
        <v>4</v>
      </c>
      <c r="I27" s="14">
        <f t="shared" si="0"/>
        <v>55.12</v>
      </c>
      <c r="J27" s="1">
        <v>43843</v>
      </c>
      <c r="K27" s="2">
        <v>0.46527777777777773</v>
      </c>
      <c r="L27" t="s">
        <v>17</v>
      </c>
      <c r="M27" t="str">
        <f>IF(E27="Female",IF(F27="Health and beauty","Yes","No"),IF(E27="Male","No"))</f>
        <v>No</v>
      </c>
      <c r="N27" t="str">
        <f>IF(H27=1,"Product Specific",IF(H27&gt;5,"Impulsive","List"))</f>
        <v>List</v>
      </c>
      <c r="Q27" s="16">
        <f>SUMIF($L$2:$L$1001,R27,$I$2:$I$1001)</f>
        <v>95968.640000000029</v>
      </c>
      <c r="R27" s="10" t="s">
        <v>1044</v>
      </c>
    </row>
    <row r="28" spans="1:19" x14ac:dyDescent="0.3">
      <c r="A28" t="s">
        <v>475</v>
      </c>
      <c r="B28" t="s">
        <v>36</v>
      </c>
      <c r="C28" t="s">
        <v>37</v>
      </c>
      <c r="D28" t="s">
        <v>14</v>
      </c>
      <c r="E28" t="s">
        <v>15</v>
      </c>
      <c r="F28" t="s">
        <v>16</v>
      </c>
      <c r="G28" s="14">
        <v>19.149999999999999</v>
      </c>
      <c r="H28">
        <v>1</v>
      </c>
      <c r="I28" s="14">
        <f t="shared" si="0"/>
        <v>19.149999999999999</v>
      </c>
      <c r="J28" s="1">
        <v>43844</v>
      </c>
      <c r="K28" s="2">
        <v>0.74861111111111101</v>
      </c>
      <c r="L28" t="s">
        <v>27</v>
      </c>
      <c r="M28" t="str">
        <f>IF(E28="Female",IF(F28="Health and beauty","Yes","No"),IF(E28="Male","No"))</f>
        <v>Yes</v>
      </c>
      <c r="N28" t="str">
        <f>IF(H28=1,"Product Specific",IF(H28&gt;5,"Impulsive","List"))</f>
        <v>Product Specific</v>
      </c>
    </row>
    <row r="29" spans="1:19" x14ac:dyDescent="0.3">
      <c r="A29" t="s">
        <v>981</v>
      </c>
      <c r="B29" t="s">
        <v>36</v>
      </c>
      <c r="C29" t="s">
        <v>37</v>
      </c>
      <c r="D29" t="s">
        <v>14</v>
      </c>
      <c r="E29" t="s">
        <v>15</v>
      </c>
      <c r="F29" t="s">
        <v>26</v>
      </c>
      <c r="G29" s="14">
        <v>21.9</v>
      </c>
      <c r="H29">
        <v>3</v>
      </c>
      <c r="I29" s="14">
        <f t="shared" si="0"/>
        <v>65.699999999999989</v>
      </c>
      <c r="J29" s="1">
        <v>43844</v>
      </c>
      <c r="K29" s="2">
        <v>0.77986111111111101</v>
      </c>
      <c r="L29" t="s">
        <v>17</v>
      </c>
      <c r="M29" t="str">
        <f>IF(E29="Female",IF(F29="Health and beauty","Yes","No"),IF(E29="Male","No"))</f>
        <v>No</v>
      </c>
      <c r="N29" t="str">
        <f>IF(H29=1,"Product Specific",IF(H29&gt;5,"Impulsive","List"))</f>
        <v>List</v>
      </c>
      <c r="Q29" s="7" t="s">
        <v>1041</v>
      </c>
      <c r="R29" s="16">
        <f>MAX(Q25:Q27)</f>
        <v>106863.40000000007</v>
      </c>
    </row>
    <row r="30" spans="1:19" x14ac:dyDescent="0.3">
      <c r="A30" t="s">
        <v>1015</v>
      </c>
      <c r="B30" t="s">
        <v>36</v>
      </c>
      <c r="C30" t="s">
        <v>37</v>
      </c>
      <c r="D30" t="s">
        <v>21</v>
      </c>
      <c r="E30" t="s">
        <v>15</v>
      </c>
      <c r="F30" t="s">
        <v>40</v>
      </c>
      <c r="G30" s="14">
        <v>63.71</v>
      </c>
      <c r="H30">
        <v>5</v>
      </c>
      <c r="I30" s="14">
        <f t="shared" si="0"/>
        <v>318.55</v>
      </c>
      <c r="J30" s="1">
        <v>43844</v>
      </c>
      <c r="K30" s="2">
        <v>0.8125</v>
      </c>
      <c r="L30" t="s">
        <v>17</v>
      </c>
      <c r="M30" t="str">
        <f>IF(E30="Female",IF(F30="Health and beauty","Yes","No"),IF(E30="Male","No"))</f>
        <v>No</v>
      </c>
      <c r="N30" t="str">
        <f>IF(H30=1,"Product Specific",IF(H30&gt;5,"Impulsive","List"))</f>
        <v>List</v>
      </c>
    </row>
    <row r="31" spans="1:19" x14ac:dyDescent="0.3">
      <c r="A31" t="s">
        <v>170</v>
      </c>
      <c r="B31" t="s">
        <v>19</v>
      </c>
      <c r="C31" t="s">
        <v>20</v>
      </c>
      <c r="D31" t="s">
        <v>14</v>
      </c>
      <c r="E31" t="s">
        <v>15</v>
      </c>
      <c r="F31" t="s">
        <v>30</v>
      </c>
      <c r="G31" s="14">
        <v>89.8</v>
      </c>
      <c r="H31">
        <v>10</v>
      </c>
      <c r="I31" s="14">
        <f t="shared" si="0"/>
        <v>898</v>
      </c>
      <c r="J31" s="1">
        <v>43845</v>
      </c>
      <c r="K31" s="2">
        <v>0.54166666666666663</v>
      </c>
      <c r="L31" t="s">
        <v>27</v>
      </c>
      <c r="M31" t="str">
        <f>IF(E31="Female",IF(F31="Health and beauty","Yes","No"),IF(E31="Male","No"))</f>
        <v>No</v>
      </c>
      <c r="N31" t="str">
        <f>IF(H31=1,"Product Specific",IF(H31&gt;5,"Impulsive","List"))</f>
        <v>Impulsive</v>
      </c>
    </row>
    <row r="32" spans="1:19" x14ac:dyDescent="0.3">
      <c r="A32" t="s">
        <v>512</v>
      </c>
      <c r="B32" t="s">
        <v>12</v>
      </c>
      <c r="C32" t="s">
        <v>13</v>
      </c>
      <c r="D32" t="s">
        <v>21</v>
      </c>
      <c r="E32" t="s">
        <v>25</v>
      </c>
      <c r="F32" t="s">
        <v>30</v>
      </c>
      <c r="G32" s="14">
        <v>37.14</v>
      </c>
      <c r="H32">
        <v>5</v>
      </c>
      <c r="I32" s="14">
        <f t="shared" si="0"/>
        <v>185.7</v>
      </c>
      <c r="J32" s="1">
        <v>43845</v>
      </c>
      <c r="K32" s="2">
        <v>0.54513888888888895</v>
      </c>
      <c r="L32" t="s">
        <v>17</v>
      </c>
      <c r="M32" t="str">
        <f>IF(E32="Female",IF(F32="Health and beauty","Yes","No"),IF(E32="Male","No"))</f>
        <v>No</v>
      </c>
      <c r="N32" t="str">
        <f>IF(H32=1,"Product Specific",IF(H32&gt;5,"Impulsive","List"))</f>
        <v>List</v>
      </c>
    </row>
    <row r="33" spans="1:20" x14ac:dyDescent="0.3">
      <c r="A33" t="s">
        <v>558</v>
      </c>
      <c r="B33" t="s">
        <v>36</v>
      </c>
      <c r="C33" t="s">
        <v>37</v>
      </c>
      <c r="D33" t="s">
        <v>14</v>
      </c>
      <c r="E33" t="s">
        <v>15</v>
      </c>
      <c r="F33" t="s">
        <v>38</v>
      </c>
      <c r="G33" s="14">
        <v>54.36</v>
      </c>
      <c r="H33">
        <v>10</v>
      </c>
      <c r="I33" s="14">
        <f t="shared" si="0"/>
        <v>543.6</v>
      </c>
      <c r="J33" s="1">
        <v>43845</v>
      </c>
      <c r="K33" s="2">
        <v>0.4777777777777778</v>
      </c>
      <c r="L33" t="s">
        <v>27</v>
      </c>
      <c r="M33" t="str">
        <f>IF(E33="Female",IF(F33="Health and beauty","Yes","No"),IF(E33="Male","No"))</f>
        <v>No</v>
      </c>
      <c r="N33" t="str">
        <f>IF(H33=1,"Product Specific",IF(H33&gt;5,"Impulsive","List"))</f>
        <v>Impulsive</v>
      </c>
      <c r="Q33" t="s">
        <v>1046</v>
      </c>
      <c r="T33" s="16">
        <f>SUMIF(M2:M1001,"Yes",I2:I1001)</f>
        <v>17677.130000000005</v>
      </c>
    </row>
    <row r="34" spans="1:20" x14ac:dyDescent="0.3">
      <c r="A34" t="s">
        <v>85</v>
      </c>
      <c r="B34" t="s">
        <v>19</v>
      </c>
      <c r="C34" t="s">
        <v>20</v>
      </c>
      <c r="D34" t="s">
        <v>21</v>
      </c>
      <c r="E34" t="s">
        <v>15</v>
      </c>
      <c r="F34" t="s">
        <v>22</v>
      </c>
      <c r="G34" s="14">
        <v>85.98</v>
      </c>
      <c r="H34">
        <v>8</v>
      </c>
      <c r="I34" s="14">
        <f t="shared" si="0"/>
        <v>687.84</v>
      </c>
      <c r="J34" s="1">
        <v>43846</v>
      </c>
      <c r="K34" s="2">
        <v>0.79236111111111107</v>
      </c>
      <c r="L34" t="s">
        <v>23</v>
      </c>
      <c r="M34" t="str">
        <f>IF(E34="Female",IF(F34="Health and beauty","Yes","No"),IF(E34="Male","No"))</f>
        <v>No</v>
      </c>
      <c r="N34" t="str">
        <f>IF(H34=1,"Product Specific",IF(H34&gt;5,"Impulsive","List"))</f>
        <v>Impulsive</v>
      </c>
      <c r="Q34" s="9" t="s">
        <v>1042</v>
      </c>
      <c r="R34" s="13">
        <f>T33/R1</f>
        <v>5.7470270724371074E-2</v>
      </c>
    </row>
    <row r="35" spans="1:20" x14ac:dyDescent="0.3">
      <c r="A35" t="s">
        <v>224</v>
      </c>
      <c r="B35" t="s">
        <v>12</v>
      </c>
      <c r="C35" t="s">
        <v>13</v>
      </c>
      <c r="D35" t="s">
        <v>21</v>
      </c>
      <c r="E35" t="s">
        <v>25</v>
      </c>
      <c r="F35" t="s">
        <v>22</v>
      </c>
      <c r="G35" s="14">
        <v>32.71</v>
      </c>
      <c r="H35">
        <v>5</v>
      </c>
      <c r="I35" s="14">
        <f t="shared" si="0"/>
        <v>163.55000000000001</v>
      </c>
      <c r="J35" s="1">
        <v>43846</v>
      </c>
      <c r="K35" s="2">
        <v>0.47916666666666669</v>
      </c>
      <c r="L35" t="s">
        <v>27</v>
      </c>
      <c r="M35" t="str">
        <f>IF(E35="Female",IF(F35="Health and beauty","Yes","No"),IF(E35="Male","No"))</f>
        <v>No</v>
      </c>
      <c r="N35" t="str">
        <f>IF(H35=1,"Product Specific",IF(H35&gt;5,"Impulsive","List"))</f>
        <v>List</v>
      </c>
    </row>
    <row r="36" spans="1:20" x14ac:dyDescent="0.3">
      <c r="A36" t="s">
        <v>412</v>
      </c>
      <c r="B36" t="s">
        <v>36</v>
      </c>
      <c r="C36" t="s">
        <v>37</v>
      </c>
      <c r="D36" t="s">
        <v>21</v>
      </c>
      <c r="E36" t="s">
        <v>15</v>
      </c>
      <c r="F36" t="s">
        <v>38</v>
      </c>
      <c r="G36" s="14">
        <v>99.69</v>
      </c>
      <c r="H36">
        <v>5</v>
      </c>
      <c r="I36" s="14">
        <f t="shared" si="0"/>
        <v>498.45</v>
      </c>
      <c r="J36" s="1">
        <v>43846</v>
      </c>
      <c r="K36" s="2">
        <v>0.50624999999999998</v>
      </c>
      <c r="L36" t="s">
        <v>23</v>
      </c>
      <c r="M36" t="str">
        <f>IF(E36="Female",IF(F36="Health and beauty","Yes","No"),IF(E36="Male","No"))</f>
        <v>No</v>
      </c>
      <c r="N36" t="str">
        <f>IF(H36=1,"Product Specific",IF(H36&gt;5,"Impulsive","List"))</f>
        <v>List</v>
      </c>
    </row>
    <row r="37" spans="1:20" x14ac:dyDescent="0.3">
      <c r="A37" t="s">
        <v>490</v>
      </c>
      <c r="B37" t="s">
        <v>19</v>
      </c>
      <c r="C37" t="s">
        <v>20</v>
      </c>
      <c r="D37" t="s">
        <v>21</v>
      </c>
      <c r="E37" t="s">
        <v>25</v>
      </c>
      <c r="F37" t="s">
        <v>38</v>
      </c>
      <c r="G37" s="14">
        <v>40.520000000000003</v>
      </c>
      <c r="H37">
        <v>5</v>
      </c>
      <c r="I37" s="14">
        <f t="shared" si="0"/>
        <v>202.60000000000002</v>
      </c>
      <c r="J37" s="1">
        <v>43847</v>
      </c>
      <c r="K37" s="2">
        <v>0.6381944444444444</v>
      </c>
      <c r="L37" t="s">
        <v>23</v>
      </c>
      <c r="M37" t="str">
        <f>IF(E37="Female",IF(F37="Health and beauty","Yes","No"),IF(E37="Male","No"))</f>
        <v>No</v>
      </c>
      <c r="N37" t="str">
        <f>IF(H37=1,"Product Specific",IF(H37&gt;5,"Impulsive","List"))</f>
        <v>List</v>
      </c>
      <c r="Q37" t="s">
        <v>1045</v>
      </c>
    </row>
    <row r="38" spans="1:20" x14ac:dyDescent="0.3">
      <c r="A38" t="s">
        <v>500</v>
      </c>
      <c r="B38" t="s">
        <v>19</v>
      </c>
      <c r="C38" t="s">
        <v>20</v>
      </c>
      <c r="D38" t="s">
        <v>14</v>
      </c>
      <c r="E38" t="s">
        <v>15</v>
      </c>
      <c r="F38" t="s">
        <v>26</v>
      </c>
      <c r="G38" s="14">
        <v>83.77</v>
      </c>
      <c r="H38">
        <v>6</v>
      </c>
      <c r="I38" s="14">
        <f t="shared" si="0"/>
        <v>502.62</v>
      </c>
      <c r="J38" s="1">
        <v>43847</v>
      </c>
      <c r="K38" s="2">
        <v>0.50694444444444442</v>
      </c>
      <c r="L38" t="s">
        <v>17</v>
      </c>
      <c r="M38" t="str">
        <f>IF(E38="Female",IF(F38="Health and beauty","Yes","No"),IF(E38="Male","No"))</f>
        <v>No</v>
      </c>
      <c r="N38" t="str">
        <f>IF(H38=1,"Product Specific",IF(H38&gt;5,"Impulsive","List"))</f>
        <v>Impulsive</v>
      </c>
      <c r="Q38" s="9" t="s">
        <v>1043</v>
      </c>
      <c r="R38" s="10">
        <f>COUNTIF(N2:N1001,"Product Specific")</f>
        <v>112</v>
      </c>
    </row>
    <row r="39" spans="1:20" x14ac:dyDescent="0.3">
      <c r="A39" t="s">
        <v>863</v>
      </c>
      <c r="B39" t="s">
        <v>12</v>
      </c>
      <c r="C39" t="s">
        <v>13</v>
      </c>
      <c r="D39" t="s">
        <v>14</v>
      </c>
      <c r="E39" t="s">
        <v>25</v>
      </c>
      <c r="F39" t="s">
        <v>16</v>
      </c>
      <c r="G39" s="14">
        <v>91.3</v>
      </c>
      <c r="H39">
        <v>1</v>
      </c>
      <c r="I39" s="14">
        <f t="shared" si="0"/>
        <v>91.3</v>
      </c>
      <c r="J39" s="1">
        <v>43847</v>
      </c>
      <c r="K39" s="2">
        <v>0.61249999999999993</v>
      </c>
      <c r="L39" t="s">
        <v>17</v>
      </c>
      <c r="M39" t="str">
        <f>IF(E39="Female",IF(F39="Health and beauty","Yes","No"),IF(E39="Male","No"))</f>
        <v>No</v>
      </c>
      <c r="N39" t="str">
        <f>IF(H39=1,"Product Specific",IF(H39&gt;5,"Impulsive","List"))</f>
        <v>Product Specific</v>
      </c>
    </row>
    <row r="40" spans="1:20" x14ac:dyDescent="0.3">
      <c r="A40" t="s">
        <v>942</v>
      </c>
      <c r="B40" t="s">
        <v>12</v>
      </c>
      <c r="C40" t="s">
        <v>13</v>
      </c>
      <c r="D40" t="s">
        <v>21</v>
      </c>
      <c r="E40" t="s">
        <v>15</v>
      </c>
      <c r="F40" t="s">
        <v>26</v>
      </c>
      <c r="G40" s="14">
        <v>93.12</v>
      </c>
      <c r="H40">
        <v>8</v>
      </c>
      <c r="I40" s="14">
        <f t="shared" si="0"/>
        <v>744.96</v>
      </c>
      <c r="J40" s="1">
        <v>43847</v>
      </c>
      <c r="K40" s="2">
        <v>0.42291666666666666</v>
      </c>
      <c r="L40" t="s">
        <v>23</v>
      </c>
      <c r="M40" t="str">
        <f>IF(E40="Female",IF(F40="Health and beauty","Yes","No"),IF(E40="Male","No"))</f>
        <v>No</v>
      </c>
      <c r="N40" t="str">
        <f>IF(H40=1,"Product Specific",IF(H40&gt;5,"Impulsive","List"))</f>
        <v>Impulsive</v>
      </c>
    </row>
    <row r="41" spans="1:20" x14ac:dyDescent="0.3">
      <c r="A41" t="s">
        <v>973</v>
      </c>
      <c r="B41" t="s">
        <v>12</v>
      </c>
      <c r="C41" t="s">
        <v>13</v>
      </c>
      <c r="D41" t="s">
        <v>21</v>
      </c>
      <c r="E41" t="s">
        <v>25</v>
      </c>
      <c r="F41" t="s">
        <v>16</v>
      </c>
      <c r="G41" s="14">
        <v>50.79</v>
      </c>
      <c r="H41">
        <v>5</v>
      </c>
      <c r="I41" s="14">
        <f t="shared" si="0"/>
        <v>253.95</v>
      </c>
      <c r="J41" s="1">
        <v>43847</v>
      </c>
      <c r="K41" s="2">
        <v>0.62013888888888891</v>
      </c>
      <c r="L41" t="s">
        <v>27</v>
      </c>
      <c r="M41" t="str">
        <f>IF(E41="Female",IF(F41="Health and beauty","Yes","No"),IF(E41="Male","No"))</f>
        <v>No</v>
      </c>
      <c r="N41" t="str">
        <f>IF(H41=1,"Product Specific",IF(H41&gt;5,"Impulsive","List"))</f>
        <v>List</v>
      </c>
      <c r="Q41" s="9" t="s">
        <v>1047</v>
      </c>
    </row>
    <row r="42" spans="1:20" x14ac:dyDescent="0.3">
      <c r="A42" t="s">
        <v>252</v>
      </c>
      <c r="B42" t="s">
        <v>19</v>
      </c>
      <c r="C42" t="s">
        <v>20</v>
      </c>
      <c r="D42" t="s">
        <v>21</v>
      </c>
      <c r="E42" t="s">
        <v>25</v>
      </c>
      <c r="F42" t="s">
        <v>22</v>
      </c>
      <c r="G42" s="14">
        <v>11.81</v>
      </c>
      <c r="H42">
        <v>5</v>
      </c>
      <c r="I42" s="14">
        <f t="shared" si="0"/>
        <v>59.050000000000004</v>
      </c>
      <c r="J42" s="1">
        <v>43848</v>
      </c>
      <c r="K42" s="2">
        <v>0.75416666666666676</v>
      </c>
      <c r="L42" t="s">
        <v>23</v>
      </c>
      <c r="M42" t="str">
        <f>IF(E42="Female",IF(F42="Health and beauty","Yes","No"),IF(E42="Male","No"))</f>
        <v>No</v>
      </c>
      <c r="N42" t="str">
        <f>IF(H42=1,"Product Specific",IF(H42&gt;5,"Impulsive","List"))</f>
        <v>List</v>
      </c>
    </row>
    <row r="43" spans="1:20" x14ac:dyDescent="0.3">
      <c r="A43" t="s">
        <v>510</v>
      </c>
      <c r="B43" t="s">
        <v>19</v>
      </c>
      <c r="C43" t="s">
        <v>20</v>
      </c>
      <c r="D43" t="s">
        <v>21</v>
      </c>
      <c r="E43" t="s">
        <v>25</v>
      </c>
      <c r="F43" t="s">
        <v>38</v>
      </c>
      <c r="G43" s="14">
        <v>65.97</v>
      </c>
      <c r="H43">
        <v>8</v>
      </c>
      <c r="I43" s="14">
        <f t="shared" si="0"/>
        <v>527.76</v>
      </c>
      <c r="J43" s="1">
        <v>43848</v>
      </c>
      <c r="K43" s="2">
        <v>0.8534722222222223</v>
      </c>
      <c r="L43" t="s">
        <v>23</v>
      </c>
      <c r="M43" t="str">
        <f>IF(E43="Female",IF(F43="Health and beauty","Yes","No"),IF(E43="Male","No"))</f>
        <v>No</v>
      </c>
      <c r="N43" t="str">
        <f>IF(H43=1,"Product Specific",IF(H43&gt;5,"Impulsive","List"))</f>
        <v>Impulsive</v>
      </c>
      <c r="Q43" s="21" t="s">
        <v>1048</v>
      </c>
      <c r="R43" t="s">
        <v>1050</v>
      </c>
    </row>
    <row r="44" spans="1:20" x14ac:dyDescent="0.3">
      <c r="A44" t="s">
        <v>937</v>
      </c>
      <c r="B44" t="s">
        <v>36</v>
      </c>
      <c r="C44" t="s">
        <v>37</v>
      </c>
      <c r="D44" t="s">
        <v>21</v>
      </c>
      <c r="E44" t="s">
        <v>15</v>
      </c>
      <c r="F44" t="s">
        <v>16</v>
      </c>
      <c r="G44" s="14">
        <v>82.88</v>
      </c>
      <c r="H44">
        <v>5</v>
      </c>
      <c r="I44" s="14">
        <f t="shared" si="0"/>
        <v>414.4</v>
      </c>
      <c r="J44" s="1">
        <v>43848</v>
      </c>
      <c r="K44" s="2">
        <v>0.58888888888888891</v>
      </c>
      <c r="L44" t="s">
        <v>27</v>
      </c>
      <c r="M44" t="str">
        <f>IF(E44="Female",IF(F44="Health and beauty","Yes","No"),IF(E44="Male","No"))</f>
        <v>Yes</v>
      </c>
      <c r="N44" t="str">
        <f>IF(H44=1,"Product Specific",IF(H44&gt;5,"Impulsive","List"))</f>
        <v>List</v>
      </c>
      <c r="Q44" s="22" t="s">
        <v>12</v>
      </c>
      <c r="R44" s="14">
        <v>297.4800294117648</v>
      </c>
      <c r="T44" s="19"/>
    </row>
    <row r="45" spans="1:20" x14ac:dyDescent="0.3">
      <c r="A45" t="s">
        <v>473</v>
      </c>
      <c r="B45" t="s">
        <v>19</v>
      </c>
      <c r="C45" t="s">
        <v>20</v>
      </c>
      <c r="D45" t="s">
        <v>21</v>
      </c>
      <c r="E45" t="s">
        <v>25</v>
      </c>
      <c r="F45" t="s">
        <v>40</v>
      </c>
      <c r="G45" s="14">
        <v>12.78</v>
      </c>
      <c r="H45">
        <v>1</v>
      </c>
      <c r="I45" s="14">
        <f t="shared" si="0"/>
        <v>12.78</v>
      </c>
      <c r="J45" s="1">
        <v>43849</v>
      </c>
      <c r="K45" s="2">
        <v>0.59097222222222223</v>
      </c>
      <c r="L45" t="s">
        <v>17</v>
      </c>
      <c r="M45" t="str">
        <f>IF(E45="Female",IF(F45="Health and beauty","Yes","No"),IF(E45="Male","No"))</f>
        <v>No</v>
      </c>
      <c r="N45" t="str">
        <f>IF(H45=1,"Product Specific",IF(H45&gt;5,"Impulsive","List"))</f>
        <v>Product Specific</v>
      </c>
      <c r="Q45" s="22" t="s">
        <v>36</v>
      </c>
      <c r="R45" s="14">
        <v>304.64048192771065</v>
      </c>
      <c r="T45" s="20"/>
    </row>
    <row r="46" spans="1:20" x14ac:dyDescent="0.3">
      <c r="A46" t="s">
        <v>566</v>
      </c>
      <c r="B46" t="s">
        <v>36</v>
      </c>
      <c r="C46" t="s">
        <v>37</v>
      </c>
      <c r="D46" t="s">
        <v>14</v>
      </c>
      <c r="E46" t="s">
        <v>15</v>
      </c>
      <c r="F46" t="s">
        <v>40</v>
      </c>
      <c r="G46" s="14">
        <v>73.959999999999994</v>
      </c>
      <c r="H46">
        <v>1</v>
      </c>
      <c r="I46" s="14">
        <f t="shared" si="0"/>
        <v>73.959999999999994</v>
      </c>
      <c r="J46" s="1">
        <v>43849</v>
      </c>
      <c r="K46" s="2">
        <v>0.48055555555555557</v>
      </c>
      <c r="L46" t="s">
        <v>27</v>
      </c>
      <c r="M46" t="str">
        <f>IF(E46="Female",IF(F46="Health and beauty","Yes","No"),IF(E46="Male","No"))</f>
        <v>No</v>
      </c>
      <c r="N46" t="str">
        <f>IF(H46=1,"Product Specific",IF(H46&gt;5,"Impulsive","List"))</f>
        <v>Product Specific</v>
      </c>
      <c r="Q46" s="22" t="s">
        <v>19</v>
      </c>
      <c r="R46" s="14">
        <v>321.04734756097577</v>
      </c>
      <c r="T46" s="20"/>
    </row>
    <row r="47" spans="1:20" x14ac:dyDescent="0.3">
      <c r="A47" t="s">
        <v>701</v>
      </c>
      <c r="B47" t="s">
        <v>36</v>
      </c>
      <c r="C47" t="s">
        <v>37</v>
      </c>
      <c r="D47" t="s">
        <v>14</v>
      </c>
      <c r="E47" t="s">
        <v>25</v>
      </c>
      <c r="F47" t="s">
        <v>38</v>
      </c>
      <c r="G47" s="14">
        <v>93.4</v>
      </c>
      <c r="H47">
        <v>2</v>
      </c>
      <c r="I47" s="14">
        <f t="shared" si="0"/>
        <v>186.8</v>
      </c>
      <c r="J47" s="1">
        <v>43849</v>
      </c>
      <c r="K47" s="2">
        <v>0.69027777777777777</v>
      </c>
      <c r="L47" t="s">
        <v>23</v>
      </c>
      <c r="M47" t="str">
        <f>IF(E47="Female",IF(F47="Health and beauty","Yes","No"),IF(E47="Male","No"))</f>
        <v>No</v>
      </c>
      <c r="N47" t="str">
        <f>IF(H47=1,"Product Specific",IF(H47&gt;5,"Impulsive","List"))</f>
        <v>List</v>
      </c>
      <c r="Q47" s="22" t="s">
        <v>1049</v>
      </c>
      <c r="R47" s="14">
        <v>307.58737999999983</v>
      </c>
      <c r="T47" s="20"/>
    </row>
    <row r="48" spans="1:20" x14ac:dyDescent="0.3">
      <c r="A48" t="s">
        <v>783</v>
      </c>
      <c r="B48" t="s">
        <v>36</v>
      </c>
      <c r="C48" t="s">
        <v>37</v>
      </c>
      <c r="D48" t="s">
        <v>21</v>
      </c>
      <c r="E48" t="s">
        <v>25</v>
      </c>
      <c r="F48" t="s">
        <v>26</v>
      </c>
      <c r="G48" s="14">
        <v>73.28</v>
      </c>
      <c r="H48">
        <v>5</v>
      </c>
      <c r="I48" s="14">
        <f t="shared" si="0"/>
        <v>366.4</v>
      </c>
      <c r="J48" s="1">
        <v>43849</v>
      </c>
      <c r="K48" s="2">
        <v>0.62847222222222221</v>
      </c>
      <c r="L48" t="s">
        <v>17</v>
      </c>
      <c r="M48" t="str">
        <f>IF(E48="Female",IF(F48="Health and beauty","Yes","No"),IF(E48="Male","No"))</f>
        <v>No</v>
      </c>
      <c r="N48" t="str">
        <f>IF(H48=1,"Product Specific",IF(H48&gt;5,"Impulsive","List"))</f>
        <v>List</v>
      </c>
      <c r="T48" s="20"/>
    </row>
    <row r="49" spans="1:20" x14ac:dyDescent="0.3">
      <c r="A49" t="s">
        <v>682</v>
      </c>
      <c r="B49" t="s">
        <v>12</v>
      </c>
      <c r="C49" t="s">
        <v>13</v>
      </c>
      <c r="D49" t="s">
        <v>14</v>
      </c>
      <c r="E49" t="s">
        <v>25</v>
      </c>
      <c r="F49" t="s">
        <v>26</v>
      </c>
      <c r="G49" s="14">
        <v>72.78</v>
      </c>
      <c r="H49">
        <v>10</v>
      </c>
      <c r="I49" s="14">
        <f t="shared" si="0"/>
        <v>727.8</v>
      </c>
      <c r="J49" s="1">
        <v>43850</v>
      </c>
      <c r="K49" s="2">
        <v>0.72499999999999998</v>
      </c>
      <c r="L49" t="s">
        <v>23</v>
      </c>
      <c r="M49" t="str">
        <f>IF(E49="Female",IF(F49="Health and beauty","Yes","No"),IF(E49="Male","No"))</f>
        <v>No</v>
      </c>
      <c r="N49" t="str">
        <f>IF(H49=1,"Product Specific",IF(H49&gt;5,"Impulsive","List"))</f>
        <v>Impulsive</v>
      </c>
      <c r="T49" s="20"/>
    </row>
    <row r="50" spans="1:20" x14ac:dyDescent="0.3">
      <c r="A50" t="s">
        <v>382</v>
      </c>
      <c r="B50" t="s">
        <v>36</v>
      </c>
      <c r="C50" t="s">
        <v>37</v>
      </c>
      <c r="D50" t="s">
        <v>14</v>
      </c>
      <c r="E50" t="s">
        <v>15</v>
      </c>
      <c r="F50" t="s">
        <v>40</v>
      </c>
      <c r="G50" s="14">
        <v>54.73</v>
      </c>
      <c r="H50">
        <v>7</v>
      </c>
      <c r="I50" s="14">
        <f t="shared" si="0"/>
        <v>383.10999999999996</v>
      </c>
      <c r="J50" s="1">
        <v>43851</v>
      </c>
      <c r="K50" s="2">
        <v>0.79305555555555562</v>
      </c>
      <c r="L50" t="s">
        <v>27</v>
      </c>
      <c r="M50" t="str">
        <f>IF(E50="Female",IF(F50="Health and beauty","Yes","No"),IF(E50="Male","No"))</f>
        <v>No</v>
      </c>
      <c r="N50" t="str">
        <f>IF(H50=1,"Product Specific",IF(H50&gt;5,"Impulsive","List"))</f>
        <v>Impulsive</v>
      </c>
      <c r="Q50" s="9" t="s">
        <v>1051</v>
      </c>
      <c r="R50" s="16">
        <f>SUMIF(E2:E1001,"Female", I2:I1001)</f>
        <v>159888.50000000012</v>
      </c>
      <c r="T50" s="20"/>
    </row>
    <row r="51" spans="1:20" x14ac:dyDescent="0.3">
      <c r="A51" t="s">
        <v>687</v>
      </c>
      <c r="B51" t="s">
        <v>12</v>
      </c>
      <c r="C51" t="s">
        <v>13</v>
      </c>
      <c r="D51" t="s">
        <v>14</v>
      </c>
      <c r="E51" t="s">
        <v>15</v>
      </c>
      <c r="F51" t="s">
        <v>40</v>
      </c>
      <c r="G51" s="14">
        <v>88.15</v>
      </c>
      <c r="H51">
        <v>3</v>
      </c>
      <c r="I51" s="14">
        <f t="shared" si="0"/>
        <v>264.45000000000005</v>
      </c>
      <c r="J51" s="1">
        <v>43851</v>
      </c>
      <c r="K51" s="2">
        <v>0.42430555555555555</v>
      </c>
      <c r="L51" t="s">
        <v>17</v>
      </c>
      <c r="M51" t="str">
        <f>IF(E51="Female",IF(F51="Health and beauty","Yes","No"),IF(E51="Male","No"))</f>
        <v>No</v>
      </c>
      <c r="N51" t="str">
        <f>IF(H51=1,"Product Specific",IF(H51&gt;5,"Impulsive","List"))</f>
        <v>List</v>
      </c>
    </row>
    <row r="52" spans="1:20" x14ac:dyDescent="0.3">
      <c r="A52" t="s">
        <v>985</v>
      </c>
      <c r="B52" t="s">
        <v>12</v>
      </c>
      <c r="C52" t="s">
        <v>13</v>
      </c>
      <c r="D52" t="s">
        <v>21</v>
      </c>
      <c r="E52" t="s">
        <v>15</v>
      </c>
      <c r="F52" t="s">
        <v>40</v>
      </c>
      <c r="G52" s="14">
        <v>42.57</v>
      </c>
      <c r="H52">
        <v>7</v>
      </c>
      <c r="I52" s="14">
        <f t="shared" si="0"/>
        <v>297.99</v>
      </c>
      <c r="J52" s="1">
        <v>43851</v>
      </c>
      <c r="K52" s="2">
        <v>0.49374999999999997</v>
      </c>
      <c r="L52" t="s">
        <v>23</v>
      </c>
      <c r="M52" t="str">
        <f>IF(E52="Female",IF(F52="Health and beauty","Yes","No"),IF(E52="Male","No"))</f>
        <v>No</v>
      </c>
      <c r="N52" t="str">
        <f>IF(H52=1,"Product Specific",IF(H52&gt;5,"Impulsive","List"))</f>
        <v>Impulsive</v>
      </c>
    </row>
    <row r="53" spans="1:20" x14ac:dyDescent="0.3">
      <c r="A53" t="s">
        <v>194</v>
      </c>
      <c r="B53" t="s">
        <v>36</v>
      </c>
      <c r="C53" t="s">
        <v>37</v>
      </c>
      <c r="D53" t="s">
        <v>21</v>
      </c>
      <c r="E53" t="s">
        <v>25</v>
      </c>
      <c r="F53" t="s">
        <v>38</v>
      </c>
      <c r="G53" s="14">
        <v>39.9</v>
      </c>
      <c r="H53">
        <v>10</v>
      </c>
      <c r="I53" s="14">
        <f t="shared" si="0"/>
        <v>399</v>
      </c>
      <c r="J53" s="1">
        <v>43852</v>
      </c>
      <c r="K53" s="2">
        <v>0.64166666666666672</v>
      </c>
      <c r="L53" t="s">
        <v>27</v>
      </c>
      <c r="M53" t="str">
        <f>IF(E53="Female",IF(F53="Health and beauty","Yes","No"),IF(E53="Male","No"))</f>
        <v>No</v>
      </c>
      <c r="N53" t="str">
        <f>IF(H53=1,"Product Specific",IF(H53&gt;5,"Impulsive","List"))</f>
        <v>Impulsive</v>
      </c>
      <c r="Q53" s="9" t="s">
        <v>1053</v>
      </c>
      <c r="R53" s="16">
        <f>AVERAGEIF(D2:D1001,"Member",G2:G1001)</f>
        <v>56.206986027944104</v>
      </c>
    </row>
    <row r="54" spans="1:20" x14ac:dyDescent="0.3">
      <c r="A54" t="s">
        <v>778</v>
      </c>
      <c r="B54" t="s">
        <v>36</v>
      </c>
      <c r="C54" t="s">
        <v>37</v>
      </c>
      <c r="D54" t="s">
        <v>14</v>
      </c>
      <c r="E54" t="s">
        <v>15</v>
      </c>
      <c r="F54" t="s">
        <v>26</v>
      </c>
      <c r="G54" s="14">
        <v>12.29</v>
      </c>
      <c r="H54">
        <v>9</v>
      </c>
      <c r="I54" s="14">
        <f t="shared" si="0"/>
        <v>110.60999999999999</v>
      </c>
      <c r="J54" s="1">
        <v>43852</v>
      </c>
      <c r="K54" s="2">
        <v>0.81111111111111101</v>
      </c>
      <c r="L54" t="s">
        <v>27</v>
      </c>
      <c r="M54" t="str">
        <f>IF(E54="Female",IF(F54="Health and beauty","Yes","No"),IF(E54="Male","No"))</f>
        <v>No</v>
      </c>
      <c r="N54" t="str">
        <f>IF(H54=1,"Product Specific",IF(H54&gt;5,"Impulsive","List"))</f>
        <v>Impulsive</v>
      </c>
    </row>
    <row r="55" spans="1:20" x14ac:dyDescent="0.3">
      <c r="A55" t="s">
        <v>236</v>
      </c>
      <c r="B55" t="s">
        <v>19</v>
      </c>
      <c r="C55" t="s">
        <v>20</v>
      </c>
      <c r="D55" t="s">
        <v>14</v>
      </c>
      <c r="E55" t="s">
        <v>15</v>
      </c>
      <c r="F55" t="s">
        <v>22</v>
      </c>
      <c r="G55" s="14">
        <v>66.650000000000006</v>
      </c>
      <c r="H55">
        <v>9</v>
      </c>
      <c r="I55" s="14">
        <f t="shared" si="0"/>
        <v>599.85</v>
      </c>
      <c r="J55" s="1">
        <v>43853</v>
      </c>
      <c r="K55" s="2">
        <v>0.7631944444444444</v>
      </c>
      <c r="L55" t="s">
        <v>27</v>
      </c>
      <c r="M55" t="str">
        <f>IF(E55="Female",IF(F55="Health and beauty","Yes","No"),IF(E55="Male","No"))</f>
        <v>No</v>
      </c>
      <c r="N55" t="str">
        <f>IF(H55=1,"Product Specific",IF(H55&gt;5,"Impulsive","List"))</f>
        <v>Impulsive</v>
      </c>
    </row>
    <row r="56" spans="1:20" x14ac:dyDescent="0.3">
      <c r="A56" t="s">
        <v>251</v>
      </c>
      <c r="B56" t="s">
        <v>36</v>
      </c>
      <c r="C56" t="s">
        <v>37</v>
      </c>
      <c r="D56" t="s">
        <v>21</v>
      </c>
      <c r="E56" t="s">
        <v>25</v>
      </c>
      <c r="F56" t="s">
        <v>38</v>
      </c>
      <c r="G56" s="14">
        <v>62.08</v>
      </c>
      <c r="H56">
        <v>7</v>
      </c>
      <c r="I56" s="14">
        <f t="shared" si="0"/>
        <v>434.56</v>
      </c>
      <c r="J56" s="1">
        <v>43853</v>
      </c>
      <c r="K56" s="2">
        <v>0.57361111111111118</v>
      </c>
      <c r="L56" t="s">
        <v>17</v>
      </c>
      <c r="M56" t="str">
        <f>IF(E56="Female",IF(F56="Health and beauty","Yes","No"),IF(E56="Male","No"))</f>
        <v>No</v>
      </c>
      <c r="N56" t="str">
        <f>IF(H56=1,"Product Specific",IF(H56&gt;5,"Impulsive","List"))</f>
        <v>Impulsive</v>
      </c>
      <c r="Q56" s="24" t="s">
        <v>1052</v>
      </c>
      <c r="R56" s="28">
        <f>MIN(R59:R61)</f>
        <v>1820</v>
      </c>
    </row>
    <row r="57" spans="1:20" x14ac:dyDescent="0.3">
      <c r="A57" t="s">
        <v>404</v>
      </c>
      <c r="B57" t="s">
        <v>12</v>
      </c>
      <c r="C57" t="s">
        <v>13</v>
      </c>
      <c r="D57" t="s">
        <v>21</v>
      </c>
      <c r="E57" t="s">
        <v>15</v>
      </c>
      <c r="F57" t="s">
        <v>26</v>
      </c>
      <c r="G57" s="14">
        <v>67.09</v>
      </c>
      <c r="H57">
        <v>5</v>
      </c>
      <c r="I57" s="14">
        <f t="shared" si="0"/>
        <v>335.45000000000005</v>
      </c>
      <c r="J57" s="1">
        <v>43853</v>
      </c>
      <c r="K57" s="2">
        <v>0.69930555555555562</v>
      </c>
      <c r="L57" t="s">
        <v>27</v>
      </c>
      <c r="M57" t="str">
        <f>IF(E57="Female",IF(F57="Health and beauty","Yes","No"),IF(E57="Male","No"))</f>
        <v>No</v>
      </c>
      <c r="N57" t="str">
        <f>IF(H57=1,"Product Specific",IF(H57&gt;5,"Impulsive","List"))</f>
        <v>List</v>
      </c>
    </row>
    <row r="58" spans="1:20" x14ac:dyDescent="0.3">
      <c r="A58" t="s">
        <v>443</v>
      </c>
      <c r="B58" t="s">
        <v>12</v>
      </c>
      <c r="C58" t="s">
        <v>13</v>
      </c>
      <c r="D58" t="s">
        <v>21</v>
      </c>
      <c r="E58" t="s">
        <v>25</v>
      </c>
      <c r="F58" t="s">
        <v>30</v>
      </c>
      <c r="G58" s="14">
        <v>25.84</v>
      </c>
      <c r="H58">
        <v>3</v>
      </c>
      <c r="I58" s="14">
        <f t="shared" si="0"/>
        <v>77.52</v>
      </c>
      <c r="J58" s="1">
        <v>43853</v>
      </c>
      <c r="K58" s="2">
        <v>0.78819444444444453</v>
      </c>
      <c r="L58" t="s">
        <v>17</v>
      </c>
      <c r="M58" t="str">
        <f>IF(E58="Female",IF(F58="Health and beauty","Yes","No"),IF(E58="Male","No"))</f>
        <v>No</v>
      </c>
      <c r="N58" t="str">
        <f>IF(H58=1,"Product Specific",IF(H58&gt;5,"Impulsive","List"))</f>
        <v>List</v>
      </c>
      <c r="Q58" s="21" t="s">
        <v>1048</v>
      </c>
      <c r="R58" t="s">
        <v>1054</v>
      </c>
    </row>
    <row r="59" spans="1:20" x14ac:dyDescent="0.3">
      <c r="A59" t="s">
        <v>518</v>
      </c>
      <c r="B59" t="s">
        <v>19</v>
      </c>
      <c r="C59" t="s">
        <v>20</v>
      </c>
      <c r="D59" t="s">
        <v>21</v>
      </c>
      <c r="E59" t="s">
        <v>25</v>
      </c>
      <c r="F59" t="s">
        <v>26</v>
      </c>
      <c r="G59" s="14">
        <v>22.96</v>
      </c>
      <c r="H59">
        <v>1</v>
      </c>
      <c r="I59" s="14">
        <f t="shared" si="0"/>
        <v>22.96</v>
      </c>
      <c r="J59" s="1">
        <v>43853</v>
      </c>
      <c r="K59" s="2">
        <v>0.86597222222222225</v>
      </c>
      <c r="L59" t="s">
        <v>23</v>
      </c>
      <c r="M59" t="str">
        <f>IF(E59="Female",IF(F59="Health and beauty","Yes","No"),IF(E59="Male","No"))</f>
        <v>No</v>
      </c>
      <c r="N59" t="str">
        <f>IF(H59=1,"Product Specific",IF(H59&gt;5,"Impulsive","List"))</f>
        <v>Product Specific</v>
      </c>
      <c r="Q59" s="26" t="s">
        <v>37</v>
      </c>
      <c r="R59" s="27">
        <v>1820</v>
      </c>
    </row>
    <row r="60" spans="1:20" x14ac:dyDescent="0.3">
      <c r="A60" t="s">
        <v>114</v>
      </c>
      <c r="B60" t="s">
        <v>19</v>
      </c>
      <c r="C60" t="s">
        <v>20</v>
      </c>
      <c r="D60" t="s">
        <v>14</v>
      </c>
      <c r="E60" t="s">
        <v>25</v>
      </c>
      <c r="F60" t="s">
        <v>30</v>
      </c>
      <c r="G60" s="14">
        <v>48.91</v>
      </c>
      <c r="H60">
        <v>5</v>
      </c>
      <c r="I60" s="14">
        <f t="shared" si="0"/>
        <v>244.54999999999998</v>
      </c>
      <c r="J60" s="1">
        <v>43854</v>
      </c>
      <c r="K60" s="2">
        <v>0.4284722222222222</v>
      </c>
      <c r="L60" t="s">
        <v>23</v>
      </c>
      <c r="M60" t="str">
        <f>IF(E60="Female",IF(F60="Health and beauty","Yes","No"),IF(E60="Male","No"))</f>
        <v>No</v>
      </c>
      <c r="N60" t="str">
        <f>IF(H60=1,"Product Specific",IF(H60&gt;5,"Impulsive","List"))</f>
        <v>List</v>
      </c>
      <c r="Q60" s="22" t="s">
        <v>20</v>
      </c>
      <c r="R60" s="25">
        <v>1831</v>
      </c>
    </row>
    <row r="61" spans="1:20" x14ac:dyDescent="0.3">
      <c r="A61" t="s">
        <v>137</v>
      </c>
      <c r="B61" t="s">
        <v>12</v>
      </c>
      <c r="C61" t="s">
        <v>13</v>
      </c>
      <c r="D61" t="s">
        <v>21</v>
      </c>
      <c r="E61" t="s">
        <v>25</v>
      </c>
      <c r="F61" t="s">
        <v>30</v>
      </c>
      <c r="G61" s="14">
        <v>62.13</v>
      </c>
      <c r="H61">
        <v>6</v>
      </c>
      <c r="I61" s="14">
        <f t="shared" si="0"/>
        <v>372.78000000000003</v>
      </c>
      <c r="J61" s="1">
        <v>43854</v>
      </c>
      <c r="K61" s="2">
        <v>0.84652777777777777</v>
      </c>
      <c r="L61" t="s">
        <v>23</v>
      </c>
      <c r="M61" t="str">
        <f>IF(E61="Female",IF(F61="Health and beauty","Yes","No"),IF(E61="Male","No"))</f>
        <v>No</v>
      </c>
      <c r="N61" t="str">
        <f>IF(H61=1,"Product Specific",IF(H61&gt;5,"Impulsive","List"))</f>
        <v>Impulsive</v>
      </c>
      <c r="Q61" s="22" t="s">
        <v>13</v>
      </c>
      <c r="R61" s="25">
        <v>1859</v>
      </c>
    </row>
    <row r="62" spans="1:20" x14ac:dyDescent="0.3">
      <c r="A62" t="s">
        <v>968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s="14">
        <v>92.09</v>
      </c>
      <c r="H62">
        <v>3</v>
      </c>
      <c r="I62" s="14">
        <f t="shared" si="0"/>
        <v>276.27</v>
      </c>
      <c r="J62" s="1">
        <v>43854</v>
      </c>
      <c r="K62" s="2">
        <v>0.68541666666666667</v>
      </c>
      <c r="L62" t="s">
        <v>23</v>
      </c>
      <c r="M62" t="str">
        <f>IF(E62="Female",IF(F62="Health and beauty","Yes","No"),IF(E62="Male","No"))</f>
        <v>Yes</v>
      </c>
      <c r="N62" t="str">
        <f>IF(H62=1,"Product Specific",IF(H62&gt;5,"Impulsive","List"))</f>
        <v>List</v>
      </c>
      <c r="Q62" s="22" t="s">
        <v>1049</v>
      </c>
      <c r="R62" s="25">
        <v>5510</v>
      </c>
    </row>
    <row r="63" spans="1:20" x14ac:dyDescent="0.3">
      <c r="A63" t="s">
        <v>1009</v>
      </c>
      <c r="B63" t="s">
        <v>36</v>
      </c>
      <c r="C63" t="s">
        <v>37</v>
      </c>
      <c r="D63" t="s">
        <v>21</v>
      </c>
      <c r="E63" t="s">
        <v>15</v>
      </c>
      <c r="F63" t="s">
        <v>38</v>
      </c>
      <c r="G63" s="14">
        <v>67.77</v>
      </c>
      <c r="H63">
        <v>1</v>
      </c>
      <c r="I63" s="14">
        <f t="shared" si="0"/>
        <v>67.77</v>
      </c>
      <c r="J63" s="1">
        <v>43854</v>
      </c>
      <c r="K63" s="2">
        <v>0.86319444444444438</v>
      </c>
      <c r="L63" t="s">
        <v>27</v>
      </c>
      <c r="M63" t="str">
        <f>IF(E63="Female",IF(F63="Health and beauty","Yes","No"),IF(E63="Male","No"))</f>
        <v>No</v>
      </c>
      <c r="N63" t="str">
        <f>IF(H63=1,"Product Specific",IF(H63&gt;5,"Impulsive","List"))</f>
        <v>Product Specific</v>
      </c>
    </row>
    <row r="64" spans="1:20" x14ac:dyDescent="0.3">
      <c r="A64" t="s">
        <v>1025</v>
      </c>
      <c r="B64" t="s">
        <v>19</v>
      </c>
      <c r="C64" t="s">
        <v>20</v>
      </c>
      <c r="D64" t="s">
        <v>21</v>
      </c>
      <c r="E64" t="s">
        <v>25</v>
      </c>
      <c r="F64" t="s">
        <v>16</v>
      </c>
      <c r="G64" s="14">
        <v>40.35</v>
      </c>
      <c r="H64">
        <v>1</v>
      </c>
      <c r="I64" s="14">
        <f t="shared" si="0"/>
        <v>40.35</v>
      </c>
      <c r="J64" s="1">
        <v>43854</v>
      </c>
      <c r="K64" s="2">
        <v>0.57361111111111118</v>
      </c>
      <c r="L64" t="s">
        <v>17</v>
      </c>
      <c r="M64" t="str">
        <f>IF(E64="Female",IF(F64="Health and beauty","Yes","No"),IF(E64="Male","No"))</f>
        <v>No</v>
      </c>
      <c r="N64" t="str">
        <f>IF(H64=1,"Product Specific",IF(H64&gt;5,"Impulsive","List"))</f>
        <v>Product Specific</v>
      </c>
    </row>
    <row r="65" spans="1:14" x14ac:dyDescent="0.3">
      <c r="A65" t="s">
        <v>74</v>
      </c>
      <c r="B65" t="s">
        <v>19</v>
      </c>
      <c r="C65" t="s">
        <v>20</v>
      </c>
      <c r="D65" t="s">
        <v>14</v>
      </c>
      <c r="E65" t="s">
        <v>25</v>
      </c>
      <c r="F65" t="s">
        <v>16</v>
      </c>
      <c r="G65" s="14">
        <v>15.37</v>
      </c>
      <c r="H65">
        <v>2</v>
      </c>
      <c r="I65" s="14">
        <f t="shared" si="0"/>
        <v>30.74</v>
      </c>
      <c r="J65" s="1">
        <v>43856</v>
      </c>
      <c r="K65" s="2">
        <v>0.82430555555555562</v>
      </c>
      <c r="L65" t="s">
        <v>23</v>
      </c>
      <c r="M65" t="str">
        <f>IF(E65="Female",IF(F65="Health and beauty","Yes","No"),IF(E65="Male","No"))</f>
        <v>No</v>
      </c>
      <c r="N65" t="str">
        <f>IF(H65=1,"Product Specific",IF(H65&gt;5,"Impulsive","List"))</f>
        <v>List</v>
      </c>
    </row>
    <row r="66" spans="1:14" x14ac:dyDescent="0.3">
      <c r="A66" t="s">
        <v>279</v>
      </c>
      <c r="B66" t="s">
        <v>36</v>
      </c>
      <c r="C66" t="s">
        <v>37</v>
      </c>
      <c r="D66" t="s">
        <v>21</v>
      </c>
      <c r="E66" t="s">
        <v>25</v>
      </c>
      <c r="F66" t="s">
        <v>38</v>
      </c>
      <c r="G66" s="14">
        <v>73.06</v>
      </c>
      <c r="H66">
        <v>7</v>
      </c>
      <c r="I66" s="14">
        <f t="shared" si="0"/>
        <v>511.42</v>
      </c>
      <c r="J66" s="1">
        <v>43856</v>
      </c>
      <c r="K66" s="2">
        <v>0.79583333333333339</v>
      </c>
      <c r="L66" t="s">
        <v>27</v>
      </c>
      <c r="M66" t="str">
        <f>IF(E66="Female",IF(F66="Health and beauty","Yes","No"),IF(E66="Male","No"))</f>
        <v>No</v>
      </c>
      <c r="N66" t="str">
        <f>IF(H66=1,"Product Specific",IF(H66&gt;5,"Impulsive","List"))</f>
        <v>Impulsive</v>
      </c>
    </row>
    <row r="67" spans="1:14" x14ac:dyDescent="0.3">
      <c r="A67" t="s">
        <v>405</v>
      </c>
      <c r="B67" t="s">
        <v>12</v>
      </c>
      <c r="C67" t="s">
        <v>13</v>
      </c>
      <c r="D67" t="s">
        <v>14</v>
      </c>
      <c r="E67" t="s">
        <v>15</v>
      </c>
      <c r="F67" t="s">
        <v>40</v>
      </c>
      <c r="G67" s="14">
        <v>96.7</v>
      </c>
      <c r="H67">
        <v>5</v>
      </c>
      <c r="I67" s="14">
        <f t="shared" ref="I67:I130" si="1">G67*H67</f>
        <v>483.5</v>
      </c>
      <c r="J67" s="1">
        <v>43856</v>
      </c>
      <c r="K67" s="2">
        <v>0.53611111111111109</v>
      </c>
      <c r="L67" t="s">
        <v>17</v>
      </c>
      <c r="M67" t="str">
        <f>IF(E67="Female",IF(F67="Health and beauty","Yes","No"),IF(E67="Male","No"))</f>
        <v>No</v>
      </c>
      <c r="N67" t="str">
        <f>IF(H67=1,"Product Specific",IF(H67&gt;5,"Impulsive","List"))</f>
        <v>List</v>
      </c>
    </row>
    <row r="68" spans="1:14" x14ac:dyDescent="0.3">
      <c r="A68" t="s">
        <v>227</v>
      </c>
      <c r="B68" t="s">
        <v>12</v>
      </c>
      <c r="C68" t="s">
        <v>13</v>
      </c>
      <c r="D68" t="s">
        <v>21</v>
      </c>
      <c r="E68" t="s">
        <v>15</v>
      </c>
      <c r="F68" t="s">
        <v>26</v>
      </c>
      <c r="G68" s="14">
        <v>25.29</v>
      </c>
      <c r="H68">
        <v>1</v>
      </c>
      <c r="I68" s="14">
        <f t="shared" si="1"/>
        <v>25.29</v>
      </c>
      <c r="J68" s="1">
        <v>43857</v>
      </c>
      <c r="K68" s="2">
        <v>0.42569444444444443</v>
      </c>
      <c r="L68" t="s">
        <v>17</v>
      </c>
      <c r="M68" t="str">
        <f>IF(E68="Female",IF(F68="Health and beauty","Yes","No"),IF(E68="Male","No"))</f>
        <v>No</v>
      </c>
      <c r="N68" t="str">
        <f>IF(H68=1,"Product Specific",IF(H68&gt;5,"Impulsive","List"))</f>
        <v>Product Specific</v>
      </c>
    </row>
    <row r="69" spans="1:14" x14ac:dyDescent="0.3">
      <c r="A69" t="s">
        <v>612</v>
      </c>
      <c r="B69" t="s">
        <v>19</v>
      </c>
      <c r="C69" t="s">
        <v>20</v>
      </c>
      <c r="D69" t="s">
        <v>14</v>
      </c>
      <c r="E69" t="s">
        <v>15</v>
      </c>
      <c r="F69" t="s">
        <v>40</v>
      </c>
      <c r="G69" s="14">
        <v>92.98</v>
      </c>
      <c r="H69">
        <v>2</v>
      </c>
      <c r="I69" s="14">
        <f t="shared" si="1"/>
        <v>185.96</v>
      </c>
      <c r="J69" s="1">
        <v>43857</v>
      </c>
      <c r="K69" s="2">
        <v>0.62916666666666665</v>
      </c>
      <c r="L69" t="s">
        <v>27</v>
      </c>
      <c r="M69" t="str">
        <f>IF(E69="Female",IF(F69="Health and beauty","Yes","No"),IF(E69="Male","No"))</f>
        <v>No</v>
      </c>
      <c r="N69" t="str">
        <f>IF(H69=1,"Product Specific",IF(H69&gt;5,"Impulsive","List"))</f>
        <v>List</v>
      </c>
    </row>
    <row r="70" spans="1:14" x14ac:dyDescent="0.3">
      <c r="A70" t="s">
        <v>51</v>
      </c>
      <c r="B70" t="s">
        <v>36</v>
      </c>
      <c r="C70" t="s">
        <v>37</v>
      </c>
      <c r="D70" t="s">
        <v>21</v>
      </c>
      <c r="E70" t="s">
        <v>25</v>
      </c>
      <c r="F70" t="s">
        <v>16</v>
      </c>
      <c r="G70" s="14">
        <v>87.98</v>
      </c>
      <c r="H70">
        <v>3</v>
      </c>
      <c r="I70" s="14">
        <f t="shared" si="1"/>
        <v>263.94</v>
      </c>
      <c r="J70" s="1">
        <v>43858</v>
      </c>
      <c r="K70" s="2">
        <v>0.44444444444444442</v>
      </c>
      <c r="L70" t="s">
        <v>17</v>
      </c>
      <c r="M70" t="str">
        <f>IF(E70="Female",IF(F70="Health and beauty","Yes","No"),IF(E70="Male","No"))</f>
        <v>No</v>
      </c>
      <c r="N70" t="str">
        <f>IF(H70=1,"Product Specific",IF(H70&gt;5,"Impulsive","List"))</f>
        <v>List</v>
      </c>
    </row>
    <row r="71" spans="1:14" x14ac:dyDescent="0.3">
      <c r="A71" t="s">
        <v>171</v>
      </c>
      <c r="B71" t="s">
        <v>19</v>
      </c>
      <c r="C71" t="s">
        <v>20</v>
      </c>
      <c r="D71" t="s">
        <v>14</v>
      </c>
      <c r="E71" t="s">
        <v>25</v>
      </c>
      <c r="F71" t="s">
        <v>16</v>
      </c>
      <c r="G71" s="14">
        <v>90.5</v>
      </c>
      <c r="H71">
        <v>10</v>
      </c>
      <c r="I71" s="14">
        <f t="shared" si="1"/>
        <v>905</v>
      </c>
      <c r="J71" s="1">
        <v>43858</v>
      </c>
      <c r="K71" s="2">
        <v>0.57500000000000007</v>
      </c>
      <c r="L71" t="s">
        <v>23</v>
      </c>
      <c r="M71" t="str">
        <f>IF(E71="Female",IF(F71="Health and beauty","Yes","No"),IF(E71="Male","No"))</f>
        <v>No</v>
      </c>
      <c r="N71" t="str">
        <f>IF(H71=1,"Product Specific",IF(H71&gt;5,"Impulsive","List"))</f>
        <v>Impulsive</v>
      </c>
    </row>
    <row r="72" spans="1:14" x14ac:dyDescent="0.3">
      <c r="A72" t="s">
        <v>302</v>
      </c>
      <c r="B72" t="s">
        <v>12</v>
      </c>
      <c r="C72" t="s">
        <v>13</v>
      </c>
      <c r="D72" t="s">
        <v>14</v>
      </c>
      <c r="E72" t="s">
        <v>15</v>
      </c>
      <c r="F72" t="s">
        <v>26</v>
      </c>
      <c r="G72" s="14">
        <v>21.54</v>
      </c>
      <c r="H72">
        <v>9</v>
      </c>
      <c r="I72" s="14">
        <f t="shared" si="1"/>
        <v>193.85999999999999</v>
      </c>
      <c r="J72" s="1">
        <v>43858</v>
      </c>
      <c r="K72" s="2">
        <v>0.48888888888888887</v>
      </c>
      <c r="L72" t="s">
        <v>27</v>
      </c>
      <c r="M72" t="str">
        <f>IF(E72="Female",IF(F72="Health and beauty","Yes","No"),IF(E72="Male","No"))</f>
        <v>No</v>
      </c>
      <c r="N72" t="str">
        <f>IF(H72=1,"Product Specific",IF(H72&gt;5,"Impulsive","List"))</f>
        <v>Impulsive</v>
      </c>
    </row>
    <row r="73" spans="1:14" x14ac:dyDescent="0.3">
      <c r="A73" t="s">
        <v>554</v>
      </c>
      <c r="B73" t="s">
        <v>12</v>
      </c>
      <c r="C73" t="s">
        <v>13</v>
      </c>
      <c r="D73" t="s">
        <v>21</v>
      </c>
      <c r="E73" t="s">
        <v>25</v>
      </c>
      <c r="F73" t="s">
        <v>38</v>
      </c>
      <c r="G73" s="14">
        <v>81.709999999999994</v>
      </c>
      <c r="H73">
        <v>6</v>
      </c>
      <c r="I73" s="14">
        <f t="shared" si="1"/>
        <v>490.26</v>
      </c>
      <c r="J73" s="1">
        <v>43858</v>
      </c>
      <c r="K73" s="2">
        <v>0.60833333333333328</v>
      </c>
      <c r="L73" t="s">
        <v>27</v>
      </c>
      <c r="M73" t="str">
        <f>IF(E73="Female",IF(F73="Health and beauty","Yes","No"),IF(E73="Male","No"))</f>
        <v>No</v>
      </c>
      <c r="N73" t="str">
        <f>IF(H73=1,"Product Specific",IF(H73&gt;5,"Impulsive","List"))</f>
        <v>Impulsive</v>
      </c>
    </row>
    <row r="74" spans="1:14" x14ac:dyDescent="0.3">
      <c r="A74" t="s">
        <v>599</v>
      </c>
      <c r="B74" t="s">
        <v>19</v>
      </c>
      <c r="C74" t="s">
        <v>20</v>
      </c>
      <c r="D74" t="s">
        <v>21</v>
      </c>
      <c r="E74" t="s">
        <v>15</v>
      </c>
      <c r="F74" t="s">
        <v>30</v>
      </c>
      <c r="G74" s="14">
        <v>73.98</v>
      </c>
      <c r="H74">
        <v>7</v>
      </c>
      <c r="I74" s="14">
        <f t="shared" si="1"/>
        <v>517.86</v>
      </c>
      <c r="J74" s="1">
        <v>43858</v>
      </c>
      <c r="K74" s="2">
        <v>0.6958333333333333</v>
      </c>
      <c r="L74" t="s">
        <v>17</v>
      </c>
      <c r="M74" t="str">
        <f>IF(E74="Female",IF(F74="Health and beauty","Yes","No"),IF(E74="Male","No"))</f>
        <v>No</v>
      </c>
      <c r="N74" t="str">
        <f>IF(H74=1,"Product Specific",IF(H74&gt;5,"Impulsive","List"))</f>
        <v>Impulsive</v>
      </c>
    </row>
    <row r="75" spans="1:14" x14ac:dyDescent="0.3">
      <c r="A75" t="s">
        <v>58</v>
      </c>
      <c r="B75" t="s">
        <v>36</v>
      </c>
      <c r="C75" t="s">
        <v>37</v>
      </c>
      <c r="D75" t="s">
        <v>21</v>
      </c>
      <c r="E75" t="s">
        <v>15</v>
      </c>
      <c r="F75" t="s">
        <v>38</v>
      </c>
      <c r="G75" s="14">
        <v>88.36</v>
      </c>
      <c r="H75">
        <v>5</v>
      </c>
      <c r="I75" s="14">
        <f t="shared" si="1"/>
        <v>441.8</v>
      </c>
      <c r="J75" s="1">
        <v>43859</v>
      </c>
      <c r="K75" s="2">
        <v>0.82500000000000007</v>
      </c>
      <c r="L75" t="s">
        <v>23</v>
      </c>
      <c r="M75" t="str">
        <f>IF(E75="Female",IF(F75="Health and beauty","Yes","No"),IF(E75="Male","No"))</f>
        <v>No</v>
      </c>
      <c r="N75" t="str">
        <f>IF(H75=1,"Product Specific",IF(H75&gt;5,"Impulsive","List"))</f>
        <v>List</v>
      </c>
    </row>
    <row r="76" spans="1:14" x14ac:dyDescent="0.3">
      <c r="A76" t="s">
        <v>71</v>
      </c>
      <c r="B76" t="s">
        <v>19</v>
      </c>
      <c r="C76" t="s">
        <v>20</v>
      </c>
      <c r="D76" t="s">
        <v>14</v>
      </c>
      <c r="E76" t="s">
        <v>25</v>
      </c>
      <c r="F76" t="s">
        <v>26</v>
      </c>
      <c r="G76" s="14">
        <v>56.11</v>
      </c>
      <c r="H76">
        <v>2</v>
      </c>
      <c r="I76" s="14">
        <f t="shared" si="1"/>
        <v>112.22</v>
      </c>
      <c r="J76" s="1">
        <v>43859</v>
      </c>
      <c r="K76" s="2">
        <v>0.42430555555555555</v>
      </c>
      <c r="L76" t="s">
        <v>23</v>
      </c>
      <c r="M76" t="str">
        <f>IF(E76="Female",IF(F76="Health and beauty","Yes","No"),IF(E76="Male","No"))</f>
        <v>No</v>
      </c>
      <c r="N76" t="str">
        <f>IF(H76=1,"Product Specific",IF(H76&gt;5,"Impulsive","List"))</f>
        <v>List</v>
      </c>
    </row>
    <row r="77" spans="1:14" x14ac:dyDescent="0.3">
      <c r="A77" t="s">
        <v>104</v>
      </c>
      <c r="B77" t="s">
        <v>12</v>
      </c>
      <c r="C77" t="s">
        <v>13</v>
      </c>
      <c r="D77" t="s">
        <v>21</v>
      </c>
      <c r="E77" t="s">
        <v>25</v>
      </c>
      <c r="F77" t="s">
        <v>26</v>
      </c>
      <c r="G77" s="14">
        <v>74.67</v>
      </c>
      <c r="H77">
        <v>9</v>
      </c>
      <c r="I77" s="14">
        <f t="shared" si="1"/>
        <v>672.03</v>
      </c>
      <c r="J77" s="1">
        <v>43859</v>
      </c>
      <c r="K77" s="2">
        <v>0.4548611111111111</v>
      </c>
      <c r="L77" t="s">
        <v>17</v>
      </c>
      <c r="M77" t="str">
        <f>IF(E77="Female",IF(F77="Health and beauty","Yes","No"),IF(E77="Male","No"))</f>
        <v>No</v>
      </c>
      <c r="N77" t="str">
        <f>IF(H77=1,"Product Specific",IF(H77&gt;5,"Impulsive","List"))</f>
        <v>Impulsive</v>
      </c>
    </row>
    <row r="78" spans="1:14" x14ac:dyDescent="0.3">
      <c r="A78" t="s">
        <v>394</v>
      </c>
      <c r="B78" t="s">
        <v>19</v>
      </c>
      <c r="C78" t="s">
        <v>20</v>
      </c>
      <c r="D78" t="s">
        <v>21</v>
      </c>
      <c r="E78" t="s">
        <v>15</v>
      </c>
      <c r="F78" t="s">
        <v>38</v>
      </c>
      <c r="G78" s="14">
        <v>41.24</v>
      </c>
      <c r="H78">
        <v>4</v>
      </c>
      <c r="I78" s="14">
        <f t="shared" si="1"/>
        <v>164.96</v>
      </c>
      <c r="J78" s="1">
        <v>43859</v>
      </c>
      <c r="K78" s="2">
        <v>0.68263888888888891</v>
      </c>
      <c r="L78" t="s">
        <v>23</v>
      </c>
      <c r="M78" t="str">
        <f>IF(E78="Female",IF(F78="Health and beauty","Yes","No"),IF(E78="Male","No"))</f>
        <v>No</v>
      </c>
      <c r="N78" t="str">
        <f>IF(H78=1,"Product Specific",IF(H78&gt;5,"Impulsive","List"))</f>
        <v>List</v>
      </c>
    </row>
    <row r="79" spans="1:14" x14ac:dyDescent="0.3">
      <c r="A79" t="s">
        <v>419</v>
      </c>
      <c r="B79" t="s">
        <v>36</v>
      </c>
      <c r="C79" t="s">
        <v>37</v>
      </c>
      <c r="D79" t="s">
        <v>21</v>
      </c>
      <c r="E79" t="s">
        <v>25</v>
      </c>
      <c r="F79" t="s">
        <v>38</v>
      </c>
      <c r="G79" s="14">
        <v>18.22</v>
      </c>
      <c r="H79">
        <v>7</v>
      </c>
      <c r="I79" s="14">
        <f t="shared" si="1"/>
        <v>127.53999999999999</v>
      </c>
      <c r="J79" s="1">
        <v>43859</v>
      </c>
      <c r="K79" s="2">
        <v>0.58611111111111114</v>
      </c>
      <c r="L79" t="s">
        <v>27</v>
      </c>
      <c r="M79" t="str">
        <f>IF(E79="Female",IF(F79="Health and beauty","Yes","No"),IF(E79="Male","No"))</f>
        <v>No</v>
      </c>
      <c r="N79" t="str">
        <f>IF(H79=1,"Product Specific",IF(H79&gt;5,"Impulsive","List"))</f>
        <v>Impulsive</v>
      </c>
    </row>
    <row r="80" spans="1:14" x14ac:dyDescent="0.3">
      <c r="A80" t="s">
        <v>147</v>
      </c>
      <c r="B80" t="s">
        <v>36</v>
      </c>
      <c r="C80" t="s">
        <v>37</v>
      </c>
      <c r="D80" t="s">
        <v>14</v>
      </c>
      <c r="E80" t="s">
        <v>25</v>
      </c>
      <c r="F80" t="s">
        <v>40</v>
      </c>
      <c r="G80" s="14">
        <v>51.36</v>
      </c>
      <c r="H80">
        <v>1</v>
      </c>
      <c r="I80" s="14">
        <f t="shared" si="1"/>
        <v>51.36</v>
      </c>
      <c r="J80" s="1">
        <v>43860</v>
      </c>
      <c r="K80" s="2">
        <v>0.6430555555555556</v>
      </c>
      <c r="L80" t="s">
        <v>17</v>
      </c>
      <c r="M80" t="str">
        <f>IF(E80="Female",IF(F80="Health and beauty","Yes","No"),IF(E80="Male","No"))</f>
        <v>No</v>
      </c>
      <c r="N80" t="str">
        <f>IF(H80=1,"Product Specific",IF(H80&gt;5,"Impulsive","List"))</f>
        <v>Product Specific</v>
      </c>
    </row>
    <row r="81" spans="1:14" x14ac:dyDescent="0.3">
      <c r="A81" t="s">
        <v>278</v>
      </c>
      <c r="B81" t="s">
        <v>12</v>
      </c>
      <c r="C81" t="s">
        <v>13</v>
      </c>
      <c r="D81" t="s">
        <v>14</v>
      </c>
      <c r="E81" t="s">
        <v>25</v>
      </c>
      <c r="F81" t="s">
        <v>22</v>
      </c>
      <c r="G81" s="14">
        <v>77.72</v>
      </c>
      <c r="H81">
        <v>4</v>
      </c>
      <c r="I81" s="14">
        <f t="shared" si="1"/>
        <v>310.88</v>
      </c>
      <c r="J81" s="1">
        <v>43860</v>
      </c>
      <c r="K81" s="2">
        <v>0.6743055555555556</v>
      </c>
      <c r="L81" t="s">
        <v>27</v>
      </c>
      <c r="M81" t="str">
        <f>IF(E81="Female",IF(F81="Health and beauty","Yes","No"),IF(E81="Male","No"))</f>
        <v>No</v>
      </c>
      <c r="N81" t="str">
        <f>IF(H81=1,"Product Specific",IF(H81&gt;5,"Impulsive","List"))</f>
        <v>List</v>
      </c>
    </row>
    <row r="82" spans="1:14" x14ac:dyDescent="0.3">
      <c r="A82" t="s">
        <v>361</v>
      </c>
      <c r="B82" t="s">
        <v>12</v>
      </c>
      <c r="C82" t="s">
        <v>13</v>
      </c>
      <c r="D82" t="s">
        <v>21</v>
      </c>
      <c r="E82" t="s">
        <v>25</v>
      </c>
      <c r="F82" t="s">
        <v>38</v>
      </c>
      <c r="G82" s="14">
        <v>32.9</v>
      </c>
      <c r="H82">
        <v>3</v>
      </c>
      <c r="I82" s="14">
        <f t="shared" si="1"/>
        <v>98.699999999999989</v>
      </c>
      <c r="J82" s="1">
        <v>43860</v>
      </c>
      <c r="K82" s="2">
        <v>0.7270833333333333</v>
      </c>
      <c r="L82" t="s">
        <v>27</v>
      </c>
      <c r="M82" t="str">
        <f>IF(E82="Female",IF(F82="Health and beauty","Yes","No"),IF(E82="Male","No"))</f>
        <v>No</v>
      </c>
      <c r="N82" t="str">
        <f>IF(H82=1,"Product Specific",IF(H82&gt;5,"Impulsive","List"))</f>
        <v>List</v>
      </c>
    </row>
    <row r="83" spans="1:14" x14ac:dyDescent="0.3">
      <c r="A83" t="s">
        <v>705</v>
      </c>
      <c r="B83" t="s">
        <v>36</v>
      </c>
      <c r="C83" t="s">
        <v>37</v>
      </c>
      <c r="D83" t="s">
        <v>14</v>
      </c>
      <c r="E83" t="s">
        <v>25</v>
      </c>
      <c r="F83" t="s">
        <v>40</v>
      </c>
      <c r="G83" s="14">
        <v>83.77</v>
      </c>
      <c r="H83">
        <v>2</v>
      </c>
      <c r="I83" s="14">
        <f t="shared" si="1"/>
        <v>167.54</v>
      </c>
      <c r="J83" s="1">
        <v>43860</v>
      </c>
      <c r="K83" s="2">
        <v>0.83124999999999993</v>
      </c>
      <c r="L83" t="s">
        <v>23</v>
      </c>
      <c r="M83" t="str">
        <f>IF(E83="Female",IF(F83="Health and beauty","Yes","No"),IF(E83="Male","No"))</f>
        <v>No</v>
      </c>
      <c r="N83" t="str">
        <f>IF(H83=1,"Product Specific",IF(H83&gt;5,"Impulsive","List"))</f>
        <v>List</v>
      </c>
    </row>
    <row r="84" spans="1:14" x14ac:dyDescent="0.3">
      <c r="A84" t="s">
        <v>940</v>
      </c>
      <c r="B84" t="s">
        <v>36</v>
      </c>
      <c r="C84" t="s">
        <v>37</v>
      </c>
      <c r="D84" t="s">
        <v>14</v>
      </c>
      <c r="E84" t="s">
        <v>15</v>
      </c>
      <c r="F84" t="s">
        <v>38</v>
      </c>
      <c r="G84" s="14">
        <v>29.15</v>
      </c>
      <c r="H84">
        <v>3</v>
      </c>
      <c r="I84" s="14">
        <f t="shared" si="1"/>
        <v>87.449999999999989</v>
      </c>
      <c r="J84" s="1">
        <v>43860</v>
      </c>
      <c r="K84" s="2">
        <v>0.8534722222222223</v>
      </c>
      <c r="L84" t="s">
        <v>27</v>
      </c>
      <c r="M84" t="str">
        <f>IF(E84="Female",IF(F84="Health and beauty","Yes","No"),IF(E84="Male","No"))</f>
        <v>No</v>
      </c>
      <c r="N84" t="str">
        <f>IF(H84=1,"Product Specific",IF(H84&gt;5,"Impulsive","List"))</f>
        <v>List</v>
      </c>
    </row>
    <row r="85" spans="1:14" x14ac:dyDescent="0.3">
      <c r="A85" t="s">
        <v>372</v>
      </c>
      <c r="B85" t="s">
        <v>36</v>
      </c>
      <c r="C85" t="s">
        <v>37</v>
      </c>
      <c r="D85" t="s">
        <v>14</v>
      </c>
      <c r="E85" t="s">
        <v>15</v>
      </c>
      <c r="F85" t="s">
        <v>16</v>
      </c>
      <c r="G85" s="14">
        <v>76.900000000000006</v>
      </c>
      <c r="H85">
        <v>7</v>
      </c>
      <c r="I85" s="14">
        <f t="shared" si="1"/>
        <v>538.30000000000007</v>
      </c>
      <c r="J85" s="1">
        <v>43861</v>
      </c>
      <c r="K85" s="2">
        <v>0.84791666666666676</v>
      </c>
      <c r="L85" t="s">
        <v>23</v>
      </c>
      <c r="M85" t="str">
        <f>IF(E85="Female",IF(F85="Health and beauty","Yes","No"),IF(E85="Male","No"))</f>
        <v>Yes</v>
      </c>
      <c r="N85" t="str">
        <f>IF(H85=1,"Product Specific",IF(H85&gt;5,"Impulsive","List"))</f>
        <v>Impulsive</v>
      </c>
    </row>
    <row r="86" spans="1:14" x14ac:dyDescent="0.3">
      <c r="A86" t="s">
        <v>374</v>
      </c>
      <c r="B86" t="s">
        <v>12</v>
      </c>
      <c r="C86" t="s">
        <v>13</v>
      </c>
      <c r="D86" t="s">
        <v>21</v>
      </c>
      <c r="E86" t="s">
        <v>25</v>
      </c>
      <c r="F86" t="s">
        <v>30</v>
      </c>
      <c r="G86" s="14">
        <v>44.65</v>
      </c>
      <c r="H86">
        <v>3</v>
      </c>
      <c r="I86" s="14">
        <f t="shared" si="1"/>
        <v>133.94999999999999</v>
      </c>
      <c r="J86" s="1">
        <v>43861</v>
      </c>
      <c r="K86" s="2">
        <v>0.62777777777777777</v>
      </c>
      <c r="L86" t="s">
        <v>23</v>
      </c>
      <c r="M86" t="str">
        <f>IF(E86="Female",IF(F86="Health and beauty","Yes","No"),IF(E86="Male","No"))</f>
        <v>No</v>
      </c>
      <c r="N86" t="str">
        <f>IF(H86=1,"Product Specific",IF(H86&gt;5,"Impulsive","List"))</f>
        <v>List</v>
      </c>
    </row>
    <row r="87" spans="1:14" x14ac:dyDescent="0.3">
      <c r="A87" t="s">
        <v>825</v>
      </c>
      <c r="B87" t="s">
        <v>36</v>
      </c>
      <c r="C87" t="s">
        <v>37</v>
      </c>
      <c r="D87" t="s">
        <v>21</v>
      </c>
      <c r="E87" t="s">
        <v>25</v>
      </c>
      <c r="F87" t="s">
        <v>40</v>
      </c>
      <c r="G87" s="14">
        <v>27.18</v>
      </c>
      <c r="H87">
        <v>2</v>
      </c>
      <c r="I87" s="14">
        <f t="shared" si="1"/>
        <v>54.36</v>
      </c>
      <c r="J87" s="1">
        <v>43861</v>
      </c>
      <c r="K87" s="2">
        <v>0.68472222222222223</v>
      </c>
      <c r="L87" t="s">
        <v>17</v>
      </c>
      <c r="M87" t="str">
        <f>IF(E87="Female",IF(F87="Health and beauty","Yes","No"),IF(E87="Male","No"))</f>
        <v>No</v>
      </c>
      <c r="N87" t="str">
        <f>IF(H87=1,"Product Specific",IF(H87&gt;5,"Impulsive","List"))</f>
        <v>List</v>
      </c>
    </row>
    <row r="88" spans="1:14" x14ac:dyDescent="0.3">
      <c r="A88" t="s">
        <v>980</v>
      </c>
      <c r="B88" t="s">
        <v>36</v>
      </c>
      <c r="C88" t="s">
        <v>37</v>
      </c>
      <c r="D88" t="s">
        <v>14</v>
      </c>
      <c r="E88" t="s">
        <v>25</v>
      </c>
      <c r="F88" t="s">
        <v>16</v>
      </c>
      <c r="G88" s="14">
        <v>39.909999999999997</v>
      </c>
      <c r="H88">
        <v>3</v>
      </c>
      <c r="I88" s="14">
        <f t="shared" si="1"/>
        <v>119.72999999999999</v>
      </c>
      <c r="J88" s="1">
        <v>43862</v>
      </c>
      <c r="K88" s="2">
        <v>0.52777777777777779</v>
      </c>
      <c r="L88" t="s">
        <v>17</v>
      </c>
      <c r="M88" t="str">
        <f>IF(E88="Female",IF(F88="Health and beauty","Yes","No"),IF(E88="Male","No"))</f>
        <v>No</v>
      </c>
      <c r="N88" t="str">
        <f>IF(H88=1,"Product Specific",IF(H88&gt;5,"Impulsive","List"))</f>
        <v>List</v>
      </c>
    </row>
    <row r="89" spans="1:14" x14ac:dyDescent="0.3">
      <c r="A89" t="s">
        <v>244</v>
      </c>
      <c r="B89" t="s">
        <v>36</v>
      </c>
      <c r="C89" t="s">
        <v>37</v>
      </c>
      <c r="D89" t="s">
        <v>14</v>
      </c>
      <c r="E89" t="s">
        <v>15</v>
      </c>
      <c r="F89" t="s">
        <v>30</v>
      </c>
      <c r="G89" s="14">
        <v>29.61</v>
      </c>
      <c r="H89">
        <v>7</v>
      </c>
      <c r="I89" s="14">
        <f t="shared" si="1"/>
        <v>207.26999999999998</v>
      </c>
      <c r="J89" s="1">
        <v>43863</v>
      </c>
      <c r="K89" s="2">
        <v>0.66180555555555554</v>
      </c>
      <c r="L89" t="s">
        <v>23</v>
      </c>
      <c r="M89" t="str">
        <f>IF(E89="Female",IF(F89="Health and beauty","Yes","No"),IF(E89="Male","No"))</f>
        <v>No</v>
      </c>
      <c r="N89" t="str">
        <f>IF(H89=1,"Product Specific",IF(H89&gt;5,"Impulsive","List"))</f>
        <v>Impulsive</v>
      </c>
    </row>
    <row r="90" spans="1:14" x14ac:dyDescent="0.3">
      <c r="A90" t="s">
        <v>709</v>
      </c>
      <c r="B90" t="s">
        <v>12</v>
      </c>
      <c r="C90" t="s">
        <v>13</v>
      </c>
      <c r="D90" t="s">
        <v>14</v>
      </c>
      <c r="E90" t="s">
        <v>25</v>
      </c>
      <c r="F90" t="s">
        <v>38</v>
      </c>
      <c r="G90" s="14">
        <v>48.5</v>
      </c>
      <c r="H90">
        <v>6</v>
      </c>
      <c r="I90" s="14">
        <f t="shared" si="1"/>
        <v>291</v>
      </c>
      <c r="J90" s="1">
        <v>43863</v>
      </c>
      <c r="K90" s="2">
        <v>0.58124999999999993</v>
      </c>
      <c r="L90" t="s">
        <v>17</v>
      </c>
      <c r="M90" t="str">
        <f>IF(E90="Female",IF(F90="Health and beauty","Yes","No"),IF(E90="Male","No"))</f>
        <v>No</v>
      </c>
      <c r="N90" t="str">
        <f>IF(H90=1,"Product Specific",IF(H90&gt;5,"Impulsive","List"))</f>
        <v>Impulsive</v>
      </c>
    </row>
    <row r="91" spans="1:14" x14ac:dyDescent="0.3">
      <c r="A91" t="s">
        <v>53</v>
      </c>
      <c r="B91" t="s">
        <v>12</v>
      </c>
      <c r="C91" t="s">
        <v>13</v>
      </c>
      <c r="D91" t="s">
        <v>21</v>
      </c>
      <c r="E91" t="s">
        <v>25</v>
      </c>
      <c r="F91" t="s">
        <v>22</v>
      </c>
      <c r="G91" s="14">
        <v>34.56</v>
      </c>
      <c r="H91">
        <v>5</v>
      </c>
      <c r="I91" s="14">
        <f t="shared" si="1"/>
        <v>172.8</v>
      </c>
      <c r="J91" s="1">
        <v>43864</v>
      </c>
      <c r="K91" s="2">
        <v>0.46875</v>
      </c>
      <c r="L91" t="s">
        <v>17</v>
      </c>
      <c r="M91" t="str">
        <f>IF(E91="Female",IF(F91="Health and beauty","Yes","No"),IF(E91="Male","No"))</f>
        <v>No</v>
      </c>
      <c r="N91" t="str">
        <f>IF(H91=1,"Product Specific",IF(H91&gt;5,"Impulsive","List"))</f>
        <v>List</v>
      </c>
    </row>
    <row r="92" spans="1:14" x14ac:dyDescent="0.3">
      <c r="A92" t="s">
        <v>860</v>
      </c>
      <c r="B92" t="s">
        <v>12</v>
      </c>
      <c r="C92" t="s">
        <v>13</v>
      </c>
      <c r="D92" t="s">
        <v>21</v>
      </c>
      <c r="E92" t="s">
        <v>25</v>
      </c>
      <c r="F92" t="s">
        <v>22</v>
      </c>
      <c r="G92" s="14">
        <v>10.56</v>
      </c>
      <c r="H92">
        <v>8</v>
      </c>
      <c r="I92" s="14">
        <f t="shared" si="1"/>
        <v>84.48</v>
      </c>
      <c r="J92" s="1">
        <v>43865</v>
      </c>
      <c r="K92" s="2">
        <v>0.73819444444444438</v>
      </c>
      <c r="L92" t="s">
        <v>23</v>
      </c>
      <c r="M92" t="str">
        <f>IF(E92="Female",IF(F92="Health and beauty","Yes","No"),IF(E92="Male","No"))</f>
        <v>No</v>
      </c>
      <c r="N92" t="str">
        <f>IF(H92=1,"Product Specific",IF(H92&gt;5,"Impulsive","List"))</f>
        <v>Impulsive</v>
      </c>
    </row>
    <row r="93" spans="1:14" x14ac:dyDescent="0.3">
      <c r="A93" t="s">
        <v>131</v>
      </c>
      <c r="B93" t="s">
        <v>19</v>
      </c>
      <c r="C93" t="s">
        <v>20</v>
      </c>
      <c r="D93" t="s">
        <v>21</v>
      </c>
      <c r="E93" t="s">
        <v>25</v>
      </c>
      <c r="F93" t="s">
        <v>40</v>
      </c>
      <c r="G93" s="14">
        <v>78.55</v>
      </c>
      <c r="H93">
        <v>9</v>
      </c>
      <c r="I93" s="14">
        <f t="shared" si="1"/>
        <v>706.94999999999993</v>
      </c>
      <c r="J93" s="1">
        <v>43866</v>
      </c>
      <c r="K93" s="2">
        <v>0.55694444444444446</v>
      </c>
      <c r="L93" t="s">
        <v>23</v>
      </c>
      <c r="M93" t="str">
        <f>IF(E93="Female",IF(F93="Health and beauty","Yes","No"),IF(E93="Male","No"))</f>
        <v>No</v>
      </c>
      <c r="N93" t="str">
        <f>IF(H93=1,"Product Specific",IF(H93&gt;5,"Impulsive","List"))</f>
        <v>Impulsive</v>
      </c>
    </row>
    <row r="94" spans="1:14" x14ac:dyDescent="0.3">
      <c r="A94" t="s">
        <v>354</v>
      </c>
      <c r="B94" t="s">
        <v>12</v>
      </c>
      <c r="C94" t="s">
        <v>13</v>
      </c>
      <c r="D94" t="s">
        <v>21</v>
      </c>
      <c r="E94" t="s">
        <v>25</v>
      </c>
      <c r="F94" t="s">
        <v>26</v>
      </c>
      <c r="G94" s="14">
        <v>21.52</v>
      </c>
      <c r="H94">
        <v>6</v>
      </c>
      <c r="I94" s="14">
        <f t="shared" si="1"/>
        <v>129.12</v>
      </c>
      <c r="J94" s="1">
        <v>43866</v>
      </c>
      <c r="K94" s="2">
        <v>0.53333333333333333</v>
      </c>
      <c r="L94" t="s">
        <v>27</v>
      </c>
      <c r="M94" t="str">
        <f>IF(E94="Female",IF(F94="Health and beauty","Yes","No"),IF(E94="Male","No"))</f>
        <v>No</v>
      </c>
      <c r="N94" t="str">
        <f>IF(H94=1,"Product Specific",IF(H94&gt;5,"Impulsive","List"))</f>
        <v>Impulsive</v>
      </c>
    </row>
    <row r="95" spans="1:14" x14ac:dyDescent="0.3">
      <c r="A95" t="s">
        <v>413</v>
      </c>
      <c r="B95" t="s">
        <v>19</v>
      </c>
      <c r="C95" t="s">
        <v>20</v>
      </c>
      <c r="D95" t="s">
        <v>14</v>
      </c>
      <c r="E95" t="s">
        <v>15</v>
      </c>
      <c r="F95" t="s">
        <v>38</v>
      </c>
      <c r="G95" s="14">
        <v>74.89</v>
      </c>
      <c r="H95">
        <v>4</v>
      </c>
      <c r="I95" s="14">
        <f t="shared" si="1"/>
        <v>299.56</v>
      </c>
      <c r="J95" s="1">
        <v>43866</v>
      </c>
      <c r="K95" s="2">
        <v>0.64722222222222225</v>
      </c>
      <c r="L95" t="s">
        <v>17</v>
      </c>
      <c r="M95" t="str">
        <f>IF(E95="Female",IF(F95="Health and beauty","Yes","No"),IF(E95="Male","No"))</f>
        <v>No</v>
      </c>
      <c r="N95" t="str">
        <f>IF(H95=1,"Product Specific",IF(H95&gt;5,"Impulsive","List"))</f>
        <v>List</v>
      </c>
    </row>
    <row r="96" spans="1:14" x14ac:dyDescent="0.3">
      <c r="A96" t="s">
        <v>725</v>
      </c>
      <c r="B96" t="s">
        <v>12</v>
      </c>
      <c r="C96" t="s">
        <v>13</v>
      </c>
      <c r="D96" t="s">
        <v>14</v>
      </c>
      <c r="E96" t="s">
        <v>15</v>
      </c>
      <c r="F96" t="s">
        <v>26</v>
      </c>
      <c r="G96" s="14">
        <v>87.37</v>
      </c>
      <c r="H96">
        <v>5</v>
      </c>
      <c r="I96" s="14">
        <f t="shared" si="1"/>
        <v>436.85</v>
      </c>
      <c r="J96" s="1">
        <v>43866</v>
      </c>
      <c r="K96" s="2">
        <v>0.82291666666666663</v>
      </c>
      <c r="L96" t="s">
        <v>23</v>
      </c>
      <c r="M96" t="str">
        <f>IF(E96="Female",IF(F96="Health and beauty","Yes","No"),IF(E96="Male","No"))</f>
        <v>No</v>
      </c>
      <c r="N96" t="str">
        <f>IF(H96=1,"Product Specific",IF(H96&gt;5,"Impulsive","List"))</f>
        <v>List</v>
      </c>
    </row>
    <row r="97" spans="1:14" x14ac:dyDescent="0.3">
      <c r="A97" t="s">
        <v>959</v>
      </c>
      <c r="B97" t="s">
        <v>36</v>
      </c>
      <c r="C97" t="s">
        <v>37</v>
      </c>
      <c r="D97" t="s">
        <v>21</v>
      </c>
      <c r="E97" t="s">
        <v>25</v>
      </c>
      <c r="F97" t="s">
        <v>30</v>
      </c>
      <c r="G97" s="14">
        <v>25.31</v>
      </c>
      <c r="H97">
        <v>2</v>
      </c>
      <c r="I97" s="14">
        <f t="shared" si="1"/>
        <v>50.62</v>
      </c>
      <c r="J97" s="1">
        <v>43866</v>
      </c>
      <c r="K97" s="2">
        <v>0.80972222222222223</v>
      </c>
      <c r="L97" t="s">
        <v>17</v>
      </c>
      <c r="M97" t="str">
        <f>IF(E97="Female",IF(F97="Health and beauty","Yes","No"),IF(E97="Male","No"))</f>
        <v>No</v>
      </c>
      <c r="N97" t="str">
        <f>IF(H97=1,"Product Specific",IF(H97&gt;5,"Impulsive","List"))</f>
        <v>List</v>
      </c>
    </row>
    <row r="98" spans="1:14" x14ac:dyDescent="0.3">
      <c r="A98" t="s">
        <v>1005</v>
      </c>
      <c r="B98" t="s">
        <v>36</v>
      </c>
      <c r="C98" t="s">
        <v>37</v>
      </c>
      <c r="D98" t="s">
        <v>14</v>
      </c>
      <c r="E98" t="s">
        <v>25</v>
      </c>
      <c r="F98" t="s">
        <v>40</v>
      </c>
      <c r="G98" s="14">
        <v>49.92</v>
      </c>
      <c r="H98">
        <v>2</v>
      </c>
      <c r="I98" s="14">
        <f t="shared" si="1"/>
        <v>99.84</v>
      </c>
      <c r="J98" s="1">
        <v>43866</v>
      </c>
      <c r="K98" s="2">
        <v>0.49652777777777773</v>
      </c>
      <c r="L98" t="s">
        <v>27</v>
      </c>
      <c r="M98" t="str">
        <f>IF(E98="Female",IF(F98="Health and beauty","Yes","No"),IF(E98="Male","No"))</f>
        <v>No</v>
      </c>
      <c r="N98" t="str">
        <f>IF(H98=1,"Product Specific",IF(H98&gt;5,"Impulsive","List"))</f>
        <v>List</v>
      </c>
    </row>
    <row r="99" spans="1:14" x14ac:dyDescent="0.3">
      <c r="A99" t="s">
        <v>168</v>
      </c>
      <c r="B99" t="s">
        <v>36</v>
      </c>
      <c r="C99" t="s">
        <v>37</v>
      </c>
      <c r="D99" t="s">
        <v>21</v>
      </c>
      <c r="E99" t="s">
        <v>25</v>
      </c>
      <c r="F99" t="s">
        <v>30</v>
      </c>
      <c r="G99" s="14">
        <v>51.91</v>
      </c>
      <c r="H99">
        <v>10</v>
      </c>
      <c r="I99" s="14">
        <f t="shared" si="1"/>
        <v>519.09999999999991</v>
      </c>
      <c r="J99" s="1">
        <v>43867</v>
      </c>
      <c r="K99" s="2">
        <v>0.51458333333333328</v>
      </c>
      <c r="L99" t="s">
        <v>23</v>
      </c>
      <c r="M99" t="str">
        <f>IF(E99="Female",IF(F99="Health and beauty","Yes","No"),IF(E99="Male","No"))</f>
        <v>No</v>
      </c>
      <c r="N99" t="str">
        <f>IF(H99=1,"Product Specific",IF(H99&gt;5,"Impulsive","List"))</f>
        <v>Impulsive</v>
      </c>
    </row>
    <row r="100" spans="1:14" x14ac:dyDescent="0.3">
      <c r="A100" t="s">
        <v>41</v>
      </c>
      <c r="B100" t="s">
        <v>36</v>
      </c>
      <c r="C100" t="s">
        <v>37</v>
      </c>
      <c r="D100" t="s">
        <v>14</v>
      </c>
      <c r="E100" t="s">
        <v>25</v>
      </c>
      <c r="F100" t="s">
        <v>22</v>
      </c>
      <c r="G100" s="14">
        <v>25.51</v>
      </c>
      <c r="H100">
        <v>4</v>
      </c>
      <c r="I100" s="14">
        <f t="shared" si="1"/>
        <v>102.04</v>
      </c>
      <c r="J100" s="1">
        <v>43868</v>
      </c>
      <c r="K100" s="2">
        <v>0.7104166666666667</v>
      </c>
      <c r="L100" t="s">
        <v>23</v>
      </c>
      <c r="M100" t="str">
        <f>IF(E100="Female",IF(F100="Health and beauty","Yes","No"),IF(E100="Male","No"))</f>
        <v>No</v>
      </c>
      <c r="N100" t="str">
        <f>IF(H100=1,"Product Specific",IF(H100&gt;5,"Impulsive","List"))</f>
        <v>List</v>
      </c>
    </row>
    <row r="101" spans="1:14" x14ac:dyDescent="0.3">
      <c r="A101" t="s">
        <v>44</v>
      </c>
      <c r="B101" t="s">
        <v>12</v>
      </c>
      <c r="C101" t="s">
        <v>13</v>
      </c>
      <c r="D101" t="s">
        <v>21</v>
      </c>
      <c r="E101" t="s">
        <v>15</v>
      </c>
      <c r="F101" t="s">
        <v>16</v>
      </c>
      <c r="G101" s="14">
        <v>71.38</v>
      </c>
      <c r="H101">
        <v>10</v>
      </c>
      <c r="I101" s="14">
        <f t="shared" si="1"/>
        <v>713.8</v>
      </c>
      <c r="J101" s="1">
        <v>43869</v>
      </c>
      <c r="K101" s="2">
        <v>0.80625000000000002</v>
      </c>
      <c r="L101" t="s">
        <v>23</v>
      </c>
      <c r="M101" t="str">
        <f>IF(E101="Female",IF(F101="Health and beauty","Yes","No"),IF(E101="Male","No"))</f>
        <v>Yes</v>
      </c>
      <c r="N101" t="str">
        <f>IF(H101=1,"Product Specific",IF(H101&gt;5,"Impulsive","List"))</f>
        <v>Impulsive</v>
      </c>
    </row>
    <row r="102" spans="1:14" x14ac:dyDescent="0.3">
      <c r="A102" t="s">
        <v>154</v>
      </c>
      <c r="B102" t="s">
        <v>36</v>
      </c>
      <c r="C102" t="s">
        <v>37</v>
      </c>
      <c r="D102" t="s">
        <v>14</v>
      </c>
      <c r="E102" t="s">
        <v>15</v>
      </c>
      <c r="F102" t="s">
        <v>40</v>
      </c>
      <c r="G102" s="14">
        <v>56.47</v>
      </c>
      <c r="H102">
        <v>8</v>
      </c>
      <c r="I102" s="14">
        <f t="shared" si="1"/>
        <v>451.76</v>
      </c>
      <c r="J102" s="1">
        <v>43869</v>
      </c>
      <c r="K102" s="2">
        <v>0.62291666666666667</v>
      </c>
      <c r="L102" t="s">
        <v>17</v>
      </c>
      <c r="M102" t="str">
        <f>IF(E102="Female",IF(F102="Health and beauty","Yes","No"),IF(E102="Male","No"))</f>
        <v>No</v>
      </c>
      <c r="N102" t="str">
        <f>IF(H102=1,"Product Specific",IF(H102&gt;5,"Impulsive","List"))</f>
        <v>Impulsive</v>
      </c>
    </row>
    <row r="103" spans="1:14" x14ac:dyDescent="0.3">
      <c r="A103" t="s">
        <v>270</v>
      </c>
      <c r="B103" t="s">
        <v>12</v>
      </c>
      <c r="C103" t="s">
        <v>13</v>
      </c>
      <c r="D103" t="s">
        <v>21</v>
      </c>
      <c r="E103" t="s">
        <v>25</v>
      </c>
      <c r="F103" t="s">
        <v>38</v>
      </c>
      <c r="G103" s="14">
        <v>24.94</v>
      </c>
      <c r="H103">
        <v>9</v>
      </c>
      <c r="I103" s="14">
        <f t="shared" si="1"/>
        <v>224.46</v>
      </c>
      <c r="J103" s="1">
        <v>43869</v>
      </c>
      <c r="K103" s="2">
        <v>0.7006944444444444</v>
      </c>
      <c r="L103" t="s">
        <v>27</v>
      </c>
      <c r="M103" t="str">
        <f>IF(E103="Female",IF(F103="Health and beauty","Yes","No"),IF(E103="Male","No"))</f>
        <v>No</v>
      </c>
      <c r="N103" t="str">
        <f>IF(H103=1,"Product Specific",IF(H103&gt;5,"Impulsive","List"))</f>
        <v>Impulsive</v>
      </c>
    </row>
    <row r="104" spans="1:14" x14ac:dyDescent="0.3">
      <c r="A104" t="s">
        <v>406</v>
      </c>
      <c r="B104" t="s">
        <v>36</v>
      </c>
      <c r="C104" t="s">
        <v>37</v>
      </c>
      <c r="D104" t="s">
        <v>14</v>
      </c>
      <c r="E104" t="s">
        <v>15</v>
      </c>
      <c r="F104" t="s">
        <v>26</v>
      </c>
      <c r="G104" s="14">
        <v>35.380000000000003</v>
      </c>
      <c r="H104">
        <v>9</v>
      </c>
      <c r="I104" s="14">
        <f t="shared" si="1"/>
        <v>318.42</v>
      </c>
      <c r="J104" s="1">
        <v>43869</v>
      </c>
      <c r="K104" s="2">
        <v>0.82638888888888884</v>
      </c>
      <c r="L104" t="s">
        <v>27</v>
      </c>
      <c r="M104" t="str">
        <f>IF(E104="Female",IF(F104="Health and beauty","Yes","No"),IF(E104="Male","No"))</f>
        <v>No</v>
      </c>
      <c r="N104" t="str">
        <f>IF(H104=1,"Product Specific",IF(H104&gt;5,"Impulsive","List"))</f>
        <v>Impulsive</v>
      </c>
    </row>
    <row r="105" spans="1:14" x14ac:dyDescent="0.3">
      <c r="A105" t="s">
        <v>472</v>
      </c>
      <c r="B105" t="s">
        <v>12</v>
      </c>
      <c r="C105" t="s">
        <v>13</v>
      </c>
      <c r="D105" t="s">
        <v>14</v>
      </c>
      <c r="E105" t="s">
        <v>15</v>
      </c>
      <c r="F105" t="s">
        <v>26</v>
      </c>
      <c r="G105" s="14">
        <v>89.21</v>
      </c>
      <c r="H105">
        <v>9</v>
      </c>
      <c r="I105" s="14">
        <f t="shared" si="1"/>
        <v>802.89</v>
      </c>
      <c r="J105" s="1">
        <v>43869</v>
      </c>
      <c r="K105" s="2">
        <v>0.65416666666666667</v>
      </c>
      <c r="L105" t="s">
        <v>27</v>
      </c>
      <c r="M105" t="str">
        <f>IF(E105="Female",IF(F105="Health and beauty","Yes","No"),IF(E105="Male","No"))</f>
        <v>No</v>
      </c>
      <c r="N105" t="str">
        <f>IF(H105=1,"Product Specific",IF(H105&gt;5,"Impulsive","List"))</f>
        <v>Impulsive</v>
      </c>
    </row>
    <row r="106" spans="1:14" x14ac:dyDescent="0.3">
      <c r="A106" t="s">
        <v>810</v>
      </c>
      <c r="B106" t="s">
        <v>19</v>
      </c>
      <c r="C106" t="s">
        <v>20</v>
      </c>
      <c r="D106" t="s">
        <v>21</v>
      </c>
      <c r="E106" t="s">
        <v>25</v>
      </c>
      <c r="F106" t="s">
        <v>16</v>
      </c>
      <c r="G106" s="14">
        <v>21.8</v>
      </c>
      <c r="H106">
        <v>8</v>
      </c>
      <c r="I106" s="14">
        <f t="shared" si="1"/>
        <v>174.4</v>
      </c>
      <c r="J106" s="1">
        <v>43869</v>
      </c>
      <c r="K106" s="2">
        <v>0.80833333333333324</v>
      </c>
      <c r="L106" t="s">
        <v>23</v>
      </c>
      <c r="M106" t="str">
        <f>IF(E106="Female",IF(F106="Health and beauty","Yes","No"),IF(E106="Male","No"))</f>
        <v>No</v>
      </c>
      <c r="N106" t="str">
        <f>IF(H106=1,"Product Specific",IF(H106&gt;5,"Impulsive","List"))</f>
        <v>Impulsive</v>
      </c>
    </row>
    <row r="107" spans="1:14" x14ac:dyDescent="0.3">
      <c r="A107" t="s">
        <v>125</v>
      </c>
      <c r="B107" t="s">
        <v>12</v>
      </c>
      <c r="C107" t="s">
        <v>13</v>
      </c>
      <c r="D107" t="s">
        <v>21</v>
      </c>
      <c r="E107" t="s">
        <v>25</v>
      </c>
      <c r="F107" t="s">
        <v>22</v>
      </c>
      <c r="G107" s="14">
        <v>97.16</v>
      </c>
      <c r="H107">
        <v>1</v>
      </c>
      <c r="I107" s="14">
        <f t="shared" si="1"/>
        <v>97.16</v>
      </c>
      <c r="J107" s="1">
        <v>43870</v>
      </c>
      <c r="K107" s="2">
        <v>0.85972222222222217</v>
      </c>
      <c r="L107" t="s">
        <v>17</v>
      </c>
      <c r="M107" t="str">
        <f>IF(E107="Female",IF(F107="Health and beauty","Yes","No"),IF(E107="Male","No"))</f>
        <v>No</v>
      </c>
      <c r="N107" t="str">
        <f>IF(H107=1,"Product Specific",IF(H107&gt;5,"Impulsive","List"))</f>
        <v>Product Specific</v>
      </c>
    </row>
    <row r="108" spans="1:14" x14ac:dyDescent="0.3">
      <c r="A108" t="s">
        <v>650</v>
      </c>
      <c r="B108" t="s">
        <v>12</v>
      </c>
      <c r="C108" t="s">
        <v>13</v>
      </c>
      <c r="D108" t="s">
        <v>21</v>
      </c>
      <c r="E108" t="s">
        <v>15</v>
      </c>
      <c r="F108" t="s">
        <v>38</v>
      </c>
      <c r="G108" s="14">
        <v>71.680000000000007</v>
      </c>
      <c r="H108">
        <v>3</v>
      </c>
      <c r="I108" s="14">
        <f t="shared" si="1"/>
        <v>215.04000000000002</v>
      </c>
      <c r="J108" s="1">
        <v>43870</v>
      </c>
      <c r="K108" s="2">
        <v>0.64583333333333337</v>
      </c>
      <c r="L108" t="s">
        <v>27</v>
      </c>
      <c r="M108" t="str">
        <f>IF(E108="Female",IF(F108="Health and beauty","Yes","No"),IF(E108="Male","No"))</f>
        <v>No</v>
      </c>
      <c r="N108" t="str">
        <f>IF(H108=1,"Product Specific",IF(H108&gt;5,"Impulsive","List"))</f>
        <v>List</v>
      </c>
    </row>
    <row r="109" spans="1:14" x14ac:dyDescent="0.3">
      <c r="A109" t="s">
        <v>667</v>
      </c>
      <c r="B109" t="s">
        <v>19</v>
      </c>
      <c r="C109" t="s">
        <v>20</v>
      </c>
      <c r="D109" t="s">
        <v>21</v>
      </c>
      <c r="E109" t="s">
        <v>15</v>
      </c>
      <c r="F109" t="s">
        <v>22</v>
      </c>
      <c r="G109" s="14">
        <v>46.2</v>
      </c>
      <c r="H109">
        <v>1</v>
      </c>
      <c r="I109" s="14">
        <f t="shared" si="1"/>
        <v>46.2</v>
      </c>
      <c r="J109" s="1">
        <v>43870</v>
      </c>
      <c r="K109" s="2">
        <v>0.51111111111111118</v>
      </c>
      <c r="L109" t="s">
        <v>23</v>
      </c>
      <c r="M109" t="str">
        <f>IF(E109="Female",IF(F109="Health and beauty","Yes","No"),IF(E109="Male","No"))</f>
        <v>No</v>
      </c>
      <c r="N109" t="str">
        <f>IF(H109=1,"Product Specific",IF(H109&gt;5,"Impulsive","List"))</f>
        <v>Product Specific</v>
      </c>
    </row>
    <row r="110" spans="1:14" x14ac:dyDescent="0.3">
      <c r="A110" t="s">
        <v>849</v>
      </c>
      <c r="B110" t="s">
        <v>36</v>
      </c>
      <c r="C110" t="s">
        <v>37</v>
      </c>
      <c r="D110" t="s">
        <v>14</v>
      </c>
      <c r="E110" t="s">
        <v>25</v>
      </c>
      <c r="F110" t="s">
        <v>38</v>
      </c>
      <c r="G110" s="14">
        <v>47.16</v>
      </c>
      <c r="H110">
        <v>5</v>
      </c>
      <c r="I110" s="14">
        <f t="shared" si="1"/>
        <v>235.79999999999998</v>
      </c>
      <c r="J110" s="1">
        <v>43870</v>
      </c>
      <c r="K110" s="2">
        <v>0.60763888888888895</v>
      </c>
      <c r="L110" t="s">
        <v>27</v>
      </c>
      <c r="M110" t="str">
        <f>IF(E110="Female",IF(F110="Health and beauty","Yes","No"),IF(E110="Male","No"))</f>
        <v>No</v>
      </c>
      <c r="N110" t="str">
        <f>IF(H110=1,"Product Specific",IF(H110&gt;5,"Impulsive","List"))</f>
        <v>List</v>
      </c>
    </row>
    <row r="111" spans="1:14" x14ac:dyDescent="0.3">
      <c r="A111" t="s">
        <v>970</v>
      </c>
      <c r="B111" t="s">
        <v>12</v>
      </c>
      <c r="C111" t="s">
        <v>13</v>
      </c>
      <c r="D111" t="s">
        <v>21</v>
      </c>
      <c r="E111" t="s">
        <v>25</v>
      </c>
      <c r="F111" t="s">
        <v>38</v>
      </c>
      <c r="G111" s="14">
        <v>66.52</v>
      </c>
      <c r="H111">
        <v>4</v>
      </c>
      <c r="I111" s="14">
        <f t="shared" si="1"/>
        <v>266.08</v>
      </c>
      <c r="J111" s="1">
        <v>43870</v>
      </c>
      <c r="K111" s="2">
        <v>0.7597222222222223</v>
      </c>
      <c r="L111" t="s">
        <v>17</v>
      </c>
      <c r="M111" t="str">
        <f>IF(E111="Female",IF(F111="Health and beauty","Yes","No"),IF(E111="Male","No"))</f>
        <v>No</v>
      </c>
      <c r="N111" t="str">
        <f>IF(H111=1,"Product Specific",IF(H111&gt;5,"Impulsive","List"))</f>
        <v>List</v>
      </c>
    </row>
    <row r="112" spans="1:14" x14ac:dyDescent="0.3">
      <c r="A112" t="s">
        <v>1027</v>
      </c>
      <c r="B112" t="s">
        <v>12</v>
      </c>
      <c r="C112" t="s">
        <v>13</v>
      </c>
      <c r="D112" t="s">
        <v>14</v>
      </c>
      <c r="E112" t="s">
        <v>25</v>
      </c>
      <c r="F112" t="s">
        <v>38</v>
      </c>
      <c r="G112" s="14">
        <v>31.84</v>
      </c>
      <c r="H112">
        <v>1</v>
      </c>
      <c r="I112" s="14">
        <f t="shared" si="1"/>
        <v>31.84</v>
      </c>
      <c r="J112" s="1">
        <v>43870</v>
      </c>
      <c r="K112" s="2">
        <v>0.55694444444444446</v>
      </c>
      <c r="L112" t="s">
        <v>23</v>
      </c>
      <c r="M112" t="str">
        <f>IF(E112="Female",IF(F112="Health and beauty","Yes","No"),IF(E112="Male","No"))</f>
        <v>No</v>
      </c>
      <c r="N112" t="str">
        <f>IF(H112=1,"Product Specific",IF(H112&gt;5,"Impulsive","List"))</f>
        <v>Product Specific</v>
      </c>
    </row>
    <row r="113" spans="1:14" x14ac:dyDescent="0.3">
      <c r="A113" t="s">
        <v>624</v>
      </c>
      <c r="B113" t="s">
        <v>36</v>
      </c>
      <c r="C113" t="s">
        <v>37</v>
      </c>
      <c r="D113" t="s">
        <v>14</v>
      </c>
      <c r="E113" t="s">
        <v>25</v>
      </c>
      <c r="F113" t="s">
        <v>30</v>
      </c>
      <c r="G113" s="14">
        <v>96.8</v>
      </c>
      <c r="H113">
        <v>3</v>
      </c>
      <c r="I113" s="14">
        <f t="shared" si="1"/>
        <v>290.39999999999998</v>
      </c>
      <c r="J113" s="1">
        <v>43871</v>
      </c>
      <c r="K113" s="2">
        <v>0.54513888888888895</v>
      </c>
      <c r="L113" t="s">
        <v>23</v>
      </c>
      <c r="M113" t="str">
        <f>IF(E113="Female",IF(F113="Health and beauty","Yes","No"),IF(E113="Male","No"))</f>
        <v>No</v>
      </c>
      <c r="N113" t="str">
        <f>IF(H113=1,"Product Specific",IF(H113&gt;5,"Impulsive","List"))</f>
        <v>List</v>
      </c>
    </row>
    <row r="114" spans="1:14" x14ac:dyDescent="0.3">
      <c r="A114" t="s">
        <v>806</v>
      </c>
      <c r="B114" t="s">
        <v>19</v>
      </c>
      <c r="C114" t="s">
        <v>20</v>
      </c>
      <c r="D114" t="s">
        <v>14</v>
      </c>
      <c r="E114" t="s">
        <v>25</v>
      </c>
      <c r="F114" t="s">
        <v>16</v>
      </c>
      <c r="G114" s="14">
        <v>65.31</v>
      </c>
      <c r="H114">
        <v>7</v>
      </c>
      <c r="I114" s="14">
        <f t="shared" si="1"/>
        <v>457.17</v>
      </c>
      <c r="J114" s="1">
        <v>43871</v>
      </c>
      <c r="K114" s="2">
        <v>0.75138888888888899</v>
      </c>
      <c r="L114" t="s">
        <v>27</v>
      </c>
      <c r="M114" t="str">
        <f>IF(E114="Female",IF(F114="Health and beauty","Yes","No"),IF(E114="Male","No"))</f>
        <v>No</v>
      </c>
      <c r="N114" t="str">
        <f>IF(H114=1,"Product Specific",IF(H114&gt;5,"Impulsive","List"))</f>
        <v>Impulsive</v>
      </c>
    </row>
    <row r="115" spans="1:14" x14ac:dyDescent="0.3">
      <c r="A115" t="s">
        <v>824</v>
      </c>
      <c r="B115" t="s">
        <v>12</v>
      </c>
      <c r="C115" t="s">
        <v>13</v>
      </c>
      <c r="D115" t="s">
        <v>21</v>
      </c>
      <c r="E115" t="s">
        <v>15</v>
      </c>
      <c r="F115" t="s">
        <v>22</v>
      </c>
      <c r="G115" s="14">
        <v>46.61</v>
      </c>
      <c r="H115">
        <v>2</v>
      </c>
      <c r="I115" s="14">
        <f t="shared" si="1"/>
        <v>93.22</v>
      </c>
      <c r="J115" s="1">
        <v>43871</v>
      </c>
      <c r="K115" s="2">
        <v>0.51944444444444449</v>
      </c>
      <c r="L115" t="s">
        <v>27</v>
      </c>
      <c r="M115" t="str">
        <f>IF(E115="Female",IF(F115="Health and beauty","Yes","No"),IF(E115="Male","No"))</f>
        <v>No</v>
      </c>
      <c r="N115" t="str">
        <f>IF(H115=1,"Product Specific",IF(H115&gt;5,"Impulsive","List"))</f>
        <v>List</v>
      </c>
    </row>
    <row r="116" spans="1:14" x14ac:dyDescent="0.3">
      <c r="A116" t="s">
        <v>470</v>
      </c>
      <c r="B116" t="s">
        <v>19</v>
      </c>
      <c r="C116" t="s">
        <v>20</v>
      </c>
      <c r="D116" t="s">
        <v>14</v>
      </c>
      <c r="E116" t="s">
        <v>25</v>
      </c>
      <c r="F116" t="s">
        <v>38</v>
      </c>
      <c r="G116" s="14">
        <v>17.440000000000001</v>
      </c>
      <c r="H116">
        <v>5</v>
      </c>
      <c r="I116" s="14">
        <f t="shared" si="1"/>
        <v>87.2</v>
      </c>
      <c r="J116" s="1">
        <v>43872</v>
      </c>
      <c r="K116" s="2">
        <v>0.80902777777777779</v>
      </c>
      <c r="L116" t="s">
        <v>23</v>
      </c>
      <c r="M116" t="str">
        <f>IF(E116="Female",IF(F116="Health and beauty","Yes","No"),IF(E116="Male","No"))</f>
        <v>No</v>
      </c>
      <c r="N116" t="str">
        <f>IF(H116=1,"Product Specific",IF(H116&gt;5,"Impulsive","List"))</f>
        <v>List</v>
      </c>
    </row>
    <row r="117" spans="1:14" x14ac:dyDescent="0.3">
      <c r="A117" t="s">
        <v>539</v>
      </c>
      <c r="B117" t="s">
        <v>19</v>
      </c>
      <c r="C117" t="s">
        <v>20</v>
      </c>
      <c r="D117" t="s">
        <v>14</v>
      </c>
      <c r="E117" t="s">
        <v>15</v>
      </c>
      <c r="F117" t="s">
        <v>26</v>
      </c>
      <c r="G117" s="14">
        <v>15.95</v>
      </c>
      <c r="H117">
        <v>6</v>
      </c>
      <c r="I117" s="14">
        <f t="shared" si="1"/>
        <v>95.699999999999989</v>
      </c>
      <c r="J117" s="1">
        <v>43872</v>
      </c>
      <c r="K117" s="2">
        <v>0.71875</v>
      </c>
      <c r="L117" t="s">
        <v>27</v>
      </c>
      <c r="M117" t="str">
        <f>IF(E117="Female",IF(F117="Health and beauty","Yes","No"),IF(E117="Male","No"))</f>
        <v>No</v>
      </c>
      <c r="N117" t="str">
        <f>IF(H117=1,"Product Specific",IF(H117&gt;5,"Impulsive","List"))</f>
        <v>Impulsive</v>
      </c>
    </row>
    <row r="118" spans="1:14" x14ac:dyDescent="0.3">
      <c r="A118" t="s">
        <v>714</v>
      </c>
      <c r="B118" t="s">
        <v>36</v>
      </c>
      <c r="C118" t="s">
        <v>37</v>
      </c>
      <c r="D118" t="s">
        <v>14</v>
      </c>
      <c r="E118" t="s">
        <v>15</v>
      </c>
      <c r="F118" t="s">
        <v>30</v>
      </c>
      <c r="G118" s="14">
        <v>23.08</v>
      </c>
      <c r="H118">
        <v>6</v>
      </c>
      <c r="I118" s="14">
        <f t="shared" si="1"/>
        <v>138.47999999999999</v>
      </c>
      <c r="J118" s="1">
        <v>43872</v>
      </c>
      <c r="K118" s="2">
        <v>0.80555555555555547</v>
      </c>
      <c r="L118" t="s">
        <v>17</v>
      </c>
      <c r="M118" t="str">
        <f>IF(E118="Female",IF(F118="Health and beauty","Yes","No"),IF(E118="Male","No"))</f>
        <v>No</v>
      </c>
      <c r="N118" t="str">
        <f>IF(H118=1,"Product Specific",IF(H118&gt;5,"Impulsive","List"))</f>
        <v>Impulsive</v>
      </c>
    </row>
    <row r="119" spans="1:14" x14ac:dyDescent="0.3">
      <c r="A119" t="s">
        <v>771</v>
      </c>
      <c r="B119" t="s">
        <v>19</v>
      </c>
      <c r="C119" t="s">
        <v>20</v>
      </c>
      <c r="D119" t="s">
        <v>21</v>
      </c>
      <c r="E119" t="s">
        <v>25</v>
      </c>
      <c r="F119" t="s">
        <v>38</v>
      </c>
      <c r="G119" s="14">
        <v>84.83</v>
      </c>
      <c r="H119">
        <v>1</v>
      </c>
      <c r="I119" s="14">
        <f t="shared" si="1"/>
        <v>84.83</v>
      </c>
      <c r="J119" s="1">
        <v>43873</v>
      </c>
      <c r="K119" s="2">
        <v>0.63888888888888895</v>
      </c>
      <c r="L119" t="s">
        <v>17</v>
      </c>
      <c r="M119" t="str">
        <f>IF(E119="Female",IF(F119="Health and beauty","Yes","No"),IF(E119="Male","No"))</f>
        <v>No</v>
      </c>
      <c r="N119" t="str">
        <f>IF(H119=1,"Product Specific",IF(H119&gt;5,"Impulsive","List"))</f>
        <v>Product Specific</v>
      </c>
    </row>
    <row r="120" spans="1:14" x14ac:dyDescent="0.3">
      <c r="A120" t="s">
        <v>979</v>
      </c>
      <c r="B120" t="s">
        <v>36</v>
      </c>
      <c r="C120" t="s">
        <v>37</v>
      </c>
      <c r="D120" t="s">
        <v>21</v>
      </c>
      <c r="E120" t="s">
        <v>15</v>
      </c>
      <c r="F120" t="s">
        <v>38</v>
      </c>
      <c r="G120" s="14">
        <v>26.43</v>
      </c>
      <c r="H120">
        <v>8</v>
      </c>
      <c r="I120" s="14">
        <f t="shared" si="1"/>
        <v>211.44</v>
      </c>
      <c r="J120" s="1">
        <v>43873</v>
      </c>
      <c r="K120" s="2">
        <v>0.60138888888888886</v>
      </c>
      <c r="L120" t="s">
        <v>17</v>
      </c>
      <c r="M120" t="str">
        <f>IF(E120="Female",IF(F120="Health and beauty","Yes","No"),IF(E120="Male","No"))</f>
        <v>No</v>
      </c>
      <c r="N120" t="str">
        <f>IF(H120=1,"Product Specific",IF(H120&gt;5,"Impulsive","List"))</f>
        <v>Impulsive</v>
      </c>
    </row>
    <row r="121" spans="1:14" x14ac:dyDescent="0.3">
      <c r="A121" t="s">
        <v>42</v>
      </c>
      <c r="B121" t="s">
        <v>12</v>
      </c>
      <c r="C121" t="s">
        <v>13</v>
      </c>
      <c r="D121" t="s">
        <v>21</v>
      </c>
      <c r="E121" t="s">
        <v>15</v>
      </c>
      <c r="F121" t="s">
        <v>22</v>
      </c>
      <c r="G121" s="14">
        <v>46.95</v>
      </c>
      <c r="H121">
        <v>5</v>
      </c>
      <c r="I121" s="14">
        <f t="shared" si="1"/>
        <v>234.75</v>
      </c>
      <c r="J121" s="1">
        <v>43874</v>
      </c>
      <c r="K121" s="2">
        <v>0.43402777777777773</v>
      </c>
      <c r="L121" t="s">
        <v>17</v>
      </c>
      <c r="M121" t="str">
        <f>IF(E121="Female",IF(F121="Health and beauty","Yes","No"),IF(E121="Male","No"))</f>
        <v>No</v>
      </c>
      <c r="N121" t="str">
        <f>IF(H121=1,"Product Specific",IF(H121&gt;5,"Impulsive","List"))</f>
        <v>List</v>
      </c>
    </row>
    <row r="122" spans="1:14" x14ac:dyDescent="0.3">
      <c r="A122" t="s">
        <v>982</v>
      </c>
      <c r="B122" t="s">
        <v>36</v>
      </c>
      <c r="C122" t="s">
        <v>37</v>
      </c>
      <c r="D122" t="s">
        <v>14</v>
      </c>
      <c r="E122" t="s">
        <v>15</v>
      </c>
      <c r="F122" t="s">
        <v>38</v>
      </c>
      <c r="G122" s="14">
        <v>62.85</v>
      </c>
      <c r="H122">
        <v>4</v>
      </c>
      <c r="I122" s="14">
        <f t="shared" si="1"/>
        <v>251.4</v>
      </c>
      <c r="J122" s="1">
        <v>43874</v>
      </c>
      <c r="K122" s="2">
        <v>0.55694444444444446</v>
      </c>
      <c r="L122" t="s">
        <v>17</v>
      </c>
      <c r="M122" t="str">
        <f>IF(E122="Female",IF(F122="Health and beauty","Yes","No"),IF(E122="Male","No"))</f>
        <v>No</v>
      </c>
      <c r="N122" t="str">
        <f>IF(H122=1,"Product Specific",IF(H122&gt;5,"Impulsive","List"))</f>
        <v>List</v>
      </c>
    </row>
    <row r="123" spans="1:14" x14ac:dyDescent="0.3">
      <c r="A123" t="s">
        <v>463</v>
      </c>
      <c r="B123" t="s">
        <v>36</v>
      </c>
      <c r="C123" t="s">
        <v>37</v>
      </c>
      <c r="D123" t="s">
        <v>21</v>
      </c>
      <c r="E123" t="s">
        <v>25</v>
      </c>
      <c r="F123" t="s">
        <v>40</v>
      </c>
      <c r="G123" s="14">
        <v>95.54</v>
      </c>
      <c r="H123">
        <v>7</v>
      </c>
      <c r="I123" s="14">
        <f t="shared" si="1"/>
        <v>668.78000000000009</v>
      </c>
      <c r="J123" s="1">
        <v>43875</v>
      </c>
      <c r="K123" s="2">
        <v>0.60833333333333328</v>
      </c>
      <c r="L123" t="s">
        <v>27</v>
      </c>
      <c r="M123" t="str">
        <f>IF(E123="Female",IF(F123="Health and beauty","Yes","No"),IF(E123="Male","No"))</f>
        <v>No</v>
      </c>
      <c r="N123" t="str">
        <f>IF(H123=1,"Product Specific",IF(H123&gt;5,"Impulsive","List"))</f>
        <v>Impulsive</v>
      </c>
    </row>
    <row r="124" spans="1:14" x14ac:dyDescent="0.3">
      <c r="A124" t="s">
        <v>468</v>
      </c>
      <c r="B124" t="s">
        <v>19</v>
      </c>
      <c r="C124" t="s">
        <v>20</v>
      </c>
      <c r="D124" t="s">
        <v>14</v>
      </c>
      <c r="E124" t="s">
        <v>25</v>
      </c>
      <c r="F124" t="s">
        <v>38</v>
      </c>
      <c r="G124" s="14">
        <v>17.04</v>
      </c>
      <c r="H124">
        <v>4</v>
      </c>
      <c r="I124" s="14">
        <f t="shared" si="1"/>
        <v>68.16</v>
      </c>
      <c r="J124" s="1">
        <v>43875</v>
      </c>
      <c r="K124" s="2">
        <v>0.84375</v>
      </c>
      <c r="L124" t="s">
        <v>17</v>
      </c>
      <c r="M124" t="str">
        <f>IF(E124="Female",IF(F124="Health and beauty","Yes","No"),IF(E124="Male","No"))</f>
        <v>No</v>
      </c>
      <c r="N124" t="str">
        <f>IF(H124=1,"Product Specific",IF(H124&gt;5,"Impulsive","List"))</f>
        <v>List</v>
      </c>
    </row>
    <row r="125" spans="1:14" x14ac:dyDescent="0.3">
      <c r="A125" t="s">
        <v>581</v>
      </c>
      <c r="B125" t="s">
        <v>36</v>
      </c>
      <c r="C125" t="s">
        <v>37</v>
      </c>
      <c r="D125" t="s">
        <v>21</v>
      </c>
      <c r="E125" t="s">
        <v>15</v>
      </c>
      <c r="F125" t="s">
        <v>40</v>
      </c>
      <c r="G125" s="14">
        <v>54.31</v>
      </c>
      <c r="H125">
        <v>9</v>
      </c>
      <c r="I125" s="14">
        <f t="shared" si="1"/>
        <v>488.79</v>
      </c>
      <c r="J125" s="1">
        <v>43875</v>
      </c>
      <c r="K125" s="2">
        <v>0.45069444444444445</v>
      </c>
      <c r="L125" t="s">
        <v>23</v>
      </c>
      <c r="M125" t="str">
        <f>IF(E125="Female",IF(F125="Health and beauty","Yes","No"),IF(E125="Male","No"))</f>
        <v>No</v>
      </c>
      <c r="N125" t="str">
        <f>IF(H125=1,"Product Specific",IF(H125&gt;5,"Impulsive","List"))</f>
        <v>Impulsive</v>
      </c>
    </row>
    <row r="126" spans="1:14" x14ac:dyDescent="0.3">
      <c r="A126" t="s">
        <v>248</v>
      </c>
      <c r="B126" t="s">
        <v>36</v>
      </c>
      <c r="C126" t="s">
        <v>37</v>
      </c>
      <c r="D126" t="s">
        <v>21</v>
      </c>
      <c r="E126" t="s">
        <v>25</v>
      </c>
      <c r="F126" t="s">
        <v>40</v>
      </c>
      <c r="G126" s="14">
        <v>94.87</v>
      </c>
      <c r="H126">
        <v>8</v>
      </c>
      <c r="I126" s="14">
        <f t="shared" si="1"/>
        <v>758.96</v>
      </c>
      <c r="J126" s="1">
        <v>43876</v>
      </c>
      <c r="K126" s="2">
        <v>0.54027777777777775</v>
      </c>
      <c r="L126" t="s">
        <v>17</v>
      </c>
      <c r="M126" t="str">
        <f>IF(E126="Female",IF(F126="Health and beauty","Yes","No"),IF(E126="Male","No"))</f>
        <v>No</v>
      </c>
      <c r="N126" t="str">
        <f>IF(H126=1,"Product Specific",IF(H126&gt;5,"Impulsive","List"))</f>
        <v>Impulsive</v>
      </c>
    </row>
    <row r="127" spans="1:14" x14ac:dyDescent="0.3">
      <c r="A127" t="s">
        <v>828</v>
      </c>
      <c r="B127" t="s">
        <v>36</v>
      </c>
      <c r="C127" t="s">
        <v>37</v>
      </c>
      <c r="D127" t="s">
        <v>21</v>
      </c>
      <c r="E127" t="s">
        <v>25</v>
      </c>
      <c r="F127" t="s">
        <v>16</v>
      </c>
      <c r="G127" s="14">
        <v>92.78</v>
      </c>
      <c r="H127">
        <v>1</v>
      </c>
      <c r="I127" s="14">
        <f t="shared" si="1"/>
        <v>92.78</v>
      </c>
      <c r="J127" s="1">
        <v>43877</v>
      </c>
      <c r="K127" s="2">
        <v>0.4513888888888889</v>
      </c>
      <c r="L127" t="s">
        <v>27</v>
      </c>
      <c r="M127" t="str">
        <f>IF(E127="Female",IF(F127="Health and beauty","Yes","No"),IF(E127="Male","No"))</f>
        <v>No</v>
      </c>
      <c r="N127" t="str">
        <f>IF(H127=1,"Product Specific",IF(H127&gt;5,"Impulsive","List"))</f>
        <v>Product Specific</v>
      </c>
    </row>
    <row r="128" spans="1:14" x14ac:dyDescent="0.3">
      <c r="A128" t="s">
        <v>838</v>
      </c>
      <c r="B128" t="s">
        <v>36</v>
      </c>
      <c r="C128" t="s">
        <v>37</v>
      </c>
      <c r="D128" t="s">
        <v>21</v>
      </c>
      <c r="E128" t="s">
        <v>15</v>
      </c>
      <c r="F128" t="s">
        <v>16</v>
      </c>
      <c r="G128" s="14">
        <v>17.75</v>
      </c>
      <c r="H128">
        <v>1</v>
      </c>
      <c r="I128" s="14">
        <f t="shared" si="1"/>
        <v>17.75</v>
      </c>
      <c r="J128" s="1">
        <v>43877</v>
      </c>
      <c r="K128" s="2">
        <v>0.44305555555555554</v>
      </c>
      <c r="L128" t="s">
        <v>23</v>
      </c>
      <c r="M128" t="str">
        <f>IF(E128="Female",IF(F128="Health and beauty","Yes","No"),IF(E128="Male","No"))</f>
        <v>Yes</v>
      </c>
      <c r="N128" t="str">
        <f>IF(H128=1,"Product Specific",IF(H128&gt;5,"Impulsive","List"))</f>
        <v>Product Specific</v>
      </c>
    </row>
    <row r="129" spans="1:14" x14ac:dyDescent="0.3">
      <c r="A129" t="s">
        <v>927</v>
      </c>
      <c r="B129" t="s">
        <v>19</v>
      </c>
      <c r="C129" t="s">
        <v>20</v>
      </c>
      <c r="D129" t="s">
        <v>14</v>
      </c>
      <c r="E129" t="s">
        <v>15</v>
      </c>
      <c r="F129" t="s">
        <v>38</v>
      </c>
      <c r="G129" s="14">
        <v>47.27</v>
      </c>
      <c r="H129">
        <v>6</v>
      </c>
      <c r="I129" s="14">
        <f t="shared" si="1"/>
        <v>283.62</v>
      </c>
      <c r="J129" s="1">
        <v>43877</v>
      </c>
      <c r="K129" s="2">
        <v>0.4284722222222222</v>
      </c>
      <c r="L129" t="s">
        <v>23</v>
      </c>
      <c r="M129" t="str">
        <f>IF(E129="Female",IF(F129="Health and beauty","Yes","No"),IF(E129="Male","No"))</f>
        <v>No</v>
      </c>
      <c r="N129" t="str">
        <f>IF(H129=1,"Product Specific",IF(H129&gt;5,"Impulsive","List"))</f>
        <v>Impulsive</v>
      </c>
    </row>
    <row r="130" spans="1:14" x14ac:dyDescent="0.3">
      <c r="A130" t="s">
        <v>935</v>
      </c>
      <c r="B130" t="s">
        <v>19</v>
      </c>
      <c r="C130" t="s">
        <v>20</v>
      </c>
      <c r="D130" t="s">
        <v>14</v>
      </c>
      <c r="E130" t="s">
        <v>15</v>
      </c>
      <c r="F130" t="s">
        <v>26</v>
      </c>
      <c r="G130" s="14">
        <v>78.38</v>
      </c>
      <c r="H130">
        <v>4</v>
      </c>
      <c r="I130" s="14">
        <f t="shared" si="1"/>
        <v>313.52</v>
      </c>
      <c r="J130" s="1">
        <v>43877</v>
      </c>
      <c r="K130" s="2">
        <v>0.74722222222222223</v>
      </c>
      <c r="L130" t="s">
        <v>23</v>
      </c>
      <c r="M130" t="str">
        <f>IF(E130="Female",IF(F130="Health and beauty","Yes","No"),IF(E130="Male","No"))</f>
        <v>No</v>
      </c>
      <c r="N130" t="str">
        <f>IF(H130=1,"Product Specific",IF(H130&gt;5,"Impulsive","List"))</f>
        <v>List</v>
      </c>
    </row>
    <row r="131" spans="1:14" x14ac:dyDescent="0.3">
      <c r="A131" t="s">
        <v>746</v>
      </c>
      <c r="B131" t="s">
        <v>12</v>
      </c>
      <c r="C131" t="s">
        <v>13</v>
      </c>
      <c r="D131" t="s">
        <v>14</v>
      </c>
      <c r="E131" t="s">
        <v>15</v>
      </c>
      <c r="F131" t="s">
        <v>40</v>
      </c>
      <c r="G131" s="14">
        <v>71.459999999999994</v>
      </c>
      <c r="H131">
        <v>7</v>
      </c>
      <c r="I131" s="14">
        <f t="shared" ref="I131:I194" si="2">G131*H131</f>
        <v>500.21999999999997</v>
      </c>
      <c r="J131" s="1">
        <v>43878</v>
      </c>
      <c r="K131" s="2">
        <v>0.67083333333333339</v>
      </c>
      <c r="L131" t="s">
        <v>17</v>
      </c>
      <c r="M131" t="str">
        <f>IF(E131="Female",IF(F131="Health and beauty","Yes","No"),IF(E131="Male","No"))</f>
        <v>No</v>
      </c>
      <c r="N131" t="str">
        <f>IF(H131=1,"Product Specific",IF(H131&gt;5,"Impulsive","List"))</f>
        <v>Impulsive</v>
      </c>
    </row>
    <row r="132" spans="1:14" x14ac:dyDescent="0.3">
      <c r="A132" t="s">
        <v>230</v>
      </c>
      <c r="B132" t="s">
        <v>19</v>
      </c>
      <c r="C132" t="s">
        <v>20</v>
      </c>
      <c r="D132" t="s">
        <v>14</v>
      </c>
      <c r="E132" t="s">
        <v>15</v>
      </c>
      <c r="F132" t="s">
        <v>30</v>
      </c>
      <c r="G132" s="14">
        <v>19.149999999999999</v>
      </c>
      <c r="H132">
        <v>6</v>
      </c>
      <c r="I132" s="14">
        <f t="shared" si="2"/>
        <v>114.89999999999999</v>
      </c>
      <c r="J132" s="1">
        <v>43879</v>
      </c>
      <c r="K132" s="2">
        <v>0.41736111111111113</v>
      </c>
      <c r="L132" t="s">
        <v>27</v>
      </c>
      <c r="M132" t="str">
        <f>IF(E132="Female",IF(F132="Health and beauty","Yes","No"),IF(E132="Male","No"))</f>
        <v>No</v>
      </c>
      <c r="N132" t="str">
        <f>IF(H132=1,"Product Specific",IF(H132&gt;5,"Impulsive","List"))</f>
        <v>Impulsive</v>
      </c>
    </row>
    <row r="133" spans="1:14" x14ac:dyDescent="0.3">
      <c r="A133" t="s">
        <v>240</v>
      </c>
      <c r="B133" t="s">
        <v>12</v>
      </c>
      <c r="C133" t="s">
        <v>13</v>
      </c>
      <c r="D133" t="s">
        <v>21</v>
      </c>
      <c r="E133" t="s">
        <v>25</v>
      </c>
      <c r="F133" t="s">
        <v>22</v>
      </c>
      <c r="G133" s="14">
        <v>26.23</v>
      </c>
      <c r="H133">
        <v>9</v>
      </c>
      <c r="I133" s="14">
        <f t="shared" si="2"/>
        <v>236.07</v>
      </c>
      <c r="J133" s="1">
        <v>43879</v>
      </c>
      <c r="K133" s="2">
        <v>0.85</v>
      </c>
      <c r="L133" t="s">
        <v>17</v>
      </c>
      <c r="M133" t="str">
        <f>IF(E133="Female",IF(F133="Health and beauty","Yes","No"),IF(E133="Male","No"))</f>
        <v>No</v>
      </c>
      <c r="N133" t="str">
        <f>IF(H133=1,"Product Specific",IF(H133&gt;5,"Impulsive","List"))</f>
        <v>Impulsive</v>
      </c>
    </row>
    <row r="134" spans="1:14" x14ac:dyDescent="0.3">
      <c r="A134" t="s">
        <v>317</v>
      </c>
      <c r="B134" t="s">
        <v>19</v>
      </c>
      <c r="C134" t="s">
        <v>20</v>
      </c>
      <c r="D134" t="s">
        <v>21</v>
      </c>
      <c r="E134" t="s">
        <v>15</v>
      </c>
      <c r="F134" t="s">
        <v>30</v>
      </c>
      <c r="G134" s="14">
        <v>23.75</v>
      </c>
      <c r="H134">
        <v>9</v>
      </c>
      <c r="I134" s="14">
        <f t="shared" si="2"/>
        <v>213.75</v>
      </c>
      <c r="J134" s="1">
        <v>43879</v>
      </c>
      <c r="K134" s="2">
        <v>0.50138888888888888</v>
      </c>
      <c r="L134" t="s">
        <v>23</v>
      </c>
      <c r="M134" t="str">
        <f>IF(E134="Female",IF(F134="Health and beauty","Yes","No"),IF(E134="Male","No"))</f>
        <v>No</v>
      </c>
      <c r="N134" t="str">
        <f>IF(H134=1,"Product Specific",IF(H134&gt;5,"Impulsive","List"))</f>
        <v>Impulsive</v>
      </c>
    </row>
    <row r="135" spans="1:14" x14ac:dyDescent="0.3">
      <c r="A135" t="s">
        <v>683</v>
      </c>
      <c r="B135" t="s">
        <v>36</v>
      </c>
      <c r="C135" t="s">
        <v>37</v>
      </c>
      <c r="D135" t="s">
        <v>14</v>
      </c>
      <c r="E135" t="s">
        <v>25</v>
      </c>
      <c r="F135" t="s">
        <v>30</v>
      </c>
      <c r="G135" s="14">
        <v>37.32</v>
      </c>
      <c r="H135">
        <v>9</v>
      </c>
      <c r="I135" s="14">
        <f t="shared" si="2"/>
        <v>335.88</v>
      </c>
      <c r="J135" s="1">
        <v>43880</v>
      </c>
      <c r="K135" s="2">
        <v>0.64652777777777781</v>
      </c>
      <c r="L135" t="s">
        <v>17</v>
      </c>
      <c r="M135" t="str">
        <f>IF(E135="Female",IF(F135="Health and beauty","Yes","No"),IF(E135="Male","No"))</f>
        <v>No</v>
      </c>
      <c r="N135" t="str">
        <f>IF(H135=1,"Product Specific",IF(H135&gt;5,"Impulsive","List"))</f>
        <v>Impulsive</v>
      </c>
    </row>
    <row r="136" spans="1:14" x14ac:dyDescent="0.3">
      <c r="A136" t="s">
        <v>684</v>
      </c>
      <c r="B136" t="s">
        <v>36</v>
      </c>
      <c r="C136" t="s">
        <v>37</v>
      </c>
      <c r="D136" t="s">
        <v>14</v>
      </c>
      <c r="E136" t="s">
        <v>25</v>
      </c>
      <c r="F136" t="s">
        <v>40</v>
      </c>
      <c r="G136" s="14">
        <v>60.18</v>
      </c>
      <c r="H136">
        <v>4</v>
      </c>
      <c r="I136" s="14">
        <f t="shared" si="2"/>
        <v>240.72</v>
      </c>
      <c r="J136" s="1">
        <v>43881</v>
      </c>
      <c r="K136" s="2">
        <v>0.75277777777777777</v>
      </c>
      <c r="L136" t="s">
        <v>27</v>
      </c>
      <c r="M136" t="str">
        <f>IF(E136="Female",IF(F136="Health and beauty","Yes","No"),IF(E136="Male","No"))</f>
        <v>No</v>
      </c>
      <c r="N136" t="str">
        <f>IF(H136=1,"Product Specific",IF(H136&gt;5,"Impulsive","List"))</f>
        <v>List</v>
      </c>
    </row>
    <row r="137" spans="1:14" x14ac:dyDescent="0.3">
      <c r="A137" t="s">
        <v>722</v>
      </c>
      <c r="B137" t="s">
        <v>12</v>
      </c>
      <c r="C137" t="s">
        <v>13</v>
      </c>
      <c r="D137" t="s">
        <v>14</v>
      </c>
      <c r="E137" t="s">
        <v>25</v>
      </c>
      <c r="F137" t="s">
        <v>16</v>
      </c>
      <c r="G137" s="14">
        <v>48.63</v>
      </c>
      <c r="H137">
        <v>10</v>
      </c>
      <c r="I137" s="14">
        <f t="shared" si="2"/>
        <v>486.3</v>
      </c>
      <c r="J137" s="1">
        <v>43881</v>
      </c>
      <c r="K137" s="2">
        <v>0.53055555555555556</v>
      </c>
      <c r="L137" t="s">
        <v>23</v>
      </c>
      <c r="M137" t="str">
        <f>IF(E137="Female",IF(F137="Health and beauty","Yes","No"),IF(E137="Male","No"))</f>
        <v>No</v>
      </c>
      <c r="N137" t="str">
        <f>IF(H137=1,"Product Specific",IF(H137&gt;5,"Impulsive","List"))</f>
        <v>Impulsive</v>
      </c>
    </row>
    <row r="138" spans="1:14" x14ac:dyDescent="0.3">
      <c r="A138" t="s">
        <v>800</v>
      </c>
      <c r="B138" t="s">
        <v>36</v>
      </c>
      <c r="C138" t="s">
        <v>37</v>
      </c>
      <c r="D138" t="s">
        <v>14</v>
      </c>
      <c r="E138" t="s">
        <v>15</v>
      </c>
      <c r="F138" t="s">
        <v>30</v>
      </c>
      <c r="G138" s="14">
        <v>95.54</v>
      </c>
      <c r="H138">
        <v>4</v>
      </c>
      <c r="I138" s="14">
        <f t="shared" si="2"/>
        <v>382.16</v>
      </c>
      <c r="J138" s="1">
        <v>43881</v>
      </c>
      <c r="K138" s="2">
        <v>0.49861111111111112</v>
      </c>
      <c r="L138" t="s">
        <v>17</v>
      </c>
      <c r="M138" t="str">
        <f>IF(E138="Female",IF(F138="Health and beauty","Yes","No"),IF(E138="Male","No"))</f>
        <v>No</v>
      </c>
      <c r="N138" t="str">
        <f>IF(H138=1,"Product Specific",IF(H138&gt;5,"Impulsive","List"))</f>
        <v>List</v>
      </c>
    </row>
    <row r="139" spans="1:14" x14ac:dyDescent="0.3">
      <c r="A139" t="s">
        <v>848</v>
      </c>
      <c r="B139" t="s">
        <v>36</v>
      </c>
      <c r="C139" t="s">
        <v>37</v>
      </c>
      <c r="D139" t="s">
        <v>14</v>
      </c>
      <c r="E139" t="s">
        <v>25</v>
      </c>
      <c r="F139" t="s">
        <v>16</v>
      </c>
      <c r="G139" s="14">
        <v>96.16</v>
      </c>
      <c r="H139">
        <v>4</v>
      </c>
      <c r="I139" s="14">
        <f t="shared" si="2"/>
        <v>384.64</v>
      </c>
      <c r="J139" s="1">
        <v>43881</v>
      </c>
      <c r="K139" s="2">
        <v>0.8354166666666667</v>
      </c>
      <c r="L139" t="s">
        <v>27</v>
      </c>
      <c r="M139" t="str">
        <f>IF(E139="Female",IF(F139="Health and beauty","Yes","No"),IF(E139="Male","No"))</f>
        <v>No</v>
      </c>
      <c r="N139" t="str">
        <f>IF(H139=1,"Product Specific",IF(H139&gt;5,"Impulsive","List"))</f>
        <v>List</v>
      </c>
    </row>
    <row r="140" spans="1:14" x14ac:dyDescent="0.3">
      <c r="A140" t="s">
        <v>527</v>
      </c>
      <c r="B140" t="s">
        <v>19</v>
      </c>
      <c r="C140" t="s">
        <v>20</v>
      </c>
      <c r="D140" t="s">
        <v>21</v>
      </c>
      <c r="E140" t="s">
        <v>15</v>
      </c>
      <c r="F140" t="s">
        <v>38</v>
      </c>
      <c r="G140" s="14">
        <v>90.24</v>
      </c>
      <c r="H140">
        <v>6</v>
      </c>
      <c r="I140" s="14">
        <f t="shared" si="2"/>
        <v>541.43999999999994</v>
      </c>
      <c r="J140" s="1">
        <v>43882</v>
      </c>
      <c r="K140" s="2">
        <v>0.47013888888888888</v>
      </c>
      <c r="L140" t="s">
        <v>23</v>
      </c>
      <c r="M140" t="str">
        <f>IF(E140="Female",IF(F140="Health and beauty","Yes","No"),IF(E140="Male","No"))</f>
        <v>No</v>
      </c>
      <c r="N140" t="str">
        <f>IF(H140=1,"Product Specific",IF(H140&gt;5,"Impulsive","List"))</f>
        <v>Impulsive</v>
      </c>
    </row>
    <row r="141" spans="1:14" x14ac:dyDescent="0.3">
      <c r="A141" t="s">
        <v>753</v>
      </c>
      <c r="B141" t="s">
        <v>19</v>
      </c>
      <c r="C141" t="s">
        <v>20</v>
      </c>
      <c r="D141" t="s">
        <v>14</v>
      </c>
      <c r="E141" t="s">
        <v>15</v>
      </c>
      <c r="F141" t="s">
        <v>38</v>
      </c>
      <c r="G141" s="14">
        <v>36.770000000000003</v>
      </c>
      <c r="H141">
        <v>7</v>
      </c>
      <c r="I141" s="14">
        <f t="shared" si="2"/>
        <v>257.39000000000004</v>
      </c>
      <c r="J141" s="1">
        <v>43882</v>
      </c>
      <c r="K141" s="2">
        <v>0.84027777777777779</v>
      </c>
      <c r="L141" t="s">
        <v>23</v>
      </c>
      <c r="M141" t="str">
        <f>IF(E141="Female",IF(F141="Health and beauty","Yes","No"),IF(E141="Male","No"))</f>
        <v>No</v>
      </c>
      <c r="N141" t="str">
        <f>IF(H141=1,"Product Specific",IF(H141&gt;5,"Impulsive","List"))</f>
        <v>Impulsive</v>
      </c>
    </row>
    <row r="142" spans="1:14" x14ac:dyDescent="0.3">
      <c r="A142" t="s">
        <v>499</v>
      </c>
      <c r="B142" t="s">
        <v>19</v>
      </c>
      <c r="C142" t="s">
        <v>20</v>
      </c>
      <c r="D142" t="s">
        <v>14</v>
      </c>
      <c r="E142" t="s">
        <v>15</v>
      </c>
      <c r="F142" t="s">
        <v>22</v>
      </c>
      <c r="G142" s="14">
        <v>98.84</v>
      </c>
      <c r="H142">
        <v>1</v>
      </c>
      <c r="I142" s="14">
        <f t="shared" si="2"/>
        <v>98.84</v>
      </c>
      <c r="J142" s="1">
        <v>43884</v>
      </c>
      <c r="K142" s="2">
        <v>0.47291666666666665</v>
      </c>
      <c r="L142" t="s">
        <v>23</v>
      </c>
      <c r="M142" t="str">
        <f>IF(E142="Female",IF(F142="Health and beauty","Yes","No"),IF(E142="Male","No"))</f>
        <v>No</v>
      </c>
      <c r="N142" t="str">
        <f>IF(H142=1,"Product Specific",IF(H142&gt;5,"Impulsive","List"))</f>
        <v>Product Specific</v>
      </c>
    </row>
    <row r="143" spans="1:14" x14ac:dyDescent="0.3">
      <c r="A143" t="s">
        <v>550</v>
      </c>
      <c r="B143" t="s">
        <v>36</v>
      </c>
      <c r="C143" t="s">
        <v>37</v>
      </c>
      <c r="D143" t="s">
        <v>21</v>
      </c>
      <c r="E143" t="s">
        <v>15</v>
      </c>
      <c r="F143" t="s">
        <v>22</v>
      </c>
      <c r="G143" s="14">
        <v>45.71</v>
      </c>
      <c r="H143">
        <v>3</v>
      </c>
      <c r="I143" s="14">
        <f t="shared" si="2"/>
        <v>137.13</v>
      </c>
      <c r="J143" s="1">
        <v>43884</v>
      </c>
      <c r="K143" s="2">
        <v>0.44027777777777777</v>
      </c>
      <c r="L143" t="s">
        <v>27</v>
      </c>
      <c r="M143" t="str">
        <f>IF(E143="Female",IF(F143="Health and beauty","Yes","No"),IF(E143="Male","No"))</f>
        <v>No</v>
      </c>
      <c r="N143" t="str">
        <f>IF(H143=1,"Product Specific",IF(H143&gt;5,"Impulsive","List"))</f>
        <v>List</v>
      </c>
    </row>
    <row r="144" spans="1:14" x14ac:dyDescent="0.3">
      <c r="A144" t="s">
        <v>894</v>
      </c>
      <c r="B144" t="s">
        <v>12</v>
      </c>
      <c r="C144" t="s">
        <v>13</v>
      </c>
      <c r="D144" t="s">
        <v>14</v>
      </c>
      <c r="E144" t="s">
        <v>15</v>
      </c>
      <c r="F144" t="s">
        <v>22</v>
      </c>
      <c r="G144" s="14">
        <v>79.59</v>
      </c>
      <c r="H144">
        <v>3</v>
      </c>
      <c r="I144" s="14">
        <f t="shared" si="2"/>
        <v>238.77</v>
      </c>
      <c r="J144" s="1">
        <v>43884</v>
      </c>
      <c r="K144" s="2">
        <v>0.60416666666666663</v>
      </c>
      <c r="L144" t="s">
        <v>23</v>
      </c>
      <c r="M144" t="str">
        <f>IF(E144="Female",IF(F144="Health and beauty","Yes","No"),IF(E144="Male","No"))</f>
        <v>No</v>
      </c>
      <c r="N144" t="str">
        <f>IF(H144=1,"Product Specific",IF(H144&gt;5,"Impulsive","List"))</f>
        <v>List</v>
      </c>
    </row>
    <row r="145" spans="1:14" x14ac:dyDescent="0.3">
      <c r="A145" t="s">
        <v>98</v>
      </c>
      <c r="B145" t="s">
        <v>12</v>
      </c>
      <c r="C145" t="s">
        <v>13</v>
      </c>
      <c r="D145" t="s">
        <v>21</v>
      </c>
      <c r="E145" t="s">
        <v>25</v>
      </c>
      <c r="F145" t="s">
        <v>30</v>
      </c>
      <c r="G145" s="14">
        <v>78.77</v>
      </c>
      <c r="H145">
        <v>10</v>
      </c>
      <c r="I145" s="14">
        <f t="shared" si="2"/>
        <v>787.69999999999993</v>
      </c>
      <c r="J145" s="1">
        <v>43885</v>
      </c>
      <c r="K145" s="2">
        <v>0.41944444444444445</v>
      </c>
      <c r="L145" t="s">
        <v>23</v>
      </c>
      <c r="M145" t="str">
        <f>IF(E145="Female",IF(F145="Health and beauty","Yes","No"),IF(E145="Male","No"))</f>
        <v>No</v>
      </c>
      <c r="N145" t="str">
        <f>IF(H145=1,"Product Specific",IF(H145&gt;5,"Impulsive","List"))</f>
        <v>Impulsive</v>
      </c>
    </row>
    <row r="146" spans="1:14" x14ac:dyDescent="0.3">
      <c r="A146" t="s">
        <v>101</v>
      </c>
      <c r="B146" t="s">
        <v>19</v>
      </c>
      <c r="C146" t="s">
        <v>20</v>
      </c>
      <c r="D146" t="s">
        <v>21</v>
      </c>
      <c r="E146" t="s">
        <v>25</v>
      </c>
      <c r="F146" t="s">
        <v>40</v>
      </c>
      <c r="G146" s="14">
        <v>62.12</v>
      </c>
      <c r="H146">
        <v>10</v>
      </c>
      <c r="I146" s="14">
        <f t="shared" si="2"/>
        <v>621.19999999999993</v>
      </c>
      <c r="J146" s="1">
        <v>43885</v>
      </c>
      <c r="K146" s="2">
        <v>0.67986111111111114</v>
      </c>
      <c r="L146" t="s">
        <v>23</v>
      </c>
      <c r="M146" t="str">
        <f>IF(E146="Female",IF(F146="Health and beauty","Yes","No"),IF(E146="Male","No"))</f>
        <v>No</v>
      </c>
      <c r="N146" t="str">
        <f>IF(H146=1,"Product Specific",IF(H146&gt;5,"Impulsive","List"))</f>
        <v>Impulsive</v>
      </c>
    </row>
    <row r="147" spans="1:14" x14ac:dyDescent="0.3">
      <c r="A147" t="s">
        <v>688</v>
      </c>
      <c r="B147" t="s">
        <v>12</v>
      </c>
      <c r="C147" t="s">
        <v>13</v>
      </c>
      <c r="D147" t="s">
        <v>14</v>
      </c>
      <c r="E147" t="s">
        <v>15</v>
      </c>
      <c r="F147" t="s">
        <v>30</v>
      </c>
      <c r="G147" s="14">
        <v>27.93</v>
      </c>
      <c r="H147">
        <v>5</v>
      </c>
      <c r="I147" s="14">
        <f t="shared" si="2"/>
        <v>139.65</v>
      </c>
      <c r="J147" s="1">
        <v>43885</v>
      </c>
      <c r="K147" s="2">
        <v>0.65833333333333333</v>
      </c>
      <c r="L147" t="s">
        <v>23</v>
      </c>
      <c r="M147" t="str">
        <f>IF(E147="Female",IF(F147="Health and beauty","Yes","No"),IF(E147="Male","No"))</f>
        <v>No</v>
      </c>
      <c r="N147" t="str">
        <f>IF(H147=1,"Product Specific",IF(H147&gt;5,"Impulsive","List"))</f>
        <v>List</v>
      </c>
    </row>
    <row r="148" spans="1:14" x14ac:dyDescent="0.3">
      <c r="A148" t="s">
        <v>485</v>
      </c>
      <c r="B148" t="s">
        <v>36</v>
      </c>
      <c r="C148" t="s">
        <v>37</v>
      </c>
      <c r="D148" t="s">
        <v>14</v>
      </c>
      <c r="E148" t="s">
        <v>15</v>
      </c>
      <c r="F148" t="s">
        <v>40</v>
      </c>
      <c r="G148" s="14">
        <v>29.56</v>
      </c>
      <c r="H148">
        <v>5</v>
      </c>
      <c r="I148" s="14">
        <f t="shared" si="2"/>
        <v>147.79999999999998</v>
      </c>
      <c r="J148" s="1">
        <v>43886</v>
      </c>
      <c r="K148" s="2">
        <v>0.70763888888888893</v>
      </c>
      <c r="L148" t="s">
        <v>23</v>
      </c>
      <c r="M148" t="str">
        <f>IF(E148="Female",IF(F148="Health and beauty","Yes","No"),IF(E148="Male","No"))</f>
        <v>No</v>
      </c>
      <c r="N148" t="str">
        <f>IF(H148=1,"Product Specific",IF(H148&gt;5,"Impulsive","List"))</f>
        <v>List</v>
      </c>
    </row>
    <row r="149" spans="1:14" x14ac:dyDescent="0.3">
      <c r="A149" t="s">
        <v>32</v>
      </c>
      <c r="B149" t="s">
        <v>12</v>
      </c>
      <c r="C149" t="s">
        <v>13</v>
      </c>
      <c r="D149" t="s">
        <v>14</v>
      </c>
      <c r="E149" t="s">
        <v>15</v>
      </c>
      <c r="F149" t="s">
        <v>22</v>
      </c>
      <c r="G149" s="14">
        <v>68.84</v>
      </c>
      <c r="H149">
        <v>6</v>
      </c>
      <c r="I149" s="14">
        <f t="shared" si="2"/>
        <v>413.04</v>
      </c>
      <c r="J149" s="1">
        <v>43887</v>
      </c>
      <c r="K149" s="2">
        <v>0.60833333333333328</v>
      </c>
      <c r="L149" t="s">
        <v>17</v>
      </c>
      <c r="M149" t="str">
        <f>IF(E149="Female",IF(F149="Health and beauty","Yes","No"),IF(E149="Male","No"))</f>
        <v>No</v>
      </c>
      <c r="N149" t="str">
        <f>IF(H149=1,"Product Specific",IF(H149&gt;5,"Impulsive","List"))</f>
        <v>Impulsive</v>
      </c>
    </row>
    <row r="150" spans="1:14" x14ac:dyDescent="0.3">
      <c r="A150" t="s">
        <v>431</v>
      </c>
      <c r="B150" t="s">
        <v>19</v>
      </c>
      <c r="C150" t="s">
        <v>20</v>
      </c>
      <c r="D150" t="s">
        <v>21</v>
      </c>
      <c r="E150" t="s">
        <v>25</v>
      </c>
      <c r="F150" t="s">
        <v>26</v>
      </c>
      <c r="G150" s="14">
        <v>46.22</v>
      </c>
      <c r="H150">
        <v>4</v>
      </c>
      <c r="I150" s="14">
        <f t="shared" si="2"/>
        <v>184.88</v>
      </c>
      <c r="J150" s="1">
        <v>43887</v>
      </c>
      <c r="K150" s="2">
        <v>0.83611111111111114</v>
      </c>
      <c r="L150" t="s">
        <v>27</v>
      </c>
      <c r="M150" t="str">
        <f>IF(E150="Female",IF(F150="Health and beauty","Yes","No"),IF(E150="Male","No"))</f>
        <v>No</v>
      </c>
      <c r="N150" t="str">
        <f>IF(H150=1,"Product Specific",IF(H150&gt;5,"Impulsive","List"))</f>
        <v>List</v>
      </c>
    </row>
    <row r="151" spans="1:14" x14ac:dyDescent="0.3">
      <c r="A151" t="s">
        <v>1028</v>
      </c>
      <c r="B151" t="s">
        <v>12</v>
      </c>
      <c r="C151" t="s">
        <v>13</v>
      </c>
      <c r="D151" t="s">
        <v>21</v>
      </c>
      <c r="E151" t="s">
        <v>25</v>
      </c>
      <c r="F151" t="s">
        <v>26</v>
      </c>
      <c r="G151" s="14">
        <v>65.819999999999993</v>
      </c>
      <c r="H151">
        <v>1</v>
      </c>
      <c r="I151" s="14">
        <f t="shared" si="2"/>
        <v>65.819999999999993</v>
      </c>
      <c r="J151" s="1">
        <v>43887</v>
      </c>
      <c r="K151" s="2">
        <v>0.6479166666666667</v>
      </c>
      <c r="L151" t="s">
        <v>23</v>
      </c>
      <c r="M151" t="str">
        <f>IF(E151="Female",IF(F151="Health and beauty","Yes","No"),IF(E151="Male","No"))</f>
        <v>No</v>
      </c>
      <c r="N151" t="str">
        <f>IF(H151=1,"Product Specific",IF(H151&gt;5,"Impulsive","List"))</f>
        <v>Product Specific</v>
      </c>
    </row>
    <row r="152" spans="1:14" x14ac:dyDescent="0.3">
      <c r="A152" t="s">
        <v>63</v>
      </c>
      <c r="B152" t="s">
        <v>12</v>
      </c>
      <c r="C152" t="s">
        <v>13</v>
      </c>
      <c r="D152" t="s">
        <v>21</v>
      </c>
      <c r="E152" t="s">
        <v>25</v>
      </c>
      <c r="F152" t="s">
        <v>16</v>
      </c>
      <c r="G152" s="14">
        <v>96.58</v>
      </c>
      <c r="H152">
        <v>2</v>
      </c>
      <c r="I152" s="14">
        <f t="shared" si="2"/>
        <v>193.16</v>
      </c>
      <c r="J152" s="1">
        <v>43888</v>
      </c>
      <c r="K152" s="2">
        <v>0.42499999999999999</v>
      </c>
      <c r="L152" t="s">
        <v>27</v>
      </c>
      <c r="M152" t="str">
        <f>IF(E152="Female",IF(F152="Health and beauty","Yes","No"),IF(E152="Male","No"))</f>
        <v>No</v>
      </c>
      <c r="N152" t="str">
        <f>IF(H152=1,"Product Specific",IF(H152&gt;5,"Impulsive","List"))</f>
        <v>List</v>
      </c>
    </row>
    <row r="153" spans="1:14" x14ac:dyDescent="0.3">
      <c r="A153" t="s">
        <v>112</v>
      </c>
      <c r="B153" t="s">
        <v>19</v>
      </c>
      <c r="C153" t="s">
        <v>20</v>
      </c>
      <c r="D153" t="s">
        <v>21</v>
      </c>
      <c r="E153" t="s">
        <v>25</v>
      </c>
      <c r="F153" t="s">
        <v>38</v>
      </c>
      <c r="G153" s="14">
        <v>19.25</v>
      </c>
      <c r="H153">
        <v>8</v>
      </c>
      <c r="I153" s="14">
        <f t="shared" si="2"/>
        <v>154</v>
      </c>
      <c r="J153" s="1">
        <v>43888</v>
      </c>
      <c r="K153" s="2">
        <v>0.77569444444444446</v>
      </c>
      <c r="L153" t="s">
        <v>17</v>
      </c>
      <c r="M153" t="str">
        <f>IF(E153="Female",IF(F153="Health and beauty","Yes","No"),IF(E153="Male","No"))</f>
        <v>No</v>
      </c>
      <c r="N153" t="str">
        <f>IF(H153=1,"Product Specific",IF(H153&gt;5,"Impulsive","List"))</f>
        <v>Impulsive</v>
      </c>
    </row>
    <row r="154" spans="1:14" x14ac:dyDescent="0.3">
      <c r="A154" t="s">
        <v>135</v>
      </c>
      <c r="B154" t="s">
        <v>12</v>
      </c>
      <c r="C154" t="s">
        <v>13</v>
      </c>
      <c r="D154" t="s">
        <v>14</v>
      </c>
      <c r="E154" t="s">
        <v>25</v>
      </c>
      <c r="F154" t="s">
        <v>22</v>
      </c>
      <c r="G154" s="14">
        <v>88.67</v>
      </c>
      <c r="H154">
        <v>10</v>
      </c>
      <c r="I154" s="14">
        <f t="shared" si="2"/>
        <v>886.7</v>
      </c>
      <c r="J154" s="1">
        <v>43888</v>
      </c>
      <c r="K154" s="2">
        <v>0.61805555555555558</v>
      </c>
      <c r="L154" t="s">
        <v>17</v>
      </c>
      <c r="M154" t="str">
        <f>IF(E154="Female",IF(F154="Health and beauty","Yes","No"),IF(E154="Male","No"))</f>
        <v>No</v>
      </c>
      <c r="N154" t="str">
        <f>IF(H154=1,"Product Specific",IF(H154&gt;5,"Impulsive","List"))</f>
        <v>Impulsive</v>
      </c>
    </row>
    <row r="155" spans="1:14" x14ac:dyDescent="0.3">
      <c r="A155" t="s">
        <v>462</v>
      </c>
      <c r="B155" t="s">
        <v>12</v>
      </c>
      <c r="C155" t="s">
        <v>13</v>
      </c>
      <c r="D155" t="s">
        <v>21</v>
      </c>
      <c r="E155" t="s">
        <v>15</v>
      </c>
      <c r="F155" t="s">
        <v>22</v>
      </c>
      <c r="G155" s="14">
        <v>23.46</v>
      </c>
      <c r="H155">
        <v>6</v>
      </c>
      <c r="I155" s="14">
        <f t="shared" si="2"/>
        <v>140.76</v>
      </c>
      <c r="J155" s="1">
        <v>43888</v>
      </c>
      <c r="K155" s="2">
        <v>0.80138888888888893</v>
      </c>
      <c r="L155" t="s">
        <v>17</v>
      </c>
      <c r="M155" t="str">
        <f>IF(E155="Female",IF(F155="Health and beauty","Yes","No"),IF(E155="Male","No"))</f>
        <v>No</v>
      </c>
      <c r="N155" t="str">
        <f>IF(H155=1,"Product Specific",IF(H155&gt;5,"Impulsive","List"))</f>
        <v>Impulsive</v>
      </c>
    </row>
    <row r="156" spans="1:14" x14ac:dyDescent="0.3">
      <c r="A156" t="s">
        <v>537</v>
      </c>
      <c r="B156" t="s">
        <v>36</v>
      </c>
      <c r="C156" t="s">
        <v>37</v>
      </c>
      <c r="D156" t="s">
        <v>21</v>
      </c>
      <c r="E156" t="s">
        <v>15</v>
      </c>
      <c r="F156" t="s">
        <v>38</v>
      </c>
      <c r="G156" s="14">
        <v>84.05</v>
      </c>
      <c r="H156">
        <v>6</v>
      </c>
      <c r="I156" s="14">
        <f t="shared" si="2"/>
        <v>504.29999999999995</v>
      </c>
      <c r="J156" s="1">
        <v>43888</v>
      </c>
      <c r="K156" s="2">
        <v>0.45</v>
      </c>
      <c r="L156" t="s">
        <v>27</v>
      </c>
      <c r="M156" t="str">
        <f>IF(E156="Female",IF(F156="Health and beauty","Yes","No"),IF(E156="Male","No"))</f>
        <v>No</v>
      </c>
      <c r="N156" t="str">
        <f>IF(H156=1,"Product Specific",IF(H156&gt;5,"Impulsive","List"))</f>
        <v>Impulsive</v>
      </c>
    </row>
    <row r="157" spans="1:14" x14ac:dyDescent="0.3">
      <c r="A157" t="s">
        <v>893</v>
      </c>
      <c r="B157" t="s">
        <v>36</v>
      </c>
      <c r="C157" t="s">
        <v>37</v>
      </c>
      <c r="D157" t="s">
        <v>21</v>
      </c>
      <c r="E157" t="s">
        <v>15</v>
      </c>
      <c r="F157" t="s">
        <v>26</v>
      </c>
      <c r="G157" s="14">
        <v>51.07</v>
      </c>
      <c r="H157">
        <v>7</v>
      </c>
      <c r="I157" s="14">
        <f t="shared" si="2"/>
        <v>357.49</v>
      </c>
      <c r="J157" s="1">
        <v>43889</v>
      </c>
      <c r="K157" s="2">
        <v>0.48749999999999999</v>
      </c>
      <c r="L157" t="s">
        <v>23</v>
      </c>
      <c r="M157" t="str">
        <f>IF(E157="Female",IF(F157="Health and beauty","Yes","No"),IF(E157="Male","No"))</f>
        <v>No</v>
      </c>
      <c r="N157" t="str">
        <f>IF(H157=1,"Product Specific",IF(H157&gt;5,"Impulsive","List"))</f>
        <v>Impulsive</v>
      </c>
    </row>
    <row r="158" spans="1:14" x14ac:dyDescent="0.3">
      <c r="A158" t="s">
        <v>415</v>
      </c>
      <c r="B158" t="s">
        <v>36</v>
      </c>
      <c r="C158" t="s">
        <v>37</v>
      </c>
      <c r="D158" t="s">
        <v>14</v>
      </c>
      <c r="E158" t="s">
        <v>25</v>
      </c>
      <c r="F158" t="s">
        <v>30</v>
      </c>
      <c r="G158" s="14">
        <v>75.819999999999993</v>
      </c>
      <c r="H158">
        <v>1</v>
      </c>
      <c r="I158" s="14">
        <f t="shared" si="2"/>
        <v>75.819999999999993</v>
      </c>
      <c r="J158" s="1">
        <v>43891</v>
      </c>
      <c r="K158" s="2">
        <v>0.55486111111111114</v>
      </c>
      <c r="L158" t="s">
        <v>23</v>
      </c>
      <c r="M158" t="str">
        <f>IF(E158="Female",IF(F158="Health and beauty","Yes","No"),IF(E158="Male","No"))</f>
        <v>No</v>
      </c>
      <c r="N158" t="str">
        <f>IF(H158=1,"Product Specific",IF(H158&gt;5,"Impulsive","List"))</f>
        <v>Product Specific</v>
      </c>
    </row>
    <row r="159" spans="1:14" x14ac:dyDescent="0.3">
      <c r="A159" t="s">
        <v>635</v>
      </c>
      <c r="B159" t="s">
        <v>36</v>
      </c>
      <c r="C159" t="s">
        <v>37</v>
      </c>
      <c r="D159" t="s">
        <v>21</v>
      </c>
      <c r="E159" t="s">
        <v>25</v>
      </c>
      <c r="F159" t="s">
        <v>26</v>
      </c>
      <c r="G159" s="14">
        <v>31.75</v>
      </c>
      <c r="H159">
        <v>4</v>
      </c>
      <c r="I159" s="14">
        <f t="shared" si="2"/>
        <v>127</v>
      </c>
      <c r="J159" s="1">
        <v>43891</v>
      </c>
      <c r="K159" s="2">
        <v>0.6430555555555556</v>
      </c>
      <c r="L159" t="s">
        <v>23</v>
      </c>
      <c r="M159" t="str">
        <f>IF(E159="Female",IF(F159="Health and beauty","Yes","No"),IF(E159="Male","No"))</f>
        <v>No</v>
      </c>
      <c r="N159" t="str">
        <f>IF(H159=1,"Product Specific",IF(H159&gt;5,"Impulsive","List"))</f>
        <v>List</v>
      </c>
    </row>
    <row r="160" spans="1:14" x14ac:dyDescent="0.3">
      <c r="A160" t="s">
        <v>857</v>
      </c>
      <c r="B160" t="s">
        <v>12</v>
      </c>
      <c r="C160" t="s">
        <v>13</v>
      </c>
      <c r="D160" t="s">
        <v>14</v>
      </c>
      <c r="E160" t="s">
        <v>25</v>
      </c>
      <c r="F160" t="s">
        <v>40</v>
      </c>
      <c r="G160" s="14">
        <v>41.28</v>
      </c>
      <c r="H160">
        <v>3</v>
      </c>
      <c r="I160" s="14">
        <f t="shared" si="2"/>
        <v>123.84</v>
      </c>
      <c r="J160" s="1">
        <v>43891</v>
      </c>
      <c r="K160" s="2">
        <v>0.77569444444444446</v>
      </c>
      <c r="L160" t="s">
        <v>27</v>
      </c>
      <c r="M160" t="str">
        <f>IF(E160="Female",IF(F160="Health and beauty","Yes","No"),IF(E160="Male","No"))</f>
        <v>No</v>
      </c>
      <c r="N160" t="str">
        <f>IF(H160=1,"Product Specific",IF(H160&gt;5,"Impulsive","List"))</f>
        <v>List</v>
      </c>
    </row>
    <row r="161" spans="1:14" x14ac:dyDescent="0.3">
      <c r="A161" t="s">
        <v>928</v>
      </c>
      <c r="B161" t="s">
        <v>19</v>
      </c>
      <c r="C161" t="s">
        <v>20</v>
      </c>
      <c r="D161" t="s">
        <v>14</v>
      </c>
      <c r="E161" t="s">
        <v>25</v>
      </c>
      <c r="F161" t="s">
        <v>16</v>
      </c>
      <c r="G161" s="14">
        <v>85.6</v>
      </c>
      <c r="H161">
        <v>7</v>
      </c>
      <c r="I161" s="14">
        <f t="shared" si="2"/>
        <v>599.19999999999993</v>
      </c>
      <c r="J161" s="1">
        <v>43891</v>
      </c>
      <c r="K161" s="2">
        <v>0.57638888888888895</v>
      </c>
      <c r="L161" t="s">
        <v>23</v>
      </c>
      <c r="M161" t="str">
        <f>IF(E161="Female",IF(F161="Health and beauty","Yes","No"),IF(E161="Male","No"))</f>
        <v>No</v>
      </c>
      <c r="N161" t="str">
        <f>IF(H161=1,"Product Specific",IF(H161&gt;5,"Impulsive","List"))</f>
        <v>Impulsive</v>
      </c>
    </row>
    <row r="162" spans="1:14" x14ac:dyDescent="0.3">
      <c r="A162" t="s">
        <v>949</v>
      </c>
      <c r="B162" t="s">
        <v>36</v>
      </c>
      <c r="C162" t="s">
        <v>37</v>
      </c>
      <c r="D162" t="s">
        <v>14</v>
      </c>
      <c r="E162" t="s">
        <v>15</v>
      </c>
      <c r="F162" t="s">
        <v>22</v>
      </c>
      <c r="G162" s="14">
        <v>26.26</v>
      </c>
      <c r="H162">
        <v>3</v>
      </c>
      <c r="I162" s="14">
        <f t="shared" si="2"/>
        <v>78.78</v>
      </c>
      <c r="J162" s="1">
        <v>43891</v>
      </c>
      <c r="K162" s="2">
        <v>0.52500000000000002</v>
      </c>
      <c r="L162" t="s">
        <v>17</v>
      </c>
      <c r="M162" t="str">
        <f>IF(E162="Female",IF(F162="Health and beauty","Yes","No"),IF(E162="Male","No"))</f>
        <v>No</v>
      </c>
      <c r="N162" t="str">
        <f>IF(H162=1,"Product Specific",IF(H162&gt;5,"Impulsive","List"))</f>
        <v>List</v>
      </c>
    </row>
    <row r="163" spans="1:14" x14ac:dyDescent="0.3">
      <c r="A163" t="s">
        <v>161</v>
      </c>
      <c r="B163" t="s">
        <v>12</v>
      </c>
      <c r="C163" t="s">
        <v>13</v>
      </c>
      <c r="D163" t="s">
        <v>14</v>
      </c>
      <c r="E163" t="s">
        <v>15</v>
      </c>
      <c r="F163" t="s">
        <v>30</v>
      </c>
      <c r="G163" s="14">
        <v>92.13</v>
      </c>
      <c r="H163">
        <v>6</v>
      </c>
      <c r="I163" s="14">
        <f t="shared" si="2"/>
        <v>552.78</v>
      </c>
      <c r="J163" s="1">
        <v>43892</v>
      </c>
      <c r="K163" s="2">
        <v>0.8569444444444444</v>
      </c>
      <c r="L163" t="s">
        <v>23</v>
      </c>
      <c r="M163" t="str">
        <f>IF(E163="Female",IF(F163="Health and beauty","Yes","No"),IF(E163="Male","No"))</f>
        <v>No</v>
      </c>
      <c r="N163" t="str">
        <f>IF(H163=1,"Product Specific",IF(H163&gt;5,"Impulsive","List"))</f>
        <v>Impulsive</v>
      </c>
    </row>
    <row r="164" spans="1:14" x14ac:dyDescent="0.3">
      <c r="A164" t="s">
        <v>296</v>
      </c>
      <c r="B164" t="s">
        <v>19</v>
      </c>
      <c r="C164" t="s">
        <v>20</v>
      </c>
      <c r="D164" t="s">
        <v>21</v>
      </c>
      <c r="E164" t="s">
        <v>25</v>
      </c>
      <c r="F164" t="s">
        <v>26</v>
      </c>
      <c r="G164" s="14">
        <v>35.47</v>
      </c>
      <c r="H164">
        <v>4</v>
      </c>
      <c r="I164" s="14">
        <f t="shared" si="2"/>
        <v>141.88</v>
      </c>
      <c r="J164" s="1">
        <v>43892</v>
      </c>
      <c r="K164" s="2">
        <v>0.72361111111111109</v>
      </c>
      <c r="L164" t="s">
        <v>27</v>
      </c>
      <c r="M164" t="str">
        <f>IF(E164="Female",IF(F164="Health and beauty","Yes","No"),IF(E164="Male","No"))</f>
        <v>No</v>
      </c>
      <c r="N164" t="str">
        <f>IF(H164=1,"Product Specific",IF(H164&gt;5,"Impulsive","List"))</f>
        <v>List</v>
      </c>
    </row>
    <row r="165" spans="1:14" x14ac:dyDescent="0.3">
      <c r="A165" t="s">
        <v>332</v>
      </c>
      <c r="B165" t="s">
        <v>19</v>
      </c>
      <c r="C165" t="s">
        <v>20</v>
      </c>
      <c r="D165" t="s">
        <v>21</v>
      </c>
      <c r="E165" t="s">
        <v>25</v>
      </c>
      <c r="F165" t="s">
        <v>38</v>
      </c>
      <c r="G165" s="14">
        <v>48.61</v>
      </c>
      <c r="H165">
        <v>1</v>
      </c>
      <c r="I165" s="14">
        <f t="shared" si="2"/>
        <v>48.61</v>
      </c>
      <c r="J165" s="1">
        <v>43892</v>
      </c>
      <c r="K165" s="2">
        <v>0.64652777777777781</v>
      </c>
      <c r="L165" t="s">
        <v>23</v>
      </c>
      <c r="M165" t="str">
        <f>IF(E165="Female",IF(F165="Health and beauty","Yes","No"),IF(E165="Male","No"))</f>
        <v>No</v>
      </c>
      <c r="N165" t="str">
        <f>IF(H165=1,"Product Specific",IF(H165&gt;5,"Impulsive","List"))</f>
        <v>Product Specific</v>
      </c>
    </row>
    <row r="166" spans="1:14" x14ac:dyDescent="0.3">
      <c r="A166" t="s">
        <v>636</v>
      </c>
      <c r="B166" t="s">
        <v>12</v>
      </c>
      <c r="C166" t="s">
        <v>13</v>
      </c>
      <c r="D166" t="s">
        <v>14</v>
      </c>
      <c r="E166" t="s">
        <v>15</v>
      </c>
      <c r="F166" t="s">
        <v>40</v>
      </c>
      <c r="G166" s="14">
        <v>53.65</v>
      </c>
      <c r="H166">
        <v>7</v>
      </c>
      <c r="I166" s="14">
        <f t="shared" si="2"/>
        <v>375.55</v>
      </c>
      <c r="J166" s="1">
        <v>43892</v>
      </c>
      <c r="K166" s="2">
        <v>0.53888888888888886</v>
      </c>
      <c r="L166" t="s">
        <v>17</v>
      </c>
      <c r="M166" t="str">
        <f>IF(E166="Female",IF(F166="Health and beauty","Yes","No"),IF(E166="Male","No"))</f>
        <v>No</v>
      </c>
      <c r="N166" t="str">
        <f>IF(H166=1,"Product Specific",IF(H166&gt;5,"Impulsive","List"))</f>
        <v>Impulsive</v>
      </c>
    </row>
    <row r="167" spans="1:14" x14ac:dyDescent="0.3">
      <c r="A167" t="s">
        <v>665</v>
      </c>
      <c r="B167" t="s">
        <v>36</v>
      </c>
      <c r="C167" t="s">
        <v>37</v>
      </c>
      <c r="D167" t="s">
        <v>14</v>
      </c>
      <c r="E167" t="s">
        <v>25</v>
      </c>
      <c r="F167" t="s">
        <v>16</v>
      </c>
      <c r="G167" s="14">
        <v>66.47</v>
      </c>
      <c r="H167">
        <v>10</v>
      </c>
      <c r="I167" s="14">
        <f t="shared" si="2"/>
        <v>664.7</v>
      </c>
      <c r="J167" s="1">
        <v>43892</v>
      </c>
      <c r="K167" s="2">
        <v>0.62569444444444444</v>
      </c>
      <c r="L167" t="s">
        <v>27</v>
      </c>
      <c r="M167" t="str">
        <f>IF(E167="Female",IF(F167="Health and beauty","Yes","No"),IF(E167="Male","No"))</f>
        <v>No</v>
      </c>
      <c r="N167" t="str">
        <f>IF(H167=1,"Product Specific",IF(H167&gt;5,"Impulsive","List"))</f>
        <v>Impulsive</v>
      </c>
    </row>
    <row r="168" spans="1:14" x14ac:dyDescent="0.3">
      <c r="A168" t="s">
        <v>882</v>
      </c>
      <c r="B168" t="s">
        <v>19</v>
      </c>
      <c r="C168" t="s">
        <v>20</v>
      </c>
      <c r="D168" t="s">
        <v>21</v>
      </c>
      <c r="E168" t="s">
        <v>25</v>
      </c>
      <c r="F168" t="s">
        <v>16</v>
      </c>
      <c r="G168" s="14">
        <v>53.19</v>
      </c>
      <c r="H168">
        <v>7</v>
      </c>
      <c r="I168" s="14">
        <f t="shared" si="2"/>
        <v>372.33</v>
      </c>
      <c r="J168" s="1">
        <v>43892</v>
      </c>
      <c r="K168" s="2">
        <v>0.65416666666666667</v>
      </c>
      <c r="L168" t="s">
        <v>17</v>
      </c>
      <c r="M168" t="str">
        <f>IF(E168="Female",IF(F168="Health and beauty","Yes","No"),IF(E168="Male","No"))</f>
        <v>No</v>
      </c>
      <c r="N168" t="str">
        <f>IF(H168=1,"Product Specific",IF(H168&gt;5,"Impulsive","List"))</f>
        <v>Impulsive</v>
      </c>
    </row>
    <row r="169" spans="1:14" x14ac:dyDescent="0.3">
      <c r="A169" t="s">
        <v>159</v>
      </c>
      <c r="B169" t="s">
        <v>36</v>
      </c>
      <c r="C169" t="s">
        <v>37</v>
      </c>
      <c r="D169" t="s">
        <v>21</v>
      </c>
      <c r="E169" t="s">
        <v>15</v>
      </c>
      <c r="F169" t="s">
        <v>30</v>
      </c>
      <c r="G169" s="14">
        <v>90.28</v>
      </c>
      <c r="H169">
        <v>9</v>
      </c>
      <c r="I169" s="14">
        <f t="shared" si="2"/>
        <v>812.52</v>
      </c>
      <c r="J169" s="1">
        <v>43893</v>
      </c>
      <c r="K169" s="2">
        <v>0.46875</v>
      </c>
      <c r="L169" t="s">
        <v>17</v>
      </c>
      <c r="M169" t="str">
        <f>IF(E169="Female",IF(F169="Health and beauty","Yes","No"),IF(E169="Male","No"))</f>
        <v>No</v>
      </c>
      <c r="N169" t="str">
        <f>IF(H169=1,"Product Specific",IF(H169&gt;5,"Impulsive","List"))</f>
        <v>Impulsive</v>
      </c>
    </row>
    <row r="170" spans="1:14" x14ac:dyDescent="0.3">
      <c r="A170" t="s">
        <v>33</v>
      </c>
      <c r="B170" t="s">
        <v>19</v>
      </c>
      <c r="C170" t="s">
        <v>20</v>
      </c>
      <c r="D170" t="s">
        <v>21</v>
      </c>
      <c r="E170" t="s">
        <v>15</v>
      </c>
      <c r="F170" t="s">
        <v>26</v>
      </c>
      <c r="G170" s="14">
        <v>73.56</v>
      </c>
      <c r="H170">
        <v>10</v>
      </c>
      <c r="I170" s="14">
        <f t="shared" si="2"/>
        <v>735.6</v>
      </c>
      <c r="J170" s="1">
        <v>43894</v>
      </c>
      <c r="K170" s="2">
        <v>0.48472222222222222</v>
      </c>
      <c r="L170" t="s">
        <v>17</v>
      </c>
      <c r="M170" t="str">
        <f>IF(E170="Female",IF(F170="Health and beauty","Yes","No"),IF(E170="Male","No"))</f>
        <v>No</v>
      </c>
      <c r="N170" t="str">
        <f>IF(H170=1,"Product Specific",IF(H170&gt;5,"Impulsive","List"))</f>
        <v>Impulsive</v>
      </c>
    </row>
    <row r="171" spans="1:14" x14ac:dyDescent="0.3">
      <c r="A171" t="s">
        <v>711</v>
      </c>
      <c r="B171" t="s">
        <v>36</v>
      </c>
      <c r="C171" t="s">
        <v>37</v>
      </c>
      <c r="D171" t="s">
        <v>21</v>
      </c>
      <c r="E171" t="s">
        <v>15</v>
      </c>
      <c r="F171" t="s">
        <v>30</v>
      </c>
      <c r="G171" s="14">
        <v>34.81</v>
      </c>
      <c r="H171">
        <v>1</v>
      </c>
      <c r="I171" s="14">
        <f t="shared" si="2"/>
        <v>34.81</v>
      </c>
      <c r="J171" s="1">
        <v>43894</v>
      </c>
      <c r="K171" s="2">
        <v>0.42430555555555555</v>
      </c>
      <c r="L171" t="s">
        <v>27</v>
      </c>
      <c r="M171" t="str">
        <f>IF(E171="Female",IF(F171="Health and beauty","Yes","No"),IF(E171="Male","No"))</f>
        <v>No</v>
      </c>
      <c r="N171" t="str">
        <f>IF(H171=1,"Product Specific",IF(H171&gt;5,"Impulsive","List"))</f>
        <v>Product Specific</v>
      </c>
    </row>
    <row r="172" spans="1:14" x14ac:dyDescent="0.3">
      <c r="A172" t="s">
        <v>333</v>
      </c>
      <c r="B172" t="s">
        <v>12</v>
      </c>
      <c r="C172" t="s">
        <v>13</v>
      </c>
      <c r="D172" t="s">
        <v>21</v>
      </c>
      <c r="E172" t="s">
        <v>15</v>
      </c>
      <c r="F172" t="s">
        <v>22</v>
      </c>
      <c r="G172" s="14">
        <v>51.19</v>
      </c>
      <c r="H172">
        <v>4</v>
      </c>
      <c r="I172" s="14">
        <f t="shared" si="2"/>
        <v>204.76</v>
      </c>
      <c r="J172" s="1">
        <v>43895</v>
      </c>
      <c r="K172" s="2">
        <v>0.71875</v>
      </c>
      <c r="L172" t="s">
        <v>27</v>
      </c>
      <c r="M172" t="str">
        <f>IF(E172="Female",IF(F172="Health and beauty","Yes","No"),IF(E172="Male","No"))</f>
        <v>No</v>
      </c>
      <c r="N172" t="str">
        <f>IF(H172=1,"Product Specific",IF(H172&gt;5,"Impulsive","List"))</f>
        <v>List</v>
      </c>
    </row>
    <row r="173" spans="1:14" x14ac:dyDescent="0.3">
      <c r="A173" t="s">
        <v>602</v>
      </c>
      <c r="B173" t="s">
        <v>12</v>
      </c>
      <c r="C173" t="s">
        <v>13</v>
      </c>
      <c r="D173" t="s">
        <v>14</v>
      </c>
      <c r="E173" t="s">
        <v>25</v>
      </c>
      <c r="F173" t="s">
        <v>38</v>
      </c>
      <c r="G173" s="14">
        <v>10.130000000000001</v>
      </c>
      <c r="H173">
        <v>7</v>
      </c>
      <c r="I173" s="14">
        <f t="shared" si="2"/>
        <v>70.910000000000011</v>
      </c>
      <c r="J173" s="1">
        <v>43895</v>
      </c>
      <c r="K173" s="2">
        <v>0.81597222222222221</v>
      </c>
      <c r="L173" t="s">
        <v>17</v>
      </c>
      <c r="M173" t="str">
        <f>IF(E173="Female",IF(F173="Health and beauty","Yes","No"),IF(E173="Male","No"))</f>
        <v>No</v>
      </c>
      <c r="N173" t="str">
        <f>IF(H173=1,"Product Specific",IF(H173&gt;5,"Impulsive","List"))</f>
        <v>Impulsive</v>
      </c>
    </row>
    <row r="174" spans="1:14" x14ac:dyDescent="0.3">
      <c r="A174" t="s">
        <v>163</v>
      </c>
      <c r="B174" t="s">
        <v>36</v>
      </c>
      <c r="C174" t="s">
        <v>37</v>
      </c>
      <c r="D174" t="s">
        <v>14</v>
      </c>
      <c r="E174" t="s">
        <v>25</v>
      </c>
      <c r="F174" t="s">
        <v>22</v>
      </c>
      <c r="G174" s="14">
        <v>87.45</v>
      </c>
      <c r="H174">
        <v>6</v>
      </c>
      <c r="I174" s="14">
        <f t="shared" si="2"/>
        <v>524.70000000000005</v>
      </c>
      <c r="J174" s="1">
        <v>43896</v>
      </c>
      <c r="K174" s="2">
        <v>0.61111111111111105</v>
      </c>
      <c r="L174" t="s">
        <v>27</v>
      </c>
      <c r="M174" t="str">
        <f>IF(E174="Female",IF(F174="Health and beauty","Yes","No"),IF(E174="Male","No"))</f>
        <v>No</v>
      </c>
      <c r="N174" t="str">
        <f>IF(H174=1,"Product Specific",IF(H174&gt;5,"Impulsive","List"))</f>
        <v>Impulsive</v>
      </c>
    </row>
    <row r="175" spans="1:14" x14ac:dyDescent="0.3">
      <c r="A175" t="s">
        <v>179</v>
      </c>
      <c r="B175" t="s">
        <v>12</v>
      </c>
      <c r="C175" t="s">
        <v>13</v>
      </c>
      <c r="D175" t="s">
        <v>21</v>
      </c>
      <c r="E175" t="s">
        <v>25</v>
      </c>
      <c r="F175" t="s">
        <v>16</v>
      </c>
      <c r="G175" s="14">
        <v>32.46</v>
      </c>
      <c r="H175">
        <v>8</v>
      </c>
      <c r="I175" s="14">
        <f t="shared" si="2"/>
        <v>259.68</v>
      </c>
      <c r="J175" s="1">
        <v>43897</v>
      </c>
      <c r="K175" s="2">
        <v>0.57500000000000007</v>
      </c>
      <c r="L175" t="s">
        <v>27</v>
      </c>
      <c r="M175" t="str">
        <f>IF(E175="Female",IF(F175="Health and beauty","Yes","No"),IF(E175="Male","No"))</f>
        <v>No</v>
      </c>
      <c r="N175" t="str">
        <f>IF(H175=1,"Product Specific",IF(H175&gt;5,"Impulsive","List"))</f>
        <v>Impulsive</v>
      </c>
    </row>
    <row r="176" spans="1:14" x14ac:dyDescent="0.3">
      <c r="A176" t="s">
        <v>618</v>
      </c>
      <c r="B176" t="s">
        <v>19</v>
      </c>
      <c r="C176" t="s">
        <v>20</v>
      </c>
      <c r="D176" t="s">
        <v>21</v>
      </c>
      <c r="E176" t="s">
        <v>25</v>
      </c>
      <c r="F176" t="s">
        <v>40</v>
      </c>
      <c r="G176" s="14">
        <v>59.61</v>
      </c>
      <c r="H176">
        <v>10</v>
      </c>
      <c r="I176" s="14">
        <f t="shared" si="2"/>
        <v>596.1</v>
      </c>
      <c r="J176" s="1">
        <v>43897</v>
      </c>
      <c r="K176" s="2">
        <v>0.46319444444444446</v>
      </c>
      <c r="L176" t="s">
        <v>23</v>
      </c>
      <c r="M176" t="str">
        <f>IF(E176="Female",IF(F176="Health and beauty","Yes","No"),IF(E176="Male","No"))</f>
        <v>No</v>
      </c>
      <c r="N176" t="str">
        <f>IF(H176=1,"Product Specific",IF(H176&gt;5,"Impulsive","List"))</f>
        <v>Impulsive</v>
      </c>
    </row>
    <row r="177" spans="1:14" x14ac:dyDescent="0.3">
      <c r="A177" t="s">
        <v>850</v>
      </c>
      <c r="B177" t="s">
        <v>36</v>
      </c>
      <c r="C177" t="s">
        <v>37</v>
      </c>
      <c r="D177" t="s">
        <v>21</v>
      </c>
      <c r="E177" t="s">
        <v>25</v>
      </c>
      <c r="F177" t="s">
        <v>22</v>
      </c>
      <c r="G177" s="14">
        <v>52.89</v>
      </c>
      <c r="H177">
        <v>4</v>
      </c>
      <c r="I177" s="14">
        <f t="shared" si="2"/>
        <v>211.56</v>
      </c>
      <c r="J177" s="1">
        <v>43898</v>
      </c>
      <c r="K177" s="2">
        <v>0.68888888888888899</v>
      </c>
      <c r="L177" t="s">
        <v>17</v>
      </c>
      <c r="M177" t="str">
        <f>IF(E177="Female",IF(F177="Health and beauty","Yes","No"),IF(E177="Male","No"))</f>
        <v>No</v>
      </c>
      <c r="N177" t="str">
        <f>IF(H177=1,"Product Specific",IF(H177&gt;5,"Impulsive","List"))</f>
        <v>List</v>
      </c>
    </row>
    <row r="178" spans="1:14" x14ac:dyDescent="0.3">
      <c r="A178" t="s">
        <v>212</v>
      </c>
      <c r="B178" t="s">
        <v>12</v>
      </c>
      <c r="C178" t="s">
        <v>13</v>
      </c>
      <c r="D178" t="s">
        <v>14</v>
      </c>
      <c r="E178" t="s">
        <v>25</v>
      </c>
      <c r="F178" t="s">
        <v>30</v>
      </c>
      <c r="G178" s="14">
        <v>15.5</v>
      </c>
      <c r="H178">
        <v>10</v>
      </c>
      <c r="I178" s="14">
        <f t="shared" si="2"/>
        <v>155</v>
      </c>
      <c r="J178" s="1">
        <v>43899</v>
      </c>
      <c r="K178" s="2">
        <v>0.4548611111111111</v>
      </c>
      <c r="L178" t="s">
        <v>17</v>
      </c>
      <c r="M178" t="str">
        <f>IF(E178="Female",IF(F178="Health and beauty","Yes","No"),IF(E178="Male","No"))</f>
        <v>No</v>
      </c>
      <c r="N178" t="str">
        <f>IF(H178=1,"Product Specific",IF(H178&gt;5,"Impulsive","List"))</f>
        <v>Impulsive</v>
      </c>
    </row>
    <row r="179" spans="1:14" x14ac:dyDescent="0.3">
      <c r="A179" t="s">
        <v>501</v>
      </c>
      <c r="B179" t="s">
        <v>12</v>
      </c>
      <c r="C179" t="s">
        <v>13</v>
      </c>
      <c r="D179" t="s">
        <v>14</v>
      </c>
      <c r="E179" t="s">
        <v>15</v>
      </c>
      <c r="F179" t="s">
        <v>30</v>
      </c>
      <c r="G179" s="14">
        <v>40.049999999999997</v>
      </c>
      <c r="H179">
        <v>4</v>
      </c>
      <c r="I179" s="14">
        <f t="shared" si="2"/>
        <v>160.19999999999999</v>
      </c>
      <c r="J179" s="1">
        <v>43899</v>
      </c>
      <c r="K179" s="2">
        <v>0.4861111111111111</v>
      </c>
      <c r="L179" t="s">
        <v>23</v>
      </c>
      <c r="M179" t="str">
        <f>IF(E179="Female",IF(F179="Health and beauty","Yes","No"),IF(E179="Male","No"))</f>
        <v>No</v>
      </c>
      <c r="N179" t="str">
        <f>IF(H179=1,"Product Specific",IF(H179&gt;5,"Impulsive","List"))</f>
        <v>List</v>
      </c>
    </row>
    <row r="180" spans="1:14" x14ac:dyDescent="0.3">
      <c r="A180" t="s">
        <v>67</v>
      </c>
      <c r="B180" t="s">
        <v>12</v>
      </c>
      <c r="C180" t="s">
        <v>13</v>
      </c>
      <c r="D180" t="s">
        <v>21</v>
      </c>
      <c r="E180" t="s">
        <v>15</v>
      </c>
      <c r="F180" t="s">
        <v>22</v>
      </c>
      <c r="G180" s="14">
        <v>60.88</v>
      </c>
      <c r="H180">
        <v>9</v>
      </c>
      <c r="I180" s="14">
        <f t="shared" si="2"/>
        <v>547.92000000000007</v>
      </c>
      <c r="J180" s="1">
        <v>43900</v>
      </c>
      <c r="K180" s="2">
        <v>0.72013888888888899</v>
      </c>
      <c r="L180" t="s">
        <v>17</v>
      </c>
      <c r="M180" t="str">
        <f>IF(E180="Female",IF(F180="Health and beauty","Yes","No"),IF(E180="Male","No"))</f>
        <v>No</v>
      </c>
      <c r="N180" t="str">
        <f>IF(H180=1,"Product Specific",IF(H180&gt;5,"Impulsive","List"))</f>
        <v>Impulsive</v>
      </c>
    </row>
    <row r="181" spans="1:14" x14ac:dyDescent="0.3">
      <c r="A181" t="s">
        <v>198</v>
      </c>
      <c r="B181" t="s">
        <v>12</v>
      </c>
      <c r="C181" t="s">
        <v>13</v>
      </c>
      <c r="D181" t="s">
        <v>21</v>
      </c>
      <c r="E181" t="s">
        <v>25</v>
      </c>
      <c r="F181" t="s">
        <v>38</v>
      </c>
      <c r="G181" s="14">
        <v>51.28</v>
      </c>
      <c r="H181">
        <v>6</v>
      </c>
      <c r="I181" s="14">
        <f t="shared" si="2"/>
        <v>307.68</v>
      </c>
      <c r="J181" s="1">
        <v>43900</v>
      </c>
      <c r="K181" s="2">
        <v>0.68819444444444444</v>
      </c>
      <c r="L181" t="s">
        <v>23</v>
      </c>
      <c r="M181" t="str">
        <f>IF(E181="Female",IF(F181="Health and beauty","Yes","No"),IF(E181="Male","No"))</f>
        <v>No</v>
      </c>
      <c r="N181" t="str">
        <f>IF(H181=1,"Product Specific",IF(H181&gt;5,"Impulsive","List"))</f>
        <v>Impulsive</v>
      </c>
    </row>
    <row r="182" spans="1:14" x14ac:dyDescent="0.3">
      <c r="A182" t="s">
        <v>369</v>
      </c>
      <c r="B182" t="s">
        <v>36</v>
      </c>
      <c r="C182" t="s">
        <v>37</v>
      </c>
      <c r="D182" t="s">
        <v>14</v>
      </c>
      <c r="E182" t="s">
        <v>15</v>
      </c>
      <c r="F182" t="s">
        <v>38</v>
      </c>
      <c r="G182" s="14">
        <v>42.82</v>
      </c>
      <c r="H182">
        <v>9</v>
      </c>
      <c r="I182" s="14">
        <f t="shared" si="2"/>
        <v>385.38</v>
      </c>
      <c r="J182" s="1">
        <v>43900</v>
      </c>
      <c r="K182" s="2">
        <v>0.6430555555555556</v>
      </c>
      <c r="L182" t="s">
        <v>27</v>
      </c>
      <c r="M182" t="str">
        <f>IF(E182="Female",IF(F182="Health and beauty","Yes","No"),IF(E182="Male","No"))</f>
        <v>No</v>
      </c>
      <c r="N182" t="str">
        <f>IF(H182=1,"Product Specific",IF(H182&gt;5,"Impulsive","List"))</f>
        <v>Impulsive</v>
      </c>
    </row>
    <row r="183" spans="1:14" x14ac:dyDescent="0.3">
      <c r="A183" t="s">
        <v>440</v>
      </c>
      <c r="B183" t="s">
        <v>36</v>
      </c>
      <c r="C183" t="s">
        <v>37</v>
      </c>
      <c r="D183" t="s">
        <v>21</v>
      </c>
      <c r="E183" t="s">
        <v>15</v>
      </c>
      <c r="F183" t="s">
        <v>16</v>
      </c>
      <c r="G183" s="14">
        <v>34.21</v>
      </c>
      <c r="H183">
        <v>10</v>
      </c>
      <c r="I183" s="14">
        <f t="shared" si="2"/>
        <v>342.1</v>
      </c>
      <c r="J183" s="1">
        <v>43900</v>
      </c>
      <c r="K183" s="2">
        <v>0.54166666666666663</v>
      </c>
      <c r="L183" t="s">
        <v>23</v>
      </c>
      <c r="M183" t="str">
        <f>IF(E183="Female",IF(F183="Health and beauty","Yes","No"),IF(E183="Male","No"))</f>
        <v>Yes</v>
      </c>
      <c r="N183" t="str">
        <f>IF(H183=1,"Product Specific",IF(H183&gt;5,"Impulsive","List"))</f>
        <v>Impulsive</v>
      </c>
    </row>
    <row r="184" spans="1:14" x14ac:dyDescent="0.3">
      <c r="A184" t="s">
        <v>646</v>
      </c>
      <c r="B184" t="s">
        <v>36</v>
      </c>
      <c r="C184" t="s">
        <v>37</v>
      </c>
      <c r="D184" t="s">
        <v>14</v>
      </c>
      <c r="E184" t="s">
        <v>25</v>
      </c>
      <c r="F184" t="s">
        <v>30</v>
      </c>
      <c r="G184" s="14">
        <v>72.599999999999994</v>
      </c>
      <c r="H184">
        <v>6</v>
      </c>
      <c r="I184" s="14">
        <f t="shared" si="2"/>
        <v>435.59999999999997</v>
      </c>
      <c r="J184" s="1">
        <v>43900</v>
      </c>
      <c r="K184" s="2">
        <v>0.82708333333333339</v>
      </c>
      <c r="L184" t="s">
        <v>23</v>
      </c>
      <c r="M184" t="str">
        <f>IF(E184="Female",IF(F184="Health and beauty","Yes","No"),IF(E184="Male","No"))</f>
        <v>No</v>
      </c>
      <c r="N184" t="str">
        <f>IF(H184=1,"Product Specific",IF(H184&gt;5,"Impulsive","List"))</f>
        <v>Impulsive</v>
      </c>
    </row>
    <row r="185" spans="1:14" x14ac:dyDescent="0.3">
      <c r="A185" t="s">
        <v>1000</v>
      </c>
      <c r="B185" t="s">
        <v>36</v>
      </c>
      <c r="C185" t="s">
        <v>37</v>
      </c>
      <c r="D185" t="s">
        <v>14</v>
      </c>
      <c r="E185" t="s">
        <v>15</v>
      </c>
      <c r="F185" t="s">
        <v>38</v>
      </c>
      <c r="G185" s="14">
        <v>84.63</v>
      </c>
      <c r="H185">
        <v>10</v>
      </c>
      <c r="I185" s="14">
        <f t="shared" si="2"/>
        <v>846.3</v>
      </c>
      <c r="J185" s="1">
        <v>43900</v>
      </c>
      <c r="K185" s="2">
        <v>0.48333333333333334</v>
      </c>
      <c r="L185" t="s">
        <v>27</v>
      </c>
      <c r="M185" t="str">
        <f>IF(E185="Female",IF(F185="Health and beauty","Yes","No"),IF(E185="Male","No"))</f>
        <v>No</v>
      </c>
      <c r="N185" t="str">
        <f>IF(H185=1,"Product Specific",IF(H185&gt;5,"Impulsive","List"))</f>
        <v>Impulsive</v>
      </c>
    </row>
    <row r="186" spans="1:14" x14ac:dyDescent="0.3">
      <c r="A186" t="s">
        <v>122</v>
      </c>
      <c r="B186" t="s">
        <v>12</v>
      </c>
      <c r="C186" t="s">
        <v>13</v>
      </c>
      <c r="D186" t="s">
        <v>14</v>
      </c>
      <c r="E186" t="s">
        <v>15</v>
      </c>
      <c r="F186" t="s">
        <v>30</v>
      </c>
      <c r="G186" s="14">
        <v>21.98</v>
      </c>
      <c r="H186">
        <v>7</v>
      </c>
      <c r="I186" s="14">
        <f t="shared" si="2"/>
        <v>153.86000000000001</v>
      </c>
      <c r="J186" s="1">
        <v>43901</v>
      </c>
      <c r="K186" s="2">
        <v>0.6958333333333333</v>
      </c>
      <c r="L186" t="s">
        <v>17</v>
      </c>
      <c r="M186" t="str">
        <f>IF(E186="Female",IF(F186="Health and beauty","Yes","No"),IF(E186="Male","No"))</f>
        <v>No</v>
      </c>
      <c r="N186" t="str">
        <f>IF(H186=1,"Product Specific",IF(H186&gt;5,"Impulsive","List"))</f>
        <v>Impulsive</v>
      </c>
    </row>
    <row r="187" spans="1:14" x14ac:dyDescent="0.3">
      <c r="A187" t="s">
        <v>307</v>
      </c>
      <c r="B187" t="s">
        <v>19</v>
      </c>
      <c r="C187" t="s">
        <v>20</v>
      </c>
      <c r="D187" t="s">
        <v>21</v>
      </c>
      <c r="E187" t="s">
        <v>15</v>
      </c>
      <c r="F187" t="s">
        <v>40</v>
      </c>
      <c r="G187" s="14">
        <v>95.42</v>
      </c>
      <c r="H187">
        <v>4</v>
      </c>
      <c r="I187" s="14">
        <f t="shared" si="2"/>
        <v>381.68</v>
      </c>
      <c r="J187" s="1">
        <v>43901</v>
      </c>
      <c r="K187" s="2">
        <v>0.55763888888888891</v>
      </c>
      <c r="L187" t="s">
        <v>17</v>
      </c>
      <c r="M187" t="str">
        <f>IF(E187="Female",IF(F187="Health and beauty","Yes","No"),IF(E187="Male","No"))</f>
        <v>No</v>
      </c>
      <c r="N187" t="str">
        <f>IF(H187=1,"Product Specific",IF(H187&gt;5,"Impulsive","List"))</f>
        <v>List</v>
      </c>
    </row>
    <row r="188" spans="1:14" x14ac:dyDescent="0.3">
      <c r="A188" t="s">
        <v>531</v>
      </c>
      <c r="B188" t="s">
        <v>19</v>
      </c>
      <c r="C188" t="s">
        <v>20</v>
      </c>
      <c r="D188" t="s">
        <v>14</v>
      </c>
      <c r="E188" t="s">
        <v>15</v>
      </c>
      <c r="F188" t="s">
        <v>40</v>
      </c>
      <c r="G188" s="14">
        <v>31.9</v>
      </c>
      <c r="H188">
        <v>1</v>
      </c>
      <c r="I188" s="14">
        <f t="shared" si="2"/>
        <v>31.9</v>
      </c>
      <c r="J188" s="1">
        <v>43901</v>
      </c>
      <c r="K188" s="2">
        <v>0.52777777777777779</v>
      </c>
      <c r="L188" t="s">
        <v>17</v>
      </c>
      <c r="M188" t="str">
        <f>IF(E188="Female",IF(F188="Health and beauty","Yes","No"),IF(E188="Male","No"))</f>
        <v>No</v>
      </c>
      <c r="N188" t="str">
        <f>IF(H188=1,"Product Specific",IF(H188&gt;5,"Impulsive","List"))</f>
        <v>Product Specific</v>
      </c>
    </row>
    <row r="189" spans="1:14" x14ac:dyDescent="0.3">
      <c r="A189" t="s">
        <v>552</v>
      </c>
      <c r="B189" t="s">
        <v>12</v>
      </c>
      <c r="C189" t="s">
        <v>13</v>
      </c>
      <c r="D189" t="s">
        <v>14</v>
      </c>
      <c r="E189" t="s">
        <v>15</v>
      </c>
      <c r="F189" t="s">
        <v>26</v>
      </c>
      <c r="G189" s="14">
        <v>37.44</v>
      </c>
      <c r="H189">
        <v>6</v>
      </c>
      <c r="I189" s="14">
        <f t="shared" si="2"/>
        <v>224.64</v>
      </c>
      <c r="J189" s="1">
        <v>43901</v>
      </c>
      <c r="K189" s="2">
        <v>0.57986111111111105</v>
      </c>
      <c r="L189" t="s">
        <v>27</v>
      </c>
      <c r="M189" t="str">
        <f>IF(E189="Female",IF(F189="Health and beauty","Yes","No"),IF(E189="Male","No"))</f>
        <v>No</v>
      </c>
      <c r="N189" t="str">
        <f>IF(H189=1,"Product Specific",IF(H189&gt;5,"Impulsive","List"))</f>
        <v>Impulsive</v>
      </c>
    </row>
    <row r="190" spans="1:14" x14ac:dyDescent="0.3">
      <c r="A190" t="s">
        <v>689</v>
      </c>
      <c r="B190" t="s">
        <v>12</v>
      </c>
      <c r="C190" t="s">
        <v>13</v>
      </c>
      <c r="D190" t="s">
        <v>14</v>
      </c>
      <c r="E190" t="s">
        <v>25</v>
      </c>
      <c r="F190" t="s">
        <v>40</v>
      </c>
      <c r="G190" s="14">
        <v>55.45</v>
      </c>
      <c r="H190">
        <v>1</v>
      </c>
      <c r="I190" s="14">
        <f t="shared" si="2"/>
        <v>55.45</v>
      </c>
      <c r="J190" s="1">
        <v>43901</v>
      </c>
      <c r="K190" s="2">
        <v>0.7402777777777777</v>
      </c>
      <c r="L190" t="s">
        <v>27</v>
      </c>
      <c r="M190" t="str">
        <f>IF(E190="Female",IF(F190="Health and beauty","Yes","No"),IF(E190="Male","No"))</f>
        <v>No</v>
      </c>
      <c r="N190" t="str">
        <f>IF(H190=1,"Product Specific",IF(H190&gt;5,"Impulsive","List"))</f>
        <v>Product Specific</v>
      </c>
    </row>
    <row r="191" spans="1:14" x14ac:dyDescent="0.3">
      <c r="A191" t="s">
        <v>858</v>
      </c>
      <c r="B191" t="s">
        <v>19</v>
      </c>
      <c r="C191" t="s">
        <v>20</v>
      </c>
      <c r="D191" t="s">
        <v>21</v>
      </c>
      <c r="E191" t="s">
        <v>25</v>
      </c>
      <c r="F191" t="s">
        <v>22</v>
      </c>
      <c r="G191" s="14">
        <v>64.95</v>
      </c>
      <c r="H191">
        <v>10</v>
      </c>
      <c r="I191" s="14">
        <f t="shared" si="2"/>
        <v>649.5</v>
      </c>
      <c r="J191" s="1">
        <v>43901</v>
      </c>
      <c r="K191" s="2">
        <v>0.76874999999999993</v>
      </c>
      <c r="L191" t="s">
        <v>23</v>
      </c>
      <c r="M191" t="str">
        <f>IF(E191="Female",IF(F191="Health and beauty","Yes","No"),IF(E191="Male","No"))</f>
        <v>No</v>
      </c>
      <c r="N191" t="str">
        <f>IF(H191=1,"Product Specific",IF(H191&gt;5,"Impulsive","List"))</f>
        <v>Impulsive</v>
      </c>
    </row>
    <row r="192" spans="1:14" x14ac:dyDescent="0.3">
      <c r="A192" t="s">
        <v>577</v>
      </c>
      <c r="B192" t="s">
        <v>12</v>
      </c>
      <c r="C192" t="s">
        <v>13</v>
      </c>
      <c r="D192" t="s">
        <v>21</v>
      </c>
      <c r="E192" t="s">
        <v>25</v>
      </c>
      <c r="F192" t="s">
        <v>30</v>
      </c>
      <c r="G192" s="14">
        <v>60.95</v>
      </c>
      <c r="H192">
        <v>9</v>
      </c>
      <c r="I192" s="14">
        <f t="shared" si="2"/>
        <v>548.55000000000007</v>
      </c>
      <c r="J192" s="1">
        <v>43902</v>
      </c>
      <c r="K192" s="2">
        <v>0.50555555555555554</v>
      </c>
      <c r="L192" t="s">
        <v>27</v>
      </c>
      <c r="M192" t="str">
        <f>IF(E192="Female",IF(F192="Health and beauty","Yes","No"),IF(E192="Male","No"))</f>
        <v>No</v>
      </c>
      <c r="N192" t="str">
        <f>IF(H192=1,"Product Specific",IF(H192&gt;5,"Impulsive","List"))</f>
        <v>Impulsive</v>
      </c>
    </row>
    <row r="193" spans="1:14" x14ac:dyDescent="0.3">
      <c r="A193" t="s">
        <v>700</v>
      </c>
      <c r="B193" t="s">
        <v>12</v>
      </c>
      <c r="C193" t="s">
        <v>13</v>
      </c>
      <c r="D193" t="s">
        <v>14</v>
      </c>
      <c r="E193" t="s">
        <v>25</v>
      </c>
      <c r="F193" t="s">
        <v>40</v>
      </c>
      <c r="G193" s="14">
        <v>56.04</v>
      </c>
      <c r="H193">
        <v>10</v>
      </c>
      <c r="I193" s="14">
        <f t="shared" si="2"/>
        <v>560.4</v>
      </c>
      <c r="J193" s="1">
        <v>43902</v>
      </c>
      <c r="K193" s="2">
        <v>0.8125</v>
      </c>
      <c r="L193" t="s">
        <v>17</v>
      </c>
      <c r="M193" t="str">
        <f>IF(E193="Female",IF(F193="Health and beauty","Yes","No"),IF(E193="Male","No"))</f>
        <v>No</v>
      </c>
      <c r="N193" t="str">
        <f>IF(H193=1,"Product Specific",IF(H193&gt;5,"Impulsive","List"))</f>
        <v>Impulsive</v>
      </c>
    </row>
    <row r="194" spans="1:14" x14ac:dyDescent="0.3">
      <c r="A194" t="s">
        <v>853</v>
      </c>
      <c r="B194" t="s">
        <v>12</v>
      </c>
      <c r="C194" t="s">
        <v>13</v>
      </c>
      <c r="D194" t="s">
        <v>21</v>
      </c>
      <c r="E194" t="s">
        <v>15</v>
      </c>
      <c r="F194" t="s">
        <v>16</v>
      </c>
      <c r="G194" s="14">
        <v>68.709999999999994</v>
      </c>
      <c r="H194">
        <v>3</v>
      </c>
      <c r="I194" s="14">
        <f t="shared" si="2"/>
        <v>206.13</v>
      </c>
      <c r="J194" s="1">
        <v>43903</v>
      </c>
      <c r="K194" s="2">
        <v>0.4201388888888889</v>
      </c>
      <c r="L194" t="s">
        <v>23</v>
      </c>
      <c r="M194" t="str">
        <f>IF(E194="Female",IF(F194="Health and beauty","Yes","No"),IF(E194="Male","No"))</f>
        <v>Yes</v>
      </c>
      <c r="N194" t="str">
        <f>IF(H194=1,"Product Specific",IF(H194&gt;5,"Impulsive","List"))</f>
        <v>List</v>
      </c>
    </row>
    <row r="195" spans="1:14" x14ac:dyDescent="0.3">
      <c r="A195" t="s">
        <v>182</v>
      </c>
      <c r="B195" t="s">
        <v>12</v>
      </c>
      <c r="C195" t="s">
        <v>13</v>
      </c>
      <c r="D195" t="s">
        <v>21</v>
      </c>
      <c r="E195" t="s">
        <v>25</v>
      </c>
      <c r="F195" t="s">
        <v>40</v>
      </c>
      <c r="G195" s="14">
        <v>83.24</v>
      </c>
      <c r="H195">
        <v>9</v>
      </c>
      <c r="I195" s="14">
        <f t="shared" ref="I195:I258" si="3">G195*H195</f>
        <v>749.16</v>
      </c>
      <c r="J195" s="1">
        <v>43904</v>
      </c>
      <c r="K195" s="2">
        <v>0.49722222222222223</v>
      </c>
      <c r="L195" t="s">
        <v>27</v>
      </c>
      <c r="M195" t="str">
        <f>IF(E195="Female",IF(F195="Health and beauty","Yes","No"),IF(E195="Male","No"))</f>
        <v>No</v>
      </c>
      <c r="N195" t="str">
        <f>IF(H195=1,"Product Specific",IF(H195&gt;5,"Impulsive","List"))</f>
        <v>Impulsive</v>
      </c>
    </row>
    <row r="196" spans="1:14" x14ac:dyDescent="0.3">
      <c r="A196" t="s">
        <v>458</v>
      </c>
      <c r="B196" t="s">
        <v>36</v>
      </c>
      <c r="C196" t="s">
        <v>37</v>
      </c>
      <c r="D196" t="s">
        <v>21</v>
      </c>
      <c r="E196" t="s">
        <v>25</v>
      </c>
      <c r="F196" t="s">
        <v>30</v>
      </c>
      <c r="G196" s="14">
        <v>67.27</v>
      </c>
      <c r="H196">
        <v>5</v>
      </c>
      <c r="I196" s="14">
        <f t="shared" si="3"/>
        <v>336.34999999999997</v>
      </c>
      <c r="J196" s="1">
        <v>43904</v>
      </c>
      <c r="K196" s="2">
        <v>0.7270833333333333</v>
      </c>
      <c r="L196" t="s">
        <v>23</v>
      </c>
      <c r="M196" t="str">
        <f>IF(E196="Female",IF(F196="Health and beauty","Yes","No"),IF(E196="Male","No"))</f>
        <v>No</v>
      </c>
      <c r="N196" t="str">
        <f>IF(H196=1,"Product Specific",IF(H196&gt;5,"Impulsive","List"))</f>
        <v>List</v>
      </c>
    </row>
    <row r="197" spans="1:14" x14ac:dyDescent="0.3">
      <c r="A197" t="s">
        <v>911</v>
      </c>
      <c r="B197" t="s">
        <v>19</v>
      </c>
      <c r="C197" t="s">
        <v>20</v>
      </c>
      <c r="D197" t="s">
        <v>14</v>
      </c>
      <c r="E197" t="s">
        <v>15</v>
      </c>
      <c r="F197" t="s">
        <v>40</v>
      </c>
      <c r="G197" s="14">
        <v>10.18</v>
      </c>
      <c r="H197">
        <v>8</v>
      </c>
      <c r="I197" s="14">
        <f t="shared" si="3"/>
        <v>81.44</v>
      </c>
      <c r="J197" s="1">
        <v>43904</v>
      </c>
      <c r="K197" s="2">
        <v>0.53541666666666665</v>
      </c>
      <c r="L197" t="s">
        <v>27</v>
      </c>
      <c r="M197" t="str">
        <f>IF(E197="Female",IF(F197="Health and beauty","Yes","No"),IF(E197="Male","No"))</f>
        <v>No</v>
      </c>
      <c r="N197" t="str">
        <f>IF(H197=1,"Product Specific",IF(H197&gt;5,"Impulsive","List"))</f>
        <v>Impulsive</v>
      </c>
    </row>
    <row r="198" spans="1:14" x14ac:dyDescent="0.3">
      <c r="A198" t="s">
        <v>255</v>
      </c>
      <c r="B198" t="s">
        <v>19</v>
      </c>
      <c r="C198" t="s">
        <v>20</v>
      </c>
      <c r="D198" t="s">
        <v>14</v>
      </c>
      <c r="E198" t="s">
        <v>15</v>
      </c>
      <c r="F198" t="s">
        <v>30</v>
      </c>
      <c r="G198" s="14">
        <v>87.16</v>
      </c>
      <c r="H198">
        <v>2</v>
      </c>
      <c r="I198" s="14">
        <f t="shared" si="3"/>
        <v>174.32</v>
      </c>
      <c r="J198" s="1">
        <v>43905</v>
      </c>
      <c r="K198" s="2">
        <v>0.60347222222222219</v>
      </c>
      <c r="L198" t="s">
        <v>27</v>
      </c>
      <c r="M198" t="str">
        <f>IF(E198="Female",IF(F198="Health and beauty","Yes","No"),IF(E198="Male","No"))</f>
        <v>No</v>
      </c>
      <c r="N198" t="str">
        <f>IF(H198=1,"Product Specific",IF(H198&gt;5,"Impulsive","List"))</f>
        <v>List</v>
      </c>
    </row>
    <row r="199" spans="1:14" x14ac:dyDescent="0.3">
      <c r="A199" t="s">
        <v>503</v>
      </c>
      <c r="B199" t="s">
        <v>36</v>
      </c>
      <c r="C199" t="s">
        <v>37</v>
      </c>
      <c r="D199" t="s">
        <v>14</v>
      </c>
      <c r="E199" t="s">
        <v>25</v>
      </c>
      <c r="F199" t="s">
        <v>16</v>
      </c>
      <c r="G199" s="14">
        <v>72.569999999999993</v>
      </c>
      <c r="H199">
        <v>8</v>
      </c>
      <c r="I199" s="14">
        <f t="shared" si="3"/>
        <v>580.55999999999995</v>
      </c>
      <c r="J199" s="1">
        <v>43906</v>
      </c>
      <c r="K199" s="2">
        <v>0.74861111111111101</v>
      </c>
      <c r="L199" t="s">
        <v>23</v>
      </c>
      <c r="M199" t="str">
        <f>IF(E199="Female",IF(F199="Health and beauty","Yes","No"),IF(E199="Male","No"))</f>
        <v>No</v>
      </c>
      <c r="N199" t="str">
        <f>IF(H199=1,"Product Specific",IF(H199&gt;5,"Impulsive","List"))</f>
        <v>Impulsive</v>
      </c>
    </row>
    <row r="200" spans="1:14" x14ac:dyDescent="0.3">
      <c r="A200" t="s">
        <v>565</v>
      </c>
      <c r="B200" t="s">
        <v>19</v>
      </c>
      <c r="C200" t="s">
        <v>20</v>
      </c>
      <c r="D200" t="s">
        <v>21</v>
      </c>
      <c r="E200" t="s">
        <v>25</v>
      </c>
      <c r="F200" t="s">
        <v>26</v>
      </c>
      <c r="G200" s="14">
        <v>16.670000000000002</v>
      </c>
      <c r="H200">
        <v>7</v>
      </c>
      <c r="I200" s="14">
        <f t="shared" si="3"/>
        <v>116.69000000000001</v>
      </c>
      <c r="J200" s="1">
        <v>43906</v>
      </c>
      <c r="K200" s="2">
        <v>0.48333333333333334</v>
      </c>
      <c r="L200" t="s">
        <v>17</v>
      </c>
      <c r="M200" t="str">
        <f>IF(E200="Female",IF(F200="Health and beauty","Yes","No"),IF(E200="Male","No"))</f>
        <v>No</v>
      </c>
      <c r="N200" t="str">
        <f>IF(H200=1,"Product Specific",IF(H200&gt;5,"Impulsive","List"))</f>
        <v>Impulsive</v>
      </c>
    </row>
    <row r="201" spans="1:14" x14ac:dyDescent="0.3">
      <c r="A201" t="s">
        <v>46</v>
      </c>
      <c r="B201" t="s">
        <v>12</v>
      </c>
      <c r="C201" t="s">
        <v>13</v>
      </c>
      <c r="D201" t="s">
        <v>14</v>
      </c>
      <c r="E201" t="s">
        <v>15</v>
      </c>
      <c r="F201" t="s">
        <v>16</v>
      </c>
      <c r="G201" s="14">
        <v>68.930000000000007</v>
      </c>
      <c r="H201">
        <v>7</v>
      </c>
      <c r="I201" s="14">
        <f t="shared" si="3"/>
        <v>482.51000000000005</v>
      </c>
      <c r="J201" s="1">
        <v>43907</v>
      </c>
      <c r="K201" s="2">
        <v>0.4604166666666667</v>
      </c>
      <c r="L201" t="s">
        <v>27</v>
      </c>
      <c r="M201" t="str">
        <f>IF(E201="Female",IF(F201="Health and beauty","Yes","No"),IF(E201="Male","No"))</f>
        <v>Yes</v>
      </c>
      <c r="N201" t="str">
        <f>IF(H201=1,"Product Specific",IF(H201&gt;5,"Impulsive","List"))</f>
        <v>Impulsive</v>
      </c>
    </row>
    <row r="202" spans="1:14" x14ac:dyDescent="0.3">
      <c r="A202" t="s">
        <v>80</v>
      </c>
      <c r="B202" t="s">
        <v>19</v>
      </c>
      <c r="C202" t="s">
        <v>20</v>
      </c>
      <c r="D202" t="s">
        <v>14</v>
      </c>
      <c r="E202" t="s">
        <v>25</v>
      </c>
      <c r="F202" t="s">
        <v>38</v>
      </c>
      <c r="G202" s="14">
        <v>91.4</v>
      </c>
      <c r="H202">
        <v>7</v>
      </c>
      <c r="I202" s="14">
        <f t="shared" si="3"/>
        <v>639.80000000000007</v>
      </c>
      <c r="J202" s="1">
        <v>43907</v>
      </c>
      <c r="K202" s="2">
        <v>0.42986111111111108</v>
      </c>
      <c r="L202" t="s">
        <v>23</v>
      </c>
      <c r="M202" t="str">
        <f>IF(E202="Female",IF(F202="Health and beauty","Yes","No"),IF(E202="Male","No"))</f>
        <v>No</v>
      </c>
      <c r="N202" t="str">
        <f>IF(H202=1,"Product Specific",IF(H202&gt;5,"Impulsive","List"))</f>
        <v>Impulsive</v>
      </c>
    </row>
    <row r="203" spans="1:14" x14ac:dyDescent="0.3">
      <c r="A203" t="s">
        <v>601</v>
      </c>
      <c r="B203" t="s">
        <v>36</v>
      </c>
      <c r="C203" t="s">
        <v>37</v>
      </c>
      <c r="D203" t="s">
        <v>14</v>
      </c>
      <c r="E203" t="s">
        <v>25</v>
      </c>
      <c r="F203" t="s">
        <v>30</v>
      </c>
      <c r="G203" s="14">
        <v>26.67</v>
      </c>
      <c r="H203">
        <v>10</v>
      </c>
      <c r="I203" s="14">
        <f t="shared" si="3"/>
        <v>266.70000000000005</v>
      </c>
      <c r="J203" s="1">
        <v>43907</v>
      </c>
      <c r="K203" s="2">
        <v>0.4916666666666667</v>
      </c>
      <c r="L203" t="s">
        <v>23</v>
      </c>
      <c r="M203" t="str">
        <f>IF(E203="Female",IF(F203="Health and beauty","Yes","No"),IF(E203="Male","No"))</f>
        <v>No</v>
      </c>
      <c r="N203" t="str">
        <f>IF(H203=1,"Product Specific",IF(H203&gt;5,"Impulsive","List"))</f>
        <v>Impulsive</v>
      </c>
    </row>
    <row r="204" spans="1:14" x14ac:dyDescent="0.3">
      <c r="A204" t="s">
        <v>528</v>
      </c>
      <c r="B204" t="s">
        <v>36</v>
      </c>
      <c r="C204" t="s">
        <v>37</v>
      </c>
      <c r="D204" t="s">
        <v>14</v>
      </c>
      <c r="E204" t="s">
        <v>15</v>
      </c>
      <c r="F204" t="s">
        <v>30</v>
      </c>
      <c r="G204" s="14">
        <v>98.13</v>
      </c>
      <c r="H204">
        <v>1</v>
      </c>
      <c r="I204" s="14">
        <f t="shared" si="3"/>
        <v>98.13</v>
      </c>
      <c r="J204" s="1">
        <v>43908</v>
      </c>
      <c r="K204" s="2">
        <v>0.73333333333333339</v>
      </c>
      <c r="L204" t="s">
        <v>23</v>
      </c>
      <c r="M204" t="str">
        <f>IF(E204="Female",IF(F204="Health and beauty","Yes","No"),IF(E204="Male","No"))</f>
        <v>No</v>
      </c>
      <c r="N204" t="str">
        <f>IF(H204=1,"Product Specific",IF(H204&gt;5,"Impulsive","List"))</f>
        <v>Product Specific</v>
      </c>
    </row>
    <row r="205" spans="1:14" x14ac:dyDescent="0.3">
      <c r="A205" t="s">
        <v>608</v>
      </c>
      <c r="B205" t="s">
        <v>12</v>
      </c>
      <c r="C205" t="s">
        <v>13</v>
      </c>
      <c r="D205" t="s">
        <v>21</v>
      </c>
      <c r="E205" t="s">
        <v>15</v>
      </c>
      <c r="F205" t="s">
        <v>16</v>
      </c>
      <c r="G205" s="14">
        <v>64.27</v>
      </c>
      <c r="H205">
        <v>4</v>
      </c>
      <c r="I205" s="14">
        <f t="shared" si="3"/>
        <v>257.08</v>
      </c>
      <c r="J205" s="1">
        <v>43908</v>
      </c>
      <c r="K205" s="2">
        <v>0.57916666666666672</v>
      </c>
      <c r="L205" t="s">
        <v>23</v>
      </c>
      <c r="M205" t="str">
        <f>IF(E205="Female",IF(F205="Health and beauty","Yes","No"),IF(E205="Male","No"))</f>
        <v>Yes</v>
      </c>
      <c r="N205" t="str">
        <f>IF(H205=1,"Product Specific",IF(H205&gt;5,"Impulsive","List"))</f>
        <v>List</v>
      </c>
    </row>
    <row r="206" spans="1:14" x14ac:dyDescent="0.3">
      <c r="A206" t="s">
        <v>118</v>
      </c>
      <c r="B206" t="s">
        <v>12</v>
      </c>
      <c r="C206" t="s">
        <v>13</v>
      </c>
      <c r="D206" t="s">
        <v>21</v>
      </c>
      <c r="E206" t="s">
        <v>25</v>
      </c>
      <c r="F206" t="s">
        <v>30</v>
      </c>
      <c r="G206" s="14">
        <v>42.47</v>
      </c>
      <c r="H206">
        <v>1</v>
      </c>
      <c r="I206" s="14">
        <f t="shared" si="3"/>
        <v>42.47</v>
      </c>
      <c r="J206" s="1">
        <v>43909</v>
      </c>
      <c r="K206" s="2">
        <v>0.70624999999999993</v>
      </c>
      <c r="L206" t="s">
        <v>23</v>
      </c>
      <c r="M206" t="str">
        <f>IF(E206="Female",IF(F206="Health and beauty","Yes","No"),IF(E206="Male","No"))</f>
        <v>No</v>
      </c>
      <c r="N206" t="str">
        <f>IF(H206=1,"Product Specific",IF(H206&gt;5,"Impulsive","List"))</f>
        <v>Product Specific</v>
      </c>
    </row>
    <row r="207" spans="1:14" x14ac:dyDescent="0.3">
      <c r="A207" t="s">
        <v>334</v>
      </c>
      <c r="B207" t="s">
        <v>36</v>
      </c>
      <c r="C207" t="s">
        <v>37</v>
      </c>
      <c r="D207" t="s">
        <v>21</v>
      </c>
      <c r="E207" t="s">
        <v>15</v>
      </c>
      <c r="F207" t="s">
        <v>22</v>
      </c>
      <c r="G207" s="14">
        <v>14.96</v>
      </c>
      <c r="H207">
        <v>8</v>
      </c>
      <c r="I207" s="14">
        <f t="shared" si="3"/>
        <v>119.68</v>
      </c>
      <c r="J207" s="1">
        <v>43909</v>
      </c>
      <c r="K207" s="2">
        <v>0.52013888888888882</v>
      </c>
      <c r="L207" t="s">
        <v>23</v>
      </c>
      <c r="M207" t="str">
        <f>IF(E207="Female",IF(F207="Health and beauty","Yes","No"),IF(E207="Male","No"))</f>
        <v>No</v>
      </c>
      <c r="N207" t="str">
        <f>IF(H207=1,"Product Specific",IF(H207&gt;5,"Impulsive","List"))</f>
        <v>Impulsive</v>
      </c>
    </row>
    <row r="208" spans="1:14" x14ac:dyDescent="0.3">
      <c r="A208" t="s">
        <v>579</v>
      </c>
      <c r="B208" t="s">
        <v>12</v>
      </c>
      <c r="C208" t="s">
        <v>13</v>
      </c>
      <c r="D208" t="s">
        <v>21</v>
      </c>
      <c r="E208" t="s">
        <v>15</v>
      </c>
      <c r="F208" t="s">
        <v>22</v>
      </c>
      <c r="G208" s="14">
        <v>66.06</v>
      </c>
      <c r="H208">
        <v>6</v>
      </c>
      <c r="I208" s="14">
        <f t="shared" si="3"/>
        <v>396.36</v>
      </c>
      <c r="J208" s="1">
        <v>43909</v>
      </c>
      <c r="K208" s="2">
        <v>0.43611111111111112</v>
      </c>
      <c r="L208" t="s">
        <v>23</v>
      </c>
      <c r="M208" t="str">
        <f>IF(E208="Female",IF(F208="Health and beauty","Yes","No"),IF(E208="Male","No"))</f>
        <v>No</v>
      </c>
      <c r="N208" t="str">
        <f>IF(H208=1,"Product Specific",IF(H208&gt;5,"Impulsive","List"))</f>
        <v>Impulsive</v>
      </c>
    </row>
    <row r="209" spans="1:14" x14ac:dyDescent="0.3">
      <c r="A209" t="s">
        <v>737</v>
      </c>
      <c r="B209" t="s">
        <v>19</v>
      </c>
      <c r="C209" t="s">
        <v>20</v>
      </c>
      <c r="D209" t="s">
        <v>14</v>
      </c>
      <c r="E209" t="s">
        <v>25</v>
      </c>
      <c r="F209" t="s">
        <v>38</v>
      </c>
      <c r="G209" s="14">
        <v>68.98</v>
      </c>
      <c r="H209">
        <v>1</v>
      </c>
      <c r="I209" s="14">
        <f t="shared" si="3"/>
        <v>68.98</v>
      </c>
      <c r="J209" s="1">
        <v>43909</v>
      </c>
      <c r="K209" s="2">
        <v>0.84236111111111101</v>
      </c>
      <c r="L209" t="s">
        <v>23</v>
      </c>
      <c r="M209" t="str">
        <f>IF(E209="Female",IF(F209="Health and beauty","Yes","No"),IF(E209="Male","No"))</f>
        <v>No</v>
      </c>
      <c r="N209" t="str">
        <f>IF(H209=1,"Product Specific",IF(H209&gt;5,"Impulsive","List"))</f>
        <v>Product Specific</v>
      </c>
    </row>
    <row r="210" spans="1:14" x14ac:dyDescent="0.3">
      <c r="A210" t="s">
        <v>183</v>
      </c>
      <c r="B210" t="s">
        <v>19</v>
      </c>
      <c r="C210" t="s">
        <v>20</v>
      </c>
      <c r="D210" t="s">
        <v>21</v>
      </c>
      <c r="E210" t="s">
        <v>15</v>
      </c>
      <c r="F210" t="s">
        <v>38</v>
      </c>
      <c r="G210" s="14">
        <v>16.48</v>
      </c>
      <c r="H210">
        <v>6</v>
      </c>
      <c r="I210" s="14">
        <f t="shared" si="3"/>
        <v>98.88</v>
      </c>
      <c r="J210" s="1">
        <v>43910</v>
      </c>
      <c r="K210" s="2">
        <v>0.76597222222222217</v>
      </c>
      <c r="L210" t="s">
        <v>17</v>
      </c>
      <c r="M210" t="str">
        <f>IF(E210="Female",IF(F210="Health and beauty","Yes","No"),IF(E210="Male","No"))</f>
        <v>No</v>
      </c>
      <c r="N210" t="str">
        <f>IF(H210=1,"Product Specific",IF(H210&gt;5,"Impulsive","List"))</f>
        <v>Impulsive</v>
      </c>
    </row>
    <row r="211" spans="1:14" x14ac:dyDescent="0.3">
      <c r="A211" t="s">
        <v>585</v>
      </c>
      <c r="B211" t="s">
        <v>36</v>
      </c>
      <c r="C211" t="s">
        <v>37</v>
      </c>
      <c r="D211" t="s">
        <v>21</v>
      </c>
      <c r="E211" t="s">
        <v>25</v>
      </c>
      <c r="F211" t="s">
        <v>26</v>
      </c>
      <c r="G211" s="14">
        <v>37.479999999999997</v>
      </c>
      <c r="H211">
        <v>3</v>
      </c>
      <c r="I211" s="14">
        <f t="shared" si="3"/>
        <v>112.44</v>
      </c>
      <c r="J211" s="1">
        <v>43910</v>
      </c>
      <c r="K211" s="2">
        <v>0.57291666666666663</v>
      </c>
      <c r="L211" t="s">
        <v>27</v>
      </c>
      <c r="M211" t="str">
        <f>IF(E211="Female",IF(F211="Health and beauty","Yes","No"),IF(E211="Male","No"))</f>
        <v>No</v>
      </c>
      <c r="N211" t="str">
        <f>IF(H211=1,"Product Specific",IF(H211&gt;5,"Impulsive","List"))</f>
        <v>List</v>
      </c>
    </row>
    <row r="212" spans="1:14" x14ac:dyDescent="0.3">
      <c r="A212" t="s">
        <v>151</v>
      </c>
      <c r="B212" t="s">
        <v>19</v>
      </c>
      <c r="C212" t="s">
        <v>20</v>
      </c>
      <c r="D212" t="s">
        <v>14</v>
      </c>
      <c r="E212" t="s">
        <v>25</v>
      </c>
      <c r="F212" t="s">
        <v>30</v>
      </c>
      <c r="G212" s="14">
        <v>57.12</v>
      </c>
      <c r="H212">
        <v>7</v>
      </c>
      <c r="I212" s="14">
        <f t="shared" si="3"/>
        <v>399.84</v>
      </c>
      <c r="J212" s="1">
        <v>43911</v>
      </c>
      <c r="K212" s="2">
        <v>0.50138888888888888</v>
      </c>
      <c r="L212" t="s">
        <v>27</v>
      </c>
      <c r="M212" t="str">
        <f>IF(E212="Female",IF(F212="Health and beauty","Yes","No"),IF(E212="Male","No"))</f>
        <v>No</v>
      </c>
      <c r="N212" t="str">
        <f>IF(H212=1,"Product Specific",IF(H212&gt;5,"Impulsive","List"))</f>
        <v>Impulsive</v>
      </c>
    </row>
    <row r="213" spans="1:14" x14ac:dyDescent="0.3">
      <c r="A213" t="s">
        <v>460</v>
      </c>
      <c r="B213" t="s">
        <v>36</v>
      </c>
      <c r="C213" t="s">
        <v>37</v>
      </c>
      <c r="D213" t="s">
        <v>21</v>
      </c>
      <c r="E213" t="s">
        <v>25</v>
      </c>
      <c r="F213" t="s">
        <v>40</v>
      </c>
      <c r="G213" s="14">
        <v>69.08</v>
      </c>
      <c r="H213">
        <v>2</v>
      </c>
      <c r="I213" s="14">
        <f t="shared" si="3"/>
        <v>138.16</v>
      </c>
      <c r="J213" s="1">
        <v>43911</v>
      </c>
      <c r="K213" s="2">
        <v>0.82500000000000007</v>
      </c>
      <c r="L213" t="s">
        <v>27</v>
      </c>
      <c r="M213" t="str">
        <f>IF(E213="Female",IF(F213="Health and beauty","Yes","No"),IF(E213="Male","No"))</f>
        <v>No</v>
      </c>
      <c r="N213" t="str">
        <f>IF(H213=1,"Product Specific",IF(H213&gt;5,"Impulsive","List"))</f>
        <v>List</v>
      </c>
    </row>
    <row r="214" spans="1:14" x14ac:dyDescent="0.3">
      <c r="A214" t="s">
        <v>563</v>
      </c>
      <c r="B214" t="s">
        <v>19</v>
      </c>
      <c r="C214" t="s">
        <v>20</v>
      </c>
      <c r="D214" t="s">
        <v>21</v>
      </c>
      <c r="E214" t="s">
        <v>15</v>
      </c>
      <c r="F214" t="s">
        <v>38</v>
      </c>
      <c r="G214" s="14">
        <v>16.309999999999999</v>
      </c>
      <c r="H214">
        <v>9</v>
      </c>
      <c r="I214" s="14">
        <f t="shared" si="3"/>
        <v>146.79</v>
      </c>
      <c r="J214" s="1">
        <v>43911</v>
      </c>
      <c r="K214" s="2">
        <v>0.4381944444444445</v>
      </c>
      <c r="L214" t="s">
        <v>17</v>
      </c>
      <c r="M214" t="str">
        <f>IF(E214="Female",IF(F214="Health and beauty","Yes","No"),IF(E214="Male","No"))</f>
        <v>No</v>
      </c>
      <c r="N214" t="str">
        <f>IF(H214=1,"Product Specific",IF(H214&gt;5,"Impulsive","List"))</f>
        <v>Impulsive</v>
      </c>
    </row>
    <row r="215" spans="1:14" x14ac:dyDescent="0.3">
      <c r="A215" t="s">
        <v>532</v>
      </c>
      <c r="B215" t="s">
        <v>19</v>
      </c>
      <c r="C215" t="s">
        <v>20</v>
      </c>
      <c r="D215" t="s">
        <v>21</v>
      </c>
      <c r="E215" t="s">
        <v>25</v>
      </c>
      <c r="F215" t="s">
        <v>26</v>
      </c>
      <c r="G215" s="14">
        <v>69.400000000000006</v>
      </c>
      <c r="H215">
        <v>2</v>
      </c>
      <c r="I215" s="14">
        <f t="shared" si="3"/>
        <v>138.80000000000001</v>
      </c>
      <c r="J215" s="1">
        <v>43912</v>
      </c>
      <c r="K215" s="2">
        <v>0.82500000000000007</v>
      </c>
      <c r="L215" t="s">
        <v>17</v>
      </c>
      <c r="M215" t="str">
        <f>IF(E215="Female",IF(F215="Health and beauty","Yes","No"),IF(E215="Male","No"))</f>
        <v>No</v>
      </c>
      <c r="N215" t="str">
        <f>IF(H215=1,"Product Specific",IF(H215&gt;5,"Impulsive","List"))</f>
        <v>List</v>
      </c>
    </row>
    <row r="216" spans="1:14" x14ac:dyDescent="0.3">
      <c r="A216" t="s">
        <v>930</v>
      </c>
      <c r="B216" t="s">
        <v>19</v>
      </c>
      <c r="C216" t="s">
        <v>20</v>
      </c>
      <c r="D216" t="s">
        <v>14</v>
      </c>
      <c r="E216" t="s">
        <v>15</v>
      </c>
      <c r="F216" t="s">
        <v>22</v>
      </c>
      <c r="G216" s="14">
        <v>44.84</v>
      </c>
      <c r="H216">
        <v>9</v>
      </c>
      <c r="I216" s="14">
        <f t="shared" si="3"/>
        <v>403.56000000000006</v>
      </c>
      <c r="J216" s="1">
        <v>43912</v>
      </c>
      <c r="K216" s="2">
        <v>0.58333333333333337</v>
      </c>
      <c r="L216" t="s">
        <v>27</v>
      </c>
      <c r="M216" t="str">
        <f>IF(E216="Female",IF(F216="Health and beauty","Yes","No"),IF(E216="Male","No"))</f>
        <v>No</v>
      </c>
      <c r="N216" t="str">
        <f>IF(H216=1,"Product Specific",IF(H216&gt;5,"Impulsive","List"))</f>
        <v>Impulsive</v>
      </c>
    </row>
    <row r="217" spans="1:14" x14ac:dyDescent="0.3">
      <c r="A217" t="s">
        <v>943</v>
      </c>
      <c r="B217" t="s">
        <v>12</v>
      </c>
      <c r="C217" t="s">
        <v>13</v>
      </c>
      <c r="D217" t="s">
        <v>14</v>
      </c>
      <c r="E217" t="s">
        <v>25</v>
      </c>
      <c r="F217" t="s">
        <v>40</v>
      </c>
      <c r="G217" s="14">
        <v>51.34</v>
      </c>
      <c r="H217">
        <v>8</v>
      </c>
      <c r="I217" s="14">
        <f t="shared" si="3"/>
        <v>410.72</v>
      </c>
      <c r="J217" s="1">
        <v>43912</v>
      </c>
      <c r="K217" s="2">
        <v>0.41666666666666669</v>
      </c>
      <c r="L217" t="s">
        <v>17</v>
      </c>
      <c r="M217" t="str">
        <f>IF(E217="Female",IF(F217="Health and beauty","Yes","No"),IF(E217="Male","No"))</f>
        <v>No</v>
      </c>
      <c r="N217" t="str">
        <f>IF(H217=1,"Product Specific",IF(H217&gt;5,"Impulsive","List"))</f>
        <v>Impulsive</v>
      </c>
    </row>
    <row r="218" spans="1:14" x14ac:dyDescent="0.3">
      <c r="A218" t="s">
        <v>616</v>
      </c>
      <c r="B218" t="s">
        <v>12</v>
      </c>
      <c r="C218" t="s">
        <v>13</v>
      </c>
      <c r="D218" t="s">
        <v>21</v>
      </c>
      <c r="E218" t="s">
        <v>15</v>
      </c>
      <c r="F218" t="s">
        <v>38</v>
      </c>
      <c r="G218" s="14">
        <v>52.34</v>
      </c>
      <c r="H218">
        <v>3</v>
      </c>
      <c r="I218" s="14">
        <f t="shared" si="3"/>
        <v>157.02000000000001</v>
      </c>
      <c r="J218" s="1">
        <v>43913</v>
      </c>
      <c r="K218" s="2">
        <v>0.5854166666666667</v>
      </c>
      <c r="L218" t="s">
        <v>23</v>
      </c>
      <c r="M218" t="str">
        <f>IF(E218="Female",IF(F218="Health and beauty","Yes","No"),IF(E218="Male","No"))</f>
        <v>No</v>
      </c>
      <c r="N218" t="str">
        <f>IF(H218=1,"Product Specific",IF(H218&gt;5,"Impulsive","List"))</f>
        <v>List</v>
      </c>
    </row>
    <row r="219" spans="1:14" x14ac:dyDescent="0.3">
      <c r="A219" t="s">
        <v>319</v>
      </c>
      <c r="B219" t="s">
        <v>12</v>
      </c>
      <c r="C219" t="s">
        <v>13</v>
      </c>
      <c r="D219" t="s">
        <v>14</v>
      </c>
      <c r="E219" t="s">
        <v>15</v>
      </c>
      <c r="F219" t="s">
        <v>26</v>
      </c>
      <c r="G219" s="14">
        <v>94.88</v>
      </c>
      <c r="H219">
        <v>7</v>
      </c>
      <c r="I219" s="14">
        <f t="shared" si="3"/>
        <v>664.16</v>
      </c>
      <c r="J219" s="1">
        <v>43914</v>
      </c>
      <c r="K219" s="2">
        <v>0.60972222222222217</v>
      </c>
      <c r="L219" t="s">
        <v>23</v>
      </c>
      <c r="M219" t="str">
        <f>IF(E219="Female",IF(F219="Health and beauty","Yes","No"),IF(E219="Male","No"))</f>
        <v>No</v>
      </c>
      <c r="N219" t="str">
        <f>IF(H219=1,"Product Specific",IF(H219&gt;5,"Impulsive","List"))</f>
        <v>Impulsive</v>
      </c>
    </row>
    <row r="220" spans="1:14" x14ac:dyDescent="0.3">
      <c r="A220" t="s">
        <v>865</v>
      </c>
      <c r="B220" t="s">
        <v>12</v>
      </c>
      <c r="C220" t="s">
        <v>13</v>
      </c>
      <c r="D220" t="s">
        <v>21</v>
      </c>
      <c r="E220" t="s">
        <v>25</v>
      </c>
      <c r="F220" t="s">
        <v>40</v>
      </c>
      <c r="G220" s="14">
        <v>52.38</v>
      </c>
      <c r="H220">
        <v>1</v>
      </c>
      <c r="I220" s="14">
        <f t="shared" si="3"/>
        <v>52.38</v>
      </c>
      <c r="J220" s="1">
        <v>43914</v>
      </c>
      <c r="K220" s="2">
        <v>0.8222222222222223</v>
      </c>
      <c r="L220" t="s">
        <v>23</v>
      </c>
      <c r="M220" t="str">
        <f>IF(E220="Female",IF(F220="Health and beauty","Yes","No"),IF(E220="Male","No"))</f>
        <v>No</v>
      </c>
      <c r="N220" t="str">
        <f>IF(H220=1,"Product Specific",IF(H220&gt;5,"Impulsive","List"))</f>
        <v>Product Specific</v>
      </c>
    </row>
    <row r="221" spans="1:14" x14ac:dyDescent="0.3">
      <c r="A221" t="s">
        <v>900</v>
      </c>
      <c r="B221" t="s">
        <v>12</v>
      </c>
      <c r="C221" t="s">
        <v>13</v>
      </c>
      <c r="D221" t="s">
        <v>14</v>
      </c>
      <c r="E221" t="s">
        <v>25</v>
      </c>
      <c r="F221" t="s">
        <v>38</v>
      </c>
      <c r="G221" s="14">
        <v>24.82</v>
      </c>
      <c r="H221">
        <v>7</v>
      </c>
      <c r="I221" s="14">
        <f t="shared" si="3"/>
        <v>173.74</v>
      </c>
      <c r="J221" s="1">
        <v>43915</v>
      </c>
      <c r="K221" s="2">
        <v>0.43958333333333338</v>
      </c>
      <c r="L221" t="s">
        <v>27</v>
      </c>
      <c r="M221" t="str">
        <f>IF(E221="Female",IF(F221="Health and beauty","Yes","No"),IF(E221="Male","No"))</f>
        <v>No</v>
      </c>
      <c r="N221" t="str">
        <f>IF(H221=1,"Product Specific",IF(H221&gt;5,"Impulsive","List"))</f>
        <v>Impulsive</v>
      </c>
    </row>
    <row r="222" spans="1:14" x14ac:dyDescent="0.3">
      <c r="A222" t="s">
        <v>962</v>
      </c>
      <c r="B222" t="s">
        <v>12</v>
      </c>
      <c r="C222" t="s">
        <v>13</v>
      </c>
      <c r="D222" t="s">
        <v>21</v>
      </c>
      <c r="E222" t="s">
        <v>15</v>
      </c>
      <c r="F222" t="s">
        <v>38</v>
      </c>
      <c r="G222" s="14">
        <v>74.44</v>
      </c>
      <c r="H222">
        <v>10</v>
      </c>
      <c r="I222" s="14">
        <f t="shared" si="3"/>
        <v>744.4</v>
      </c>
      <c r="J222" s="1">
        <v>43915</v>
      </c>
      <c r="K222" s="2">
        <v>0.4861111111111111</v>
      </c>
      <c r="L222" t="s">
        <v>17</v>
      </c>
      <c r="M222" t="str">
        <f>IF(E222="Female",IF(F222="Health and beauty","Yes","No"),IF(E222="Male","No"))</f>
        <v>No</v>
      </c>
      <c r="N222" t="str">
        <f>IF(H222=1,"Product Specific",IF(H222&gt;5,"Impulsive","List"))</f>
        <v>Impulsive</v>
      </c>
    </row>
    <row r="223" spans="1:14" x14ac:dyDescent="0.3">
      <c r="A223" t="s">
        <v>595</v>
      </c>
      <c r="B223" t="s">
        <v>12</v>
      </c>
      <c r="C223" t="s">
        <v>13</v>
      </c>
      <c r="D223" t="s">
        <v>21</v>
      </c>
      <c r="E223" t="s">
        <v>15</v>
      </c>
      <c r="F223" t="s">
        <v>38</v>
      </c>
      <c r="G223" s="14">
        <v>81.209999999999994</v>
      </c>
      <c r="H223">
        <v>10</v>
      </c>
      <c r="I223" s="14">
        <f t="shared" si="3"/>
        <v>812.09999999999991</v>
      </c>
      <c r="J223" s="1">
        <v>43916</v>
      </c>
      <c r="K223" s="2">
        <v>0.54236111111111118</v>
      </c>
      <c r="L223" t="s">
        <v>27</v>
      </c>
      <c r="M223" t="str">
        <f>IF(E223="Female",IF(F223="Health and beauty","Yes","No"),IF(E223="Male","No"))</f>
        <v>No</v>
      </c>
      <c r="N223" t="str">
        <f>IF(H223=1,"Product Specific",IF(H223&gt;5,"Impulsive","List"))</f>
        <v>Impulsive</v>
      </c>
    </row>
    <row r="224" spans="1:14" x14ac:dyDescent="0.3">
      <c r="A224" t="s">
        <v>573</v>
      </c>
      <c r="B224" t="s">
        <v>19</v>
      </c>
      <c r="C224" t="s">
        <v>20</v>
      </c>
      <c r="D224" t="s">
        <v>14</v>
      </c>
      <c r="E224" t="s">
        <v>25</v>
      </c>
      <c r="F224" t="s">
        <v>22</v>
      </c>
      <c r="G224" s="14">
        <v>18.77</v>
      </c>
      <c r="H224">
        <v>6</v>
      </c>
      <c r="I224" s="14">
        <f t="shared" si="3"/>
        <v>112.62</v>
      </c>
      <c r="J224" s="1">
        <v>43917</v>
      </c>
      <c r="K224" s="2">
        <v>0.69652777777777775</v>
      </c>
      <c r="L224" t="s">
        <v>27</v>
      </c>
      <c r="M224" t="str">
        <f>IF(E224="Female",IF(F224="Health and beauty","Yes","No"),IF(E224="Male","No"))</f>
        <v>No</v>
      </c>
      <c r="N224" t="str">
        <f>IF(H224=1,"Product Specific",IF(H224&gt;5,"Impulsive","List"))</f>
        <v>Impulsive</v>
      </c>
    </row>
    <row r="225" spans="1:14" x14ac:dyDescent="0.3">
      <c r="A225" t="s">
        <v>592</v>
      </c>
      <c r="B225" t="s">
        <v>36</v>
      </c>
      <c r="C225" t="s">
        <v>37</v>
      </c>
      <c r="D225" t="s">
        <v>21</v>
      </c>
      <c r="E225" t="s">
        <v>15</v>
      </c>
      <c r="F225" t="s">
        <v>22</v>
      </c>
      <c r="G225" s="14">
        <v>42.42</v>
      </c>
      <c r="H225">
        <v>8</v>
      </c>
      <c r="I225" s="14">
        <f t="shared" si="3"/>
        <v>339.36</v>
      </c>
      <c r="J225" s="1">
        <v>43917</v>
      </c>
      <c r="K225" s="2">
        <v>0.58194444444444449</v>
      </c>
      <c r="L225" t="s">
        <v>17</v>
      </c>
      <c r="M225" t="str">
        <f>IF(E225="Female",IF(F225="Health and beauty","Yes","No"),IF(E225="Male","No"))</f>
        <v>No</v>
      </c>
      <c r="N225" t="str">
        <f>IF(H225=1,"Product Specific",IF(H225&gt;5,"Impulsive","List"))</f>
        <v>Impulsive</v>
      </c>
    </row>
    <row r="226" spans="1:14" x14ac:dyDescent="0.3">
      <c r="A226" t="s">
        <v>430</v>
      </c>
      <c r="B226" t="s">
        <v>19</v>
      </c>
      <c r="C226" t="s">
        <v>20</v>
      </c>
      <c r="D226" t="s">
        <v>21</v>
      </c>
      <c r="E226" t="s">
        <v>15</v>
      </c>
      <c r="F226" t="s">
        <v>38</v>
      </c>
      <c r="G226" s="14">
        <v>39.43</v>
      </c>
      <c r="H226">
        <v>6</v>
      </c>
      <c r="I226" s="14">
        <f t="shared" si="3"/>
        <v>236.57999999999998</v>
      </c>
      <c r="J226" s="1">
        <v>43918</v>
      </c>
      <c r="K226" s="2">
        <v>0.84583333333333333</v>
      </c>
      <c r="L226" t="s">
        <v>27</v>
      </c>
      <c r="M226" t="str">
        <f>IF(E226="Female",IF(F226="Health and beauty","Yes","No"),IF(E226="Male","No"))</f>
        <v>No</v>
      </c>
      <c r="N226" t="str">
        <f>IF(H226=1,"Product Specific",IF(H226&gt;5,"Impulsive","List"))</f>
        <v>Impulsive</v>
      </c>
    </row>
    <row r="227" spans="1:14" x14ac:dyDescent="0.3">
      <c r="A227" t="s">
        <v>29</v>
      </c>
      <c r="B227" t="s">
        <v>12</v>
      </c>
      <c r="C227" t="s">
        <v>13</v>
      </c>
      <c r="D227" t="s">
        <v>21</v>
      </c>
      <c r="E227" t="s">
        <v>25</v>
      </c>
      <c r="F227" t="s">
        <v>30</v>
      </c>
      <c r="G227" s="14">
        <v>86.31</v>
      </c>
      <c r="H227">
        <v>7</v>
      </c>
      <c r="I227" s="14">
        <f t="shared" si="3"/>
        <v>604.17000000000007</v>
      </c>
      <c r="J227" s="1">
        <v>43919</v>
      </c>
      <c r="K227" s="2">
        <v>0.44236111111111115</v>
      </c>
      <c r="L227" t="s">
        <v>17</v>
      </c>
      <c r="M227" t="str">
        <f>IF(E227="Female",IF(F227="Health and beauty","Yes","No"),IF(E227="Male","No"))</f>
        <v>No</v>
      </c>
      <c r="N227" t="str">
        <f>IF(H227=1,"Product Specific",IF(H227&gt;5,"Impulsive","List"))</f>
        <v>Impulsive</v>
      </c>
    </row>
    <row r="228" spans="1:14" x14ac:dyDescent="0.3">
      <c r="A228" t="s">
        <v>113</v>
      </c>
      <c r="B228" t="s">
        <v>19</v>
      </c>
      <c r="C228" t="s">
        <v>20</v>
      </c>
      <c r="D228" t="s">
        <v>14</v>
      </c>
      <c r="E228" t="s">
        <v>15</v>
      </c>
      <c r="F228" t="s">
        <v>38</v>
      </c>
      <c r="G228" s="14">
        <v>80.36</v>
      </c>
      <c r="H228">
        <v>4</v>
      </c>
      <c r="I228" s="14">
        <f t="shared" si="3"/>
        <v>321.44</v>
      </c>
      <c r="J228" s="1">
        <v>43919</v>
      </c>
      <c r="K228" s="2">
        <v>0.78125</v>
      </c>
      <c r="L228" t="s">
        <v>27</v>
      </c>
      <c r="M228" t="str">
        <f>IF(E228="Female",IF(F228="Health and beauty","Yes","No"),IF(E228="Male","No"))</f>
        <v>No</v>
      </c>
      <c r="N228" t="str">
        <f>IF(H228=1,"Product Specific",IF(H228&gt;5,"Impulsive","List"))</f>
        <v>List</v>
      </c>
    </row>
    <row r="229" spans="1:14" x14ac:dyDescent="0.3">
      <c r="A229" t="s">
        <v>273</v>
      </c>
      <c r="B229" t="s">
        <v>12</v>
      </c>
      <c r="C229" t="s">
        <v>13</v>
      </c>
      <c r="D229" t="s">
        <v>14</v>
      </c>
      <c r="E229" t="s">
        <v>25</v>
      </c>
      <c r="F229" t="s">
        <v>26</v>
      </c>
      <c r="G229" s="14">
        <v>62.65</v>
      </c>
      <c r="H229">
        <v>4</v>
      </c>
      <c r="I229" s="14">
        <f t="shared" si="3"/>
        <v>250.6</v>
      </c>
      <c r="J229" s="1">
        <v>43919</v>
      </c>
      <c r="K229" s="2">
        <v>0.47569444444444442</v>
      </c>
      <c r="L229" t="s">
        <v>23</v>
      </c>
      <c r="M229" t="str">
        <f>IF(E229="Female",IF(F229="Health and beauty","Yes","No"),IF(E229="Male","No"))</f>
        <v>No</v>
      </c>
      <c r="N229" t="str">
        <f>IF(H229=1,"Product Specific",IF(H229&gt;5,"Impulsive","List"))</f>
        <v>List</v>
      </c>
    </row>
    <row r="230" spans="1:14" x14ac:dyDescent="0.3">
      <c r="A230" t="s">
        <v>454</v>
      </c>
      <c r="B230" t="s">
        <v>19</v>
      </c>
      <c r="C230" t="s">
        <v>20</v>
      </c>
      <c r="D230" t="s">
        <v>21</v>
      </c>
      <c r="E230" t="s">
        <v>25</v>
      </c>
      <c r="F230" t="s">
        <v>40</v>
      </c>
      <c r="G230" s="14">
        <v>16.28</v>
      </c>
      <c r="H230">
        <v>1</v>
      </c>
      <c r="I230" s="14">
        <f t="shared" si="3"/>
        <v>16.28</v>
      </c>
      <c r="J230" s="1">
        <v>43919</v>
      </c>
      <c r="K230" s="2">
        <v>0.65</v>
      </c>
      <c r="L230" t="s">
        <v>23</v>
      </c>
      <c r="M230" t="str">
        <f>IF(E230="Female",IF(F230="Health and beauty","Yes","No"),IF(E230="Male","No"))</f>
        <v>No</v>
      </c>
      <c r="N230" t="str">
        <f>IF(H230=1,"Product Specific",IF(H230&gt;5,"Impulsive","List"))</f>
        <v>Product Specific</v>
      </c>
    </row>
    <row r="231" spans="1:14" x14ac:dyDescent="0.3">
      <c r="A231" t="s">
        <v>977</v>
      </c>
      <c r="B231" t="s">
        <v>36</v>
      </c>
      <c r="C231" t="s">
        <v>37</v>
      </c>
      <c r="D231" t="s">
        <v>14</v>
      </c>
      <c r="E231" t="s">
        <v>25</v>
      </c>
      <c r="F231" t="s">
        <v>40</v>
      </c>
      <c r="G231" s="14">
        <v>53.78</v>
      </c>
      <c r="H231">
        <v>1</v>
      </c>
      <c r="I231" s="14">
        <f t="shared" si="3"/>
        <v>53.78</v>
      </c>
      <c r="J231" s="1">
        <v>43919</v>
      </c>
      <c r="K231" s="2">
        <v>0.84236111111111101</v>
      </c>
      <c r="L231" t="s">
        <v>17</v>
      </c>
      <c r="M231" t="str">
        <f>IF(E231="Female",IF(F231="Health and beauty","Yes","No"),IF(E231="Male","No"))</f>
        <v>No</v>
      </c>
      <c r="N231" t="str">
        <f>IF(H231=1,"Product Specific",IF(H231&gt;5,"Impulsive","List"))</f>
        <v>Product Specific</v>
      </c>
    </row>
    <row r="232" spans="1:14" x14ac:dyDescent="0.3">
      <c r="A232" t="s">
        <v>55</v>
      </c>
      <c r="B232" t="s">
        <v>12</v>
      </c>
      <c r="C232" t="s">
        <v>13</v>
      </c>
      <c r="D232" t="s">
        <v>14</v>
      </c>
      <c r="E232" t="s">
        <v>15</v>
      </c>
      <c r="F232" t="s">
        <v>26</v>
      </c>
      <c r="G232" s="14">
        <v>52.59</v>
      </c>
      <c r="H232">
        <v>8</v>
      </c>
      <c r="I232" s="14">
        <f t="shared" si="3"/>
        <v>420.72</v>
      </c>
      <c r="J232" s="1">
        <v>43920</v>
      </c>
      <c r="K232" s="2">
        <v>0.80555555555555547</v>
      </c>
      <c r="L232" t="s">
        <v>27</v>
      </c>
      <c r="M232" t="str">
        <f>IF(E232="Female",IF(F232="Health and beauty","Yes","No"),IF(E232="Male","No"))</f>
        <v>No</v>
      </c>
      <c r="N232" t="str">
        <f>IF(H232=1,"Product Specific",IF(H232&gt;5,"Impulsive","List"))</f>
        <v>Impulsive</v>
      </c>
    </row>
    <row r="233" spans="1:14" x14ac:dyDescent="0.3">
      <c r="A233" t="s">
        <v>392</v>
      </c>
      <c r="B233" t="s">
        <v>19</v>
      </c>
      <c r="C233" t="s">
        <v>20</v>
      </c>
      <c r="D233" t="s">
        <v>21</v>
      </c>
      <c r="E233" t="s">
        <v>25</v>
      </c>
      <c r="F233" t="s">
        <v>38</v>
      </c>
      <c r="G233" s="14">
        <v>99.79</v>
      </c>
      <c r="H233">
        <v>2</v>
      </c>
      <c r="I233" s="14">
        <f t="shared" si="3"/>
        <v>199.58</v>
      </c>
      <c r="J233" s="1">
        <v>43920</v>
      </c>
      <c r="K233" s="2">
        <v>0.85902777777777783</v>
      </c>
      <c r="L233" t="s">
        <v>17</v>
      </c>
      <c r="M233" t="str">
        <f>IF(E233="Female",IF(F233="Health and beauty","Yes","No"),IF(E233="Male","No"))</f>
        <v>No</v>
      </c>
      <c r="N233" t="str">
        <f>IF(H233=1,"Product Specific",IF(H233&gt;5,"Impulsive","List"))</f>
        <v>List</v>
      </c>
    </row>
    <row r="234" spans="1:14" x14ac:dyDescent="0.3">
      <c r="A234" t="s">
        <v>493</v>
      </c>
      <c r="B234" t="s">
        <v>19</v>
      </c>
      <c r="C234" t="s">
        <v>20</v>
      </c>
      <c r="D234" t="s">
        <v>14</v>
      </c>
      <c r="E234" t="s">
        <v>15</v>
      </c>
      <c r="F234" t="s">
        <v>38</v>
      </c>
      <c r="G234" s="14">
        <v>22.62</v>
      </c>
      <c r="H234">
        <v>1</v>
      </c>
      <c r="I234" s="14">
        <f t="shared" si="3"/>
        <v>22.62</v>
      </c>
      <c r="J234" s="1">
        <v>43920</v>
      </c>
      <c r="K234" s="2">
        <v>0.79027777777777775</v>
      </c>
      <c r="L234" t="s">
        <v>23</v>
      </c>
      <c r="M234" t="str">
        <f>IF(E234="Female",IF(F234="Health and beauty","Yes","No"),IF(E234="Male","No"))</f>
        <v>No</v>
      </c>
      <c r="N234" t="str">
        <f>IF(H234=1,"Product Specific",IF(H234&gt;5,"Impulsive","List"))</f>
        <v>Product Specific</v>
      </c>
    </row>
    <row r="235" spans="1:14" x14ac:dyDescent="0.3">
      <c r="A235" t="s">
        <v>621</v>
      </c>
      <c r="B235" t="s">
        <v>19</v>
      </c>
      <c r="C235" t="s">
        <v>20</v>
      </c>
      <c r="D235" t="s">
        <v>14</v>
      </c>
      <c r="E235" t="s">
        <v>15</v>
      </c>
      <c r="F235" t="s">
        <v>26</v>
      </c>
      <c r="G235" s="14">
        <v>24.24</v>
      </c>
      <c r="H235">
        <v>7</v>
      </c>
      <c r="I235" s="14">
        <f t="shared" si="3"/>
        <v>169.67999999999998</v>
      </c>
      <c r="J235" s="1">
        <v>43920</v>
      </c>
      <c r="K235" s="2">
        <v>0.73472222222222217</v>
      </c>
      <c r="L235" t="s">
        <v>17</v>
      </c>
      <c r="M235" t="str">
        <f>IF(E235="Female",IF(F235="Health and beauty","Yes","No"),IF(E235="Male","No"))</f>
        <v>No</v>
      </c>
      <c r="N235" t="str">
        <f>IF(H235=1,"Product Specific",IF(H235&gt;5,"Impulsive","List"))</f>
        <v>Impulsive</v>
      </c>
    </row>
    <row r="236" spans="1:14" x14ac:dyDescent="0.3">
      <c r="A236" t="s">
        <v>760</v>
      </c>
      <c r="B236" t="s">
        <v>12</v>
      </c>
      <c r="C236" t="s">
        <v>13</v>
      </c>
      <c r="D236" t="s">
        <v>14</v>
      </c>
      <c r="E236" t="s">
        <v>15</v>
      </c>
      <c r="F236" t="s">
        <v>40</v>
      </c>
      <c r="G236" s="14">
        <v>22.32</v>
      </c>
      <c r="H236">
        <v>4</v>
      </c>
      <c r="I236" s="14">
        <f t="shared" si="3"/>
        <v>89.28</v>
      </c>
      <c r="J236" s="1">
        <v>43920</v>
      </c>
      <c r="K236" s="2">
        <v>0.68263888888888891</v>
      </c>
      <c r="L236" t="s">
        <v>27</v>
      </c>
      <c r="M236" t="str">
        <f>IF(E236="Female",IF(F236="Health and beauty","Yes","No"),IF(E236="Male","No"))</f>
        <v>No</v>
      </c>
      <c r="N236" t="str">
        <f>IF(H236=1,"Product Specific",IF(H236&gt;5,"Impulsive","List"))</f>
        <v>List</v>
      </c>
    </row>
    <row r="237" spans="1:14" x14ac:dyDescent="0.3">
      <c r="A237" t="s">
        <v>1014</v>
      </c>
      <c r="B237" t="s">
        <v>19</v>
      </c>
      <c r="C237" t="s">
        <v>20</v>
      </c>
      <c r="D237" t="s">
        <v>21</v>
      </c>
      <c r="E237" t="s">
        <v>25</v>
      </c>
      <c r="F237" t="s">
        <v>22</v>
      </c>
      <c r="G237" s="14">
        <v>96.37</v>
      </c>
      <c r="H237">
        <v>7</v>
      </c>
      <c r="I237" s="14">
        <f t="shared" si="3"/>
        <v>674.59</v>
      </c>
      <c r="J237" s="1">
        <v>43920</v>
      </c>
      <c r="K237" s="2">
        <v>0.4861111111111111</v>
      </c>
      <c r="L237" t="s">
        <v>23</v>
      </c>
      <c r="M237" t="str">
        <f>IF(E237="Female",IF(F237="Health and beauty","Yes","No"),IF(E237="Male","No"))</f>
        <v>No</v>
      </c>
      <c r="N237" t="str">
        <f>IF(H237=1,"Product Specific",IF(H237&gt;5,"Impulsive","List"))</f>
        <v>Impulsive</v>
      </c>
    </row>
    <row r="238" spans="1:14" x14ac:dyDescent="0.3">
      <c r="A238" t="s">
        <v>177</v>
      </c>
      <c r="B238" t="s">
        <v>19</v>
      </c>
      <c r="C238" t="s">
        <v>20</v>
      </c>
      <c r="D238" t="s">
        <v>21</v>
      </c>
      <c r="E238" t="s">
        <v>25</v>
      </c>
      <c r="F238" t="s">
        <v>16</v>
      </c>
      <c r="G238" s="14">
        <v>66.14</v>
      </c>
      <c r="H238">
        <v>4</v>
      </c>
      <c r="I238" s="14">
        <f t="shared" si="3"/>
        <v>264.56</v>
      </c>
      <c r="J238" s="1">
        <v>43921</v>
      </c>
      <c r="K238" s="2">
        <v>0.53194444444444444</v>
      </c>
      <c r="L238" t="s">
        <v>27</v>
      </c>
      <c r="M238" t="str">
        <f>IF(E238="Female",IF(F238="Health and beauty","Yes","No"),IF(E238="Male","No"))</f>
        <v>No</v>
      </c>
      <c r="N238" t="str">
        <f>IF(H238=1,"Product Specific",IF(H238&gt;5,"Impulsive","List"))</f>
        <v>List</v>
      </c>
    </row>
    <row r="239" spans="1:14" x14ac:dyDescent="0.3">
      <c r="A239" t="s">
        <v>285</v>
      </c>
      <c r="B239" t="s">
        <v>36</v>
      </c>
      <c r="C239" t="s">
        <v>37</v>
      </c>
      <c r="D239" t="s">
        <v>14</v>
      </c>
      <c r="E239" t="s">
        <v>25</v>
      </c>
      <c r="F239" t="s">
        <v>40</v>
      </c>
      <c r="G239" s="14">
        <v>32.619999999999997</v>
      </c>
      <c r="H239">
        <v>4</v>
      </c>
      <c r="I239" s="14">
        <f t="shared" si="3"/>
        <v>130.47999999999999</v>
      </c>
      <c r="J239" s="1">
        <v>43921</v>
      </c>
      <c r="K239" s="2">
        <v>0.59166666666666667</v>
      </c>
      <c r="L239" t="s">
        <v>23</v>
      </c>
      <c r="M239" t="str">
        <f>IF(E239="Female",IF(F239="Health and beauty","Yes","No"),IF(E239="Male","No"))</f>
        <v>No</v>
      </c>
      <c r="N239" t="str">
        <f>IF(H239=1,"Product Specific",IF(H239&gt;5,"Impulsive","List"))</f>
        <v>List</v>
      </c>
    </row>
    <row r="240" spans="1:14" x14ac:dyDescent="0.3">
      <c r="A240" t="s">
        <v>187</v>
      </c>
      <c r="B240" t="s">
        <v>36</v>
      </c>
      <c r="C240" t="s">
        <v>37</v>
      </c>
      <c r="D240" t="s">
        <v>21</v>
      </c>
      <c r="E240" t="s">
        <v>25</v>
      </c>
      <c r="F240" t="s">
        <v>26</v>
      </c>
      <c r="G240" s="14">
        <v>50.28</v>
      </c>
      <c r="H240">
        <v>5</v>
      </c>
      <c r="I240" s="14">
        <f t="shared" si="3"/>
        <v>251.4</v>
      </c>
      <c r="J240" s="1">
        <v>43922</v>
      </c>
      <c r="K240" s="2">
        <v>0.58194444444444449</v>
      </c>
      <c r="L240" t="s">
        <v>17</v>
      </c>
      <c r="M240" t="str">
        <f>IF(E240="Female",IF(F240="Health and beauty","Yes","No"),IF(E240="Male","No"))</f>
        <v>No</v>
      </c>
      <c r="N240" t="str">
        <f>IF(H240=1,"Product Specific",IF(H240&gt;5,"Impulsive","List"))</f>
        <v>List</v>
      </c>
    </row>
    <row r="241" spans="1:14" x14ac:dyDescent="0.3">
      <c r="A241" t="s">
        <v>210</v>
      </c>
      <c r="B241" t="s">
        <v>19</v>
      </c>
      <c r="C241" t="s">
        <v>20</v>
      </c>
      <c r="D241" t="s">
        <v>21</v>
      </c>
      <c r="E241" t="s">
        <v>25</v>
      </c>
      <c r="F241" t="s">
        <v>40</v>
      </c>
      <c r="G241" s="14">
        <v>64.260000000000005</v>
      </c>
      <c r="H241">
        <v>7</v>
      </c>
      <c r="I241" s="14">
        <f t="shared" si="3"/>
        <v>449.82000000000005</v>
      </c>
      <c r="J241" s="1">
        <v>43922</v>
      </c>
      <c r="K241" s="2">
        <v>0.41666666666666669</v>
      </c>
      <c r="L241" t="s">
        <v>23</v>
      </c>
      <c r="M241" t="str">
        <f>IF(E241="Female",IF(F241="Health and beauty","Yes","No"),IF(E241="Male","No"))</f>
        <v>No</v>
      </c>
      <c r="N241" t="str">
        <f>IF(H241=1,"Product Specific",IF(H241&gt;5,"Impulsive","List"))</f>
        <v>Impulsive</v>
      </c>
    </row>
    <row r="242" spans="1:14" x14ac:dyDescent="0.3">
      <c r="A242" t="s">
        <v>260</v>
      </c>
      <c r="B242" t="s">
        <v>36</v>
      </c>
      <c r="C242" t="s">
        <v>37</v>
      </c>
      <c r="D242" t="s">
        <v>21</v>
      </c>
      <c r="E242" t="s">
        <v>15</v>
      </c>
      <c r="F242" t="s">
        <v>40</v>
      </c>
      <c r="G242" s="14">
        <v>81.37</v>
      </c>
      <c r="H242">
        <v>2</v>
      </c>
      <c r="I242" s="14">
        <f t="shared" si="3"/>
        <v>162.74</v>
      </c>
      <c r="J242" s="1">
        <v>43922</v>
      </c>
      <c r="K242" s="2">
        <v>0.81111111111111101</v>
      </c>
      <c r="L242" t="s">
        <v>23</v>
      </c>
      <c r="M242" t="str">
        <f>IF(E242="Female",IF(F242="Health and beauty","Yes","No"),IF(E242="Male","No"))</f>
        <v>No</v>
      </c>
      <c r="N242" t="str">
        <f>IF(H242=1,"Product Specific",IF(H242&gt;5,"Impulsive","List"))</f>
        <v>List</v>
      </c>
    </row>
    <row r="243" spans="1:14" x14ac:dyDescent="0.3">
      <c r="A243" t="s">
        <v>697</v>
      </c>
      <c r="B243" t="s">
        <v>36</v>
      </c>
      <c r="C243" t="s">
        <v>37</v>
      </c>
      <c r="D243" t="s">
        <v>21</v>
      </c>
      <c r="E243" t="s">
        <v>15</v>
      </c>
      <c r="F243" t="s">
        <v>16</v>
      </c>
      <c r="G243" s="14">
        <v>17.97</v>
      </c>
      <c r="H243">
        <v>4</v>
      </c>
      <c r="I243" s="14">
        <f t="shared" si="3"/>
        <v>71.88</v>
      </c>
      <c r="J243" s="1">
        <v>43922</v>
      </c>
      <c r="K243" s="2">
        <v>0.86319444444444438</v>
      </c>
      <c r="L243" t="s">
        <v>17</v>
      </c>
      <c r="M243" t="str">
        <f>IF(E243="Female",IF(F243="Health and beauty","Yes","No"),IF(E243="Male","No"))</f>
        <v>Yes</v>
      </c>
      <c r="N243" t="str">
        <f>IF(H243=1,"Product Specific",IF(H243&gt;5,"Impulsive","List"))</f>
        <v>List</v>
      </c>
    </row>
    <row r="244" spans="1:14" x14ac:dyDescent="0.3">
      <c r="A244" t="s">
        <v>56</v>
      </c>
      <c r="B244" t="s">
        <v>36</v>
      </c>
      <c r="C244" t="s">
        <v>37</v>
      </c>
      <c r="D244" t="s">
        <v>21</v>
      </c>
      <c r="E244" t="s">
        <v>25</v>
      </c>
      <c r="F244" t="s">
        <v>40</v>
      </c>
      <c r="G244" s="14">
        <v>33.520000000000003</v>
      </c>
      <c r="H244">
        <v>1</v>
      </c>
      <c r="I244" s="14">
        <f t="shared" si="3"/>
        <v>33.520000000000003</v>
      </c>
      <c r="J244" s="1">
        <v>43923</v>
      </c>
      <c r="K244" s="2">
        <v>0.64652777777777781</v>
      </c>
      <c r="L244" t="s">
        <v>23</v>
      </c>
      <c r="M244" t="str">
        <f>IF(E244="Female",IF(F244="Health and beauty","Yes","No"),IF(E244="Male","No"))</f>
        <v>No</v>
      </c>
      <c r="N244" t="str">
        <f>IF(H244=1,"Product Specific",IF(H244&gt;5,"Impulsive","List"))</f>
        <v>Product Specific</v>
      </c>
    </row>
    <row r="245" spans="1:14" x14ac:dyDescent="0.3">
      <c r="A245" t="s">
        <v>60</v>
      </c>
      <c r="B245" t="s">
        <v>36</v>
      </c>
      <c r="C245" t="s">
        <v>37</v>
      </c>
      <c r="D245" t="s">
        <v>21</v>
      </c>
      <c r="E245" t="s">
        <v>25</v>
      </c>
      <c r="F245" t="s">
        <v>40</v>
      </c>
      <c r="G245" s="14">
        <v>94.13</v>
      </c>
      <c r="H245">
        <v>5</v>
      </c>
      <c r="I245" s="14">
        <f t="shared" si="3"/>
        <v>470.65</v>
      </c>
      <c r="J245" s="1">
        <v>43923</v>
      </c>
      <c r="K245" s="2">
        <v>0.81874999999999998</v>
      </c>
      <c r="L245" t="s">
        <v>27</v>
      </c>
      <c r="M245" t="str">
        <f>IF(E245="Female",IF(F245="Health and beauty","Yes","No"),IF(E245="Male","No"))</f>
        <v>No</v>
      </c>
      <c r="N245" t="str">
        <f>IF(H245=1,"Product Specific",IF(H245&gt;5,"Impulsive","List"))</f>
        <v>List</v>
      </c>
    </row>
    <row r="246" spans="1:14" x14ac:dyDescent="0.3">
      <c r="A246" t="s">
        <v>318</v>
      </c>
      <c r="B246" t="s">
        <v>36</v>
      </c>
      <c r="C246" t="s">
        <v>37</v>
      </c>
      <c r="D246" t="s">
        <v>21</v>
      </c>
      <c r="E246" t="s">
        <v>15</v>
      </c>
      <c r="F246" t="s">
        <v>38</v>
      </c>
      <c r="G246" s="14">
        <v>48.51</v>
      </c>
      <c r="H246">
        <v>7</v>
      </c>
      <c r="I246" s="14">
        <f t="shared" si="3"/>
        <v>339.57</v>
      </c>
      <c r="J246" s="1">
        <v>43923</v>
      </c>
      <c r="K246" s="2">
        <v>0.5625</v>
      </c>
      <c r="L246" t="s">
        <v>27</v>
      </c>
      <c r="M246" t="str">
        <f>IF(E246="Female",IF(F246="Health and beauty","Yes","No"),IF(E246="Male","No"))</f>
        <v>No</v>
      </c>
      <c r="N246" t="str">
        <f>IF(H246=1,"Product Specific",IF(H246&gt;5,"Impulsive","List"))</f>
        <v>Impulsive</v>
      </c>
    </row>
    <row r="247" spans="1:14" x14ac:dyDescent="0.3">
      <c r="A247" t="s">
        <v>814</v>
      </c>
      <c r="B247" t="s">
        <v>19</v>
      </c>
      <c r="C247" t="s">
        <v>20</v>
      </c>
      <c r="D247" t="s">
        <v>14</v>
      </c>
      <c r="E247" t="s">
        <v>15</v>
      </c>
      <c r="F247" t="s">
        <v>16</v>
      </c>
      <c r="G247" s="14">
        <v>10.16</v>
      </c>
      <c r="H247">
        <v>5</v>
      </c>
      <c r="I247" s="14">
        <f t="shared" si="3"/>
        <v>50.8</v>
      </c>
      <c r="J247" s="1">
        <v>43923</v>
      </c>
      <c r="K247" s="2">
        <v>0.54722222222222217</v>
      </c>
      <c r="L247" t="s">
        <v>17</v>
      </c>
      <c r="M247" t="str">
        <f>IF(E247="Female",IF(F247="Health and beauty","Yes","No"),IF(E247="Male","No"))</f>
        <v>Yes</v>
      </c>
      <c r="N247" t="str">
        <f>IF(H247=1,"Product Specific",IF(H247&gt;5,"Impulsive","List"))</f>
        <v>List</v>
      </c>
    </row>
    <row r="248" spans="1:14" x14ac:dyDescent="0.3">
      <c r="A248" t="s">
        <v>192</v>
      </c>
      <c r="B248" t="s">
        <v>12</v>
      </c>
      <c r="C248" t="s">
        <v>13</v>
      </c>
      <c r="D248" t="s">
        <v>21</v>
      </c>
      <c r="E248" t="s">
        <v>25</v>
      </c>
      <c r="F248" t="s">
        <v>38</v>
      </c>
      <c r="G248" s="14">
        <v>45.79</v>
      </c>
      <c r="H248">
        <v>7</v>
      </c>
      <c r="I248" s="14">
        <f t="shared" si="3"/>
        <v>320.52999999999997</v>
      </c>
      <c r="J248" s="1">
        <v>43924</v>
      </c>
      <c r="K248" s="2">
        <v>0.8222222222222223</v>
      </c>
      <c r="L248" t="s">
        <v>27</v>
      </c>
      <c r="M248" t="str">
        <f>IF(E248="Female",IF(F248="Health and beauty","Yes","No"),IF(E248="Male","No"))</f>
        <v>No</v>
      </c>
      <c r="N248" t="str">
        <f>IF(H248=1,"Product Specific",IF(H248&gt;5,"Impulsive","List"))</f>
        <v>Impulsive</v>
      </c>
    </row>
    <row r="249" spans="1:14" x14ac:dyDescent="0.3">
      <c r="A249" t="s">
        <v>786</v>
      </c>
      <c r="B249" t="s">
        <v>36</v>
      </c>
      <c r="C249" t="s">
        <v>37</v>
      </c>
      <c r="D249" t="s">
        <v>14</v>
      </c>
      <c r="E249" t="s">
        <v>15</v>
      </c>
      <c r="F249" t="s">
        <v>22</v>
      </c>
      <c r="G249" s="14">
        <v>35.74</v>
      </c>
      <c r="H249">
        <v>8</v>
      </c>
      <c r="I249" s="14">
        <f t="shared" si="3"/>
        <v>285.92</v>
      </c>
      <c r="J249" s="1">
        <v>43924</v>
      </c>
      <c r="K249" s="2">
        <v>0.64444444444444449</v>
      </c>
      <c r="L249" t="s">
        <v>17</v>
      </c>
      <c r="M249" t="str">
        <f>IF(E249="Female",IF(F249="Health and beauty","Yes","No"),IF(E249="Male","No"))</f>
        <v>No</v>
      </c>
      <c r="N249" t="str">
        <f>IF(H249=1,"Product Specific",IF(H249&gt;5,"Impulsive","List"))</f>
        <v>Impulsive</v>
      </c>
    </row>
    <row r="250" spans="1:14" x14ac:dyDescent="0.3">
      <c r="A250" t="s">
        <v>341</v>
      </c>
      <c r="B250" t="s">
        <v>19</v>
      </c>
      <c r="C250" t="s">
        <v>20</v>
      </c>
      <c r="D250" t="s">
        <v>14</v>
      </c>
      <c r="E250" t="s">
        <v>25</v>
      </c>
      <c r="F250" t="s">
        <v>40</v>
      </c>
      <c r="G250" s="14">
        <v>69.33</v>
      </c>
      <c r="H250">
        <v>2</v>
      </c>
      <c r="I250" s="14">
        <f t="shared" si="3"/>
        <v>138.66</v>
      </c>
      <c r="J250" s="1">
        <v>43925</v>
      </c>
      <c r="K250" s="2">
        <v>0.79513888888888884</v>
      </c>
      <c r="L250" t="s">
        <v>17</v>
      </c>
      <c r="M250" t="str">
        <f>IF(E250="Female",IF(F250="Health and beauty","Yes","No"),IF(E250="Male","No"))</f>
        <v>No</v>
      </c>
      <c r="N250" t="str">
        <f>IF(H250=1,"Product Specific",IF(H250&gt;5,"Impulsive","List"))</f>
        <v>List</v>
      </c>
    </row>
    <row r="251" spans="1:14" x14ac:dyDescent="0.3">
      <c r="A251" t="s">
        <v>481</v>
      </c>
      <c r="B251" t="s">
        <v>36</v>
      </c>
      <c r="C251" t="s">
        <v>37</v>
      </c>
      <c r="D251" t="s">
        <v>21</v>
      </c>
      <c r="E251" t="s">
        <v>25</v>
      </c>
      <c r="F251" t="s">
        <v>22</v>
      </c>
      <c r="G251" s="14">
        <v>22.01</v>
      </c>
      <c r="H251">
        <v>6</v>
      </c>
      <c r="I251" s="14">
        <f t="shared" si="3"/>
        <v>132.06</v>
      </c>
      <c r="J251" s="1">
        <v>43925</v>
      </c>
      <c r="K251" s="2">
        <v>0.78472222222222221</v>
      </c>
      <c r="L251" t="s">
        <v>23</v>
      </c>
      <c r="M251" t="str">
        <f>IF(E251="Female",IF(F251="Health and beauty","Yes","No"),IF(E251="Male","No"))</f>
        <v>No</v>
      </c>
      <c r="N251" t="str">
        <f>IF(H251=1,"Product Specific",IF(H251&gt;5,"Impulsive","List"))</f>
        <v>Impulsive</v>
      </c>
    </row>
    <row r="252" spans="1:14" x14ac:dyDescent="0.3">
      <c r="A252" t="s">
        <v>717</v>
      </c>
      <c r="B252" t="s">
        <v>12</v>
      </c>
      <c r="C252" t="s">
        <v>13</v>
      </c>
      <c r="D252" t="s">
        <v>14</v>
      </c>
      <c r="E252" t="s">
        <v>25</v>
      </c>
      <c r="F252" t="s">
        <v>26</v>
      </c>
      <c r="G252" s="14">
        <v>63.56</v>
      </c>
      <c r="H252">
        <v>10</v>
      </c>
      <c r="I252" s="14">
        <f t="shared" si="3"/>
        <v>635.6</v>
      </c>
      <c r="J252" s="1">
        <v>43925</v>
      </c>
      <c r="K252" s="2">
        <v>0.74930555555555556</v>
      </c>
      <c r="L252" t="s">
        <v>23</v>
      </c>
      <c r="M252" t="str">
        <f>IF(E252="Female",IF(F252="Health and beauty","Yes","No"),IF(E252="Male","No"))</f>
        <v>No</v>
      </c>
      <c r="N252" t="str">
        <f>IF(H252=1,"Product Specific",IF(H252&gt;5,"Impulsive","List"))</f>
        <v>Impulsive</v>
      </c>
    </row>
    <row r="253" spans="1:14" x14ac:dyDescent="0.3">
      <c r="A253" t="s">
        <v>259</v>
      </c>
      <c r="B253" t="s">
        <v>12</v>
      </c>
      <c r="C253" t="s">
        <v>13</v>
      </c>
      <c r="D253" t="s">
        <v>21</v>
      </c>
      <c r="E253" t="s">
        <v>15</v>
      </c>
      <c r="F253" t="s">
        <v>26</v>
      </c>
      <c r="G253" s="14">
        <v>63.42</v>
      </c>
      <c r="H253">
        <v>8</v>
      </c>
      <c r="I253" s="14">
        <f t="shared" si="3"/>
        <v>507.36</v>
      </c>
      <c r="J253" s="1">
        <v>43926</v>
      </c>
      <c r="K253" s="2">
        <v>0.53819444444444442</v>
      </c>
      <c r="L253" t="s">
        <v>17</v>
      </c>
      <c r="M253" t="str">
        <f>IF(E253="Female",IF(F253="Health and beauty","Yes","No"),IF(E253="Male","No"))</f>
        <v>No</v>
      </c>
      <c r="N253" t="str">
        <f>IF(H253=1,"Product Specific",IF(H253&gt;5,"Impulsive","List"))</f>
        <v>Impulsive</v>
      </c>
    </row>
    <row r="254" spans="1:14" x14ac:dyDescent="0.3">
      <c r="A254" t="s">
        <v>410</v>
      </c>
      <c r="B254" t="s">
        <v>12</v>
      </c>
      <c r="C254" t="s">
        <v>13</v>
      </c>
      <c r="D254" t="s">
        <v>14</v>
      </c>
      <c r="E254" t="s">
        <v>25</v>
      </c>
      <c r="F254" t="s">
        <v>30</v>
      </c>
      <c r="G254" s="14">
        <v>82.33</v>
      </c>
      <c r="H254">
        <v>4</v>
      </c>
      <c r="I254" s="14">
        <f t="shared" si="3"/>
        <v>329.32</v>
      </c>
      <c r="J254" s="1">
        <v>43926</v>
      </c>
      <c r="K254" s="2">
        <v>0.44236111111111115</v>
      </c>
      <c r="L254" t="s">
        <v>27</v>
      </c>
      <c r="M254" t="str">
        <f>IF(E254="Female",IF(F254="Health and beauty","Yes","No"),IF(E254="Male","No"))</f>
        <v>No</v>
      </c>
      <c r="N254" t="str">
        <f>IF(H254=1,"Product Specific",IF(H254&gt;5,"Impulsive","List"))</f>
        <v>List</v>
      </c>
    </row>
    <row r="255" spans="1:14" x14ac:dyDescent="0.3">
      <c r="A255" t="s">
        <v>360</v>
      </c>
      <c r="B255" t="s">
        <v>36</v>
      </c>
      <c r="C255" t="s">
        <v>37</v>
      </c>
      <c r="D255" t="s">
        <v>21</v>
      </c>
      <c r="E255" t="s">
        <v>25</v>
      </c>
      <c r="F255" t="s">
        <v>26</v>
      </c>
      <c r="G255" s="14">
        <v>22.02</v>
      </c>
      <c r="H255">
        <v>9</v>
      </c>
      <c r="I255" s="14">
        <f t="shared" si="3"/>
        <v>198.18</v>
      </c>
      <c r="J255" s="1">
        <v>43927</v>
      </c>
      <c r="K255" s="2">
        <v>0.78333333333333333</v>
      </c>
      <c r="L255" t="s">
        <v>23</v>
      </c>
      <c r="M255" t="str">
        <f>IF(E255="Female",IF(F255="Health and beauty","Yes","No"),IF(E255="Male","No"))</f>
        <v>No</v>
      </c>
      <c r="N255" t="str">
        <f>IF(H255=1,"Product Specific",IF(H255&gt;5,"Impulsive","List"))</f>
        <v>Impulsive</v>
      </c>
    </row>
    <row r="256" spans="1:14" x14ac:dyDescent="0.3">
      <c r="A256" t="s">
        <v>718</v>
      </c>
      <c r="B256" t="s">
        <v>19</v>
      </c>
      <c r="C256" t="s">
        <v>20</v>
      </c>
      <c r="D256" t="s">
        <v>14</v>
      </c>
      <c r="E256" t="s">
        <v>25</v>
      </c>
      <c r="F256" t="s">
        <v>30</v>
      </c>
      <c r="G256" s="14">
        <v>72.88</v>
      </c>
      <c r="H256">
        <v>2</v>
      </c>
      <c r="I256" s="14">
        <f t="shared" si="3"/>
        <v>145.76</v>
      </c>
      <c r="J256" s="1">
        <v>43927</v>
      </c>
      <c r="K256" s="2">
        <v>0.53541666666666665</v>
      </c>
      <c r="L256" t="s">
        <v>23</v>
      </c>
      <c r="M256" t="str">
        <f>IF(E256="Female",IF(F256="Health and beauty","Yes","No"),IF(E256="Male","No"))</f>
        <v>No</v>
      </c>
      <c r="N256" t="str">
        <f>IF(H256=1,"Product Specific",IF(H256&gt;5,"Impulsive","List"))</f>
        <v>List</v>
      </c>
    </row>
    <row r="257" spans="1:14" x14ac:dyDescent="0.3">
      <c r="A257" t="s">
        <v>767</v>
      </c>
      <c r="B257" t="s">
        <v>19</v>
      </c>
      <c r="C257" t="s">
        <v>20</v>
      </c>
      <c r="D257" t="s">
        <v>21</v>
      </c>
      <c r="E257" t="s">
        <v>25</v>
      </c>
      <c r="F257" t="s">
        <v>22</v>
      </c>
      <c r="G257" s="14">
        <v>58.76</v>
      </c>
      <c r="H257">
        <v>10</v>
      </c>
      <c r="I257" s="14">
        <f t="shared" si="3"/>
        <v>587.6</v>
      </c>
      <c r="J257" s="1">
        <v>43927</v>
      </c>
      <c r="K257" s="2">
        <v>0.60138888888888886</v>
      </c>
      <c r="L257" t="s">
        <v>17</v>
      </c>
      <c r="M257" t="str">
        <f>IF(E257="Female",IF(F257="Health and beauty","Yes","No"),IF(E257="Male","No"))</f>
        <v>No</v>
      </c>
      <c r="N257" t="str">
        <f>IF(H257=1,"Product Specific",IF(H257&gt;5,"Impulsive","List"))</f>
        <v>Impulsive</v>
      </c>
    </row>
    <row r="258" spans="1:14" x14ac:dyDescent="0.3">
      <c r="A258" t="s">
        <v>826</v>
      </c>
      <c r="B258" t="s">
        <v>19</v>
      </c>
      <c r="C258" t="s">
        <v>20</v>
      </c>
      <c r="D258" t="s">
        <v>14</v>
      </c>
      <c r="E258" t="s">
        <v>15</v>
      </c>
      <c r="F258" t="s">
        <v>26</v>
      </c>
      <c r="G258" s="14">
        <v>60.87</v>
      </c>
      <c r="H258">
        <v>1</v>
      </c>
      <c r="I258" s="14">
        <f t="shared" si="3"/>
        <v>60.87</v>
      </c>
      <c r="J258" s="1">
        <v>43927</v>
      </c>
      <c r="K258" s="2">
        <v>0.55833333333333335</v>
      </c>
      <c r="L258" t="s">
        <v>23</v>
      </c>
      <c r="M258" t="str">
        <f>IF(E258="Female",IF(F258="Health and beauty","Yes","No"),IF(E258="Male","No"))</f>
        <v>No</v>
      </c>
      <c r="N258" t="str">
        <f>IF(H258=1,"Product Specific",IF(H258&gt;5,"Impulsive","List"))</f>
        <v>Product Specific</v>
      </c>
    </row>
    <row r="259" spans="1:14" x14ac:dyDescent="0.3">
      <c r="A259" t="s">
        <v>905</v>
      </c>
      <c r="B259" t="s">
        <v>19</v>
      </c>
      <c r="C259" t="s">
        <v>20</v>
      </c>
      <c r="D259" t="s">
        <v>21</v>
      </c>
      <c r="E259" t="s">
        <v>25</v>
      </c>
      <c r="F259" t="s">
        <v>26</v>
      </c>
      <c r="G259" s="14">
        <v>65.260000000000005</v>
      </c>
      <c r="H259">
        <v>8</v>
      </c>
      <c r="I259" s="14">
        <f t="shared" ref="I259:I322" si="4">G259*H259</f>
        <v>522.08000000000004</v>
      </c>
      <c r="J259" s="1">
        <v>43927</v>
      </c>
      <c r="K259" s="2">
        <v>0.58611111111111114</v>
      </c>
      <c r="L259" t="s">
        <v>17</v>
      </c>
      <c r="M259" t="str">
        <f>IF(E259="Female",IF(F259="Health and beauty","Yes","No"),IF(E259="Male","No"))</f>
        <v>No</v>
      </c>
      <c r="N259" t="str">
        <f>IF(H259=1,"Product Specific",IF(H259&gt;5,"Impulsive","List"))</f>
        <v>Impulsive</v>
      </c>
    </row>
    <row r="260" spans="1:14" x14ac:dyDescent="0.3">
      <c r="A260" t="s">
        <v>310</v>
      </c>
      <c r="B260" t="s">
        <v>12</v>
      </c>
      <c r="C260" t="s">
        <v>13</v>
      </c>
      <c r="D260" t="s">
        <v>21</v>
      </c>
      <c r="E260" t="s">
        <v>15</v>
      </c>
      <c r="F260" t="s">
        <v>26</v>
      </c>
      <c r="G260" s="14">
        <v>69.959999999999994</v>
      </c>
      <c r="H260">
        <v>8</v>
      </c>
      <c r="I260" s="14">
        <f t="shared" si="4"/>
        <v>559.67999999999995</v>
      </c>
      <c r="J260" s="1">
        <v>43928</v>
      </c>
      <c r="K260" s="2">
        <v>0.7090277777777777</v>
      </c>
      <c r="L260" t="s">
        <v>27</v>
      </c>
      <c r="M260" t="str">
        <f>IF(E260="Female",IF(F260="Health and beauty","Yes","No"),IF(E260="Male","No"))</f>
        <v>No</v>
      </c>
      <c r="N260" t="str">
        <f>IF(H260=1,"Product Specific",IF(H260&gt;5,"Impulsive","List"))</f>
        <v>Impulsive</v>
      </c>
    </row>
    <row r="261" spans="1:14" x14ac:dyDescent="0.3">
      <c r="A261" t="s">
        <v>34</v>
      </c>
      <c r="B261" t="s">
        <v>12</v>
      </c>
      <c r="C261" t="s">
        <v>13</v>
      </c>
      <c r="D261" t="s">
        <v>14</v>
      </c>
      <c r="E261" t="s">
        <v>15</v>
      </c>
      <c r="F261" t="s">
        <v>16</v>
      </c>
      <c r="G261" s="14">
        <v>36.26</v>
      </c>
      <c r="H261">
        <v>2</v>
      </c>
      <c r="I261" s="14">
        <f t="shared" si="4"/>
        <v>72.52</v>
      </c>
      <c r="J261" s="1">
        <v>43929</v>
      </c>
      <c r="K261" s="2">
        <v>0.71875</v>
      </c>
      <c r="L261" t="s">
        <v>27</v>
      </c>
      <c r="M261" t="str">
        <f>IF(E261="Female",IF(F261="Health and beauty","Yes","No"),IF(E261="Male","No"))</f>
        <v>Yes</v>
      </c>
      <c r="N261" t="str">
        <f>IF(H261=1,"Product Specific",IF(H261&gt;5,"Impulsive","List"))</f>
        <v>List</v>
      </c>
    </row>
    <row r="262" spans="1:14" x14ac:dyDescent="0.3">
      <c r="A262" t="s">
        <v>686</v>
      </c>
      <c r="B262" t="s">
        <v>19</v>
      </c>
      <c r="C262" t="s">
        <v>20</v>
      </c>
      <c r="D262" t="s">
        <v>21</v>
      </c>
      <c r="E262" t="s">
        <v>15</v>
      </c>
      <c r="F262" t="s">
        <v>22</v>
      </c>
      <c r="G262" s="14">
        <v>99.69</v>
      </c>
      <c r="H262">
        <v>1</v>
      </c>
      <c r="I262" s="14">
        <f t="shared" si="4"/>
        <v>99.69</v>
      </c>
      <c r="J262" s="1">
        <v>43929</v>
      </c>
      <c r="K262" s="2">
        <v>0.43263888888888885</v>
      </c>
      <c r="L262" t="s">
        <v>27</v>
      </c>
      <c r="M262" t="str">
        <f>IF(E262="Female",IF(F262="Health and beauty","Yes","No"),IF(E262="Male","No"))</f>
        <v>No</v>
      </c>
      <c r="N262" t="str">
        <f>IF(H262=1,"Product Specific",IF(H262&gt;5,"Impulsive","List"))</f>
        <v>Product Specific</v>
      </c>
    </row>
    <row r="263" spans="1:14" x14ac:dyDescent="0.3">
      <c r="A263" t="s">
        <v>965</v>
      </c>
      <c r="B263" t="s">
        <v>19</v>
      </c>
      <c r="C263" t="s">
        <v>20</v>
      </c>
      <c r="D263" t="s">
        <v>14</v>
      </c>
      <c r="E263" t="s">
        <v>25</v>
      </c>
      <c r="F263" t="s">
        <v>26</v>
      </c>
      <c r="G263" s="14">
        <v>85.72</v>
      </c>
      <c r="H263">
        <v>3</v>
      </c>
      <c r="I263" s="14">
        <f t="shared" si="4"/>
        <v>257.15999999999997</v>
      </c>
      <c r="J263" s="1">
        <v>43929</v>
      </c>
      <c r="K263" s="2">
        <v>0.87430555555555556</v>
      </c>
      <c r="L263" t="s">
        <v>17</v>
      </c>
      <c r="M263" t="str">
        <f>IF(E263="Female",IF(F263="Health and beauty","Yes","No"),IF(E263="Male","No"))</f>
        <v>No</v>
      </c>
      <c r="N263" t="str">
        <f>IF(H263=1,"Product Specific",IF(H263&gt;5,"Impulsive","List"))</f>
        <v>List</v>
      </c>
    </row>
    <row r="264" spans="1:14" x14ac:dyDescent="0.3">
      <c r="A264" t="s">
        <v>623</v>
      </c>
      <c r="B264" t="s">
        <v>12</v>
      </c>
      <c r="C264" t="s">
        <v>13</v>
      </c>
      <c r="D264" t="s">
        <v>14</v>
      </c>
      <c r="E264" t="s">
        <v>15</v>
      </c>
      <c r="F264" t="s">
        <v>30</v>
      </c>
      <c r="G264" s="14">
        <v>75.2</v>
      </c>
      <c r="H264">
        <v>3</v>
      </c>
      <c r="I264" s="14">
        <f t="shared" si="4"/>
        <v>225.60000000000002</v>
      </c>
      <c r="J264" s="1">
        <v>43930</v>
      </c>
      <c r="K264" s="2">
        <v>0.49374999999999997</v>
      </c>
      <c r="L264" t="s">
        <v>17</v>
      </c>
      <c r="M264" t="str">
        <f>IF(E264="Female",IF(F264="Health and beauty","Yes","No"),IF(E264="Male","No"))</f>
        <v>No</v>
      </c>
      <c r="N264" t="str">
        <f>IF(H264=1,"Product Specific",IF(H264&gt;5,"Impulsive","List"))</f>
        <v>List</v>
      </c>
    </row>
    <row r="265" spans="1:14" x14ac:dyDescent="0.3">
      <c r="A265" t="s">
        <v>128</v>
      </c>
      <c r="B265" t="s">
        <v>12</v>
      </c>
      <c r="C265" t="s">
        <v>13</v>
      </c>
      <c r="D265" t="s">
        <v>21</v>
      </c>
      <c r="E265" t="s">
        <v>25</v>
      </c>
      <c r="F265" t="s">
        <v>38</v>
      </c>
      <c r="G265" s="14">
        <v>52.75</v>
      </c>
      <c r="H265">
        <v>3</v>
      </c>
      <c r="I265" s="14">
        <f t="shared" si="4"/>
        <v>158.25</v>
      </c>
      <c r="J265" s="1">
        <v>43931</v>
      </c>
      <c r="K265" s="2">
        <v>0.42777777777777781</v>
      </c>
      <c r="L265" t="s">
        <v>17</v>
      </c>
      <c r="M265" t="str">
        <f>IF(E265="Female",IF(F265="Health and beauty","Yes","No"),IF(E265="Male","No"))</f>
        <v>No</v>
      </c>
      <c r="N265" t="str">
        <f>IF(H265=1,"Product Specific",IF(H265&gt;5,"Impulsive","List"))</f>
        <v>List</v>
      </c>
    </row>
    <row r="266" spans="1:14" x14ac:dyDescent="0.3">
      <c r="A266" t="s">
        <v>1006</v>
      </c>
      <c r="B266" t="s">
        <v>12</v>
      </c>
      <c r="C266" t="s">
        <v>13</v>
      </c>
      <c r="D266" t="s">
        <v>21</v>
      </c>
      <c r="E266" t="s">
        <v>15</v>
      </c>
      <c r="F266" t="s">
        <v>38</v>
      </c>
      <c r="G266" s="14">
        <v>74.66</v>
      </c>
      <c r="H266">
        <v>4</v>
      </c>
      <c r="I266" s="14">
        <f t="shared" si="4"/>
        <v>298.64</v>
      </c>
      <c r="J266" s="1">
        <v>43931</v>
      </c>
      <c r="K266" s="2">
        <v>0.44375000000000003</v>
      </c>
      <c r="L266" t="s">
        <v>23</v>
      </c>
      <c r="M266" t="str">
        <f>IF(E266="Female",IF(F266="Health and beauty","Yes","No"),IF(E266="Male","No"))</f>
        <v>No</v>
      </c>
      <c r="N266" t="str">
        <f>IF(H266=1,"Product Specific",IF(H266&gt;5,"Impulsive","List"))</f>
        <v>List</v>
      </c>
    </row>
    <row r="267" spans="1:14" x14ac:dyDescent="0.3">
      <c r="A267" t="s">
        <v>324</v>
      </c>
      <c r="B267" t="s">
        <v>36</v>
      </c>
      <c r="C267" t="s">
        <v>37</v>
      </c>
      <c r="D267" t="s">
        <v>21</v>
      </c>
      <c r="E267" t="s">
        <v>25</v>
      </c>
      <c r="F267" t="s">
        <v>16</v>
      </c>
      <c r="G267" s="14">
        <v>18.11</v>
      </c>
      <c r="H267">
        <v>10</v>
      </c>
      <c r="I267" s="14">
        <f t="shared" si="4"/>
        <v>181.1</v>
      </c>
      <c r="J267" s="1">
        <v>43932</v>
      </c>
      <c r="K267" s="2">
        <v>0.49027777777777781</v>
      </c>
      <c r="L267" t="s">
        <v>17</v>
      </c>
      <c r="M267" t="str">
        <f>IF(E267="Female",IF(F267="Health and beauty","Yes","No"),IF(E267="Male","No"))</f>
        <v>No</v>
      </c>
      <c r="N267" t="str">
        <f>IF(H267=1,"Product Specific",IF(H267&gt;5,"Impulsive","List"))</f>
        <v>Impulsive</v>
      </c>
    </row>
    <row r="268" spans="1:14" x14ac:dyDescent="0.3">
      <c r="A268" t="s">
        <v>156</v>
      </c>
      <c r="B268" t="s">
        <v>12</v>
      </c>
      <c r="C268" t="s">
        <v>13</v>
      </c>
      <c r="D268" t="s">
        <v>21</v>
      </c>
      <c r="E268" t="s">
        <v>15</v>
      </c>
      <c r="F268" t="s">
        <v>30</v>
      </c>
      <c r="G268" s="14">
        <v>32.25</v>
      </c>
      <c r="H268">
        <v>5</v>
      </c>
      <c r="I268" s="14">
        <f t="shared" si="4"/>
        <v>161.25</v>
      </c>
      <c r="J268" s="1">
        <v>43933</v>
      </c>
      <c r="K268" s="2">
        <v>0.55972222222222223</v>
      </c>
      <c r="L268" t="s">
        <v>23</v>
      </c>
      <c r="M268" t="str">
        <f>IF(E268="Female",IF(F268="Health and beauty","Yes","No"),IF(E268="Male","No"))</f>
        <v>No</v>
      </c>
      <c r="N268" t="str">
        <f>IF(H268=1,"Product Specific",IF(H268&gt;5,"Impulsive","List"))</f>
        <v>List</v>
      </c>
    </row>
    <row r="269" spans="1:14" x14ac:dyDescent="0.3">
      <c r="A269" t="s">
        <v>222</v>
      </c>
      <c r="B269" t="s">
        <v>19</v>
      </c>
      <c r="C269" t="s">
        <v>20</v>
      </c>
      <c r="D269" t="s">
        <v>21</v>
      </c>
      <c r="E269" t="s">
        <v>15</v>
      </c>
      <c r="F269" t="s">
        <v>38</v>
      </c>
      <c r="G269" s="14">
        <v>87.8</v>
      </c>
      <c r="H269">
        <v>9</v>
      </c>
      <c r="I269" s="14">
        <f t="shared" si="4"/>
        <v>790.19999999999993</v>
      </c>
      <c r="J269" s="1">
        <v>43933</v>
      </c>
      <c r="K269" s="2">
        <v>0.79722222222222217</v>
      </c>
      <c r="L269" t="s">
        <v>23</v>
      </c>
      <c r="M269" t="str">
        <f>IF(E269="Female",IF(F269="Health and beauty","Yes","No"),IF(E269="Male","No"))</f>
        <v>No</v>
      </c>
      <c r="N269" t="str">
        <f>IF(H269=1,"Product Specific",IF(H269&gt;5,"Impulsive","List"))</f>
        <v>Impulsive</v>
      </c>
    </row>
    <row r="270" spans="1:14" x14ac:dyDescent="0.3">
      <c r="A270" t="s">
        <v>387</v>
      </c>
      <c r="B270" t="s">
        <v>19</v>
      </c>
      <c r="C270" t="s">
        <v>20</v>
      </c>
      <c r="D270" t="s">
        <v>21</v>
      </c>
      <c r="E270" t="s">
        <v>15</v>
      </c>
      <c r="F270" t="s">
        <v>30</v>
      </c>
      <c r="G270" s="14">
        <v>95.44</v>
      </c>
      <c r="H270">
        <v>10</v>
      </c>
      <c r="I270" s="14">
        <f t="shared" si="4"/>
        <v>954.4</v>
      </c>
      <c r="J270" s="1">
        <v>43933</v>
      </c>
      <c r="K270" s="2">
        <v>0.57291666666666663</v>
      </c>
      <c r="L270" t="s">
        <v>23</v>
      </c>
      <c r="M270" t="str">
        <f>IF(E270="Female",IF(F270="Health and beauty","Yes","No"),IF(E270="Male","No"))</f>
        <v>No</v>
      </c>
      <c r="N270" t="str">
        <f>IF(H270=1,"Product Specific",IF(H270&gt;5,"Impulsive","List"))</f>
        <v>Impulsive</v>
      </c>
    </row>
    <row r="271" spans="1:14" x14ac:dyDescent="0.3">
      <c r="A271" t="s">
        <v>245</v>
      </c>
      <c r="B271" t="s">
        <v>12</v>
      </c>
      <c r="C271" t="s">
        <v>13</v>
      </c>
      <c r="D271" t="s">
        <v>21</v>
      </c>
      <c r="E271" t="s">
        <v>25</v>
      </c>
      <c r="F271" t="s">
        <v>26</v>
      </c>
      <c r="G271" s="14">
        <v>18.28</v>
      </c>
      <c r="H271">
        <v>1</v>
      </c>
      <c r="I271" s="14">
        <f t="shared" si="4"/>
        <v>18.28</v>
      </c>
      <c r="J271" s="1">
        <v>43934</v>
      </c>
      <c r="K271" s="2">
        <v>0.62847222222222221</v>
      </c>
      <c r="L271" t="s">
        <v>27</v>
      </c>
      <c r="M271" t="str">
        <f>IF(E271="Female",IF(F271="Health and beauty","Yes","No"),IF(E271="Male","No"))</f>
        <v>No</v>
      </c>
      <c r="N271" t="str">
        <f>IF(H271=1,"Product Specific",IF(H271&gt;5,"Impulsive","List"))</f>
        <v>Product Specific</v>
      </c>
    </row>
    <row r="272" spans="1:14" x14ac:dyDescent="0.3">
      <c r="A272" t="s">
        <v>409</v>
      </c>
      <c r="B272" t="s">
        <v>36</v>
      </c>
      <c r="C272" t="s">
        <v>37</v>
      </c>
      <c r="D272" t="s">
        <v>21</v>
      </c>
      <c r="E272" t="s">
        <v>15</v>
      </c>
      <c r="F272" t="s">
        <v>22</v>
      </c>
      <c r="G272" s="14">
        <v>23.65</v>
      </c>
      <c r="H272">
        <v>4</v>
      </c>
      <c r="I272" s="14">
        <f t="shared" si="4"/>
        <v>94.6</v>
      </c>
      <c r="J272" s="1">
        <v>43934</v>
      </c>
      <c r="K272" s="2">
        <v>0.56388888888888888</v>
      </c>
      <c r="L272" t="s">
        <v>27</v>
      </c>
      <c r="M272" t="str">
        <f>IF(E272="Female",IF(F272="Health and beauty","Yes","No"),IF(E272="Male","No"))</f>
        <v>No</v>
      </c>
      <c r="N272" t="str">
        <f>IF(H272=1,"Product Specific",IF(H272&gt;5,"Impulsive","List"))</f>
        <v>List</v>
      </c>
    </row>
    <row r="273" spans="1:14" x14ac:dyDescent="0.3">
      <c r="A273" t="s">
        <v>615</v>
      </c>
      <c r="B273" t="s">
        <v>12</v>
      </c>
      <c r="C273" t="s">
        <v>13</v>
      </c>
      <c r="D273" t="s">
        <v>21</v>
      </c>
      <c r="E273" t="s">
        <v>25</v>
      </c>
      <c r="F273" t="s">
        <v>16</v>
      </c>
      <c r="G273" s="14">
        <v>51.71</v>
      </c>
      <c r="H273">
        <v>4</v>
      </c>
      <c r="I273" s="14">
        <f t="shared" si="4"/>
        <v>206.84</v>
      </c>
      <c r="J273" s="1">
        <v>43934</v>
      </c>
      <c r="K273" s="2">
        <v>0.57847222222222217</v>
      </c>
      <c r="L273" t="s">
        <v>27</v>
      </c>
      <c r="M273" t="str">
        <f>IF(E273="Female",IF(F273="Health and beauty","Yes","No"),IF(E273="Male","No"))</f>
        <v>No</v>
      </c>
      <c r="N273" t="str">
        <f>IF(H273=1,"Product Specific",IF(H273&gt;5,"Impulsive","List"))</f>
        <v>List</v>
      </c>
    </row>
    <row r="274" spans="1:14" x14ac:dyDescent="0.3">
      <c r="A274" t="s">
        <v>833</v>
      </c>
      <c r="B274" t="s">
        <v>12</v>
      </c>
      <c r="C274" t="s">
        <v>13</v>
      </c>
      <c r="D274" t="s">
        <v>14</v>
      </c>
      <c r="E274" t="s">
        <v>15</v>
      </c>
      <c r="F274" t="s">
        <v>40</v>
      </c>
      <c r="G274" s="14">
        <v>48.96</v>
      </c>
      <c r="H274">
        <v>9</v>
      </c>
      <c r="I274" s="14">
        <f t="shared" si="4"/>
        <v>440.64</v>
      </c>
      <c r="J274" s="1">
        <v>43934</v>
      </c>
      <c r="K274" s="2">
        <v>0.4770833333333333</v>
      </c>
      <c r="L274" t="s">
        <v>23</v>
      </c>
      <c r="M274" t="str">
        <f>IF(E274="Female",IF(F274="Health and beauty","Yes","No"),IF(E274="Male","No"))</f>
        <v>No</v>
      </c>
      <c r="N274" t="str">
        <f>IF(H274=1,"Product Specific",IF(H274&gt;5,"Impulsive","List"))</f>
        <v>Impulsive</v>
      </c>
    </row>
    <row r="275" spans="1:14" x14ac:dyDescent="0.3">
      <c r="A275" t="s">
        <v>447</v>
      </c>
      <c r="B275" t="s">
        <v>19</v>
      </c>
      <c r="C275" t="s">
        <v>20</v>
      </c>
      <c r="D275" t="s">
        <v>14</v>
      </c>
      <c r="E275" t="s">
        <v>15</v>
      </c>
      <c r="F275" t="s">
        <v>16</v>
      </c>
      <c r="G275" s="14">
        <v>81.510000000000005</v>
      </c>
      <c r="H275">
        <v>1</v>
      </c>
      <c r="I275" s="14">
        <f t="shared" si="4"/>
        <v>81.510000000000005</v>
      </c>
      <c r="J275" s="1">
        <v>43935</v>
      </c>
      <c r="K275" s="2">
        <v>0.45624999999999999</v>
      </c>
      <c r="L275" t="s">
        <v>17</v>
      </c>
      <c r="M275" t="str">
        <f>IF(E275="Female",IF(F275="Health and beauty","Yes","No"),IF(E275="Male","No"))</f>
        <v>Yes</v>
      </c>
      <c r="N275" t="str">
        <f>IF(H275=1,"Product Specific",IF(H275&gt;5,"Impulsive","List"))</f>
        <v>Product Specific</v>
      </c>
    </row>
    <row r="276" spans="1:14" x14ac:dyDescent="0.3">
      <c r="A276" t="s">
        <v>804</v>
      </c>
      <c r="B276" t="s">
        <v>19</v>
      </c>
      <c r="C276" t="s">
        <v>20</v>
      </c>
      <c r="D276" t="s">
        <v>14</v>
      </c>
      <c r="E276" t="s">
        <v>25</v>
      </c>
      <c r="F276" t="s">
        <v>38</v>
      </c>
      <c r="G276" s="14">
        <v>65.650000000000006</v>
      </c>
      <c r="H276">
        <v>2</v>
      </c>
      <c r="I276" s="14">
        <f t="shared" si="4"/>
        <v>131.30000000000001</v>
      </c>
      <c r="J276" s="1">
        <v>43935</v>
      </c>
      <c r="K276" s="2">
        <v>0.69861111111111107</v>
      </c>
      <c r="L276" t="s">
        <v>23</v>
      </c>
      <c r="M276" t="str">
        <f>IF(E276="Female",IF(F276="Health and beauty","Yes","No"),IF(E276="Male","No"))</f>
        <v>No</v>
      </c>
      <c r="N276" t="str">
        <f>IF(H276=1,"Product Specific",IF(H276&gt;5,"Impulsive","List"))</f>
        <v>List</v>
      </c>
    </row>
    <row r="277" spans="1:14" x14ac:dyDescent="0.3">
      <c r="A277" t="s">
        <v>121</v>
      </c>
      <c r="B277" t="s">
        <v>19</v>
      </c>
      <c r="C277" t="s">
        <v>20</v>
      </c>
      <c r="D277" t="s">
        <v>21</v>
      </c>
      <c r="E277" t="s">
        <v>15</v>
      </c>
      <c r="F277" t="s">
        <v>30</v>
      </c>
      <c r="G277" s="14">
        <v>44.86</v>
      </c>
      <c r="H277">
        <v>10</v>
      </c>
      <c r="I277" s="14">
        <f t="shared" si="4"/>
        <v>448.6</v>
      </c>
      <c r="J277" s="1">
        <v>43937</v>
      </c>
      <c r="K277" s="2">
        <v>0.82916666666666661</v>
      </c>
      <c r="L277" t="s">
        <v>17</v>
      </c>
      <c r="M277" t="str">
        <f>IF(E277="Female",IF(F277="Health and beauty","Yes","No"),IF(E277="Male","No"))</f>
        <v>No</v>
      </c>
      <c r="N277" t="str">
        <f>IF(H277=1,"Product Specific",IF(H277&gt;5,"Impulsive","List"))</f>
        <v>Impulsive</v>
      </c>
    </row>
    <row r="278" spans="1:14" x14ac:dyDescent="0.3">
      <c r="A278" t="s">
        <v>629</v>
      </c>
      <c r="B278" t="s">
        <v>12</v>
      </c>
      <c r="C278" t="s">
        <v>13</v>
      </c>
      <c r="D278" t="s">
        <v>14</v>
      </c>
      <c r="E278" t="s">
        <v>15</v>
      </c>
      <c r="F278" t="s">
        <v>26</v>
      </c>
      <c r="G278" s="14">
        <v>70.319999999999993</v>
      </c>
      <c r="H278">
        <v>2</v>
      </c>
      <c r="I278" s="14">
        <f t="shared" si="4"/>
        <v>140.63999999999999</v>
      </c>
      <c r="J278" s="1">
        <v>43937</v>
      </c>
      <c r="K278" s="2">
        <v>0.59861111111111109</v>
      </c>
      <c r="L278" t="s">
        <v>17</v>
      </c>
      <c r="M278" t="str">
        <f>IF(E278="Female",IF(F278="Health and beauty","Yes","No"),IF(E278="Male","No"))</f>
        <v>No</v>
      </c>
      <c r="N278" t="str">
        <f>IF(H278=1,"Product Specific",IF(H278&gt;5,"Impulsive","List"))</f>
        <v>List</v>
      </c>
    </row>
    <row r="279" spans="1:14" x14ac:dyDescent="0.3">
      <c r="A279" t="s">
        <v>446</v>
      </c>
      <c r="B279" t="s">
        <v>19</v>
      </c>
      <c r="C279" t="s">
        <v>20</v>
      </c>
      <c r="D279" t="s">
        <v>21</v>
      </c>
      <c r="E279" t="s">
        <v>15</v>
      </c>
      <c r="F279" t="s">
        <v>26</v>
      </c>
      <c r="G279" s="14">
        <v>45.38</v>
      </c>
      <c r="H279">
        <v>4</v>
      </c>
      <c r="I279" s="14">
        <f t="shared" si="4"/>
        <v>181.52</v>
      </c>
      <c r="J279" s="1">
        <v>43938</v>
      </c>
      <c r="K279" s="2">
        <v>0.57500000000000007</v>
      </c>
      <c r="L279" t="s">
        <v>27</v>
      </c>
      <c r="M279" t="str">
        <f>IF(E279="Female",IF(F279="Health and beauty","Yes","No"),IF(E279="Male","No"))</f>
        <v>No</v>
      </c>
      <c r="N279" t="str">
        <f>IF(H279=1,"Product Specific",IF(H279&gt;5,"Impulsive","List"))</f>
        <v>List</v>
      </c>
    </row>
    <row r="280" spans="1:14" x14ac:dyDescent="0.3">
      <c r="A280" t="s">
        <v>583</v>
      </c>
      <c r="B280" t="s">
        <v>19</v>
      </c>
      <c r="C280" t="s">
        <v>20</v>
      </c>
      <c r="D280" t="s">
        <v>21</v>
      </c>
      <c r="E280" t="s">
        <v>25</v>
      </c>
      <c r="F280" t="s">
        <v>22</v>
      </c>
      <c r="G280" s="14">
        <v>22.21</v>
      </c>
      <c r="H280">
        <v>6</v>
      </c>
      <c r="I280" s="14">
        <f t="shared" si="4"/>
        <v>133.26</v>
      </c>
      <c r="J280" s="1">
        <v>43938</v>
      </c>
      <c r="K280" s="2">
        <v>0.43263888888888885</v>
      </c>
      <c r="L280" t="s">
        <v>27</v>
      </c>
      <c r="M280" t="str">
        <f>IF(E280="Female",IF(F280="Health and beauty","Yes","No"),IF(E280="Male","No"))</f>
        <v>No</v>
      </c>
      <c r="N280" t="str">
        <f>IF(H280=1,"Product Specific",IF(H280&gt;5,"Impulsive","List"))</f>
        <v>Impulsive</v>
      </c>
    </row>
    <row r="281" spans="1:14" x14ac:dyDescent="0.3">
      <c r="A281" t="s">
        <v>994</v>
      </c>
      <c r="B281" t="s">
        <v>36</v>
      </c>
      <c r="C281" t="s">
        <v>37</v>
      </c>
      <c r="D281" t="s">
        <v>21</v>
      </c>
      <c r="E281" t="s">
        <v>25</v>
      </c>
      <c r="F281" t="s">
        <v>38</v>
      </c>
      <c r="G281" s="14">
        <v>33.33</v>
      </c>
      <c r="H281">
        <v>2</v>
      </c>
      <c r="I281" s="14">
        <f t="shared" si="4"/>
        <v>66.66</v>
      </c>
      <c r="J281" s="1">
        <v>43938</v>
      </c>
      <c r="K281" s="2">
        <v>0.6118055555555556</v>
      </c>
      <c r="L281" t="s">
        <v>27</v>
      </c>
      <c r="M281" t="str">
        <f>IF(E281="Female",IF(F281="Health and beauty","Yes","No"),IF(E281="Male","No"))</f>
        <v>No</v>
      </c>
      <c r="N281" t="str">
        <f>IF(H281=1,"Product Specific",IF(H281&gt;5,"Impulsive","List"))</f>
        <v>List</v>
      </c>
    </row>
    <row r="282" spans="1:14" x14ac:dyDescent="0.3">
      <c r="A282" t="s">
        <v>620</v>
      </c>
      <c r="B282" t="s">
        <v>19</v>
      </c>
      <c r="C282" t="s">
        <v>20</v>
      </c>
      <c r="D282" t="s">
        <v>14</v>
      </c>
      <c r="E282" t="s">
        <v>25</v>
      </c>
      <c r="F282" t="s">
        <v>16</v>
      </c>
      <c r="G282" s="14">
        <v>46.53</v>
      </c>
      <c r="H282">
        <v>6</v>
      </c>
      <c r="I282" s="14">
        <f t="shared" si="4"/>
        <v>279.18</v>
      </c>
      <c r="J282" s="1">
        <v>43939</v>
      </c>
      <c r="K282" s="2">
        <v>0.45416666666666666</v>
      </c>
      <c r="L282" t="s">
        <v>27</v>
      </c>
      <c r="M282" t="str">
        <f>IF(E282="Female",IF(F282="Health and beauty","Yes","No"),IF(E282="Male","No"))</f>
        <v>No</v>
      </c>
      <c r="N282" t="str">
        <f>IF(H282=1,"Product Specific",IF(H282&gt;5,"Impulsive","List"))</f>
        <v>Impulsive</v>
      </c>
    </row>
    <row r="283" spans="1:14" x14ac:dyDescent="0.3">
      <c r="A283" t="s">
        <v>421</v>
      </c>
      <c r="B283" t="s">
        <v>36</v>
      </c>
      <c r="C283" t="s">
        <v>37</v>
      </c>
      <c r="D283" t="s">
        <v>21</v>
      </c>
      <c r="E283" t="s">
        <v>15</v>
      </c>
      <c r="F283" t="s">
        <v>40</v>
      </c>
      <c r="G283" s="14">
        <v>37.950000000000003</v>
      </c>
      <c r="H283">
        <v>10</v>
      </c>
      <c r="I283" s="14">
        <f t="shared" si="4"/>
        <v>379.5</v>
      </c>
      <c r="J283" s="1">
        <v>43940</v>
      </c>
      <c r="K283" s="2">
        <v>0.61875000000000002</v>
      </c>
      <c r="L283" t="s">
        <v>23</v>
      </c>
      <c r="M283" t="str">
        <f>IF(E283="Female",IF(F283="Health and beauty","Yes","No"),IF(E283="Male","No"))</f>
        <v>No</v>
      </c>
      <c r="N283" t="str">
        <f>IF(H283=1,"Product Specific",IF(H283&gt;5,"Impulsive","List"))</f>
        <v>Impulsive</v>
      </c>
    </row>
    <row r="284" spans="1:14" x14ac:dyDescent="0.3">
      <c r="A284" t="s">
        <v>578</v>
      </c>
      <c r="B284" t="s">
        <v>36</v>
      </c>
      <c r="C284" t="s">
        <v>37</v>
      </c>
      <c r="D284" t="s">
        <v>21</v>
      </c>
      <c r="E284" t="s">
        <v>15</v>
      </c>
      <c r="F284" t="s">
        <v>30</v>
      </c>
      <c r="G284" s="14">
        <v>51.54</v>
      </c>
      <c r="H284">
        <v>5</v>
      </c>
      <c r="I284" s="14">
        <f t="shared" si="4"/>
        <v>257.7</v>
      </c>
      <c r="J284" s="1">
        <v>43940</v>
      </c>
      <c r="K284" s="2">
        <v>0.73958333333333337</v>
      </c>
      <c r="L284" t="s">
        <v>23</v>
      </c>
      <c r="M284" t="str">
        <f>IF(E284="Female",IF(F284="Health and beauty","Yes","No"),IF(E284="Male","No"))</f>
        <v>No</v>
      </c>
      <c r="N284" t="str">
        <f>IF(H284=1,"Product Specific",IF(H284&gt;5,"Impulsive","List"))</f>
        <v>List</v>
      </c>
    </row>
    <row r="285" spans="1:14" x14ac:dyDescent="0.3">
      <c r="A285" t="s">
        <v>772</v>
      </c>
      <c r="B285" t="s">
        <v>12</v>
      </c>
      <c r="C285" t="s">
        <v>13</v>
      </c>
      <c r="D285" t="s">
        <v>14</v>
      </c>
      <c r="E285" t="s">
        <v>15</v>
      </c>
      <c r="F285" t="s">
        <v>30</v>
      </c>
      <c r="G285" s="14">
        <v>71.63</v>
      </c>
      <c r="H285">
        <v>2</v>
      </c>
      <c r="I285" s="14">
        <f t="shared" si="4"/>
        <v>143.26</v>
      </c>
      <c r="J285" s="1">
        <v>43940</v>
      </c>
      <c r="K285" s="2">
        <v>0.60625000000000007</v>
      </c>
      <c r="L285" t="s">
        <v>17</v>
      </c>
      <c r="M285" t="str">
        <f>IF(E285="Female",IF(F285="Health and beauty","Yes","No"),IF(E285="Male","No"))</f>
        <v>No</v>
      </c>
      <c r="N285" t="str">
        <f>IF(H285=1,"Product Specific",IF(H285&gt;5,"Impulsive","List"))</f>
        <v>List</v>
      </c>
    </row>
    <row r="286" spans="1:14" x14ac:dyDescent="0.3">
      <c r="A286" t="s">
        <v>35</v>
      </c>
      <c r="B286" t="s">
        <v>36</v>
      </c>
      <c r="C286" t="s">
        <v>37</v>
      </c>
      <c r="D286" t="s">
        <v>14</v>
      </c>
      <c r="E286" t="s">
        <v>15</v>
      </c>
      <c r="F286" t="s">
        <v>38</v>
      </c>
      <c r="G286" s="14">
        <v>54.84</v>
      </c>
      <c r="H286">
        <v>3</v>
      </c>
      <c r="I286" s="14">
        <f t="shared" si="4"/>
        <v>164.52</v>
      </c>
      <c r="J286" s="1">
        <v>43941</v>
      </c>
      <c r="K286" s="2">
        <v>0.56041666666666667</v>
      </c>
      <c r="L286" t="s">
        <v>27</v>
      </c>
      <c r="M286" t="str">
        <f>IF(E286="Female",IF(F286="Health and beauty","Yes","No"),IF(E286="Male","No"))</f>
        <v>No</v>
      </c>
      <c r="N286" t="str">
        <f>IF(H286=1,"Product Specific",IF(H286&gt;5,"Impulsive","List"))</f>
        <v>List</v>
      </c>
    </row>
    <row r="287" spans="1:14" x14ac:dyDescent="0.3">
      <c r="A287" t="s">
        <v>254</v>
      </c>
      <c r="B287" t="s">
        <v>12</v>
      </c>
      <c r="C287" t="s">
        <v>13</v>
      </c>
      <c r="D287" t="s">
        <v>21</v>
      </c>
      <c r="E287" t="s">
        <v>25</v>
      </c>
      <c r="F287" t="s">
        <v>38</v>
      </c>
      <c r="G287" s="14">
        <v>43.25</v>
      </c>
      <c r="H287">
        <v>2</v>
      </c>
      <c r="I287" s="14">
        <f t="shared" si="4"/>
        <v>86.5</v>
      </c>
      <c r="J287" s="1">
        <v>43941</v>
      </c>
      <c r="K287" s="2">
        <v>0.66388888888888886</v>
      </c>
      <c r="L287" t="s">
        <v>23</v>
      </c>
      <c r="M287" t="str">
        <f>IF(E287="Female",IF(F287="Health and beauty","Yes","No"),IF(E287="Male","No"))</f>
        <v>No</v>
      </c>
      <c r="N287" t="str">
        <f>IF(H287=1,"Product Specific",IF(H287&gt;5,"Impulsive","List"))</f>
        <v>List</v>
      </c>
    </row>
    <row r="288" spans="1:14" x14ac:dyDescent="0.3">
      <c r="A288" t="s">
        <v>509</v>
      </c>
      <c r="B288" t="s">
        <v>12</v>
      </c>
      <c r="C288" t="s">
        <v>13</v>
      </c>
      <c r="D288" t="s">
        <v>21</v>
      </c>
      <c r="E288" t="s">
        <v>25</v>
      </c>
      <c r="F288" t="s">
        <v>22</v>
      </c>
      <c r="G288" s="14">
        <v>38.6</v>
      </c>
      <c r="H288">
        <v>1</v>
      </c>
      <c r="I288" s="14">
        <f t="shared" si="4"/>
        <v>38.6</v>
      </c>
      <c r="J288" s="1">
        <v>43941</v>
      </c>
      <c r="K288" s="2">
        <v>0.47638888888888892</v>
      </c>
      <c r="L288" t="s">
        <v>17</v>
      </c>
      <c r="M288" t="str">
        <f>IF(E288="Female",IF(F288="Health and beauty","Yes","No"),IF(E288="Male","No"))</f>
        <v>No</v>
      </c>
      <c r="N288" t="str">
        <f>IF(H288=1,"Product Specific",IF(H288&gt;5,"Impulsive","List"))</f>
        <v>Product Specific</v>
      </c>
    </row>
    <row r="289" spans="1:14" x14ac:dyDescent="0.3">
      <c r="A289" t="s">
        <v>345</v>
      </c>
      <c r="B289" t="s">
        <v>19</v>
      </c>
      <c r="C289" t="s">
        <v>20</v>
      </c>
      <c r="D289" t="s">
        <v>14</v>
      </c>
      <c r="E289" t="s">
        <v>25</v>
      </c>
      <c r="F289" t="s">
        <v>38</v>
      </c>
      <c r="G289" s="14">
        <v>99.37</v>
      </c>
      <c r="H289">
        <v>2</v>
      </c>
      <c r="I289" s="14">
        <f t="shared" si="4"/>
        <v>198.74</v>
      </c>
      <c r="J289" s="1">
        <v>43942</v>
      </c>
      <c r="K289" s="2">
        <v>0.7284722222222223</v>
      </c>
      <c r="L289" t="s">
        <v>23</v>
      </c>
      <c r="M289" t="str">
        <f>IF(E289="Female",IF(F289="Health and beauty","Yes","No"),IF(E289="Male","No"))</f>
        <v>No</v>
      </c>
      <c r="N289" t="str">
        <f>IF(H289=1,"Product Specific",IF(H289&gt;5,"Impulsive","List"))</f>
        <v>List</v>
      </c>
    </row>
    <row r="290" spans="1:14" x14ac:dyDescent="0.3">
      <c r="A290" t="s">
        <v>370</v>
      </c>
      <c r="B290" t="s">
        <v>36</v>
      </c>
      <c r="C290" t="s">
        <v>37</v>
      </c>
      <c r="D290" t="s">
        <v>14</v>
      </c>
      <c r="E290" t="s">
        <v>25</v>
      </c>
      <c r="F290" t="s">
        <v>22</v>
      </c>
      <c r="G290" s="14">
        <v>48.09</v>
      </c>
      <c r="H290">
        <v>3</v>
      </c>
      <c r="I290" s="14">
        <f t="shared" si="4"/>
        <v>144.27000000000001</v>
      </c>
      <c r="J290" s="1">
        <v>43942</v>
      </c>
      <c r="K290" s="2">
        <v>0.76597222222222217</v>
      </c>
      <c r="L290" t="s">
        <v>27</v>
      </c>
      <c r="M290" t="str">
        <f>IF(E290="Female",IF(F290="Health and beauty","Yes","No"),IF(E290="Male","No"))</f>
        <v>No</v>
      </c>
      <c r="N290" t="str">
        <f>IF(H290=1,"Product Specific",IF(H290&gt;5,"Impulsive","List"))</f>
        <v>List</v>
      </c>
    </row>
    <row r="291" spans="1:14" x14ac:dyDescent="0.3">
      <c r="A291" t="s">
        <v>482</v>
      </c>
      <c r="B291" t="s">
        <v>12</v>
      </c>
      <c r="C291" t="s">
        <v>13</v>
      </c>
      <c r="D291" t="s">
        <v>21</v>
      </c>
      <c r="E291" t="s">
        <v>15</v>
      </c>
      <c r="F291" t="s">
        <v>38</v>
      </c>
      <c r="G291" s="14">
        <v>63.61</v>
      </c>
      <c r="H291">
        <v>5</v>
      </c>
      <c r="I291" s="14">
        <f t="shared" si="4"/>
        <v>318.05</v>
      </c>
      <c r="J291" s="1">
        <v>43942</v>
      </c>
      <c r="K291" s="2">
        <v>0.52986111111111112</v>
      </c>
      <c r="L291" t="s">
        <v>17</v>
      </c>
      <c r="M291" t="str">
        <f>IF(E291="Female",IF(F291="Health and beauty","Yes","No"),IF(E291="Male","No"))</f>
        <v>No</v>
      </c>
      <c r="N291" t="str">
        <f>IF(H291=1,"Product Specific",IF(H291&gt;5,"Impulsive","List"))</f>
        <v>List</v>
      </c>
    </row>
    <row r="292" spans="1:14" x14ac:dyDescent="0.3">
      <c r="A292" t="s">
        <v>526</v>
      </c>
      <c r="B292" t="s">
        <v>19</v>
      </c>
      <c r="C292" t="s">
        <v>20</v>
      </c>
      <c r="D292" t="s">
        <v>21</v>
      </c>
      <c r="E292" t="s">
        <v>15</v>
      </c>
      <c r="F292" t="s">
        <v>22</v>
      </c>
      <c r="G292" s="14">
        <v>63.22</v>
      </c>
      <c r="H292">
        <v>2</v>
      </c>
      <c r="I292" s="14">
        <f t="shared" si="4"/>
        <v>126.44</v>
      </c>
      <c r="J292" s="1">
        <v>43943</v>
      </c>
      <c r="K292" s="2">
        <v>0.66041666666666665</v>
      </c>
      <c r="L292" t="s">
        <v>23</v>
      </c>
      <c r="M292" t="str">
        <f>IF(E292="Female",IF(F292="Health and beauty","Yes","No"),IF(E292="Male","No"))</f>
        <v>No</v>
      </c>
      <c r="N292" t="str">
        <f>IF(H292=1,"Product Specific",IF(H292&gt;5,"Impulsive","List"))</f>
        <v>List</v>
      </c>
    </row>
    <row r="293" spans="1:14" x14ac:dyDescent="0.3">
      <c r="A293" t="s">
        <v>148</v>
      </c>
      <c r="B293" t="s">
        <v>12</v>
      </c>
      <c r="C293" t="s">
        <v>13</v>
      </c>
      <c r="D293" t="s">
        <v>21</v>
      </c>
      <c r="E293" t="s">
        <v>15</v>
      </c>
      <c r="F293" t="s">
        <v>38</v>
      </c>
      <c r="G293" s="14">
        <v>10.96</v>
      </c>
      <c r="H293">
        <v>10</v>
      </c>
      <c r="I293" s="14">
        <f t="shared" si="4"/>
        <v>109.60000000000001</v>
      </c>
      <c r="J293" s="1">
        <v>43944</v>
      </c>
      <c r="K293" s="2">
        <v>0.8666666666666667</v>
      </c>
      <c r="L293" t="s">
        <v>17</v>
      </c>
      <c r="M293" t="str">
        <f>IF(E293="Female",IF(F293="Health and beauty","Yes","No"),IF(E293="Male","No"))</f>
        <v>No</v>
      </c>
      <c r="N293" t="str">
        <f>IF(H293=1,"Product Specific",IF(H293&gt;5,"Impulsive","List"))</f>
        <v>Impulsive</v>
      </c>
    </row>
    <row r="294" spans="1:14" x14ac:dyDescent="0.3">
      <c r="A294" t="s">
        <v>348</v>
      </c>
      <c r="B294" t="s">
        <v>19</v>
      </c>
      <c r="C294" t="s">
        <v>20</v>
      </c>
      <c r="D294" t="s">
        <v>14</v>
      </c>
      <c r="E294" t="s">
        <v>15</v>
      </c>
      <c r="F294" t="s">
        <v>16</v>
      </c>
      <c r="G294" s="14">
        <v>29.67</v>
      </c>
      <c r="H294">
        <v>7</v>
      </c>
      <c r="I294" s="14">
        <f t="shared" si="4"/>
        <v>207.69</v>
      </c>
      <c r="J294" s="1">
        <v>43944</v>
      </c>
      <c r="K294" s="2">
        <v>0.79027777777777775</v>
      </c>
      <c r="L294" t="s">
        <v>27</v>
      </c>
      <c r="M294" t="str">
        <f>IF(E294="Female",IF(F294="Health and beauty","Yes","No"),IF(E294="Male","No"))</f>
        <v>Yes</v>
      </c>
      <c r="N294" t="str">
        <f>IF(H294=1,"Product Specific",IF(H294&gt;5,"Impulsive","List"))</f>
        <v>Impulsive</v>
      </c>
    </row>
    <row r="295" spans="1:14" x14ac:dyDescent="0.3">
      <c r="A295" t="s">
        <v>109</v>
      </c>
      <c r="B295" t="s">
        <v>19</v>
      </c>
      <c r="C295" t="s">
        <v>20</v>
      </c>
      <c r="D295" t="s">
        <v>21</v>
      </c>
      <c r="E295" t="s">
        <v>15</v>
      </c>
      <c r="F295" t="s">
        <v>16</v>
      </c>
      <c r="G295" s="14">
        <v>20.38</v>
      </c>
      <c r="H295">
        <v>5</v>
      </c>
      <c r="I295" s="14">
        <f t="shared" si="4"/>
        <v>101.89999999999999</v>
      </c>
      <c r="J295" s="1">
        <v>43947</v>
      </c>
      <c r="K295" s="2">
        <v>0.78888888888888886</v>
      </c>
      <c r="L295" t="s">
        <v>23</v>
      </c>
      <c r="M295" t="str">
        <f>IF(E295="Female",IF(F295="Health and beauty","Yes","No"),IF(E295="Male","No"))</f>
        <v>Yes</v>
      </c>
      <c r="N295" t="str">
        <f>IF(H295=1,"Product Specific",IF(H295&gt;5,"Impulsive","List"))</f>
        <v>List</v>
      </c>
    </row>
    <row r="296" spans="1:14" x14ac:dyDescent="0.3">
      <c r="A296" t="s">
        <v>311</v>
      </c>
      <c r="B296" t="s">
        <v>19</v>
      </c>
      <c r="C296" t="s">
        <v>20</v>
      </c>
      <c r="D296" t="s">
        <v>21</v>
      </c>
      <c r="E296" t="s">
        <v>25</v>
      </c>
      <c r="F296" t="s">
        <v>26</v>
      </c>
      <c r="G296" s="14">
        <v>37</v>
      </c>
      <c r="H296">
        <v>1</v>
      </c>
      <c r="I296" s="14">
        <f t="shared" si="4"/>
        <v>37</v>
      </c>
      <c r="J296" s="1">
        <v>43947</v>
      </c>
      <c r="K296" s="2">
        <v>0.56180555555555556</v>
      </c>
      <c r="L296" t="s">
        <v>27</v>
      </c>
      <c r="M296" t="str">
        <f>IF(E296="Female",IF(F296="Health and beauty","Yes","No"),IF(E296="Male","No"))</f>
        <v>No</v>
      </c>
      <c r="N296" t="str">
        <f>IF(H296=1,"Product Specific",IF(H296&gt;5,"Impulsive","List"))</f>
        <v>Product Specific</v>
      </c>
    </row>
    <row r="297" spans="1:14" x14ac:dyDescent="0.3">
      <c r="A297" t="s">
        <v>47</v>
      </c>
      <c r="B297" t="s">
        <v>12</v>
      </c>
      <c r="C297" t="s">
        <v>13</v>
      </c>
      <c r="D297" t="s">
        <v>21</v>
      </c>
      <c r="E297" t="s">
        <v>25</v>
      </c>
      <c r="F297" t="s">
        <v>30</v>
      </c>
      <c r="G297" s="14">
        <v>72.61</v>
      </c>
      <c r="H297">
        <v>6</v>
      </c>
      <c r="I297" s="14">
        <f t="shared" si="4"/>
        <v>435.65999999999997</v>
      </c>
      <c r="J297" s="1">
        <v>43948</v>
      </c>
      <c r="K297" s="2">
        <v>0.44375000000000003</v>
      </c>
      <c r="L297" t="s">
        <v>27</v>
      </c>
      <c r="M297" t="str">
        <f>IF(E297="Female",IF(F297="Health and beauty","Yes","No"),IF(E297="Male","No"))</f>
        <v>No</v>
      </c>
      <c r="N297" t="str">
        <f>IF(H297=1,"Product Specific",IF(H297&gt;5,"Impulsive","List"))</f>
        <v>Impulsive</v>
      </c>
    </row>
    <row r="298" spans="1:14" x14ac:dyDescent="0.3">
      <c r="A298" t="s">
        <v>178</v>
      </c>
      <c r="B298" t="s">
        <v>36</v>
      </c>
      <c r="C298" t="s">
        <v>37</v>
      </c>
      <c r="D298" t="s">
        <v>14</v>
      </c>
      <c r="E298" t="s">
        <v>25</v>
      </c>
      <c r="F298" t="s">
        <v>26</v>
      </c>
      <c r="G298" s="14">
        <v>71.86</v>
      </c>
      <c r="H298">
        <v>8</v>
      </c>
      <c r="I298" s="14">
        <f t="shared" si="4"/>
        <v>574.88</v>
      </c>
      <c r="J298" s="1">
        <v>43948</v>
      </c>
      <c r="K298" s="2">
        <v>0.62986111111111109</v>
      </c>
      <c r="L298" t="s">
        <v>27</v>
      </c>
      <c r="M298" t="str">
        <f>IF(E298="Female",IF(F298="Health and beauty","Yes","No"),IF(E298="Male","No"))</f>
        <v>No</v>
      </c>
      <c r="N298" t="str">
        <f>IF(H298=1,"Product Specific",IF(H298&gt;5,"Impulsive","List"))</f>
        <v>Impulsive</v>
      </c>
    </row>
    <row r="299" spans="1:14" x14ac:dyDescent="0.3">
      <c r="A299" t="s">
        <v>377</v>
      </c>
      <c r="B299" t="s">
        <v>19</v>
      </c>
      <c r="C299" t="s">
        <v>20</v>
      </c>
      <c r="D299" t="s">
        <v>14</v>
      </c>
      <c r="E299" t="s">
        <v>15</v>
      </c>
      <c r="F299" t="s">
        <v>26</v>
      </c>
      <c r="G299" s="14">
        <v>89.25</v>
      </c>
      <c r="H299">
        <v>8</v>
      </c>
      <c r="I299" s="14">
        <f t="shared" si="4"/>
        <v>714</v>
      </c>
      <c r="J299" s="1">
        <v>43948</v>
      </c>
      <c r="K299" s="2">
        <v>0.42569444444444443</v>
      </c>
      <c r="L299" t="s">
        <v>23</v>
      </c>
      <c r="M299" t="str">
        <f>IF(E299="Female",IF(F299="Health and beauty","Yes","No"),IF(E299="Male","No"))</f>
        <v>No</v>
      </c>
      <c r="N299" t="str">
        <f>IF(H299=1,"Product Specific",IF(H299&gt;5,"Impulsive","List"))</f>
        <v>Impulsive</v>
      </c>
    </row>
    <row r="300" spans="1:14" x14ac:dyDescent="0.3">
      <c r="A300" t="s">
        <v>418</v>
      </c>
      <c r="B300" t="s">
        <v>19</v>
      </c>
      <c r="C300" t="s">
        <v>20</v>
      </c>
      <c r="D300" t="s">
        <v>14</v>
      </c>
      <c r="E300" t="s">
        <v>15</v>
      </c>
      <c r="F300" t="s">
        <v>40</v>
      </c>
      <c r="G300" s="14">
        <v>54.07</v>
      </c>
      <c r="H300">
        <v>9</v>
      </c>
      <c r="I300" s="14">
        <f t="shared" si="4"/>
        <v>486.63</v>
      </c>
      <c r="J300" s="1">
        <v>43948</v>
      </c>
      <c r="K300" s="2">
        <v>0.62152777777777779</v>
      </c>
      <c r="L300" t="s">
        <v>17</v>
      </c>
      <c r="M300" t="str">
        <f>IF(E300="Female",IF(F300="Health and beauty","Yes","No"),IF(E300="Male","No"))</f>
        <v>No</v>
      </c>
      <c r="N300" t="str">
        <f>IF(H300=1,"Product Specific",IF(H300&gt;5,"Impulsive","List"))</f>
        <v>Impulsive</v>
      </c>
    </row>
    <row r="301" spans="1:14" x14ac:dyDescent="0.3">
      <c r="A301" t="s">
        <v>108</v>
      </c>
      <c r="B301" t="s">
        <v>19</v>
      </c>
      <c r="C301" t="s">
        <v>20</v>
      </c>
      <c r="D301" t="s">
        <v>14</v>
      </c>
      <c r="E301" t="s">
        <v>15</v>
      </c>
      <c r="F301" t="s">
        <v>38</v>
      </c>
      <c r="G301" s="14">
        <v>78.31</v>
      </c>
      <c r="H301">
        <v>10</v>
      </c>
      <c r="I301" s="14">
        <f t="shared" si="4"/>
        <v>783.1</v>
      </c>
      <c r="J301" s="1">
        <v>43949</v>
      </c>
      <c r="K301" s="2">
        <v>0.68333333333333324</v>
      </c>
      <c r="L301" t="s">
        <v>17</v>
      </c>
      <c r="M301" t="str">
        <f>IF(E301="Female",IF(F301="Health and beauty","Yes","No"),IF(E301="Male","No"))</f>
        <v>No</v>
      </c>
      <c r="N301" t="str">
        <f>IF(H301=1,"Product Specific",IF(H301&gt;5,"Impulsive","List"))</f>
        <v>Impulsive</v>
      </c>
    </row>
    <row r="302" spans="1:14" x14ac:dyDescent="0.3">
      <c r="A302" t="s">
        <v>731</v>
      </c>
      <c r="B302" t="s">
        <v>36</v>
      </c>
      <c r="C302" t="s">
        <v>37</v>
      </c>
      <c r="D302" t="s">
        <v>21</v>
      </c>
      <c r="E302" t="s">
        <v>25</v>
      </c>
      <c r="F302" t="s">
        <v>38</v>
      </c>
      <c r="G302" s="14">
        <v>32.32</v>
      </c>
      <c r="H302">
        <v>3</v>
      </c>
      <c r="I302" s="14">
        <f t="shared" si="4"/>
        <v>96.960000000000008</v>
      </c>
      <c r="J302" s="1">
        <v>43949</v>
      </c>
      <c r="K302" s="2">
        <v>0.7993055555555556</v>
      </c>
      <c r="L302" t="s">
        <v>27</v>
      </c>
      <c r="M302" t="str">
        <f>IF(E302="Female",IF(F302="Health and beauty","Yes","No"),IF(E302="Male","No"))</f>
        <v>No</v>
      </c>
      <c r="N302" t="str">
        <f>IF(H302=1,"Product Specific",IF(H302&gt;5,"Impulsive","List"))</f>
        <v>List</v>
      </c>
    </row>
    <row r="303" spans="1:14" x14ac:dyDescent="0.3">
      <c r="A303" t="s">
        <v>765</v>
      </c>
      <c r="B303" t="s">
        <v>19</v>
      </c>
      <c r="C303" t="s">
        <v>20</v>
      </c>
      <c r="D303" t="s">
        <v>14</v>
      </c>
      <c r="E303" t="s">
        <v>25</v>
      </c>
      <c r="F303" t="s">
        <v>16</v>
      </c>
      <c r="G303" s="14">
        <v>81.95</v>
      </c>
      <c r="H303">
        <v>10</v>
      </c>
      <c r="I303" s="14">
        <f t="shared" si="4"/>
        <v>819.5</v>
      </c>
      <c r="J303" s="1">
        <v>43949</v>
      </c>
      <c r="K303" s="2">
        <v>0.52708333333333335</v>
      </c>
      <c r="L303" t="s">
        <v>27</v>
      </c>
      <c r="M303" t="str">
        <f>IF(E303="Female",IF(F303="Health and beauty","Yes","No"),IF(E303="Male","No"))</f>
        <v>No</v>
      </c>
      <c r="N303" t="str">
        <f>IF(H303=1,"Product Specific",IF(H303&gt;5,"Impulsive","List"))</f>
        <v>Impulsive</v>
      </c>
    </row>
    <row r="304" spans="1:14" x14ac:dyDescent="0.3">
      <c r="A304" t="s">
        <v>155</v>
      </c>
      <c r="B304" t="s">
        <v>12</v>
      </c>
      <c r="C304" t="s">
        <v>13</v>
      </c>
      <c r="D304" t="s">
        <v>21</v>
      </c>
      <c r="E304" t="s">
        <v>15</v>
      </c>
      <c r="F304" t="s">
        <v>26</v>
      </c>
      <c r="G304" s="14">
        <v>93.69</v>
      </c>
      <c r="H304">
        <v>7</v>
      </c>
      <c r="I304" s="14">
        <f t="shared" si="4"/>
        <v>655.82999999999993</v>
      </c>
      <c r="J304" s="1">
        <v>43950</v>
      </c>
      <c r="K304" s="2">
        <v>0.78055555555555556</v>
      </c>
      <c r="L304" t="s">
        <v>27</v>
      </c>
      <c r="M304" t="str">
        <f>IF(E304="Female",IF(F304="Health and beauty","Yes","No"),IF(E304="Male","No"))</f>
        <v>No</v>
      </c>
      <c r="N304" t="str">
        <f>IF(H304=1,"Product Specific",IF(H304&gt;5,"Impulsive","List"))</f>
        <v>Impulsive</v>
      </c>
    </row>
    <row r="305" spans="1:14" x14ac:dyDescent="0.3">
      <c r="A305" t="s">
        <v>378</v>
      </c>
      <c r="B305" t="s">
        <v>12</v>
      </c>
      <c r="C305" t="s">
        <v>13</v>
      </c>
      <c r="D305" t="s">
        <v>21</v>
      </c>
      <c r="E305" t="s">
        <v>25</v>
      </c>
      <c r="F305" t="s">
        <v>22</v>
      </c>
      <c r="G305" s="14">
        <v>26.02</v>
      </c>
      <c r="H305">
        <v>7</v>
      </c>
      <c r="I305" s="14">
        <f t="shared" si="4"/>
        <v>182.14</v>
      </c>
      <c r="J305" s="1">
        <v>43950</v>
      </c>
      <c r="K305" s="2">
        <v>0.73472222222222217</v>
      </c>
      <c r="L305" t="s">
        <v>23</v>
      </c>
      <c r="M305" t="str">
        <f>IF(E305="Female",IF(F305="Health and beauty","Yes","No"),IF(E305="Male","No"))</f>
        <v>No</v>
      </c>
      <c r="N305" t="str">
        <f>IF(H305=1,"Product Specific",IF(H305&gt;5,"Impulsive","List"))</f>
        <v>Impulsive</v>
      </c>
    </row>
    <row r="306" spans="1:14" x14ac:dyDescent="0.3">
      <c r="A306" t="s">
        <v>915</v>
      </c>
      <c r="B306" t="s">
        <v>12</v>
      </c>
      <c r="C306" t="s">
        <v>13</v>
      </c>
      <c r="D306" t="s">
        <v>21</v>
      </c>
      <c r="E306" t="s">
        <v>25</v>
      </c>
      <c r="F306" t="s">
        <v>30</v>
      </c>
      <c r="G306" s="14">
        <v>45.58</v>
      </c>
      <c r="H306">
        <v>7</v>
      </c>
      <c r="I306" s="14">
        <f t="shared" si="4"/>
        <v>319.06</v>
      </c>
      <c r="J306" s="1">
        <v>43950</v>
      </c>
      <c r="K306" s="2">
        <v>0.41875000000000001</v>
      </c>
      <c r="L306" t="s">
        <v>23</v>
      </c>
      <c r="M306" t="str">
        <f>IF(E306="Female",IF(F306="Health and beauty","Yes","No"),IF(E306="Male","No"))</f>
        <v>No</v>
      </c>
      <c r="N306" t="str">
        <f>IF(H306=1,"Product Specific",IF(H306&gt;5,"Impulsive","List"))</f>
        <v>Impulsive</v>
      </c>
    </row>
    <row r="307" spans="1:14" x14ac:dyDescent="0.3">
      <c r="A307" t="s">
        <v>107</v>
      </c>
      <c r="B307" t="s">
        <v>12</v>
      </c>
      <c r="C307" t="s">
        <v>13</v>
      </c>
      <c r="D307" t="s">
        <v>14</v>
      </c>
      <c r="E307" t="s">
        <v>15</v>
      </c>
      <c r="F307" t="s">
        <v>40</v>
      </c>
      <c r="G307" s="14">
        <v>20.010000000000002</v>
      </c>
      <c r="H307">
        <v>9</v>
      </c>
      <c r="I307" s="14">
        <f t="shared" si="4"/>
        <v>180.09</v>
      </c>
      <c r="J307" s="1">
        <v>43951</v>
      </c>
      <c r="K307" s="2">
        <v>0.65833333333333333</v>
      </c>
      <c r="L307" t="s">
        <v>27</v>
      </c>
      <c r="M307" t="str">
        <f>IF(E307="Female",IF(F307="Health and beauty","Yes","No"),IF(E307="Male","No"))</f>
        <v>No</v>
      </c>
      <c r="N307" t="str">
        <f>IF(H307=1,"Product Specific",IF(H307&gt;5,"Impulsive","List"))</f>
        <v>Impulsive</v>
      </c>
    </row>
    <row r="308" spans="1:14" x14ac:dyDescent="0.3">
      <c r="A308" t="s">
        <v>867</v>
      </c>
      <c r="B308" t="s">
        <v>36</v>
      </c>
      <c r="C308" t="s">
        <v>37</v>
      </c>
      <c r="D308" t="s">
        <v>21</v>
      </c>
      <c r="E308" t="s">
        <v>25</v>
      </c>
      <c r="F308" t="s">
        <v>30</v>
      </c>
      <c r="G308" s="14">
        <v>44.63</v>
      </c>
      <c r="H308">
        <v>6</v>
      </c>
      <c r="I308" s="14">
        <f t="shared" si="4"/>
        <v>267.78000000000003</v>
      </c>
      <c r="J308" s="1">
        <v>43952</v>
      </c>
      <c r="K308" s="2">
        <v>0.83888888888888891</v>
      </c>
      <c r="L308" t="s">
        <v>27</v>
      </c>
      <c r="M308" t="str">
        <f>IF(E308="Female",IF(F308="Health and beauty","Yes","No"),IF(E308="Male","No"))</f>
        <v>No</v>
      </c>
      <c r="N308" t="str">
        <f>IF(H308=1,"Product Specific",IF(H308&gt;5,"Impulsive","List"))</f>
        <v>Impulsive</v>
      </c>
    </row>
    <row r="309" spans="1:14" x14ac:dyDescent="0.3">
      <c r="A309" t="s">
        <v>871</v>
      </c>
      <c r="B309" t="s">
        <v>36</v>
      </c>
      <c r="C309" t="s">
        <v>37</v>
      </c>
      <c r="D309" t="s">
        <v>21</v>
      </c>
      <c r="E309" t="s">
        <v>25</v>
      </c>
      <c r="F309" t="s">
        <v>22</v>
      </c>
      <c r="G309" s="14">
        <v>60.3</v>
      </c>
      <c r="H309">
        <v>1</v>
      </c>
      <c r="I309" s="14">
        <f t="shared" si="4"/>
        <v>60.3</v>
      </c>
      <c r="J309" s="1">
        <v>43952</v>
      </c>
      <c r="K309" s="2">
        <v>0.73472222222222217</v>
      </c>
      <c r="L309" t="s">
        <v>23</v>
      </c>
      <c r="M309" t="str">
        <f>IF(E309="Female",IF(F309="Health and beauty","Yes","No"),IF(E309="Male","No"))</f>
        <v>No</v>
      </c>
      <c r="N309" t="str">
        <f>IF(H309=1,"Product Specific",IF(H309&gt;5,"Impulsive","List"))</f>
        <v>Product Specific</v>
      </c>
    </row>
    <row r="310" spans="1:14" x14ac:dyDescent="0.3">
      <c r="A310" t="s">
        <v>200</v>
      </c>
      <c r="B310" t="s">
        <v>12</v>
      </c>
      <c r="C310" t="s">
        <v>13</v>
      </c>
      <c r="D310" t="s">
        <v>21</v>
      </c>
      <c r="E310" t="s">
        <v>25</v>
      </c>
      <c r="F310" t="s">
        <v>16</v>
      </c>
      <c r="G310" s="14">
        <v>70.010000000000005</v>
      </c>
      <c r="H310">
        <v>5</v>
      </c>
      <c r="I310" s="14">
        <f t="shared" si="4"/>
        <v>350.05</v>
      </c>
      <c r="J310" s="1">
        <v>43953</v>
      </c>
      <c r="K310" s="2">
        <v>0.48333333333333334</v>
      </c>
      <c r="L310" t="s">
        <v>17</v>
      </c>
      <c r="M310" t="str">
        <f>IF(E310="Female",IF(F310="Health and beauty","Yes","No"),IF(E310="Male","No"))</f>
        <v>No</v>
      </c>
      <c r="N310" t="str">
        <f>IF(H310=1,"Product Specific",IF(H310&gt;5,"Impulsive","List"))</f>
        <v>List</v>
      </c>
    </row>
    <row r="311" spans="1:14" x14ac:dyDescent="0.3">
      <c r="A311" t="s">
        <v>205</v>
      </c>
      <c r="B311" t="s">
        <v>12</v>
      </c>
      <c r="C311" t="s">
        <v>13</v>
      </c>
      <c r="D311" t="s">
        <v>14</v>
      </c>
      <c r="E311" t="s">
        <v>25</v>
      </c>
      <c r="F311" t="s">
        <v>26</v>
      </c>
      <c r="G311" s="14">
        <v>33.840000000000003</v>
      </c>
      <c r="H311">
        <v>9</v>
      </c>
      <c r="I311" s="14">
        <f t="shared" si="4"/>
        <v>304.56000000000006</v>
      </c>
      <c r="J311" s="1">
        <v>43953</v>
      </c>
      <c r="K311" s="2">
        <v>0.68125000000000002</v>
      </c>
      <c r="L311" t="s">
        <v>17</v>
      </c>
      <c r="M311" t="str">
        <f>IF(E311="Female",IF(F311="Health and beauty","Yes","No"),IF(E311="Male","No"))</f>
        <v>No</v>
      </c>
      <c r="N311" t="str">
        <f>IF(H311=1,"Product Specific",IF(H311&gt;5,"Impulsive","List"))</f>
        <v>Impulsive</v>
      </c>
    </row>
    <row r="312" spans="1:14" x14ac:dyDescent="0.3">
      <c r="A312" t="s">
        <v>238</v>
      </c>
      <c r="B312" t="s">
        <v>36</v>
      </c>
      <c r="C312" t="s">
        <v>37</v>
      </c>
      <c r="D312" t="s">
        <v>21</v>
      </c>
      <c r="E312" t="s">
        <v>15</v>
      </c>
      <c r="F312" t="s">
        <v>40</v>
      </c>
      <c r="G312" s="14">
        <v>30.37</v>
      </c>
      <c r="H312">
        <v>3</v>
      </c>
      <c r="I312" s="14">
        <f t="shared" si="4"/>
        <v>91.11</v>
      </c>
      <c r="J312" s="1">
        <v>43953</v>
      </c>
      <c r="K312" s="2">
        <v>0.57013888888888886</v>
      </c>
      <c r="L312" t="s">
        <v>17</v>
      </c>
      <c r="M312" t="str">
        <f>IF(E312="Female",IF(F312="Health and beauty","Yes","No"),IF(E312="Male","No"))</f>
        <v>No</v>
      </c>
      <c r="N312" t="str">
        <f>IF(H312=1,"Product Specific",IF(H312&gt;5,"Impulsive","List"))</f>
        <v>List</v>
      </c>
    </row>
    <row r="313" spans="1:14" x14ac:dyDescent="0.3">
      <c r="A313" t="s">
        <v>511</v>
      </c>
      <c r="B313" t="s">
        <v>19</v>
      </c>
      <c r="C313" t="s">
        <v>20</v>
      </c>
      <c r="D313" t="s">
        <v>21</v>
      </c>
      <c r="E313" t="s">
        <v>15</v>
      </c>
      <c r="F313" t="s">
        <v>22</v>
      </c>
      <c r="G313" s="14">
        <v>32.799999999999997</v>
      </c>
      <c r="H313">
        <v>10</v>
      </c>
      <c r="I313" s="14">
        <f t="shared" si="4"/>
        <v>328</v>
      </c>
      <c r="J313" s="1">
        <v>43953</v>
      </c>
      <c r="K313" s="2">
        <v>0.5083333333333333</v>
      </c>
      <c r="L313" t="s">
        <v>23</v>
      </c>
      <c r="M313" t="str">
        <f>IF(E313="Female",IF(F313="Health and beauty","Yes","No"),IF(E313="Male","No"))</f>
        <v>No</v>
      </c>
      <c r="N313" t="str">
        <f>IF(H313=1,"Product Specific",IF(H313&gt;5,"Impulsive","List"))</f>
        <v>Impulsive</v>
      </c>
    </row>
    <row r="314" spans="1:14" x14ac:dyDescent="0.3">
      <c r="A314" t="s">
        <v>920</v>
      </c>
      <c r="B314" t="s">
        <v>19</v>
      </c>
      <c r="C314" t="s">
        <v>20</v>
      </c>
      <c r="D314" t="s">
        <v>21</v>
      </c>
      <c r="E314" t="s">
        <v>15</v>
      </c>
      <c r="F314" t="s">
        <v>16</v>
      </c>
      <c r="G314" s="14">
        <v>83.66</v>
      </c>
      <c r="H314">
        <v>5</v>
      </c>
      <c r="I314" s="14">
        <f t="shared" si="4"/>
        <v>418.29999999999995</v>
      </c>
      <c r="J314" s="1">
        <v>43953</v>
      </c>
      <c r="K314" s="2">
        <v>0.43472222222222223</v>
      </c>
      <c r="L314" t="s">
        <v>23</v>
      </c>
      <c r="M314" t="str">
        <f>IF(E314="Female",IF(F314="Health and beauty","Yes","No"),IF(E314="Male","No"))</f>
        <v>Yes</v>
      </c>
      <c r="N314" t="str">
        <f>IF(H314=1,"Product Specific",IF(H314&gt;5,"Impulsive","List"))</f>
        <v>List</v>
      </c>
    </row>
    <row r="315" spans="1:14" x14ac:dyDescent="0.3">
      <c r="A315" t="s">
        <v>208</v>
      </c>
      <c r="B315" t="s">
        <v>12</v>
      </c>
      <c r="C315" t="s">
        <v>13</v>
      </c>
      <c r="D315" t="s">
        <v>21</v>
      </c>
      <c r="E315" t="s">
        <v>25</v>
      </c>
      <c r="F315" t="s">
        <v>38</v>
      </c>
      <c r="G315" s="14">
        <v>73.88</v>
      </c>
      <c r="H315">
        <v>6</v>
      </c>
      <c r="I315" s="14">
        <f t="shared" si="4"/>
        <v>443.28</v>
      </c>
      <c r="J315" s="1">
        <v>43954</v>
      </c>
      <c r="K315" s="2">
        <v>0.8027777777777777</v>
      </c>
      <c r="L315" t="s">
        <v>17</v>
      </c>
      <c r="M315" t="str">
        <f>IF(E315="Female",IF(F315="Health and beauty","Yes","No"),IF(E315="Male","No"))</f>
        <v>No</v>
      </c>
      <c r="N315" t="str">
        <f>IF(H315=1,"Product Specific",IF(H315&gt;5,"Impulsive","List"))</f>
        <v>Impulsive</v>
      </c>
    </row>
    <row r="316" spans="1:14" x14ac:dyDescent="0.3">
      <c r="A316" t="s">
        <v>94</v>
      </c>
      <c r="B316" t="s">
        <v>36</v>
      </c>
      <c r="C316" t="s">
        <v>37</v>
      </c>
      <c r="D316" t="s">
        <v>14</v>
      </c>
      <c r="E316" t="s">
        <v>25</v>
      </c>
      <c r="F316" t="s">
        <v>16</v>
      </c>
      <c r="G316" s="14">
        <v>75.739999999999995</v>
      </c>
      <c r="H316">
        <v>4</v>
      </c>
      <c r="I316" s="14">
        <f t="shared" si="4"/>
        <v>302.95999999999998</v>
      </c>
      <c r="J316" s="1">
        <v>43956</v>
      </c>
      <c r="K316" s="2">
        <v>0.60763888888888895</v>
      </c>
      <c r="L316" t="s">
        <v>23</v>
      </c>
      <c r="M316" t="str">
        <f>IF(E316="Female",IF(F316="Health and beauty","Yes","No"),IF(E316="Male","No"))</f>
        <v>No</v>
      </c>
      <c r="N316" t="str">
        <f>IF(H316=1,"Product Specific",IF(H316&gt;5,"Impulsive","List"))</f>
        <v>List</v>
      </c>
    </row>
    <row r="317" spans="1:14" x14ac:dyDescent="0.3">
      <c r="A317" t="s">
        <v>681</v>
      </c>
      <c r="B317" t="s">
        <v>36</v>
      </c>
      <c r="C317" t="s">
        <v>37</v>
      </c>
      <c r="D317" t="s">
        <v>21</v>
      </c>
      <c r="E317" t="s">
        <v>15</v>
      </c>
      <c r="F317" t="s">
        <v>16</v>
      </c>
      <c r="G317" s="14">
        <v>55.81</v>
      </c>
      <c r="H317">
        <v>6</v>
      </c>
      <c r="I317" s="14">
        <f t="shared" si="4"/>
        <v>334.86</v>
      </c>
      <c r="J317" s="1">
        <v>43956</v>
      </c>
      <c r="K317" s="2">
        <v>0.49444444444444446</v>
      </c>
      <c r="L317" t="s">
        <v>23</v>
      </c>
      <c r="M317" t="str">
        <f>IF(E317="Female",IF(F317="Health and beauty","Yes","No"),IF(E317="Male","No"))</f>
        <v>Yes</v>
      </c>
      <c r="N317" t="str">
        <f>IF(H317=1,"Product Specific",IF(H317&gt;5,"Impulsive","List"))</f>
        <v>Impulsive</v>
      </c>
    </row>
    <row r="318" spans="1:14" x14ac:dyDescent="0.3">
      <c r="A318" t="s">
        <v>152</v>
      </c>
      <c r="B318" t="s">
        <v>36</v>
      </c>
      <c r="C318" t="s">
        <v>37</v>
      </c>
      <c r="D318" t="s">
        <v>14</v>
      </c>
      <c r="E318" t="s">
        <v>25</v>
      </c>
      <c r="F318" t="s">
        <v>30</v>
      </c>
      <c r="G318" s="14">
        <v>99.96</v>
      </c>
      <c r="H318">
        <v>9</v>
      </c>
      <c r="I318" s="14">
        <f t="shared" si="4"/>
        <v>899.64</v>
      </c>
      <c r="J318" s="1">
        <v>43957</v>
      </c>
      <c r="K318" s="2">
        <v>0.72638888888888886</v>
      </c>
      <c r="L318" t="s">
        <v>27</v>
      </c>
      <c r="M318" t="str">
        <f>IF(E318="Female",IF(F318="Health and beauty","Yes","No"),IF(E318="Male","No"))</f>
        <v>No</v>
      </c>
      <c r="N318" t="str">
        <f>IF(H318=1,"Product Specific",IF(H318&gt;5,"Impulsive","List"))</f>
        <v>Impulsive</v>
      </c>
    </row>
    <row r="319" spans="1:14" x14ac:dyDescent="0.3">
      <c r="A319" t="s">
        <v>291</v>
      </c>
      <c r="B319" t="s">
        <v>19</v>
      </c>
      <c r="C319" t="s">
        <v>20</v>
      </c>
      <c r="D319" t="s">
        <v>21</v>
      </c>
      <c r="E319" t="s">
        <v>15</v>
      </c>
      <c r="F319" t="s">
        <v>40</v>
      </c>
      <c r="G319" s="14">
        <v>16.45</v>
      </c>
      <c r="H319">
        <v>4</v>
      </c>
      <c r="I319" s="14">
        <f t="shared" si="4"/>
        <v>65.8</v>
      </c>
      <c r="J319" s="1">
        <v>43957</v>
      </c>
      <c r="K319" s="2">
        <v>0.62013888888888891</v>
      </c>
      <c r="L319" t="s">
        <v>17</v>
      </c>
      <c r="M319" t="str">
        <f>IF(E319="Female",IF(F319="Health and beauty","Yes","No"),IF(E319="Male","No"))</f>
        <v>No</v>
      </c>
      <c r="N319" t="str">
        <f>IF(H319=1,"Product Specific",IF(H319&gt;5,"Impulsive","List"))</f>
        <v>List</v>
      </c>
    </row>
    <row r="320" spans="1:14" x14ac:dyDescent="0.3">
      <c r="A320" t="s">
        <v>851</v>
      </c>
      <c r="B320" t="s">
        <v>12</v>
      </c>
      <c r="C320" t="s">
        <v>13</v>
      </c>
      <c r="D320" t="s">
        <v>14</v>
      </c>
      <c r="E320" t="s">
        <v>15</v>
      </c>
      <c r="F320" t="s">
        <v>26</v>
      </c>
      <c r="G320" s="14">
        <v>47.68</v>
      </c>
      <c r="H320">
        <v>2</v>
      </c>
      <c r="I320" s="14">
        <f t="shared" si="4"/>
        <v>95.36</v>
      </c>
      <c r="J320" s="1">
        <v>43957</v>
      </c>
      <c r="K320" s="2">
        <v>0.4236111111111111</v>
      </c>
      <c r="L320" t="s">
        <v>27</v>
      </c>
      <c r="M320" t="str">
        <f>IF(E320="Female",IF(F320="Health and beauty","Yes","No"),IF(E320="Male","No"))</f>
        <v>No</v>
      </c>
      <c r="N320" t="str">
        <f>IF(H320=1,"Product Specific",IF(H320&gt;5,"Impulsive","List"))</f>
        <v>List</v>
      </c>
    </row>
    <row r="321" spans="1:14" x14ac:dyDescent="0.3">
      <c r="A321" t="s">
        <v>852</v>
      </c>
      <c r="B321" t="s">
        <v>19</v>
      </c>
      <c r="C321" t="s">
        <v>20</v>
      </c>
      <c r="D321" t="s">
        <v>14</v>
      </c>
      <c r="E321" t="s">
        <v>25</v>
      </c>
      <c r="F321" t="s">
        <v>30</v>
      </c>
      <c r="G321" s="14">
        <v>10.17</v>
      </c>
      <c r="H321">
        <v>1</v>
      </c>
      <c r="I321" s="14">
        <f t="shared" si="4"/>
        <v>10.17</v>
      </c>
      <c r="J321" s="1">
        <v>43957</v>
      </c>
      <c r="K321" s="2">
        <v>0.59375</v>
      </c>
      <c r="L321" t="s">
        <v>23</v>
      </c>
      <c r="M321" t="str">
        <f>IF(E321="Female",IF(F321="Health and beauty","Yes","No"),IF(E321="Male","No"))</f>
        <v>No</v>
      </c>
      <c r="N321" t="str">
        <f>IF(H321=1,"Product Specific",IF(H321&gt;5,"Impulsive","List"))</f>
        <v>Product Specific</v>
      </c>
    </row>
    <row r="322" spans="1:14" x14ac:dyDescent="0.3">
      <c r="A322" t="s">
        <v>57</v>
      </c>
      <c r="B322" t="s">
        <v>12</v>
      </c>
      <c r="C322" t="s">
        <v>13</v>
      </c>
      <c r="D322" t="s">
        <v>21</v>
      </c>
      <c r="E322" t="s">
        <v>15</v>
      </c>
      <c r="F322" t="s">
        <v>40</v>
      </c>
      <c r="G322" s="14">
        <v>87.67</v>
      </c>
      <c r="H322">
        <v>2</v>
      </c>
      <c r="I322" s="14">
        <f t="shared" si="4"/>
        <v>175.34</v>
      </c>
      <c r="J322" s="1">
        <v>43960</v>
      </c>
      <c r="K322" s="2">
        <v>0.51180555555555551</v>
      </c>
      <c r="L322" t="s">
        <v>27</v>
      </c>
      <c r="M322" t="str">
        <f>IF(E322="Female",IF(F322="Health and beauty","Yes","No"),IF(E322="Male","No"))</f>
        <v>No</v>
      </c>
      <c r="N322" t="str">
        <f>IF(H322=1,"Product Specific",IF(H322&gt;5,"Impulsive","List"))</f>
        <v>List</v>
      </c>
    </row>
    <row r="323" spans="1:14" x14ac:dyDescent="0.3">
      <c r="A323" t="s">
        <v>425</v>
      </c>
      <c r="B323" t="s">
        <v>12</v>
      </c>
      <c r="C323" t="s">
        <v>13</v>
      </c>
      <c r="D323" t="s">
        <v>21</v>
      </c>
      <c r="E323" t="s">
        <v>15</v>
      </c>
      <c r="F323" t="s">
        <v>16</v>
      </c>
      <c r="G323" s="14">
        <v>77.5</v>
      </c>
      <c r="H323">
        <v>5</v>
      </c>
      <c r="I323" s="14">
        <f t="shared" ref="I323:I386" si="5">G323*H323</f>
        <v>387.5</v>
      </c>
      <c r="J323" s="1">
        <v>43960</v>
      </c>
      <c r="K323" s="2">
        <v>0.85833333333333339</v>
      </c>
      <c r="L323" t="s">
        <v>17</v>
      </c>
      <c r="M323" t="str">
        <f>IF(E323="Female",IF(F323="Health and beauty","Yes","No"),IF(E323="Male","No"))</f>
        <v>Yes</v>
      </c>
      <c r="N323" t="str">
        <f>IF(H323=1,"Product Specific",IF(H323&gt;5,"Impulsive","List"))</f>
        <v>List</v>
      </c>
    </row>
    <row r="324" spans="1:14" x14ac:dyDescent="0.3">
      <c r="A324" t="s">
        <v>1017</v>
      </c>
      <c r="B324" t="s">
        <v>36</v>
      </c>
      <c r="C324" t="s">
        <v>37</v>
      </c>
      <c r="D324" t="s">
        <v>14</v>
      </c>
      <c r="E324" t="s">
        <v>25</v>
      </c>
      <c r="F324" t="s">
        <v>16</v>
      </c>
      <c r="G324" s="14">
        <v>62</v>
      </c>
      <c r="H324">
        <v>8</v>
      </c>
      <c r="I324" s="14">
        <f t="shared" si="5"/>
        <v>496</v>
      </c>
      <c r="J324" s="1">
        <v>43960</v>
      </c>
      <c r="K324" s="2">
        <v>0.79722222222222217</v>
      </c>
      <c r="L324" t="s">
        <v>27</v>
      </c>
      <c r="M324" t="str">
        <f>IF(E324="Female",IF(F324="Health and beauty","Yes","No"),IF(E324="Male","No"))</f>
        <v>No</v>
      </c>
      <c r="N324" t="str">
        <f>IF(H324=1,"Product Specific",IF(H324&gt;5,"Impulsive","List"))</f>
        <v>Impulsive</v>
      </c>
    </row>
    <row r="325" spans="1:14" x14ac:dyDescent="0.3">
      <c r="A325" t="s">
        <v>184</v>
      </c>
      <c r="B325" t="s">
        <v>19</v>
      </c>
      <c r="C325" t="s">
        <v>20</v>
      </c>
      <c r="D325" t="s">
        <v>21</v>
      </c>
      <c r="E325" t="s">
        <v>15</v>
      </c>
      <c r="F325" t="s">
        <v>30</v>
      </c>
      <c r="G325" s="14">
        <v>80.97</v>
      </c>
      <c r="H325">
        <v>8</v>
      </c>
      <c r="I325" s="14">
        <f t="shared" si="5"/>
        <v>647.76</v>
      </c>
      <c r="J325" s="1">
        <v>43961</v>
      </c>
      <c r="K325" s="2">
        <v>0.54513888888888895</v>
      </c>
      <c r="L325" t="s">
        <v>23</v>
      </c>
      <c r="M325" t="str">
        <f>IF(E325="Female",IF(F325="Health and beauty","Yes","No"),IF(E325="Male","No"))</f>
        <v>No</v>
      </c>
      <c r="N325" t="str">
        <f>IF(H325=1,"Product Specific",IF(H325&gt;5,"Impulsive","List"))</f>
        <v>Impulsive</v>
      </c>
    </row>
    <row r="326" spans="1:14" x14ac:dyDescent="0.3">
      <c r="A326" t="s">
        <v>201</v>
      </c>
      <c r="B326" t="s">
        <v>36</v>
      </c>
      <c r="C326" t="s">
        <v>37</v>
      </c>
      <c r="D326" t="s">
        <v>14</v>
      </c>
      <c r="E326" t="s">
        <v>25</v>
      </c>
      <c r="F326" t="s">
        <v>38</v>
      </c>
      <c r="G326" s="14">
        <v>80.05</v>
      </c>
      <c r="H326">
        <v>5</v>
      </c>
      <c r="I326" s="14">
        <f t="shared" si="5"/>
        <v>400.25</v>
      </c>
      <c r="J326" s="1">
        <v>43961</v>
      </c>
      <c r="K326" s="2">
        <v>0.53125</v>
      </c>
      <c r="L326" t="s">
        <v>27</v>
      </c>
      <c r="M326" t="str">
        <f>IF(E326="Female",IF(F326="Health and beauty","Yes","No"),IF(E326="Male","No"))</f>
        <v>No</v>
      </c>
      <c r="N326" t="str">
        <f>IF(H326=1,"Product Specific",IF(H326&gt;5,"Impulsive","List"))</f>
        <v>List</v>
      </c>
    </row>
    <row r="327" spans="1:14" x14ac:dyDescent="0.3">
      <c r="A327" t="s">
        <v>931</v>
      </c>
      <c r="B327" t="s">
        <v>36</v>
      </c>
      <c r="C327" t="s">
        <v>37</v>
      </c>
      <c r="D327" t="s">
        <v>21</v>
      </c>
      <c r="E327" t="s">
        <v>25</v>
      </c>
      <c r="F327" t="s">
        <v>26</v>
      </c>
      <c r="G327" s="14">
        <v>45.97</v>
      </c>
      <c r="H327">
        <v>4</v>
      </c>
      <c r="I327" s="14">
        <f t="shared" si="5"/>
        <v>183.88</v>
      </c>
      <c r="J327" s="1">
        <v>43961</v>
      </c>
      <c r="K327" s="2">
        <v>0.50138888888888888</v>
      </c>
      <c r="L327" t="s">
        <v>17</v>
      </c>
      <c r="M327" t="str">
        <f>IF(E327="Female",IF(F327="Health and beauty","Yes","No"),IF(E327="Male","No"))</f>
        <v>No</v>
      </c>
      <c r="N327" t="str">
        <f>IF(H327=1,"Product Specific",IF(H327&gt;5,"Impulsive","List"))</f>
        <v>List</v>
      </c>
    </row>
    <row r="328" spans="1:14" x14ac:dyDescent="0.3">
      <c r="A328" t="s">
        <v>744</v>
      </c>
      <c r="B328" t="s">
        <v>19</v>
      </c>
      <c r="C328" t="s">
        <v>20</v>
      </c>
      <c r="D328" t="s">
        <v>14</v>
      </c>
      <c r="E328" t="s">
        <v>25</v>
      </c>
      <c r="F328" t="s">
        <v>40</v>
      </c>
      <c r="G328" s="14">
        <v>98.7</v>
      </c>
      <c r="H328">
        <v>8</v>
      </c>
      <c r="I328" s="14">
        <f t="shared" si="5"/>
        <v>789.6</v>
      </c>
      <c r="J328" s="1">
        <v>43962</v>
      </c>
      <c r="K328" s="2">
        <v>0.44166666666666665</v>
      </c>
      <c r="L328" t="s">
        <v>17</v>
      </c>
      <c r="M328" t="str">
        <f>IF(E328="Female",IF(F328="Health and beauty","Yes","No"),IF(E328="Male","No"))</f>
        <v>No</v>
      </c>
      <c r="N328" t="str">
        <f>IF(H328=1,"Product Specific",IF(H328&gt;5,"Impulsive","List"))</f>
        <v>Impulsive</v>
      </c>
    </row>
    <row r="329" spans="1:14" x14ac:dyDescent="0.3">
      <c r="A329" t="s">
        <v>331</v>
      </c>
      <c r="B329" t="s">
        <v>36</v>
      </c>
      <c r="C329" t="s">
        <v>37</v>
      </c>
      <c r="D329" t="s">
        <v>14</v>
      </c>
      <c r="E329" t="s">
        <v>25</v>
      </c>
      <c r="F329" t="s">
        <v>16</v>
      </c>
      <c r="G329" s="14">
        <v>39.01</v>
      </c>
      <c r="H329">
        <v>1</v>
      </c>
      <c r="I329" s="14">
        <f t="shared" si="5"/>
        <v>39.01</v>
      </c>
      <c r="J329" s="1">
        <v>43963</v>
      </c>
      <c r="K329" s="2">
        <v>0.69861111111111107</v>
      </c>
      <c r="L329" t="s">
        <v>27</v>
      </c>
      <c r="M329" t="str">
        <f>IF(E329="Female",IF(F329="Health and beauty","Yes","No"),IF(E329="Male","No"))</f>
        <v>No</v>
      </c>
      <c r="N329" t="str">
        <f>IF(H329=1,"Product Specific",IF(H329&gt;5,"Impulsive","List"))</f>
        <v>Product Specific</v>
      </c>
    </row>
    <row r="330" spans="1:14" x14ac:dyDescent="0.3">
      <c r="A330" t="s">
        <v>594</v>
      </c>
      <c r="B330" t="s">
        <v>36</v>
      </c>
      <c r="C330" t="s">
        <v>37</v>
      </c>
      <c r="D330" t="s">
        <v>21</v>
      </c>
      <c r="E330" t="s">
        <v>25</v>
      </c>
      <c r="F330" t="s">
        <v>40</v>
      </c>
      <c r="G330" s="14">
        <v>99.25</v>
      </c>
      <c r="H330">
        <v>2</v>
      </c>
      <c r="I330" s="14">
        <f t="shared" si="5"/>
        <v>198.5</v>
      </c>
      <c r="J330" s="1">
        <v>43963</v>
      </c>
      <c r="K330" s="2">
        <v>0.54305555555555551</v>
      </c>
      <c r="L330" t="s">
        <v>23</v>
      </c>
      <c r="M330" t="str">
        <f>IF(E330="Female",IF(F330="Health and beauty","Yes","No"),IF(E330="Male","No"))</f>
        <v>No</v>
      </c>
      <c r="N330" t="str">
        <f>IF(H330=1,"Product Specific",IF(H330&gt;5,"Impulsive","List"))</f>
        <v>List</v>
      </c>
    </row>
    <row r="331" spans="1:14" x14ac:dyDescent="0.3">
      <c r="A331" t="s">
        <v>791</v>
      </c>
      <c r="B331" t="s">
        <v>36</v>
      </c>
      <c r="C331" t="s">
        <v>37</v>
      </c>
      <c r="D331" t="s">
        <v>21</v>
      </c>
      <c r="E331" t="s">
        <v>25</v>
      </c>
      <c r="F331" t="s">
        <v>22</v>
      </c>
      <c r="G331" s="14">
        <v>72.13</v>
      </c>
      <c r="H331">
        <v>10</v>
      </c>
      <c r="I331" s="14">
        <f t="shared" si="5"/>
        <v>721.3</v>
      </c>
      <c r="J331" s="1">
        <v>43964</v>
      </c>
      <c r="K331" s="2">
        <v>0.6333333333333333</v>
      </c>
      <c r="L331" t="s">
        <v>27</v>
      </c>
      <c r="M331" t="str">
        <f>IF(E331="Female",IF(F331="Health and beauty","Yes","No"),IF(E331="Male","No"))</f>
        <v>No</v>
      </c>
      <c r="N331" t="str">
        <f>IF(H331=1,"Product Specific",IF(H331&gt;5,"Impulsive","List"))</f>
        <v>Impulsive</v>
      </c>
    </row>
    <row r="332" spans="1:14" x14ac:dyDescent="0.3">
      <c r="A332" t="s">
        <v>72</v>
      </c>
      <c r="B332" t="s">
        <v>36</v>
      </c>
      <c r="C332" t="s">
        <v>37</v>
      </c>
      <c r="D332" t="s">
        <v>14</v>
      </c>
      <c r="E332" t="s">
        <v>15</v>
      </c>
      <c r="F332" t="s">
        <v>30</v>
      </c>
      <c r="G332" s="14">
        <v>69.12</v>
      </c>
      <c r="H332">
        <v>6</v>
      </c>
      <c r="I332" s="14">
        <f t="shared" si="5"/>
        <v>414.72</v>
      </c>
      <c r="J332" s="1">
        <v>43965</v>
      </c>
      <c r="K332" s="2">
        <v>0.54375000000000007</v>
      </c>
      <c r="L332" t="s">
        <v>23</v>
      </c>
      <c r="M332" t="str">
        <f>IF(E332="Female",IF(F332="Health and beauty","Yes","No"),IF(E332="Male","No"))</f>
        <v>No</v>
      </c>
      <c r="N332" t="str">
        <f>IF(H332=1,"Product Specific",IF(H332&gt;5,"Impulsive","List"))</f>
        <v>Impulsive</v>
      </c>
    </row>
    <row r="333" spans="1:14" x14ac:dyDescent="0.3">
      <c r="A333" t="s">
        <v>380</v>
      </c>
      <c r="B333" t="s">
        <v>19</v>
      </c>
      <c r="C333" t="s">
        <v>20</v>
      </c>
      <c r="D333" t="s">
        <v>14</v>
      </c>
      <c r="E333" t="s">
        <v>15</v>
      </c>
      <c r="F333" t="s">
        <v>40</v>
      </c>
      <c r="G333" s="14">
        <v>99.3</v>
      </c>
      <c r="H333">
        <v>10</v>
      </c>
      <c r="I333" s="14">
        <f t="shared" si="5"/>
        <v>993</v>
      </c>
      <c r="J333" s="1">
        <v>43965</v>
      </c>
      <c r="K333" s="2">
        <v>0.62013888888888891</v>
      </c>
      <c r="L333" t="s">
        <v>27</v>
      </c>
      <c r="M333" t="str">
        <f>IF(E333="Female",IF(F333="Health and beauty","Yes","No"),IF(E333="Male","No"))</f>
        <v>No</v>
      </c>
      <c r="N333" t="str">
        <f>IF(H333=1,"Product Specific",IF(H333&gt;5,"Impulsive","List"))</f>
        <v>Impulsive</v>
      </c>
    </row>
    <row r="334" spans="1:14" x14ac:dyDescent="0.3">
      <c r="A334" t="s">
        <v>548</v>
      </c>
      <c r="B334" t="s">
        <v>12</v>
      </c>
      <c r="C334" t="s">
        <v>13</v>
      </c>
      <c r="D334" t="s">
        <v>21</v>
      </c>
      <c r="E334" t="s">
        <v>25</v>
      </c>
      <c r="F334" t="s">
        <v>26</v>
      </c>
      <c r="G334" s="14">
        <v>34.729999999999997</v>
      </c>
      <c r="H334">
        <v>2</v>
      </c>
      <c r="I334" s="14">
        <f t="shared" si="5"/>
        <v>69.459999999999994</v>
      </c>
      <c r="J334" s="1">
        <v>43966</v>
      </c>
      <c r="K334" s="2">
        <v>0.7597222222222223</v>
      </c>
      <c r="L334" t="s">
        <v>17</v>
      </c>
      <c r="M334" t="str">
        <f>IF(E334="Female",IF(F334="Health and beauty","Yes","No"),IF(E334="Male","No"))</f>
        <v>No</v>
      </c>
      <c r="N334" t="str">
        <f>IF(H334=1,"Product Specific",IF(H334&gt;5,"Impulsive","List"))</f>
        <v>List</v>
      </c>
    </row>
    <row r="335" spans="1:14" x14ac:dyDescent="0.3">
      <c r="A335" t="s">
        <v>638</v>
      </c>
      <c r="B335" t="s">
        <v>12</v>
      </c>
      <c r="C335" t="s">
        <v>13</v>
      </c>
      <c r="D335" t="s">
        <v>21</v>
      </c>
      <c r="E335" t="s">
        <v>25</v>
      </c>
      <c r="F335" t="s">
        <v>40</v>
      </c>
      <c r="G335" s="14">
        <v>30.61</v>
      </c>
      <c r="H335">
        <v>1</v>
      </c>
      <c r="I335" s="14">
        <f t="shared" si="5"/>
        <v>30.61</v>
      </c>
      <c r="J335" s="1">
        <v>43966</v>
      </c>
      <c r="K335" s="2">
        <v>0.51388888888888895</v>
      </c>
      <c r="L335" t="s">
        <v>17</v>
      </c>
      <c r="M335" t="str">
        <f>IF(E335="Female",IF(F335="Health and beauty","Yes","No"),IF(E335="Male","No"))</f>
        <v>No</v>
      </c>
      <c r="N335" t="str">
        <f>IF(H335=1,"Product Specific",IF(H335&gt;5,"Impulsive","List"))</f>
        <v>Product Specific</v>
      </c>
    </row>
    <row r="336" spans="1:14" x14ac:dyDescent="0.3">
      <c r="A336" t="s">
        <v>149</v>
      </c>
      <c r="B336" t="s">
        <v>36</v>
      </c>
      <c r="C336" t="s">
        <v>37</v>
      </c>
      <c r="D336" t="s">
        <v>21</v>
      </c>
      <c r="E336" t="s">
        <v>25</v>
      </c>
      <c r="F336" t="s">
        <v>26</v>
      </c>
      <c r="G336" s="14">
        <v>53.44</v>
      </c>
      <c r="H336">
        <v>2</v>
      </c>
      <c r="I336" s="14">
        <f t="shared" si="5"/>
        <v>106.88</v>
      </c>
      <c r="J336" s="1">
        <v>43968</v>
      </c>
      <c r="K336" s="2">
        <v>0.85972222222222217</v>
      </c>
      <c r="L336" t="s">
        <v>17</v>
      </c>
      <c r="M336" t="str">
        <f>IF(E336="Female",IF(F336="Health and beauty","Yes","No"),IF(E336="Male","No"))</f>
        <v>No</v>
      </c>
      <c r="N336" t="str">
        <f>IF(H336=1,"Product Specific",IF(H336&gt;5,"Impulsive","List"))</f>
        <v>List</v>
      </c>
    </row>
    <row r="337" spans="1:14" x14ac:dyDescent="0.3">
      <c r="A337" t="s">
        <v>919</v>
      </c>
      <c r="B337" t="s">
        <v>12</v>
      </c>
      <c r="C337" t="s">
        <v>13</v>
      </c>
      <c r="D337" t="s">
        <v>14</v>
      </c>
      <c r="E337" t="s">
        <v>25</v>
      </c>
      <c r="F337" t="s">
        <v>30</v>
      </c>
      <c r="G337" s="14">
        <v>76.92</v>
      </c>
      <c r="H337">
        <v>10</v>
      </c>
      <c r="I337" s="14">
        <f t="shared" si="5"/>
        <v>769.2</v>
      </c>
      <c r="J337" s="1">
        <v>43969</v>
      </c>
      <c r="K337" s="2">
        <v>0.82847222222222217</v>
      </c>
      <c r="L337" t="s">
        <v>17</v>
      </c>
      <c r="M337" t="str">
        <f>IF(E337="Female",IF(F337="Health and beauty","Yes","No"),IF(E337="Male","No"))</f>
        <v>No</v>
      </c>
      <c r="N337" t="str">
        <f>IF(H337=1,"Product Specific",IF(H337&gt;5,"Impulsive","List"))</f>
        <v>Impulsive</v>
      </c>
    </row>
    <row r="338" spans="1:14" x14ac:dyDescent="0.3">
      <c r="A338" t="s">
        <v>984</v>
      </c>
      <c r="B338" t="s">
        <v>36</v>
      </c>
      <c r="C338" t="s">
        <v>37</v>
      </c>
      <c r="D338" t="s">
        <v>14</v>
      </c>
      <c r="E338" t="s">
        <v>25</v>
      </c>
      <c r="F338" t="s">
        <v>26</v>
      </c>
      <c r="G338" s="14">
        <v>65.91</v>
      </c>
      <c r="H338">
        <v>6</v>
      </c>
      <c r="I338" s="14">
        <f t="shared" si="5"/>
        <v>395.46</v>
      </c>
      <c r="J338" s="1">
        <v>43969</v>
      </c>
      <c r="K338" s="2">
        <v>0.48958333333333331</v>
      </c>
      <c r="L338" t="s">
        <v>23</v>
      </c>
      <c r="M338" t="str">
        <f>IF(E338="Female",IF(F338="Health and beauty","Yes","No"),IF(E338="Male","No"))</f>
        <v>No</v>
      </c>
      <c r="N338" t="str">
        <f>IF(H338=1,"Product Specific",IF(H338&gt;5,"Impulsive","List"))</f>
        <v>Impulsive</v>
      </c>
    </row>
    <row r="339" spans="1:14" x14ac:dyDescent="0.3">
      <c r="A339" t="s">
        <v>1012</v>
      </c>
      <c r="B339" t="s">
        <v>12</v>
      </c>
      <c r="C339" t="s">
        <v>13</v>
      </c>
      <c r="D339" t="s">
        <v>14</v>
      </c>
      <c r="E339" t="s">
        <v>15</v>
      </c>
      <c r="F339" t="s">
        <v>30</v>
      </c>
      <c r="G339" s="14">
        <v>97.48</v>
      </c>
      <c r="H339">
        <v>9</v>
      </c>
      <c r="I339" s="14">
        <f t="shared" si="5"/>
        <v>877.32</v>
      </c>
      <c r="J339" s="1">
        <v>43969</v>
      </c>
      <c r="K339" s="2">
        <v>0.59652777777777777</v>
      </c>
      <c r="L339" t="s">
        <v>17</v>
      </c>
      <c r="M339" t="str">
        <f>IF(E339="Female",IF(F339="Health and beauty","Yes","No"),IF(E339="Male","No"))</f>
        <v>No</v>
      </c>
      <c r="N339" t="str">
        <f>IF(H339=1,"Product Specific",IF(H339&gt;5,"Impulsive","List"))</f>
        <v>Impulsive</v>
      </c>
    </row>
    <row r="340" spans="1:14" x14ac:dyDescent="0.3">
      <c r="A340" t="s">
        <v>542</v>
      </c>
      <c r="B340" t="s">
        <v>12</v>
      </c>
      <c r="C340" t="s">
        <v>13</v>
      </c>
      <c r="D340" t="s">
        <v>21</v>
      </c>
      <c r="E340" t="s">
        <v>15</v>
      </c>
      <c r="F340" t="s">
        <v>40</v>
      </c>
      <c r="G340" s="14">
        <v>54.28</v>
      </c>
      <c r="H340">
        <v>7</v>
      </c>
      <c r="I340" s="14">
        <f t="shared" si="5"/>
        <v>379.96000000000004</v>
      </c>
      <c r="J340" s="1">
        <v>43970</v>
      </c>
      <c r="K340" s="2">
        <v>0.75347222222222221</v>
      </c>
      <c r="L340" t="s">
        <v>17</v>
      </c>
      <c r="M340" t="str">
        <f>IF(E340="Female",IF(F340="Health and beauty","Yes","No"),IF(E340="Male","No"))</f>
        <v>No</v>
      </c>
      <c r="N340" t="str">
        <f>IF(H340=1,"Product Specific",IF(H340&gt;5,"Impulsive","List"))</f>
        <v>Impulsive</v>
      </c>
    </row>
    <row r="341" spans="1:14" x14ac:dyDescent="0.3">
      <c r="A341" t="s">
        <v>625</v>
      </c>
      <c r="B341" t="s">
        <v>36</v>
      </c>
      <c r="C341" t="s">
        <v>37</v>
      </c>
      <c r="D341" t="s">
        <v>21</v>
      </c>
      <c r="E341" t="s">
        <v>25</v>
      </c>
      <c r="F341" t="s">
        <v>16</v>
      </c>
      <c r="G341" s="14">
        <v>14.82</v>
      </c>
      <c r="H341">
        <v>3</v>
      </c>
      <c r="I341" s="14">
        <f t="shared" si="5"/>
        <v>44.46</v>
      </c>
      <c r="J341" s="1">
        <v>43970</v>
      </c>
      <c r="K341" s="2">
        <v>0.47916666666666669</v>
      </c>
      <c r="L341" t="s">
        <v>27</v>
      </c>
      <c r="M341" t="str">
        <f>IF(E341="Female",IF(F341="Health and beauty","Yes","No"),IF(E341="Male","No"))</f>
        <v>No</v>
      </c>
      <c r="N341" t="str">
        <f>IF(H341=1,"Product Specific",IF(H341&gt;5,"Impulsive","List"))</f>
        <v>List</v>
      </c>
    </row>
    <row r="342" spans="1:14" x14ac:dyDescent="0.3">
      <c r="A342" t="s">
        <v>401</v>
      </c>
      <c r="B342" t="s">
        <v>36</v>
      </c>
      <c r="C342" t="s">
        <v>37</v>
      </c>
      <c r="D342" t="s">
        <v>21</v>
      </c>
      <c r="E342" t="s">
        <v>15</v>
      </c>
      <c r="F342" t="s">
        <v>40</v>
      </c>
      <c r="G342" s="14">
        <v>60.96</v>
      </c>
      <c r="H342">
        <v>2</v>
      </c>
      <c r="I342" s="14">
        <f t="shared" si="5"/>
        <v>121.92</v>
      </c>
      <c r="J342" s="1">
        <v>43971</v>
      </c>
      <c r="K342" s="2">
        <v>0.81874999999999998</v>
      </c>
      <c r="L342" t="s">
        <v>27</v>
      </c>
      <c r="M342" t="str">
        <f>IF(E342="Female",IF(F342="Health and beauty","Yes","No"),IF(E342="Male","No"))</f>
        <v>No</v>
      </c>
      <c r="N342" t="str">
        <f>IF(H342=1,"Product Specific",IF(H342&gt;5,"Impulsive","List"))</f>
        <v>List</v>
      </c>
    </row>
    <row r="343" spans="1:14" x14ac:dyDescent="0.3">
      <c r="A343" t="s">
        <v>553</v>
      </c>
      <c r="B343" t="s">
        <v>19</v>
      </c>
      <c r="C343" t="s">
        <v>20</v>
      </c>
      <c r="D343" t="s">
        <v>21</v>
      </c>
      <c r="E343" t="s">
        <v>25</v>
      </c>
      <c r="F343" t="s">
        <v>16</v>
      </c>
      <c r="G343" s="14">
        <v>62.87</v>
      </c>
      <c r="H343">
        <v>2</v>
      </c>
      <c r="I343" s="14">
        <f t="shared" si="5"/>
        <v>125.74</v>
      </c>
      <c r="J343" s="1">
        <v>43971</v>
      </c>
      <c r="K343" s="2">
        <v>0.48819444444444443</v>
      </c>
      <c r="L343" t="s">
        <v>23</v>
      </c>
      <c r="M343" t="str">
        <f>IF(E343="Female",IF(F343="Health and beauty","Yes","No"),IF(E343="Male","No"))</f>
        <v>No</v>
      </c>
      <c r="N343" t="str">
        <f>IF(H343=1,"Product Specific",IF(H343&gt;5,"Impulsive","List"))</f>
        <v>List</v>
      </c>
    </row>
    <row r="344" spans="1:14" x14ac:dyDescent="0.3">
      <c r="A344" t="s">
        <v>708</v>
      </c>
      <c r="B344" t="s">
        <v>19</v>
      </c>
      <c r="C344" t="s">
        <v>20</v>
      </c>
      <c r="D344" t="s">
        <v>21</v>
      </c>
      <c r="E344" t="s">
        <v>25</v>
      </c>
      <c r="F344" t="s">
        <v>16</v>
      </c>
      <c r="G344" s="14">
        <v>58.95</v>
      </c>
      <c r="H344">
        <v>10</v>
      </c>
      <c r="I344" s="14">
        <f t="shared" si="5"/>
        <v>589.5</v>
      </c>
      <c r="J344" s="1">
        <v>43971</v>
      </c>
      <c r="K344" s="2">
        <v>0.6020833333333333</v>
      </c>
      <c r="L344" t="s">
        <v>17</v>
      </c>
      <c r="M344" t="str">
        <f>IF(E344="Female",IF(F344="Health and beauty","Yes","No"),IF(E344="Male","No"))</f>
        <v>No</v>
      </c>
      <c r="N344" t="str">
        <f>IF(H344=1,"Product Specific",IF(H344&gt;5,"Impulsive","List"))</f>
        <v>Impulsive</v>
      </c>
    </row>
    <row r="345" spans="1:14" x14ac:dyDescent="0.3">
      <c r="A345" t="s">
        <v>388</v>
      </c>
      <c r="B345" t="s">
        <v>36</v>
      </c>
      <c r="C345" t="s">
        <v>37</v>
      </c>
      <c r="D345" t="s">
        <v>21</v>
      </c>
      <c r="E345" t="s">
        <v>25</v>
      </c>
      <c r="F345" t="s">
        <v>22</v>
      </c>
      <c r="G345" s="14">
        <v>27.5</v>
      </c>
      <c r="H345">
        <v>3</v>
      </c>
      <c r="I345" s="14">
        <f t="shared" si="5"/>
        <v>82.5</v>
      </c>
      <c r="J345" s="1">
        <v>43972</v>
      </c>
      <c r="K345" s="2">
        <v>0.65277777777777779</v>
      </c>
      <c r="L345" t="s">
        <v>17</v>
      </c>
      <c r="M345" t="str">
        <f>IF(E345="Female",IF(F345="Health and beauty","Yes","No"),IF(E345="Male","No"))</f>
        <v>No</v>
      </c>
      <c r="N345" t="str">
        <f>IF(H345=1,"Product Specific",IF(H345&gt;5,"Impulsive","List"))</f>
        <v>List</v>
      </c>
    </row>
    <row r="346" spans="1:14" x14ac:dyDescent="0.3">
      <c r="A346" t="s">
        <v>84</v>
      </c>
      <c r="B346" t="s">
        <v>36</v>
      </c>
      <c r="C346" t="s">
        <v>37</v>
      </c>
      <c r="D346" t="s">
        <v>21</v>
      </c>
      <c r="E346" t="s">
        <v>25</v>
      </c>
      <c r="F346" t="s">
        <v>26</v>
      </c>
      <c r="G346" s="14">
        <v>16.16</v>
      </c>
      <c r="H346">
        <v>2</v>
      </c>
      <c r="I346" s="14">
        <f t="shared" si="5"/>
        <v>32.32</v>
      </c>
      <c r="J346" s="1">
        <v>43973</v>
      </c>
      <c r="K346" s="2">
        <v>0.49236111111111108</v>
      </c>
      <c r="L346" t="s">
        <v>17</v>
      </c>
      <c r="M346" t="str">
        <f>IF(E346="Female",IF(F346="Health and beauty","Yes","No"),IF(E346="Male","No"))</f>
        <v>No</v>
      </c>
      <c r="N346" t="str">
        <f>IF(H346=1,"Product Specific",IF(H346&gt;5,"Impulsive","List"))</f>
        <v>List</v>
      </c>
    </row>
    <row r="347" spans="1:14" x14ac:dyDescent="0.3">
      <c r="A347" t="s">
        <v>787</v>
      </c>
      <c r="B347" t="s">
        <v>12</v>
      </c>
      <c r="C347" t="s">
        <v>13</v>
      </c>
      <c r="D347" t="s">
        <v>21</v>
      </c>
      <c r="E347" t="s">
        <v>15</v>
      </c>
      <c r="F347" t="s">
        <v>26</v>
      </c>
      <c r="G347" s="14">
        <v>96.52</v>
      </c>
      <c r="H347">
        <v>6</v>
      </c>
      <c r="I347" s="14">
        <f t="shared" si="5"/>
        <v>579.12</v>
      </c>
      <c r="J347" s="1">
        <v>43973</v>
      </c>
      <c r="K347" s="2">
        <v>0.49444444444444446</v>
      </c>
      <c r="L347" t="s">
        <v>23</v>
      </c>
      <c r="M347" t="str">
        <f>IF(E347="Female",IF(F347="Health and beauty","Yes","No"),IF(E347="Male","No"))</f>
        <v>No</v>
      </c>
      <c r="N347" t="str">
        <f>IF(H347=1,"Product Specific",IF(H347&gt;5,"Impulsive","List"))</f>
        <v>Impulsive</v>
      </c>
    </row>
    <row r="348" spans="1:14" x14ac:dyDescent="0.3">
      <c r="A348" t="s">
        <v>891</v>
      </c>
      <c r="B348" t="s">
        <v>12</v>
      </c>
      <c r="C348" t="s">
        <v>13</v>
      </c>
      <c r="D348" t="s">
        <v>14</v>
      </c>
      <c r="E348" t="s">
        <v>25</v>
      </c>
      <c r="F348" t="s">
        <v>30</v>
      </c>
      <c r="G348" s="14">
        <v>12.76</v>
      </c>
      <c r="H348">
        <v>2</v>
      </c>
      <c r="I348" s="14">
        <f t="shared" si="5"/>
        <v>25.52</v>
      </c>
      <c r="J348" s="1">
        <v>43973</v>
      </c>
      <c r="K348" s="2">
        <v>0.75416666666666676</v>
      </c>
      <c r="L348" t="s">
        <v>17</v>
      </c>
      <c r="M348" t="str">
        <f>IF(E348="Female",IF(F348="Health and beauty","Yes","No"),IF(E348="Male","No"))</f>
        <v>No</v>
      </c>
      <c r="N348" t="str">
        <f>IF(H348=1,"Product Specific",IF(H348&gt;5,"Impulsive","List"))</f>
        <v>List</v>
      </c>
    </row>
    <row r="349" spans="1:14" x14ac:dyDescent="0.3">
      <c r="A349" t="s">
        <v>375</v>
      </c>
      <c r="B349" t="s">
        <v>12</v>
      </c>
      <c r="C349" t="s">
        <v>13</v>
      </c>
      <c r="D349" t="s">
        <v>21</v>
      </c>
      <c r="E349" t="s">
        <v>15</v>
      </c>
      <c r="F349" t="s">
        <v>40</v>
      </c>
      <c r="G349" s="14">
        <v>77.930000000000007</v>
      </c>
      <c r="H349">
        <v>9</v>
      </c>
      <c r="I349" s="14">
        <f t="shared" si="5"/>
        <v>701.37000000000012</v>
      </c>
      <c r="J349" s="1">
        <v>43974</v>
      </c>
      <c r="K349" s="2">
        <v>0.67361111111111116</v>
      </c>
      <c r="L349" t="s">
        <v>17</v>
      </c>
      <c r="M349" t="str">
        <f>IF(E349="Female",IF(F349="Health and beauty","Yes","No"),IF(E349="Male","No"))</f>
        <v>No</v>
      </c>
      <c r="N349" t="str">
        <f>IF(H349=1,"Product Specific",IF(H349&gt;5,"Impulsive","List"))</f>
        <v>Impulsive</v>
      </c>
    </row>
    <row r="350" spans="1:14" x14ac:dyDescent="0.3">
      <c r="A350" t="s">
        <v>921</v>
      </c>
      <c r="B350" t="s">
        <v>36</v>
      </c>
      <c r="C350" t="s">
        <v>37</v>
      </c>
      <c r="D350" t="s">
        <v>21</v>
      </c>
      <c r="E350" t="s">
        <v>15</v>
      </c>
      <c r="F350" t="s">
        <v>22</v>
      </c>
      <c r="G350" s="14">
        <v>57.91</v>
      </c>
      <c r="H350">
        <v>8</v>
      </c>
      <c r="I350" s="14">
        <f t="shared" si="5"/>
        <v>463.28</v>
      </c>
      <c r="J350" s="1">
        <v>43974</v>
      </c>
      <c r="K350" s="2">
        <v>0.62916666666666665</v>
      </c>
      <c r="L350" t="s">
        <v>23</v>
      </c>
      <c r="M350" t="str">
        <f>IF(E350="Female",IF(F350="Health and beauty","Yes","No"),IF(E350="Male","No"))</f>
        <v>No</v>
      </c>
      <c r="N350" t="str">
        <f>IF(H350=1,"Product Specific",IF(H350&gt;5,"Impulsive","List"))</f>
        <v>Impulsive</v>
      </c>
    </row>
    <row r="351" spans="1:14" x14ac:dyDescent="0.3">
      <c r="A351" t="s">
        <v>569</v>
      </c>
      <c r="B351" t="s">
        <v>19</v>
      </c>
      <c r="C351" t="s">
        <v>20</v>
      </c>
      <c r="D351" t="s">
        <v>14</v>
      </c>
      <c r="E351" t="s">
        <v>15</v>
      </c>
      <c r="F351" t="s">
        <v>38</v>
      </c>
      <c r="G351" s="14">
        <v>87.48</v>
      </c>
      <c r="H351">
        <v>6</v>
      </c>
      <c r="I351" s="14">
        <f t="shared" si="5"/>
        <v>524.88</v>
      </c>
      <c r="J351" s="1">
        <v>43975</v>
      </c>
      <c r="K351" s="2">
        <v>0.77986111111111101</v>
      </c>
      <c r="L351" t="s">
        <v>17</v>
      </c>
      <c r="M351" t="str">
        <f>IF(E351="Female",IF(F351="Health and beauty","Yes","No"),IF(E351="Male","No"))</f>
        <v>No</v>
      </c>
      <c r="N351" t="str">
        <f>IF(H351=1,"Product Specific",IF(H351&gt;5,"Impulsive","List"))</f>
        <v>Impulsive</v>
      </c>
    </row>
    <row r="352" spans="1:14" x14ac:dyDescent="0.3">
      <c r="A352" t="s">
        <v>1013</v>
      </c>
      <c r="B352" t="s">
        <v>19</v>
      </c>
      <c r="C352" t="s">
        <v>20</v>
      </c>
      <c r="D352" t="s">
        <v>21</v>
      </c>
      <c r="E352" t="s">
        <v>25</v>
      </c>
      <c r="F352" t="s">
        <v>16</v>
      </c>
      <c r="G352" s="14">
        <v>99.96</v>
      </c>
      <c r="H352">
        <v>7</v>
      </c>
      <c r="I352" s="14">
        <f t="shared" si="5"/>
        <v>699.71999999999991</v>
      </c>
      <c r="J352" s="1">
        <v>43975</v>
      </c>
      <c r="K352" s="2">
        <v>0.43958333333333338</v>
      </c>
      <c r="L352" t="s">
        <v>23</v>
      </c>
      <c r="M352" t="str">
        <f>IF(E352="Female",IF(F352="Health and beauty","Yes","No"),IF(E352="Male","No"))</f>
        <v>No</v>
      </c>
      <c r="N352" t="str">
        <f>IF(H352=1,"Product Specific",IF(H352&gt;5,"Impulsive","List"))</f>
        <v>Impulsive</v>
      </c>
    </row>
    <row r="353" spans="1:14" x14ac:dyDescent="0.3">
      <c r="A353" t="s">
        <v>175</v>
      </c>
      <c r="B353" t="s">
        <v>19</v>
      </c>
      <c r="C353" t="s">
        <v>20</v>
      </c>
      <c r="D353" t="s">
        <v>21</v>
      </c>
      <c r="E353" t="s">
        <v>15</v>
      </c>
      <c r="F353" t="s">
        <v>16</v>
      </c>
      <c r="G353" s="14">
        <v>46.26</v>
      </c>
      <c r="H353">
        <v>6</v>
      </c>
      <c r="I353" s="14">
        <f t="shared" si="5"/>
        <v>277.56</v>
      </c>
      <c r="J353" s="1">
        <v>43976</v>
      </c>
      <c r="K353" s="2">
        <v>0.71597222222222223</v>
      </c>
      <c r="L353" t="s">
        <v>27</v>
      </c>
      <c r="M353" t="str">
        <f>IF(E353="Female",IF(F353="Health and beauty","Yes","No"),IF(E353="Male","No"))</f>
        <v>Yes</v>
      </c>
      <c r="N353" t="str">
        <f>IF(H353=1,"Product Specific",IF(H353&gt;5,"Impulsive","List"))</f>
        <v>Impulsive</v>
      </c>
    </row>
    <row r="354" spans="1:14" x14ac:dyDescent="0.3">
      <c r="A354" t="s">
        <v>256</v>
      </c>
      <c r="B354" t="s">
        <v>36</v>
      </c>
      <c r="C354" t="s">
        <v>37</v>
      </c>
      <c r="D354" t="s">
        <v>14</v>
      </c>
      <c r="E354" t="s">
        <v>25</v>
      </c>
      <c r="F354" t="s">
        <v>16</v>
      </c>
      <c r="G354" s="14">
        <v>69.37</v>
      </c>
      <c r="H354">
        <v>9</v>
      </c>
      <c r="I354" s="14">
        <f t="shared" si="5"/>
        <v>624.33000000000004</v>
      </c>
      <c r="J354" s="1">
        <v>43976</v>
      </c>
      <c r="K354" s="2">
        <v>0.80138888888888893</v>
      </c>
      <c r="L354" t="s">
        <v>17</v>
      </c>
      <c r="M354" t="str">
        <f>IF(E354="Female",IF(F354="Health and beauty","Yes","No"),IF(E354="Male","No"))</f>
        <v>No</v>
      </c>
      <c r="N354" t="str">
        <f>IF(H354=1,"Product Specific",IF(H354&gt;5,"Impulsive","List"))</f>
        <v>Impulsive</v>
      </c>
    </row>
    <row r="355" spans="1:14" x14ac:dyDescent="0.3">
      <c r="A355" t="s">
        <v>439</v>
      </c>
      <c r="B355" t="s">
        <v>19</v>
      </c>
      <c r="C355" t="s">
        <v>20</v>
      </c>
      <c r="D355" t="s">
        <v>21</v>
      </c>
      <c r="E355" t="s">
        <v>15</v>
      </c>
      <c r="F355" t="s">
        <v>40</v>
      </c>
      <c r="G355" s="14">
        <v>23.82</v>
      </c>
      <c r="H355">
        <v>5</v>
      </c>
      <c r="I355" s="14">
        <f t="shared" si="5"/>
        <v>119.1</v>
      </c>
      <c r="J355" s="1">
        <v>43976</v>
      </c>
      <c r="K355" s="2">
        <v>0.80833333333333324</v>
      </c>
      <c r="L355" t="s">
        <v>17</v>
      </c>
      <c r="M355" t="str">
        <f>IF(E355="Female",IF(F355="Health and beauty","Yes","No"),IF(E355="Male","No"))</f>
        <v>No</v>
      </c>
      <c r="N355" t="str">
        <f>IF(H355=1,"Product Specific",IF(H355&gt;5,"Impulsive","List"))</f>
        <v>List</v>
      </c>
    </row>
    <row r="356" spans="1:14" x14ac:dyDescent="0.3">
      <c r="A356" t="s">
        <v>521</v>
      </c>
      <c r="B356" t="s">
        <v>12</v>
      </c>
      <c r="C356" t="s">
        <v>13</v>
      </c>
      <c r="D356" t="s">
        <v>14</v>
      </c>
      <c r="E356" t="s">
        <v>15</v>
      </c>
      <c r="F356" t="s">
        <v>40</v>
      </c>
      <c r="G356" s="14">
        <v>19.66</v>
      </c>
      <c r="H356">
        <v>10</v>
      </c>
      <c r="I356" s="14">
        <f t="shared" si="5"/>
        <v>196.6</v>
      </c>
      <c r="J356" s="1">
        <v>43976</v>
      </c>
      <c r="K356" s="2">
        <v>0.76388888888888884</v>
      </c>
      <c r="L356" t="s">
        <v>27</v>
      </c>
      <c r="M356" t="str">
        <f>IF(E356="Female",IF(F356="Health and beauty","Yes","No"),IF(E356="Male","No"))</f>
        <v>No</v>
      </c>
      <c r="N356" t="str">
        <f>IF(H356=1,"Product Specific",IF(H356&gt;5,"Impulsive","List"))</f>
        <v>Impulsive</v>
      </c>
    </row>
    <row r="357" spans="1:14" x14ac:dyDescent="0.3">
      <c r="A357" t="s">
        <v>738</v>
      </c>
      <c r="B357" t="s">
        <v>19</v>
      </c>
      <c r="C357" t="s">
        <v>20</v>
      </c>
      <c r="D357" t="s">
        <v>21</v>
      </c>
      <c r="E357" t="s">
        <v>25</v>
      </c>
      <c r="F357" t="s">
        <v>40</v>
      </c>
      <c r="G357" s="14">
        <v>15.62</v>
      </c>
      <c r="H357">
        <v>8</v>
      </c>
      <c r="I357" s="14">
        <f t="shared" si="5"/>
        <v>124.96</v>
      </c>
      <c r="J357" s="1">
        <v>43976</v>
      </c>
      <c r="K357" s="2">
        <v>0.85902777777777783</v>
      </c>
      <c r="L357" t="s">
        <v>17</v>
      </c>
      <c r="M357" t="str">
        <f>IF(E357="Female",IF(F357="Health and beauty","Yes","No"),IF(E357="Male","No"))</f>
        <v>No</v>
      </c>
      <c r="N357" t="str">
        <f>IF(H357=1,"Product Specific",IF(H357&gt;5,"Impulsive","List"))</f>
        <v>Impulsive</v>
      </c>
    </row>
    <row r="358" spans="1:14" x14ac:dyDescent="0.3">
      <c r="A358" t="s">
        <v>946</v>
      </c>
      <c r="B358" t="s">
        <v>19</v>
      </c>
      <c r="C358" t="s">
        <v>20</v>
      </c>
      <c r="D358" t="s">
        <v>14</v>
      </c>
      <c r="E358" t="s">
        <v>25</v>
      </c>
      <c r="F358" t="s">
        <v>30</v>
      </c>
      <c r="G358" s="14">
        <v>42.85</v>
      </c>
      <c r="H358">
        <v>1</v>
      </c>
      <c r="I358" s="14">
        <f t="shared" si="5"/>
        <v>42.85</v>
      </c>
      <c r="J358" s="1">
        <v>43976</v>
      </c>
      <c r="K358" s="2">
        <v>0.65</v>
      </c>
      <c r="L358" t="s">
        <v>27</v>
      </c>
      <c r="M358" t="str">
        <f>IF(E358="Female",IF(F358="Health and beauty","Yes","No"),IF(E358="Male","No"))</f>
        <v>No</v>
      </c>
      <c r="N358" t="str">
        <f>IF(H358=1,"Product Specific",IF(H358&gt;5,"Impulsive","List"))</f>
        <v>Product Specific</v>
      </c>
    </row>
    <row r="359" spans="1:14" x14ac:dyDescent="0.3">
      <c r="A359" t="s">
        <v>169</v>
      </c>
      <c r="B359" t="s">
        <v>12</v>
      </c>
      <c r="C359" t="s">
        <v>13</v>
      </c>
      <c r="D359" t="s">
        <v>21</v>
      </c>
      <c r="E359" t="s">
        <v>25</v>
      </c>
      <c r="F359" t="s">
        <v>30</v>
      </c>
      <c r="G359" s="14">
        <v>72.5</v>
      </c>
      <c r="H359">
        <v>8</v>
      </c>
      <c r="I359" s="14">
        <f t="shared" si="5"/>
        <v>580</v>
      </c>
      <c r="J359" s="1">
        <v>43977</v>
      </c>
      <c r="K359" s="2">
        <v>0.80902777777777779</v>
      </c>
      <c r="L359" t="s">
        <v>17</v>
      </c>
      <c r="M359" t="str">
        <f>IF(E359="Female",IF(F359="Health and beauty","Yes","No"),IF(E359="Male","No"))</f>
        <v>No</v>
      </c>
      <c r="N359" t="str">
        <f>IF(H359=1,"Product Specific",IF(H359&gt;5,"Impulsive","List"))</f>
        <v>Impulsive</v>
      </c>
    </row>
    <row r="360" spans="1:14" x14ac:dyDescent="0.3">
      <c r="A360" t="s">
        <v>590</v>
      </c>
      <c r="B360" t="s">
        <v>36</v>
      </c>
      <c r="C360" t="s">
        <v>37</v>
      </c>
      <c r="D360" t="s">
        <v>21</v>
      </c>
      <c r="E360" t="s">
        <v>25</v>
      </c>
      <c r="F360" t="s">
        <v>22</v>
      </c>
      <c r="G360" s="14">
        <v>21.58</v>
      </c>
      <c r="H360">
        <v>9</v>
      </c>
      <c r="I360" s="14">
        <f t="shared" si="5"/>
        <v>194.21999999999997</v>
      </c>
      <c r="J360" s="1">
        <v>43978</v>
      </c>
      <c r="K360" s="2">
        <v>0.52222222222222225</v>
      </c>
      <c r="L360" t="s">
        <v>23</v>
      </c>
      <c r="M360" t="str">
        <f>IF(E360="Female",IF(F360="Health and beauty","Yes","No"),IF(E360="Male","No"))</f>
        <v>No</v>
      </c>
      <c r="N360" t="str">
        <f>IF(H360=1,"Product Specific",IF(H360&gt;5,"Impulsive","List"))</f>
        <v>Impulsive</v>
      </c>
    </row>
    <row r="361" spans="1:14" x14ac:dyDescent="0.3">
      <c r="A361" t="s">
        <v>696</v>
      </c>
      <c r="B361" t="s">
        <v>36</v>
      </c>
      <c r="C361" t="s">
        <v>37</v>
      </c>
      <c r="D361" t="s">
        <v>14</v>
      </c>
      <c r="E361" t="s">
        <v>25</v>
      </c>
      <c r="F361" t="s">
        <v>38</v>
      </c>
      <c r="G361" s="14">
        <v>57.74</v>
      </c>
      <c r="H361">
        <v>3</v>
      </c>
      <c r="I361" s="14">
        <f t="shared" si="5"/>
        <v>173.22</v>
      </c>
      <c r="J361" s="1">
        <v>43978</v>
      </c>
      <c r="K361" s="2">
        <v>0.54583333333333328</v>
      </c>
      <c r="L361" t="s">
        <v>17</v>
      </c>
      <c r="M361" t="str">
        <f>IF(E361="Female",IF(F361="Health and beauty","Yes","No"),IF(E361="Male","No"))</f>
        <v>No</v>
      </c>
      <c r="N361" t="str">
        <f>IF(H361=1,"Product Specific",IF(H361&gt;5,"Impulsive","List"))</f>
        <v>List</v>
      </c>
    </row>
    <row r="362" spans="1:14" x14ac:dyDescent="0.3">
      <c r="A362" t="s">
        <v>733</v>
      </c>
      <c r="B362" t="s">
        <v>36</v>
      </c>
      <c r="C362" t="s">
        <v>37</v>
      </c>
      <c r="D362" t="s">
        <v>14</v>
      </c>
      <c r="E362" t="s">
        <v>25</v>
      </c>
      <c r="F362" t="s">
        <v>16</v>
      </c>
      <c r="G362" s="14">
        <v>80.47</v>
      </c>
      <c r="H362">
        <v>9</v>
      </c>
      <c r="I362" s="14">
        <f t="shared" si="5"/>
        <v>724.23</v>
      </c>
      <c r="J362" s="1">
        <v>43978</v>
      </c>
      <c r="K362" s="2">
        <v>0.47083333333333338</v>
      </c>
      <c r="L362" t="s">
        <v>23</v>
      </c>
      <c r="M362" t="str">
        <f>IF(E362="Female",IF(F362="Health and beauty","Yes","No"),IF(E362="Male","No"))</f>
        <v>No</v>
      </c>
      <c r="N362" t="str">
        <f>IF(H362=1,"Product Specific",IF(H362&gt;5,"Impulsive","List"))</f>
        <v>Impulsive</v>
      </c>
    </row>
    <row r="363" spans="1:14" x14ac:dyDescent="0.3">
      <c r="A363" t="s">
        <v>97</v>
      </c>
      <c r="B363" t="s">
        <v>36</v>
      </c>
      <c r="C363" t="s">
        <v>37</v>
      </c>
      <c r="D363" t="s">
        <v>14</v>
      </c>
      <c r="E363" t="s">
        <v>15</v>
      </c>
      <c r="F363" t="s">
        <v>40</v>
      </c>
      <c r="G363" s="14">
        <v>97.61</v>
      </c>
      <c r="H363">
        <v>6</v>
      </c>
      <c r="I363" s="14">
        <f t="shared" si="5"/>
        <v>585.66</v>
      </c>
      <c r="J363" s="1">
        <v>43979</v>
      </c>
      <c r="K363" s="2">
        <v>0.62569444444444444</v>
      </c>
      <c r="L363" t="s">
        <v>17</v>
      </c>
      <c r="M363" t="str">
        <f>IF(E363="Female",IF(F363="Health and beauty","Yes","No"),IF(E363="Male","No"))</f>
        <v>No</v>
      </c>
      <c r="N363" t="str">
        <f>IF(H363=1,"Product Specific",IF(H363&gt;5,"Impulsive","List"))</f>
        <v>Impulsive</v>
      </c>
    </row>
    <row r="364" spans="1:14" x14ac:dyDescent="0.3">
      <c r="A364" t="s">
        <v>216</v>
      </c>
      <c r="B364" t="s">
        <v>36</v>
      </c>
      <c r="C364" t="s">
        <v>37</v>
      </c>
      <c r="D364" t="s">
        <v>14</v>
      </c>
      <c r="E364" t="s">
        <v>15</v>
      </c>
      <c r="F364" t="s">
        <v>26</v>
      </c>
      <c r="G364" s="14">
        <v>94.49</v>
      </c>
      <c r="H364">
        <v>8</v>
      </c>
      <c r="I364" s="14">
        <f t="shared" si="5"/>
        <v>755.92</v>
      </c>
      <c r="J364" s="1">
        <v>43979</v>
      </c>
      <c r="K364" s="2">
        <v>0.79166666666666663</v>
      </c>
      <c r="L364" t="s">
        <v>17</v>
      </c>
      <c r="M364" t="str">
        <f>IF(E364="Female",IF(F364="Health and beauty","Yes","No"),IF(E364="Male","No"))</f>
        <v>No</v>
      </c>
      <c r="N364" t="str">
        <f>IF(H364=1,"Product Specific",IF(H364&gt;5,"Impulsive","List"))</f>
        <v>Impulsive</v>
      </c>
    </row>
    <row r="365" spans="1:14" x14ac:dyDescent="0.3">
      <c r="A365" t="s">
        <v>225</v>
      </c>
      <c r="B365" t="s">
        <v>19</v>
      </c>
      <c r="C365" t="s">
        <v>20</v>
      </c>
      <c r="D365" t="s">
        <v>14</v>
      </c>
      <c r="E365" t="s">
        <v>15</v>
      </c>
      <c r="F365" t="s">
        <v>40</v>
      </c>
      <c r="G365" s="14">
        <v>74.290000000000006</v>
      </c>
      <c r="H365">
        <v>1</v>
      </c>
      <c r="I365" s="14">
        <f t="shared" si="5"/>
        <v>74.290000000000006</v>
      </c>
      <c r="J365" s="1">
        <v>43979</v>
      </c>
      <c r="K365" s="2">
        <v>0.8125</v>
      </c>
      <c r="L365" t="s">
        <v>23</v>
      </c>
      <c r="M365" t="str">
        <f>IF(E365="Female",IF(F365="Health and beauty","Yes","No"),IF(E365="Male","No"))</f>
        <v>No</v>
      </c>
      <c r="N365" t="str">
        <f>IF(H365=1,"Product Specific",IF(H365&gt;5,"Impulsive","List"))</f>
        <v>Product Specific</v>
      </c>
    </row>
    <row r="366" spans="1:14" x14ac:dyDescent="0.3">
      <c r="A366" t="s">
        <v>603</v>
      </c>
      <c r="B366" t="s">
        <v>36</v>
      </c>
      <c r="C366" t="s">
        <v>37</v>
      </c>
      <c r="D366" t="s">
        <v>21</v>
      </c>
      <c r="E366" t="s">
        <v>25</v>
      </c>
      <c r="F366" t="s">
        <v>38</v>
      </c>
      <c r="G366" s="14">
        <v>72.39</v>
      </c>
      <c r="H366">
        <v>2</v>
      </c>
      <c r="I366" s="14">
        <f t="shared" si="5"/>
        <v>144.78</v>
      </c>
      <c r="J366" s="1">
        <v>43979</v>
      </c>
      <c r="K366" s="2">
        <v>0.82986111111111116</v>
      </c>
      <c r="L366" t="s">
        <v>27</v>
      </c>
      <c r="M366" t="str">
        <f>IF(E366="Female",IF(F366="Health and beauty","Yes","No"),IF(E366="Male","No"))</f>
        <v>No</v>
      </c>
      <c r="N366" t="str">
        <f>IF(H366=1,"Product Specific",IF(H366&gt;5,"Impulsive","List"))</f>
        <v>List</v>
      </c>
    </row>
    <row r="367" spans="1:14" x14ac:dyDescent="0.3">
      <c r="A367" t="s">
        <v>467</v>
      </c>
      <c r="B367" t="s">
        <v>12</v>
      </c>
      <c r="C367" t="s">
        <v>13</v>
      </c>
      <c r="D367" t="s">
        <v>21</v>
      </c>
      <c r="E367" t="s">
        <v>25</v>
      </c>
      <c r="F367" t="s">
        <v>26</v>
      </c>
      <c r="G367" s="14">
        <v>33.99</v>
      </c>
      <c r="H367">
        <v>6</v>
      </c>
      <c r="I367" s="14">
        <f t="shared" si="5"/>
        <v>203.94</v>
      </c>
      <c r="J367" s="1">
        <v>43980</v>
      </c>
      <c r="K367" s="2">
        <v>0.65069444444444446</v>
      </c>
      <c r="L367" t="s">
        <v>27</v>
      </c>
      <c r="M367" t="str">
        <f>IF(E367="Female",IF(F367="Health and beauty","Yes","No"),IF(E367="Male","No"))</f>
        <v>No</v>
      </c>
      <c r="N367" t="str">
        <f>IF(H367=1,"Product Specific",IF(H367&gt;5,"Impulsive","List"))</f>
        <v>Impulsive</v>
      </c>
    </row>
    <row r="368" spans="1:14" x14ac:dyDescent="0.3">
      <c r="A368" t="s">
        <v>903</v>
      </c>
      <c r="B368" t="s">
        <v>12</v>
      </c>
      <c r="C368" t="s">
        <v>13</v>
      </c>
      <c r="D368" t="s">
        <v>14</v>
      </c>
      <c r="E368" t="s">
        <v>25</v>
      </c>
      <c r="F368" t="s">
        <v>30</v>
      </c>
      <c r="G368" s="14">
        <v>89.06</v>
      </c>
      <c r="H368">
        <v>6</v>
      </c>
      <c r="I368" s="14">
        <f t="shared" si="5"/>
        <v>534.36</v>
      </c>
      <c r="J368" s="1">
        <v>43980</v>
      </c>
      <c r="K368" s="2">
        <v>0.72638888888888886</v>
      </c>
      <c r="L368" t="s">
        <v>23</v>
      </c>
      <c r="M368" t="str">
        <f>IF(E368="Female",IF(F368="Health and beauty","Yes","No"),IF(E368="Male","No"))</f>
        <v>No</v>
      </c>
      <c r="N368" t="str">
        <f>IF(H368=1,"Product Specific",IF(H368&gt;5,"Impulsive","List"))</f>
        <v>Impulsive</v>
      </c>
    </row>
    <row r="369" spans="1:14" x14ac:dyDescent="0.3">
      <c r="A369" t="s">
        <v>117</v>
      </c>
      <c r="B369" t="s">
        <v>12</v>
      </c>
      <c r="C369" t="s">
        <v>13</v>
      </c>
      <c r="D369" t="s">
        <v>14</v>
      </c>
      <c r="E369" t="s">
        <v>25</v>
      </c>
      <c r="F369" t="s">
        <v>38</v>
      </c>
      <c r="G369" s="14">
        <v>49.38</v>
      </c>
      <c r="H369">
        <v>7</v>
      </c>
      <c r="I369" s="14">
        <f t="shared" si="5"/>
        <v>345.66</v>
      </c>
      <c r="J369" s="1">
        <v>43981</v>
      </c>
      <c r="K369" s="2">
        <v>0.85763888888888884</v>
      </c>
      <c r="L369" t="s">
        <v>27</v>
      </c>
      <c r="M369" t="str">
        <f>IF(E369="Female",IF(F369="Health and beauty","Yes","No"),IF(E369="Male","No"))</f>
        <v>No</v>
      </c>
      <c r="N369" t="str">
        <f>IF(H369=1,"Product Specific",IF(H369&gt;5,"Impulsive","List"))</f>
        <v>Impulsive</v>
      </c>
    </row>
    <row r="370" spans="1:14" x14ac:dyDescent="0.3">
      <c r="A370" t="s">
        <v>173</v>
      </c>
      <c r="B370" t="s">
        <v>19</v>
      </c>
      <c r="C370" t="s">
        <v>20</v>
      </c>
      <c r="D370" t="s">
        <v>14</v>
      </c>
      <c r="E370" t="s">
        <v>15</v>
      </c>
      <c r="F370" t="s">
        <v>38</v>
      </c>
      <c r="G370" s="14">
        <v>30.41</v>
      </c>
      <c r="H370">
        <v>1</v>
      </c>
      <c r="I370" s="14">
        <f t="shared" si="5"/>
        <v>30.41</v>
      </c>
      <c r="J370" s="1">
        <v>43981</v>
      </c>
      <c r="K370" s="2">
        <v>0.44166666666666665</v>
      </c>
      <c r="L370" t="s">
        <v>27</v>
      </c>
      <c r="M370" t="str">
        <f>IF(E370="Female",IF(F370="Health and beauty","Yes","No"),IF(E370="Male","No"))</f>
        <v>No</v>
      </c>
      <c r="N370" t="str">
        <f>IF(H370=1,"Product Specific",IF(H370&gt;5,"Impulsive","List"))</f>
        <v>Product Specific</v>
      </c>
    </row>
    <row r="371" spans="1:14" x14ac:dyDescent="0.3">
      <c r="A371" t="s">
        <v>326</v>
      </c>
      <c r="B371" t="s">
        <v>19</v>
      </c>
      <c r="C371" t="s">
        <v>20</v>
      </c>
      <c r="D371" t="s">
        <v>21</v>
      </c>
      <c r="E371" t="s">
        <v>25</v>
      </c>
      <c r="F371" t="s">
        <v>22</v>
      </c>
      <c r="G371" s="14">
        <v>28.84</v>
      </c>
      <c r="H371">
        <v>4</v>
      </c>
      <c r="I371" s="14">
        <f t="shared" si="5"/>
        <v>115.36</v>
      </c>
      <c r="J371" s="1">
        <v>43981</v>
      </c>
      <c r="K371" s="2">
        <v>0.61388888888888882</v>
      </c>
      <c r="L371" t="s">
        <v>23</v>
      </c>
      <c r="M371" t="str">
        <f>IF(E371="Female",IF(F371="Health and beauty","Yes","No"),IF(E371="Male","No"))</f>
        <v>No</v>
      </c>
      <c r="N371" t="str">
        <f>IF(H371=1,"Product Specific",IF(H371&gt;5,"Impulsive","List"))</f>
        <v>List</v>
      </c>
    </row>
    <row r="372" spans="1:14" x14ac:dyDescent="0.3">
      <c r="A372" t="s">
        <v>873</v>
      </c>
      <c r="B372" t="s">
        <v>19</v>
      </c>
      <c r="C372" t="s">
        <v>20</v>
      </c>
      <c r="D372" t="s">
        <v>14</v>
      </c>
      <c r="E372" t="s">
        <v>15</v>
      </c>
      <c r="F372" t="s">
        <v>38</v>
      </c>
      <c r="G372" s="14">
        <v>14.87</v>
      </c>
      <c r="H372">
        <v>2</v>
      </c>
      <c r="I372" s="14">
        <f t="shared" si="5"/>
        <v>29.74</v>
      </c>
      <c r="J372" s="1">
        <v>43981</v>
      </c>
      <c r="K372" s="2">
        <v>0.76041666666666663</v>
      </c>
      <c r="L372" t="s">
        <v>27</v>
      </c>
      <c r="M372" t="str">
        <f>IF(E372="Female",IF(F372="Health and beauty","Yes","No"),IF(E372="Male","No"))</f>
        <v>No</v>
      </c>
      <c r="N372" t="str">
        <f>IF(H372=1,"Product Specific",IF(H372&gt;5,"Impulsive","List"))</f>
        <v>List</v>
      </c>
    </row>
    <row r="373" spans="1:14" x14ac:dyDescent="0.3">
      <c r="A373" t="s">
        <v>191</v>
      </c>
      <c r="B373" t="s">
        <v>12</v>
      </c>
      <c r="C373" t="s">
        <v>13</v>
      </c>
      <c r="D373" t="s">
        <v>21</v>
      </c>
      <c r="E373" t="s">
        <v>25</v>
      </c>
      <c r="F373" t="s">
        <v>30</v>
      </c>
      <c r="G373" s="14">
        <v>63.69</v>
      </c>
      <c r="H373">
        <v>1</v>
      </c>
      <c r="I373" s="14">
        <f t="shared" si="5"/>
        <v>63.69</v>
      </c>
      <c r="J373" s="1">
        <v>43982</v>
      </c>
      <c r="K373" s="2">
        <v>0.68125000000000002</v>
      </c>
      <c r="L373" t="s">
        <v>23</v>
      </c>
      <c r="M373" t="str">
        <f>IF(E373="Female",IF(F373="Health and beauty","Yes","No"),IF(E373="Male","No"))</f>
        <v>No</v>
      </c>
      <c r="N373" t="str">
        <f>IF(H373=1,"Product Specific",IF(H373&gt;5,"Impulsive","List"))</f>
        <v>Product Specific</v>
      </c>
    </row>
    <row r="374" spans="1:14" x14ac:dyDescent="0.3">
      <c r="A374" t="s">
        <v>444</v>
      </c>
      <c r="B374" t="s">
        <v>12</v>
      </c>
      <c r="C374" t="s">
        <v>13</v>
      </c>
      <c r="D374" t="s">
        <v>21</v>
      </c>
      <c r="E374" t="s">
        <v>25</v>
      </c>
      <c r="F374" t="s">
        <v>26</v>
      </c>
      <c r="G374" s="14">
        <v>50.93</v>
      </c>
      <c r="H374">
        <v>8</v>
      </c>
      <c r="I374" s="14">
        <f t="shared" si="5"/>
        <v>407.44</v>
      </c>
      <c r="J374" s="1">
        <v>43982</v>
      </c>
      <c r="K374" s="2">
        <v>0.81666666666666676</v>
      </c>
      <c r="L374" t="s">
        <v>17</v>
      </c>
      <c r="M374" t="str">
        <f>IF(E374="Female",IF(F374="Health and beauty","Yes","No"),IF(E374="Male","No"))</f>
        <v>No</v>
      </c>
      <c r="N374" t="str">
        <f>IF(H374=1,"Product Specific",IF(H374&gt;5,"Impulsive","List"))</f>
        <v>Impulsive</v>
      </c>
    </row>
    <row r="375" spans="1:14" x14ac:dyDescent="0.3">
      <c r="A375" t="s">
        <v>842</v>
      </c>
      <c r="B375" t="s">
        <v>19</v>
      </c>
      <c r="C375" t="s">
        <v>20</v>
      </c>
      <c r="D375" t="s">
        <v>14</v>
      </c>
      <c r="E375" t="s">
        <v>15</v>
      </c>
      <c r="F375" t="s">
        <v>30</v>
      </c>
      <c r="G375" s="14">
        <v>64.97</v>
      </c>
      <c r="H375">
        <v>5</v>
      </c>
      <c r="I375" s="14">
        <f t="shared" si="5"/>
        <v>324.85000000000002</v>
      </c>
      <c r="J375" s="1">
        <v>43982</v>
      </c>
      <c r="K375" s="2">
        <v>0.53611111111111109</v>
      </c>
      <c r="L375" t="s">
        <v>27</v>
      </c>
      <c r="M375" t="str">
        <f>IF(E375="Female",IF(F375="Health and beauty","Yes","No"),IF(E375="Male","No"))</f>
        <v>No</v>
      </c>
      <c r="N375" t="str">
        <f>IF(H375=1,"Product Specific",IF(H375&gt;5,"Impulsive","List"))</f>
        <v>List</v>
      </c>
    </row>
    <row r="376" spans="1:14" x14ac:dyDescent="0.3">
      <c r="A376" t="s">
        <v>622</v>
      </c>
      <c r="B376" t="s">
        <v>12</v>
      </c>
      <c r="C376" t="s">
        <v>13</v>
      </c>
      <c r="D376" t="s">
        <v>14</v>
      </c>
      <c r="E376" t="s">
        <v>15</v>
      </c>
      <c r="F376" t="s">
        <v>30</v>
      </c>
      <c r="G376" s="14">
        <v>45.58</v>
      </c>
      <c r="H376">
        <v>1</v>
      </c>
      <c r="I376" s="14">
        <f t="shared" si="5"/>
        <v>45.58</v>
      </c>
      <c r="J376" s="1">
        <v>43983</v>
      </c>
      <c r="K376" s="2">
        <v>0.59236111111111112</v>
      </c>
      <c r="L376" t="s">
        <v>23</v>
      </c>
      <c r="M376" t="str">
        <f>IF(E376="Female",IF(F376="Health and beauty","Yes","No"),IF(E376="Male","No"))</f>
        <v>No</v>
      </c>
      <c r="N376" t="str">
        <f>IF(H376=1,"Product Specific",IF(H376&gt;5,"Impulsive","List"))</f>
        <v>Product Specific</v>
      </c>
    </row>
    <row r="377" spans="1:14" x14ac:dyDescent="0.3">
      <c r="A377" t="s">
        <v>736</v>
      </c>
      <c r="B377" t="s">
        <v>36</v>
      </c>
      <c r="C377" t="s">
        <v>37</v>
      </c>
      <c r="D377" t="s">
        <v>21</v>
      </c>
      <c r="E377" t="s">
        <v>15</v>
      </c>
      <c r="F377" t="s">
        <v>22</v>
      </c>
      <c r="G377" s="14">
        <v>43</v>
      </c>
      <c r="H377">
        <v>4</v>
      </c>
      <c r="I377" s="14">
        <f t="shared" si="5"/>
        <v>172</v>
      </c>
      <c r="J377" s="1">
        <v>43983</v>
      </c>
      <c r="K377" s="2">
        <v>0.8666666666666667</v>
      </c>
      <c r="L377" t="s">
        <v>17</v>
      </c>
      <c r="M377" t="str">
        <f>IF(E377="Female",IF(F377="Health and beauty","Yes","No"),IF(E377="Male","No"))</f>
        <v>No</v>
      </c>
      <c r="N377" t="str">
        <f>IF(H377=1,"Product Specific",IF(H377&gt;5,"Impulsive","List"))</f>
        <v>List</v>
      </c>
    </row>
    <row r="378" spans="1:14" x14ac:dyDescent="0.3">
      <c r="A378" t="s">
        <v>506</v>
      </c>
      <c r="B378" t="s">
        <v>12</v>
      </c>
      <c r="C378" t="s">
        <v>13</v>
      </c>
      <c r="D378" t="s">
        <v>21</v>
      </c>
      <c r="E378" t="s">
        <v>15</v>
      </c>
      <c r="F378" t="s">
        <v>30</v>
      </c>
      <c r="G378" s="14">
        <v>33.26</v>
      </c>
      <c r="H378">
        <v>5</v>
      </c>
      <c r="I378" s="14">
        <f t="shared" si="5"/>
        <v>166.29999999999998</v>
      </c>
      <c r="J378" s="1">
        <v>43984</v>
      </c>
      <c r="K378" s="2">
        <v>0.67361111111111116</v>
      </c>
      <c r="L378" t="s">
        <v>27</v>
      </c>
      <c r="M378" t="str">
        <f>IF(E378="Female",IF(F378="Health and beauty","Yes","No"),IF(E378="Male","No"))</f>
        <v>No</v>
      </c>
      <c r="N378" t="str">
        <f>IF(H378=1,"Product Specific",IF(H378&gt;5,"Impulsive","List"))</f>
        <v>List</v>
      </c>
    </row>
    <row r="379" spans="1:14" x14ac:dyDescent="0.3">
      <c r="A379" t="s">
        <v>90</v>
      </c>
      <c r="B379" t="s">
        <v>19</v>
      </c>
      <c r="C379" t="s">
        <v>20</v>
      </c>
      <c r="D379" t="s">
        <v>14</v>
      </c>
      <c r="E379" t="s">
        <v>15</v>
      </c>
      <c r="F379" t="s">
        <v>30</v>
      </c>
      <c r="G379" s="14">
        <v>24.74</v>
      </c>
      <c r="H379">
        <v>3</v>
      </c>
      <c r="I379" s="14">
        <f t="shared" si="5"/>
        <v>74.22</v>
      </c>
      <c r="J379" s="1">
        <v>43985</v>
      </c>
      <c r="K379" s="2">
        <v>0.74097222222222225</v>
      </c>
      <c r="L379" t="s">
        <v>27</v>
      </c>
      <c r="M379" t="str">
        <f>IF(E379="Female",IF(F379="Health and beauty","Yes","No"),IF(E379="Male","No"))</f>
        <v>No</v>
      </c>
      <c r="N379" t="str">
        <f>IF(H379=1,"Product Specific",IF(H379&gt;5,"Impulsive","List"))</f>
        <v>List</v>
      </c>
    </row>
    <row r="380" spans="1:14" x14ac:dyDescent="0.3">
      <c r="A380" t="s">
        <v>193</v>
      </c>
      <c r="B380" t="s">
        <v>19</v>
      </c>
      <c r="C380" t="s">
        <v>20</v>
      </c>
      <c r="D380" t="s">
        <v>21</v>
      </c>
      <c r="E380" t="s">
        <v>25</v>
      </c>
      <c r="F380" t="s">
        <v>30</v>
      </c>
      <c r="G380" s="14">
        <v>76.400000000000006</v>
      </c>
      <c r="H380">
        <v>2</v>
      </c>
      <c r="I380" s="14">
        <f t="shared" si="5"/>
        <v>152.80000000000001</v>
      </c>
      <c r="J380" s="1">
        <v>43985</v>
      </c>
      <c r="K380" s="2">
        <v>0.8208333333333333</v>
      </c>
      <c r="L380" t="s">
        <v>17</v>
      </c>
      <c r="M380" t="str">
        <f>IF(E380="Female",IF(F380="Health and beauty","Yes","No"),IF(E380="Male","No"))</f>
        <v>No</v>
      </c>
      <c r="N380" t="str">
        <f>IF(H380=1,"Product Specific",IF(H380&gt;5,"Impulsive","List"))</f>
        <v>List</v>
      </c>
    </row>
    <row r="381" spans="1:14" x14ac:dyDescent="0.3">
      <c r="A381" t="s">
        <v>228</v>
      </c>
      <c r="B381" t="s">
        <v>19</v>
      </c>
      <c r="C381" t="s">
        <v>20</v>
      </c>
      <c r="D381" t="s">
        <v>21</v>
      </c>
      <c r="E381" t="s">
        <v>25</v>
      </c>
      <c r="F381" t="s">
        <v>16</v>
      </c>
      <c r="G381" s="14">
        <v>41.5</v>
      </c>
      <c r="H381">
        <v>4</v>
      </c>
      <c r="I381" s="14">
        <f t="shared" si="5"/>
        <v>166</v>
      </c>
      <c r="J381" s="1">
        <v>43985</v>
      </c>
      <c r="K381" s="2">
        <v>0.83194444444444438</v>
      </c>
      <c r="L381" t="s">
        <v>27</v>
      </c>
      <c r="M381" t="str">
        <f>IF(E381="Female",IF(F381="Health and beauty","Yes","No"),IF(E381="Male","No"))</f>
        <v>No</v>
      </c>
      <c r="N381" t="str">
        <f>IF(H381=1,"Product Specific",IF(H381&gt;5,"Impulsive","List"))</f>
        <v>List</v>
      </c>
    </row>
    <row r="382" spans="1:14" x14ac:dyDescent="0.3">
      <c r="A382" t="s">
        <v>249</v>
      </c>
      <c r="B382" t="s">
        <v>36</v>
      </c>
      <c r="C382" t="s">
        <v>37</v>
      </c>
      <c r="D382" t="s">
        <v>21</v>
      </c>
      <c r="E382" t="s">
        <v>15</v>
      </c>
      <c r="F382" t="s">
        <v>38</v>
      </c>
      <c r="G382" s="14">
        <v>57.34</v>
      </c>
      <c r="H382">
        <v>3</v>
      </c>
      <c r="I382" s="14">
        <f t="shared" si="5"/>
        <v>172.02</v>
      </c>
      <c r="J382" s="1">
        <v>43985</v>
      </c>
      <c r="K382" s="2">
        <v>0.7909722222222223</v>
      </c>
      <c r="L382" t="s">
        <v>27</v>
      </c>
      <c r="M382" t="str">
        <f>IF(E382="Female",IF(F382="Health and beauty","Yes","No"),IF(E382="Male","No"))</f>
        <v>No</v>
      </c>
      <c r="N382" t="str">
        <f>IF(H382=1,"Product Specific",IF(H382&gt;5,"Impulsive","List"))</f>
        <v>List</v>
      </c>
    </row>
    <row r="383" spans="1:14" x14ac:dyDescent="0.3">
      <c r="A383" t="s">
        <v>400</v>
      </c>
      <c r="B383" t="s">
        <v>36</v>
      </c>
      <c r="C383" t="s">
        <v>37</v>
      </c>
      <c r="D383" t="s">
        <v>14</v>
      </c>
      <c r="E383" t="s">
        <v>15</v>
      </c>
      <c r="F383" t="s">
        <v>22</v>
      </c>
      <c r="G383" s="14">
        <v>26.26</v>
      </c>
      <c r="H383">
        <v>7</v>
      </c>
      <c r="I383" s="14">
        <f t="shared" si="5"/>
        <v>183.82000000000002</v>
      </c>
      <c r="J383" s="1">
        <v>43985</v>
      </c>
      <c r="K383" s="2">
        <v>0.81944444444444453</v>
      </c>
      <c r="L383" t="s">
        <v>23</v>
      </c>
      <c r="M383" t="str">
        <f>IF(E383="Female",IF(F383="Health and beauty","Yes","No"),IF(E383="Male","No"))</f>
        <v>No</v>
      </c>
      <c r="N383" t="str">
        <f>IF(H383=1,"Product Specific",IF(H383&gt;5,"Impulsive","List"))</f>
        <v>Impulsive</v>
      </c>
    </row>
    <row r="384" spans="1:14" x14ac:dyDescent="0.3">
      <c r="A384" t="s">
        <v>957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 s="14">
        <v>39.619999999999997</v>
      </c>
      <c r="H384">
        <v>9</v>
      </c>
      <c r="I384" s="14">
        <f t="shared" si="5"/>
        <v>356.58</v>
      </c>
      <c r="J384" s="1">
        <v>43985</v>
      </c>
      <c r="K384" s="2">
        <v>0.74583333333333324</v>
      </c>
      <c r="L384" t="s">
        <v>27</v>
      </c>
      <c r="M384" t="str">
        <f>IF(E384="Female",IF(F384="Health and beauty","Yes","No"),IF(E384="Male","No"))</f>
        <v>Yes</v>
      </c>
      <c r="N384" t="str">
        <f>IF(H384=1,"Product Specific",IF(H384&gt;5,"Impulsive","List"))</f>
        <v>Impulsive</v>
      </c>
    </row>
    <row r="385" spans="1:14" x14ac:dyDescent="0.3">
      <c r="A385" t="s">
        <v>304</v>
      </c>
      <c r="B385" t="s">
        <v>36</v>
      </c>
      <c r="C385" t="s">
        <v>37</v>
      </c>
      <c r="D385" t="s">
        <v>21</v>
      </c>
      <c r="E385" t="s">
        <v>15</v>
      </c>
      <c r="F385" t="s">
        <v>16</v>
      </c>
      <c r="G385" s="14">
        <v>99.71</v>
      </c>
      <c r="H385">
        <v>6</v>
      </c>
      <c r="I385" s="14">
        <f t="shared" si="5"/>
        <v>598.26</v>
      </c>
      <c r="J385" s="1">
        <v>43986</v>
      </c>
      <c r="K385" s="2">
        <v>0.70277777777777783</v>
      </c>
      <c r="L385" t="s">
        <v>17</v>
      </c>
      <c r="M385" t="str">
        <f>IF(E385="Female",IF(F385="Health and beauty","Yes","No"),IF(E385="Male","No"))</f>
        <v>Yes</v>
      </c>
      <c r="N385" t="str">
        <f>IF(H385=1,"Product Specific",IF(H385&gt;5,"Impulsive","List"))</f>
        <v>Impulsive</v>
      </c>
    </row>
    <row r="386" spans="1:14" x14ac:dyDescent="0.3">
      <c r="A386" t="s">
        <v>435</v>
      </c>
      <c r="B386" t="s">
        <v>12</v>
      </c>
      <c r="C386" t="s">
        <v>13</v>
      </c>
      <c r="D386" t="s">
        <v>14</v>
      </c>
      <c r="E386" t="s">
        <v>25</v>
      </c>
      <c r="F386" t="s">
        <v>30</v>
      </c>
      <c r="G386" s="14">
        <v>67.260000000000005</v>
      </c>
      <c r="H386">
        <v>4</v>
      </c>
      <c r="I386" s="14">
        <f t="shared" si="5"/>
        <v>269.04000000000002</v>
      </c>
      <c r="J386" s="1">
        <v>43986</v>
      </c>
      <c r="K386" s="2">
        <v>0.64444444444444449</v>
      </c>
      <c r="L386" t="s">
        <v>27</v>
      </c>
      <c r="M386" t="str">
        <f>IF(E386="Female",IF(F386="Health and beauty","Yes","No"),IF(E386="Male","No"))</f>
        <v>No</v>
      </c>
      <c r="N386" t="str">
        <f>IF(H386=1,"Product Specific",IF(H386&gt;5,"Impulsive","List"))</f>
        <v>List</v>
      </c>
    </row>
    <row r="387" spans="1:14" x14ac:dyDescent="0.3">
      <c r="A387" t="s">
        <v>723</v>
      </c>
      <c r="B387" t="s">
        <v>19</v>
      </c>
      <c r="C387" t="s">
        <v>20</v>
      </c>
      <c r="D387" t="s">
        <v>14</v>
      </c>
      <c r="E387" t="s">
        <v>15</v>
      </c>
      <c r="F387" t="s">
        <v>40</v>
      </c>
      <c r="G387" s="14">
        <v>73.38</v>
      </c>
      <c r="H387">
        <v>7</v>
      </c>
      <c r="I387" s="14">
        <f t="shared" ref="I387:I450" si="6">G387*H387</f>
        <v>513.66</v>
      </c>
      <c r="J387" s="1">
        <v>43986</v>
      </c>
      <c r="K387" s="2">
        <v>0.5805555555555556</v>
      </c>
      <c r="L387" t="s">
        <v>23</v>
      </c>
      <c r="M387" t="str">
        <f>IF(E387="Female",IF(F387="Health and beauty","Yes","No"),IF(E387="Male","No"))</f>
        <v>No</v>
      </c>
      <c r="N387" t="str">
        <f>IF(H387=1,"Product Specific",IF(H387&gt;5,"Impulsive","List"))</f>
        <v>Impulsive</v>
      </c>
    </row>
    <row r="388" spans="1:14" x14ac:dyDescent="0.3">
      <c r="A388" t="s">
        <v>820</v>
      </c>
      <c r="B388" t="s">
        <v>12</v>
      </c>
      <c r="C388" t="s">
        <v>13</v>
      </c>
      <c r="D388" t="s">
        <v>21</v>
      </c>
      <c r="E388" t="s">
        <v>25</v>
      </c>
      <c r="F388" t="s">
        <v>40</v>
      </c>
      <c r="G388" s="14">
        <v>46.41</v>
      </c>
      <c r="H388">
        <v>1</v>
      </c>
      <c r="I388" s="14">
        <f t="shared" si="6"/>
        <v>46.41</v>
      </c>
      <c r="J388" s="1">
        <v>43986</v>
      </c>
      <c r="K388" s="2">
        <v>0.83750000000000002</v>
      </c>
      <c r="L388" t="s">
        <v>27</v>
      </c>
      <c r="M388" t="str">
        <f>IF(E388="Female",IF(F388="Health and beauty","Yes","No"),IF(E388="Male","No"))</f>
        <v>No</v>
      </c>
      <c r="N388" t="str">
        <f>IF(H388=1,"Product Specific",IF(H388&gt;5,"Impulsive","List"))</f>
        <v>Product Specific</v>
      </c>
    </row>
    <row r="389" spans="1:14" x14ac:dyDescent="0.3">
      <c r="A389" t="s">
        <v>831</v>
      </c>
      <c r="B389" t="s">
        <v>19</v>
      </c>
      <c r="C389" t="s">
        <v>20</v>
      </c>
      <c r="D389" t="s">
        <v>14</v>
      </c>
      <c r="E389" t="s">
        <v>15</v>
      </c>
      <c r="F389" t="s">
        <v>22</v>
      </c>
      <c r="G389" s="14">
        <v>30.2</v>
      </c>
      <c r="H389">
        <v>8</v>
      </c>
      <c r="I389" s="14">
        <f t="shared" si="6"/>
        <v>241.6</v>
      </c>
      <c r="J389" s="1">
        <v>43986</v>
      </c>
      <c r="K389" s="2">
        <v>0.8125</v>
      </c>
      <c r="L389" t="s">
        <v>17</v>
      </c>
      <c r="M389" t="str">
        <f>IF(E389="Female",IF(F389="Health and beauty","Yes","No"),IF(E389="Male","No"))</f>
        <v>No</v>
      </c>
      <c r="N389" t="str">
        <f>IF(H389=1,"Product Specific",IF(H389&gt;5,"Impulsive","List"))</f>
        <v>Impulsive</v>
      </c>
    </row>
    <row r="390" spans="1:14" x14ac:dyDescent="0.3">
      <c r="A390" t="s">
        <v>448</v>
      </c>
      <c r="B390" t="s">
        <v>36</v>
      </c>
      <c r="C390" t="s">
        <v>37</v>
      </c>
      <c r="D390" t="s">
        <v>21</v>
      </c>
      <c r="E390" t="s">
        <v>15</v>
      </c>
      <c r="F390" t="s">
        <v>16</v>
      </c>
      <c r="G390" s="14">
        <v>57.22</v>
      </c>
      <c r="H390">
        <v>2</v>
      </c>
      <c r="I390" s="14">
        <f t="shared" si="6"/>
        <v>114.44</v>
      </c>
      <c r="J390" s="1">
        <v>43987</v>
      </c>
      <c r="K390" s="2">
        <v>0.71736111111111101</v>
      </c>
      <c r="L390" t="s">
        <v>17</v>
      </c>
      <c r="M390" t="str">
        <f>IF(E390="Female",IF(F390="Health and beauty","Yes","No"),IF(E390="Male","No"))</f>
        <v>Yes</v>
      </c>
      <c r="N390" t="str">
        <f>IF(H390=1,"Product Specific",IF(H390&gt;5,"Impulsive","List"))</f>
        <v>List</v>
      </c>
    </row>
    <row r="391" spans="1:14" x14ac:dyDescent="0.3">
      <c r="A391" t="s">
        <v>741</v>
      </c>
      <c r="B391" t="s">
        <v>19</v>
      </c>
      <c r="C391" t="s">
        <v>20</v>
      </c>
      <c r="D391" t="s">
        <v>14</v>
      </c>
      <c r="E391" t="s">
        <v>15</v>
      </c>
      <c r="F391" t="s">
        <v>26</v>
      </c>
      <c r="G391" s="14">
        <v>75.53</v>
      </c>
      <c r="H391">
        <v>4</v>
      </c>
      <c r="I391" s="14">
        <f t="shared" si="6"/>
        <v>302.12</v>
      </c>
      <c r="J391" s="1">
        <v>43987</v>
      </c>
      <c r="K391" s="2">
        <v>0.66111111111111109</v>
      </c>
      <c r="L391" t="s">
        <v>17</v>
      </c>
      <c r="M391" t="str">
        <f>IF(E391="Female",IF(F391="Health and beauty","Yes","No"),IF(E391="Male","No"))</f>
        <v>No</v>
      </c>
      <c r="N391" t="str">
        <f>IF(H391=1,"Product Specific",IF(H391&gt;5,"Impulsive","List"))</f>
        <v>List</v>
      </c>
    </row>
    <row r="392" spans="1:14" x14ac:dyDescent="0.3">
      <c r="A392" t="s">
        <v>816</v>
      </c>
      <c r="B392" t="s">
        <v>19</v>
      </c>
      <c r="C392" t="s">
        <v>20</v>
      </c>
      <c r="D392" t="s">
        <v>21</v>
      </c>
      <c r="E392" t="s">
        <v>25</v>
      </c>
      <c r="F392" t="s">
        <v>22</v>
      </c>
      <c r="G392" s="14">
        <v>71.89</v>
      </c>
      <c r="H392">
        <v>8</v>
      </c>
      <c r="I392" s="14">
        <f t="shared" si="6"/>
        <v>575.12</v>
      </c>
      <c r="J392" s="1">
        <v>43987</v>
      </c>
      <c r="K392" s="2">
        <v>0.48125000000000001</v>
      </c>
      <c r="L392" t="s">
        <v>17</v>
      </c>
      <c r="M392" t="str">
        <f>IF(E392="Female",IF(F392="Health and beauty","Yes","No"),IF(E392="Male","No"))</f>
        <v>No</v>
      </c>
      <c r="N392" t="str">
        <f>IF(H392=1,"Product Specific",IF(H392&gt;5,"Impulsive","List"))</f>
        <v>Impulsive</v>
      </c>
    </row>
    <row r="393" spans="1:14" x14ac:dyDescent="0.3">
      <c r="A393" t="s">
        <v>832</v>
      </c>
      <c r="B393" t="s">
        <v>19</v>
      </c>
      <c r="C393" t="s">
        <v>20</v>
      </c>
      <c r="D393" t="s">
        <v>14</v>
      </c>
      <c r="E393" t="s">
        <v>25</v>
      </c>
      <c r="F393" t="s">
        <v>40</v>
      </c>
      <c r="G393" s="14">
        <v>67.39</v>
      </c>
      <c r="H393">
        <v>7</v>
      </c>
      <c r="I393" s="14">
        <f t="shared" si="6"/>
        <v>471.73</v>
      </c>
      <c r="J393" s="1">
        <v>43987</v>
      </c>
      <c r="K393" s="2">
        <v>0.55763888888888891</v>
      </c>
      <c r="L393" t="s">
        <v>17</v>
      </c>
      <c r="M393" t="str">
        <f>IF(E393="Female",IF(F393="Health and beauty","Yes","No"),IF(E393="Male","No"))</f>
        <v>No</v>
      </c>
      <c r="N393" t="str">
        <f>IF(H393=1,"Product Specific",IF(H393&gt;5,"Impulsive","List"))</f>
        <v>Impulsive</v>
      </c>
    </row>
    <row r="394" spans="1:14" x14ac:dyDescent="0.3">
      <c r="A394" t="s">
        <v>76</v>
      </c>
      <c r="B394" t="s">
        <v>36</v>
      </c>
      <c r="C394" t="s">
        <v>37</v>
      </c>
      <c r="D394" t="s">
        <v>14</v>
      </c>
      <c r="E394" t="s">
        <v>25</v>
      </c>
      <c r="F394" t="s">
        <v>16</v>
      </c>
      <c r="G394" s="14">
        <v>56.69</v>
      </c>
      <c r="H394">
        <v>9</v>
      </c>
      <c r="I394" s="14">
        <f t="shared" si="6"/>
        <v>510.21</v>
      </c>
      <c r="J394" s="1">
        <v>43988</v>
      </c>
      <c r="K394" s="2">
        <v>0.72499999999999998</v>
      </c>
      <c r="L394" t="s">
        <v>27</v>
      </c>
      <c r="M394" t="str">
        <f>IF(E394="Female",IF(F394="Health and beauty","Yes","No"),IF(E394="Male","No"))</f>
        <v>No</v>
      </c>
      <c r="N394" t="str">
        <f>IF(H394=1,"Product Specific",IF(H394&gt;5,"Impulsive","List"))</f>
        <v>Impulsive</v>
      </c>
    </row>
    <row r="395" spans="1:14" x14ac:dyDescent="0.3">
      <c r="A395" t="s">
        <v>672</v>
      </c>
      <c r="B395" t="s">
        <v>36</v>
      </c>
      <c r="C395" t="s">
        <v>37</v>
      </c>
      <c r="D395" t="s">
        <v>14</v>
      </c>
      <c r="E395" t="s">
        <v>25</v>
      </c>
      <c r="F395" t="s">
        <v>22</v>
      </c>
      <c r="G395" s="14">
        <v>55.67</v>
      </c>
      <c r="H395">
        <v>2</v>
      </c>
      <c r="I395" s="14">
        <f t="shared" si="6"/>
        <v>111.34</v>
      </c>
      <c r="J395" s="1">
        <v>43988</v>
      </c>
      <c r="K395" s="2">
        <v>0.63055555555555554</v>
      </c>
      <c r="L395" t="s">
        <v>17</v>
      </c>
      <c r="M395" t="str">
        <f>IF(E395="Female",IF(F395="Health and beauty","Yes","No"),IF(E395="Male","No"))</f>
        <v>No</v>
      </c>
      <c r="N395" t="str">
        <f>IF(H395=1,"Product Specific",IF(H395&gt;5,"Impulsive","List"))</f>
        <v>List</v>
      </c>
    </row>
    <row r="396" spans="1:14" x14ac:dyDescent="0.3">
      <c r="A396" t="s">
        <v>780</v>
      </c>
      <c r="B396" t="s">
        <v>36</v>
      </c>
      <c r="C396" t="s">
        <v>37</v>
      </c>
      <c r="D396" t="s">
        <v>14</v>
      </c>
      <c r="E396" t="s">
        <v>15</v>
      </c>
      <c r="F396" t="s">
        <v>40</v>
      </c>
      <c r="G396" s="14">
        <v>22.32</v>
      </c>
      <c r="H396">
        <v>4</v>
      </c>
      <c r="I396" s="14">
        <f t="shared" si="6"/>
        <v>89.28</v>
      </c>
      <c r="J396" s="1">
        <v>43988</v>
      </c>
      <c r="K396" s="2">
        <v>0.4694444444444445</v>
      </c>
      <c r="L396" t="s">
        <v>17</v>
      </c>
      <c r="M396" t="str">
        <f>IF(E396="Female",IF(F396="Health and beauty","Yes","No"),IF(E396="Male","No"))</f>
        <v>No</v>
      </c>
      <c r="N396" t="str">
        <f>IF(H396=1,"Product Specific",IF(H396&gt;5,"Impulsive","List"))</f>
        <v>List</v>
      </c>
    </row>
    <row r="397" spans="1:14" x14ac:dyDescent="0.3">
      <c r="A397" t="s">
        <v>1018</v>
      </c>
      <c r="B397" t="s">
        <v>19</v>
      </c>
      <c r="C397" t="s">
        <v>20</v>
      </c>
      <c r="D397" t="s">
        <v>14</v>
      </c>
      <c r="E397" t="s">
        <v>25</v>
      </c>
      <c r="F397" t="s">
        <v>22</v>
      </c>
      <c r="G397" s="14">
        <v>82.34</v>
      </c>
      <c r="H397">
        <v>10</v>
      </c>
      <c r="I397" s="14">
        <f t="shared" si="6"/>
        <v>823.40000000000009</v>
      </c>
      <c r="J397" s="1">
        <v>43988</v>
      </c>
      <c r="K397" s="2">
        <v>0.79999999999999993</v>
      </c>
      <c r="L397" t="s">
        <v>17</v>
      </c>
      <c r="M397" t="str">
        <f>IF(E397="Female",IF(F397="Health and beauty","Yes","No"),IF(E397="Male","No"))</f>
        <v>No</v>
      </c>
      <c r="N397" t="str">
        <f>IF(H397=1,"Product Specific",IF(H397&gt;5,"Impulsive","List"))</f>
        <v>Impulsive</v>
      </c>
    </row>
    <row r="398" spans="1:14" x14ac:dyDescent="0.3">
      <c r="A398" t="s">
        <v>181</v>
      </c>
      <c r="B398" t="s">
        <v>19</v>
      </c>
      <c r="C398" t="s">
        <v>20</v>
      </c>
      <c r="D398" t="s">
        <v>14</v>
      </c>
      <c r="E398" t="s">
        <v>25</v>
      </c>
      <c r="F398" t="s">
        <v>30</v>
      </c>
      <c r="G398" s="14">
        <v>34.56</v>
      </c>
      <c r="H398">
        <v>7</v>
      </c>
      <c r="I398" s="14">
        <f t="shared" si="6"/>
        <v>241.92000000000002</v>
      </c>
      <c r="J398" s="1">
        <v>43989</v>
      </c>
      <c r="K398" s="2">
        <v>0.67152777777777783</v>
      </c>
      <c r="L398" t="s">
        <v>27</v>
      </c>
      <c r="M398" t="str">
        <f>IF(E398="Female",IF(F398="Health and beauty","Yes","No"),IF(E398="Male","No"))</f>
        <v>No</v>
      </c>
      <c r="N398" t="str">
        <f>IF(H398=1,"Product Specific",IF(H398&gt;5,"Impulsive","List"))</f>
        <v>Impulsive</v>
      </c>
    </row>
    <row r="399" spans="1:14" x14ac:dyDescent="0.3">
      <c r="A399" t="s">
        <v>223</v>
      </c>
      <c r="B399" t="s">
        <v>36</v>
      </c>
      <c r="C399" t="s">
        <v>37</v>
      </c>
      <c r="D399" t="s">
        <v>21</v>
      </c>
      <c r="E399" t="s">
        <v>25</v>
      </c>
      <c r="F399" t="s">
        <v>26</v>
      </c>
      <c r="G399" s="14">
        <v>25.55</v>
      </c>
      <c r="H399">
        <v>4</v>
      </c>
      <c r="I399" s="14">
        <f t="shared" si="6"/>
        <v>102.2</v>
      </c>
      <c r="J399" s="1">
        <v>43989</v>
      </c>
      <c r="K399" s="2">
        <v>0.84930555555555554</v>
      </c>
      <c r="L399" t="s">
        <v>17</v>
      </c>
      <c r="M399" t="str">
        <f>IF(E399="Female",IF(F399="Health and beauty","Yes","No"),IF(E399="Male","No"))</f>
        <v>No</v>
      </c>
      <c r="N399" t="str">
        <f>IF(H399=1,"Product Specific",IF(H399&gt;5,"Impulsive","List"))</f>
        <v>List</v>
      </c>
    </row>
    <row r="400" spans="1:14" x14ac:dyDescent="0.3">
      <c r="A400" t="s">
        <v>355</v>
      </c>
      <c r="B400" t="s">
        <v>36</v>
      </c>
      <c r="C400" t="s">
        <v>37</v>
      </c>
      <c r="D400" t="s">
        <v>21</v>
      </c>
      <c r="E400" t="s">
        <v>25</v>
      </c>
      <c r="F400" t="s">
        <v>30</v>
      </c>
      <c r="G400" s="14">
        <v>97.74</v>
      </c>
      <c r="H400">
        <v>4</v>
      </c>
      <c r="I400" s="14">
        <f t="shared" si="6"/>
        <v>390.96</v>
      </c>
      <c r="J400" s="1">
        <v>43989</v>
      </c>
      <c r="K400" s="2">
        <v>0.82847222222222217</v>
      </c>
      <c r="L400" t="s">
        <v>17</v>
      </c>
      <c r="M400" t="str">
        <f>IF(E400="Female",IF(F400="Health and beauty","Yes","No"),IF(E400="Male","No"))</f>
        <v>No</v>
      </c>
      <c r="N400" t="str">
        <f>IF(H400=1,"Product Specific",IF(H400&gt;5,"Impulsive","List"))</f>
        <v>List</v>
      </c>
    </row>
    <row r="401" spans="1:14" x14ac:dyDescent="0.3">
      <c r="A401" t="s">
        <v>420</v>
      </c>
      <c r="B401" t="s">
        <v>19</v>
      </c>
      <c r="C401" t="s">
        <v>20</v>
      </c>
      <c r="D401" t="s">
        <v>14</v>
      </c>
      <c r="E401" t="s">
        <v>15</v>
      </c>
      <c r="F401" t="s">
        <v>40</v>
      </c>
      <c r="G401" s="14">
        <v>80.48</v>
      </c>
      <c r="H401">
        <v>3</v>
      </c>
      <c r="I401" s="14">
        <f t="shared" si="6"/>
        <v>241.44</v>
      </c>
      <c r="J401" s="1">
        <v>43989</v>
      </c>
      <c r="K401" s="2">
        <v>0.52152777777777781</v>
      </c>
      <c r="L401" t="s">
        <v>23</v>
      </c>
      <c r="M401" t="str">
        <f>IF(E401="Female",IF(F401="Health and beauty","Yes","No"),IF(E401="Male","No"))</f>
        <v>No</v>
      </c>
      <c r="N401" t="str">
        <f>IF(H401=1,"Product Specific",IF(H401&gt;5,"Impulsive","List"))</f>
        <v>List</v>
      </c>
    </row>
    <row r="402" spans="1:14" x14ac:dyDescent="0.3">
      <c r="A402" t="s">
        <v>707</v>
      </c>
      <c r="B402" t="s">
        <v>12</v>
      </c>
      <c r="C402" t="s">
        <v>13</v>
      </c>
      <c r="D402" t="s">
        <v>14</v>
      </c>
      <c r="E402" t="s">
        <v>15</v>
      </c>
      <c r="F402" t="s">
        <v>38</v>
      </c>
      <c r="G402" s="14">
        <v>73.47</v>
      </c>
      <c r="H402">
        <v>4</v>
      </c>
      <c r="I402" s="14">
        <f t="shared" si="6"/>
        <v>293.88</v>
      </c>
      <c r="J402" s="1">
        <v>43989</v>
      </c>
      <c r="K402" s="2">
        <v>0.77083333333333337</v>
      </c>
      <c r="L402" t="s">
        <v>23</v>
      </c>
      <c r="M402" t="str">
        <f>IF(E402="Female",IF(F402="Health and beauty","Yes","No"),IF(E402="Male","No"))</f>
        <v>No</v>
      </c>
      <c r="N402" t="str">
        <f>IF(H402=1,"Product Specific",IF(H402&gt;5,"Impulsive","List"))</f>
        <v>List</v>
      </c>
    </row>
    <row r="403" spans="1:14" x14ac:dyDescent="0.3">
      <c r="A403" t="s">
        <v>755</v>
      </c>
      <c r="B403" t="s">
        <v>19</v>
      </c>
      <c r="C403" t="s">
        <v>20</v>
      </c>
      <c r="D403" t="s">
        <v>14</v>
      </c>
      <c r="E403" t="s">
        <v>15</v>
      </c>
      <c r="F403" t="s">
        <v>16</v>
      </c>
      <c r="G403" s="14">
        <v>28.5</v>
      </c>
      <c r="H403">
        <v>8</v>
      </c>
      <c r="I403" s="14">
        <f t="shared" si="6"/>
        <v>228</v>
      </c>
      <c r="J403" s="1">
        <v>43989</v>
      </c>
      <c r="K403" s="2">
        <v>0.6</v>
      </c>
      <c r="L403" t="s">
        <v>23</v>
      </c>
      <c r="M403" t="str">
        <f>IF(E403="Female",IF(F403="Health and beauty","Yes","No"),IF(E403="Male","No"))</f>
        <v>Yes</v>
      </c>
      <c r="N403" t="str">
        <f>IF(H403=1,"Product Specific",IF(H403&gt;5,"Impulsive","List"))</f>
        <v>Impulsive</v>
      </c>
    </row>
    <row r="404" spans="1:14" x14ac:dyDescent="0.3">
      <c r="A404" t="s">
        <v>759</v>
      </c>
      <c r="B404" t="s">
        <v>36</v>
      </c>
      <c r="C404" t="s">
        <v>37</v>
      </c>
      <c r="D404" t="s">
        <v>14</v>
      </c>
      <c r="E404" t="s">
        <v>15</v>
      </c>
      <c r="F404" t="s">
        <v>26</v>
      </c>
      <c r="G404" s="14">
        <v>52.18</v>
      </c>
      <c r="H404">
        <v>7</v>
      </c>
      <c r="I404" s="14">
        <f t="shared" si="6"/>
        <v>365.26</v>
      </c>
      <c r="J404" s="1">
        <v>43989</v>
      </c>
      <c r="K404" s="2">
        <v>0.45416666666666666</v>
      </c>
      <c r="L404" t="s">
        <v>23</v>
      </c>
      <c r="M404" t="str">
        <f>IF(E404="Female",IF(F404="Health and beauty","Yes","No"),IF(E404="Male","No"))</f>
        <v>No</v>
      </c>
      <c r="N404" t="str">
        <f>IF(H404=1,"Product Specific",IF(H404&gt;5,"Impulsive","List"))</f>
        <v>Impulsive</v>
      </c>
    </row>
    <row r="405" spans="1:14" x14ac:dyDescent="0.3">
      <c r="A405" t="s">
        <v>286</v>
      </c>
      <c r="B405" t="s">
        <v>12</v>
      </c>
      <c r="C405" t="s">
        <v>13</v>
      </c>
      <c r="D405" t="s">
        <v>14</v>
      </c>
      <c r="E405" t="s">
        <v>25</v>
      </c>
      <c r="F405" t="s">
        <v>22</v>
      </c>
      <c r="G405" s="14">
        <v>66.349999999999994</v>
      </c>
      <c r="H405">
        <v>1</v>
      </c>
      <c r="I405" s="14">
        <f t="shared" si="6"/>
        <v>66.349999999999994</v>
      </c>
      <c r="J405" s="1">
        <v>43990</v>
      </c>
      <c r="K405" s="2">
        <v>0.44861111111111113</v>
      </c>
      <c r="L405" t="s">
        <v>27</v>
      </c>
      <c r="M405" t="str">
        <f>IF(E405="Female",IF(F405="Health and beauty","Yes","No"),IF(E405="Male","No"))</f>
        <v>No</v>
      </c>
      <c r="N405" t="str">
        <f>IF(H405=1,"Product Specific",IF(H405&gt;5,"Impulsive","List"))</f>
        <v>Product Specific</v>
      </c>
    </row>
    <row r="406" spans="1:14" x14ac:dyDescent="0.3">
      <c r="A406" t="s">
        <v>572</v>
      </c>
      <c r="B406" t="s">
        <v>36</v>
      </c>
      <c r="C406" t="s">
        <v>37</v>
      </c>
      <c r="D406" t="s">
        <v>14</v>
      </c>
      <c r="E406" t="s">
        <v>15</v>
      </c>
      <c r="F406" t="s">
        <v>30</v>
      </c>
      <c r="G406" s="14">
        <v>20.18</v>
      </c>
      <c r="H406">
        <v>4</v>
      </c>
      <c r="I406" s="14">
        <f t="shared" si="6"/>
        <v>80.72</v>
      </c>
      <c r="J406" s="1">
        <v>43990</v>
      </c>
      <c r="K406" s="2">
        <v>0.50972222222222219</v>
      </c>
      <c r="L406" t="s">
        <v>27</v>
      </c>
      <c r="M406" t="str">
        <f>IF(E406="Female",IF(F406="Health and beauty","Yes","No"),IF(E406="Male","No"))</f>
        <v>No</v>
      </c>
      <c r="N406" t="str">
        <f>IF(H406=1,"Product Specific",IF(H406&gt;5,"Impulsive","List"))</f>
        <v>List</v>
      </c>
    </row>
    <row r="407" spans="1:14" x14ac:dyDescent="0.3">
      <c r="A407" t="s">
        <v>580</v>
      </c>
      <c r="B407" t="s">
        <v>36</v>
      </c>
      <c r="C407" t="s">
        <v>37</v>
      </c>
      <c r="D407" t="s">
        <v>21</v>
      </c>
      <c r="E407" t="s">
        <v>25</v>
      </c>
      <c r="F407" t="s">
        <v>40</v>
      </c>
      <c r="G407" s="14">
        <v>57.27</v>
      </c>
      <c r="H407">
        <v>3</v>
      </c>
      <c r="I407" s="14">
        <f t="shared" si="6"/>
        <v>171.81</v>
      </c>
      <c r="J407" s="1">
        <v>43990</v>
      </c>
      <c r="K407" s="2">
        <v>0.85486111111111107</v>
      </c>
      <c r="L407" t="s">
        <v>17</v>
      </c>
      <c r="M407" t="str">
        <f>IF(E407="Female",IF(F407="Health and beauty","Yes","No"),IF(E407="Male","No"))</f>
        <v>No</v>
      </c>
      <c r="N407" t="str">
        <f>IF(H407=1,"Product Specific",IF(H407&gt;5,"Impulsive","List"))</f>
        <v>List</v>
      </c>
    </row>
    <row r="408" spans="1:14" x14ac:dyDescent="0.3">
      <c r="A408" t="s">
        <v>724</v>
      </c>
      <c r="B408" t="s">
        <v>19</v>
      </c>
      <c r="C408" t="s">
        <v>20</v>
      </c>
      <c r="D408" t="s">
        <v>21</v>
      </c>
      <c r="E408" t="s">
        <v>15</v>
      </c>
      <c r="F408" t="s">
        <v>38</v>
      </c>
      <c r="G408" s="14">
        <v>52.6</v>
      </c>
      <c r="H408">
        <v>9</v>
      </c>
      <c r="I408" s="14">
        <f t="shared" si="6"/>
        <v>473.40000000000003</v>
      </c>
      <c r="J408" s="1">
        <v>43990</v>
      </c>
      <c r="K408" s="2">
        <v>0.61249999999999993</v>
      </c>
      <c r="L408" t="s">
        <v>23</v>
      </c>
      <c r="M408" t="str">
        <f>IF(E408="Female",IF(F408="Health and beauty","Yes","No"),IF(E408="Male","No"))</f>
        <v>No</v>
      </c>
      <c r="N408" t="str">
        <f>IF(H408=1,"Product Specific",IF(H408&gt;5,"Impulsive","List"))</f>
        <v>Impulsive</v>
      </c>
    </row>
    <row r="409" spans="1:14" x14ac:dyDescent="0.3">
      <c r="A409" t="s">
        <v>79</v>
      </c>
      <c r="B409" t="s">
        <v>19</v>
      </c>
      <c r="C409" t="s">
        <v>20</v>
      </c>
      <c r="D409" t="s">
        <v>14</v>
      </c>
      <c r="E409" t="s">
        <v>15</v>
      </c>
      <c r="F409" t="s">
        <v>40</v>
      </c>
      <c r="G409" s="14">
        <v>82.63</v>
      </c>
      <c r="H409">
        <v>10</v>
      </c>
      <c r="I409" s="14">
        <f t="shared" si="6"/>
        <v>826.3</v>
      </c>
      <c r="J409" s="1">
        <v>43991</v>
      </c>
      <c r="K409" s="2">
        <v>0.71388888888888891</v>
      </c>
      <c r="L409" t="s">
        <v>17</v>
      </c>
      <c r="M409" t="str">
        <f>IF(E409="Female",IF(F409="Health and beauty","Yes","No"),IF(E409="Male","No"))</f>
        <v>No</v>
      </c>
      <c r="N409" t="str">
        <f>IF(H409=1,"Product Specific",IF(H409&gt;5,"Impulsive","List"))</f>
        <v>Impulsive</v>
      </c>
    </row>
    <row r="410" spans="1:14" x14ac:dyDescent="0.3">
      <c r="A410" t="s">
        <v>214</v>
      </c>
      <c r="B410" t="s">
        <v>12</v>
      </c>
      <c r="C410" t="s">
        <v>13</v>
      </c>
      <c r="D410" t="s">
        <v>21</v>
      </c>
      <c r="E410" t="s">
        <v>15</v>
      </c>
      <c r="F410" t="s">
        <v>30</v>
      </c>
      <c r="G410" s="14">
        <v>12.34</v>
      </c>
      <c r="H410">
        <v>7</v>
      </c>
      <c r="I410" s="14">
        <f t="shared" si="6"/>
        <v>86.38</v>
      </c>
      <c r="J410" s="1">
        <v>43991</v>
      </c>
      <c r="K410" s="2">
        <v>0.47152777777777777</v>
      </c>
      <c r="L410" t="s">
        <v>27</v>
      </c>
      <c r="M410" t="str">
        <f>IF(E410="Female",IF(F410="Health and beauty","Yes","No"),IF(E410="Male","No"))</f>
        <v>No</v>
      </c>
      <c r="N410" t="str">
        <f>IF(H410=1,"Product Specific",IF(H410&gt;5,"Impulsive","List"))</f>
        <v>Impulsive</v>
      </c>
    </row>
    <row r="411" spans="1:14" x14ac:dyDescent="0.3">
      <c r="A411" t="s">
        <v>556</v>
      </c>
      <c r="B411" t="s">
        <v>36</v>
      </c>
      <c r="C411" t="s">
        <v>37</v>
      </c>
      <c r="D411" t="s">
        <v>21</v>
      </c>
      <c r="E411" t="s">
        <v>25</v>
      </c>
      <c r="F411" t="s">
        <v>40</v>
      </c>
      <c r="G411" s="14">
        <v>39.21</v>
      </c>
      <c r="H411">
        <v>4</v>
      </c>
      <c r="I411" s="14">
        <f t="shared" si="6"/>
        <v>156.84</v>
      </c>
      <c r="J411" s="1">
        <v>43991</v>
      </c>
      <c r="K411" s="2">
        <v>0.8354166666666667</v>
      </c>
      <c r="L411" t="s">
        <v>27</v>
      </c>
      <c r="M411" t="str">
        <f>IF(E411="Female",IF(F411="Health and beauty","Yes","No"),IF(E411="Male","No"))</f>
        <v>No</v>
      </c>
      <c r="N411" t="str">
        <f>IF(H411=1,"Product Specific",IF(H411&gt;5,"Impulsive","List"))</f>
        <v>List</v>
      </c>
    </row>
    <row r="412" spans="1:14" x14ac:dyDescent="0.3">
      <c r="A412" t="s">
        <v>730</v>
      </c>
      <c r="B412" t="s">
        <v>19</v>
      </c>
      <c r="C412" t="s">
        <v>20</v>
      </c>
      <c r="D412" t="s">
        <v>21</v>
      </c>
      <c r="E412" t="s">
        <v>15</v>
      </c>
      <c r="F412" t="s">
        <v>40</v>
      </c>
      <c r="G412" s="14">
        <v>60.41</v>
      </c>
      <c r="H412">
        <v>8</v>
      </c>
      <c r="I412" s="14">
        <f t="shared" si="6"/>
        <v>483.28</v>
      </c>
      <c r="J412" s="1">
        <v>43991</v>
      </c>
      <c r="K412" s="2">
        <v>0.51597222222222217</v>
      </c>
      <c r="L412" t="s">
        <v>17</v>
      </c>
      <c r="M412" t="str">
        <f>IF(E412="Female",IF(F412="Health and beauty","Yes","No"),IF(E412="Male","No"))</f>
        <v>No</v>
      </c>
      <c r="N412" t="str">
        <f>IF(H412=1,"Product Specific",IF(H412&gt;5,"Impulsive","List"))</f>
        <v>Impulsive</v>
      </c>
    </row>
    <row r="413" spans="1:14" x14ac:dyDescent="0.3">
      <c r="A413" t="s">
        <v>796</v>
      </c>
      <c r="B413" t="s">
        <v>19</v>
      </c>
      <c r="C413" t="s">
        <v>20</v>
      </c>
      <c r="D413" t="s">
        <v>21</v>
      </c>
      <c r="E413" t="s">
        <v>15</v>
      </c>
      <c r="F413" t="s">
        <v>40</v>
      </c>
      <c r="G413" s="14">
        <v>76.06</v>
      </c>
      <c r="H413">
        <v>3</v>
      </c>
      <c r="I413" s="14">
        <f t="shared" si="6"/>
        <v>228.18</v>
      </c>
      <c r="J413" s="1">
        <v>43991</v>
      </c>
      <c r="K413" s="2">
        <v>0.85416666666666663</v>
      </c>
      <c r="L413" t="s">
        <v>27</v>
      </c>
      <c r="M413" t="str">
        <f>IF(E413="Female",IF(F413="Health and beauty","Yes","No"),IF(E413="Male","No"))</f>
        <v>No</v>
      </c>
      <c r="N413" t="str">
        <f>IF(H413=1,"Product Specific",IF(H413&gt;5,"Impulsive","List"))</f>
        <v>List</v>
      </c>
    </row>
    <row r="414" spans="1:14" x14ac:dyDescent="0.3">
      <c r="A414" t="s">
        <v>507</v>
      </c>
      <c r="B414" t="s">
        <v>19</v>
      </c>
      <c r="C414" t="s">
        <v>20</v>
      </c>
      <c r="D414" t="s">
        <v>21</v>
      </c>
      <c r="E414" t="s">
        <v>25</v>
      </c>
      <c r="F414" t="s">
        <v>22</v>
      </c>
      <c r="G414" s="14">
        <v>84.07</v>
      </c>
      <c r="H414">
        <v>4</v>
      </c>
      <c r="I414" s="14">
        <f t="shared" si="6"/>
        <v>336.28</v>
      </c>
      <c r="J414" s="1">
        <v>43992</v>
      </c>
      <c r="K414" s="2">
        <v>0.70416666666666661</v>
      </c>
      <c r="L414" t="s">
        <v>17</v>
      </c>
      <c r="M414" t="str">
        <f>IF(E414="Female",IF(F414="Health and beauty","Yes","No"),IF(E414="Male","No"))</f>
        <v>No</v>
      </c>
      <c r="N414" t="str">
        <f>IF(H414=1,"Product Specific",IF(H414&gt;5,"Impulsive","List"))</f>
        <v>List</v>
      </c>
    </row>
    <row r="415" spans="1:14" x14ac:dyDescent="0.3">
      <c r="A415" t="s">
        <v>530</v>
      </c>
      <c r="B415" t="s">
        <v>36</v>
      </c>
      <c r="C415" t="s">
        <v>37</v>
      </c>
      <c r="D415" t="s">
        <v>14</v>
      </c>
      <c r="E415" t="s">
        <v>25</v>
      </c>
      <c r="F415" t="s">
        <v>30</v>
      </c>
      <c r="G415" s="14">
        <v>73.97</v>
      </c>
      <c r="H415">
        <v>1</v>
      </c>
      <c r="I415" s="14">
        <f t="shared" si="6"/>
        <v>73.97</v>
      </c>
      <c r="J415" s="1">
        <v>43992</v>
      </c>
      <c r="K415" s="2">
        <v>0.66180555555555554</v>
      </c>
      <c r="L415" t="s">
        <v>27</v>
      </c>
      <c r="M415" t="str">
        <f>IF(E415="Female",IF(F415="Health and beauty","Yes","No"),IF(E415="Male","No"))</f>
        <v>No</v>
      </c>
      <c r="N415" t="str">
        <f>IF(H415=1,"Product Specific",IF(H415&gt;5,"Impulsive","List"))</f>
        <v>Product Specific</v>
      </c>
    </row>
    <row r="416" spans="1:14" x14ac:dyDescent="0.3">
      <c r="A416" t="s">
        <v>666</v>
      </c>
      <c r="B416" t="s">
        <v>12</v>
      </c>
      <c r="C416" t="s">
        <v>13</v>
      </c>
      <c r="D416" t="s">
        <v>21</v>
      </c>
      <c r="E416" t="s">
        <v>25</v>
      </c>
      <c r="F416" t="s">
        <v>16</v>
      </c>
      <c r="G416" s="14">
        <v>28.95</v>
      </c>
      <c r="H416">
        <v>7</v>
      </c>
      <c r="I416" s="14">
        <f t="shared" si="6"/>
        <v>202.65</v>
      </c>
      <c r="J416" s="1">
        <v>43992</v>
      </c>
      <c r="K416" s="2">
        <v>0.85486111111111107</v>
      </c>
      <c r="L416" t="s">
        <v>27</v>
      </c>
      <c r="M416" t="str">
        <f>IF(E416="Female",IF(F416="Health and beauty","Yes","No"),IF(E416="Male","No"))</f>
        <v>No</v>
      </c>
      <c r="N416" t="str">
        <f>IF(H416=1,"Product Specific",IF(H416&gt;5,"Impulsive","List"))</f>
        <v>Impulsive</v>
      </c>
    </row>
    <row r="417" spans="1:14" x14ac:dyDescent="0.3">
      <c r="A417" t="s">
        <v>495</v>
      </c>
      <c r="B417" t="s">
        <v>19</v>
      </c>
      <c r="C417" t="s">
        <v>20</v>
      </c>
      <c r="D417" t="s">
        <v>14</v>
      </c>
      <c r="E417" t="s">
        <v>15</v>
      </c>
      <c r="F417" t="s">
        <v>30</v>
      </c>
      <c r="G417" s="14">
        <v>54.55</v>
      </c>
      <c r="H417">
        <v>10</v>
      </c>
      <c r="I417" s="14">
        <f t="shared" si="6"/>
        <v>545.5</v>
      </c>
      <c r="J417" s="1">
        <v>43993</v>
      </c>
      <c r="K417" s="2">
        <v>0.47361111111111115</v>
      </c>
      <c r="L417" t="s">
        <v>27</v>
      </c>
      <c r="M417" t="str">
        <f>IF(E417="Female",IF(F417="Health and beauty","Yes","No"),IF(E417="Male","No"))</f>
        <v>No</v>
      </c>
      <c r="N417" t="str">
        <f>IF(H417=1,"Product Specific",IF(H417&gt;5,"Impulsive","List"))</f>
        <v>Impulsive</v>
      </c>
    </row>
    <row r="418" spans="1:14" x14ac:dyDescent="0.3">
      <c r="A418" t="s">
        <v>884</v>
      </c>
      <c r="B418" t="s">
        <v>12</v>
      </c>
      <c r="C418" t="s">
        <v>13</v>
      </c>
      <c r="D418" t="s">
        <v>14</v>
      </c>
      <c r="E418" t="s">
        <v>15</v>
      </c>
      <c r="F418" t="s">
        <v>16</v>
      </c>
      <c r="G418" s="14">
        <v>95.95</v>
      </c>
      <c r="H418">
        <v>5</v>
      </c>
      <c r="I418" s="14">
        <f t="shared" si="6"/>
        <v>479.75</v>
      </c>
      <c r="J418" s="1">
        <v>43993</v>
      </c>
      <c r="K418" s="2">
        <v>0.59791666666666665</v>
      </c>
      <c r="L418" t="s">
        <v>17</v>
      </c>
      <c r="M418" t="str">
        <f>IF(E418="Female",IF(F418="Health and beauty","Yes","No"),IF(E418="Male","No"))</f>
        <v>Yes</v>
      </c>
      <c r="N418" t="str">
        <f>IF(H418=1,"Product Specific",IF(H418&gt;5,"Impulsive","List"))</f>
        <v>List</v>
      </c>
    </row>
    <row r="419" spans="1:14" x14ac:dyDescent="0.3">
      <c r="A419" t="s">
        <v>283</v>
      </c>
      <c r="B419" t="s">
        <v>12</v>
      </c>
      <c r="C419" t="s">
        <v>13</v>
      </c>
      <c r="D419" t="s">
        <v>21</v>
      </c>
      <c r="E419" t="s">
        <v>25</v>
      </c>
      <c r="F419" t="s">
        <v>26</v>
      </c>
      <c r="G419" s="14">
        <v>23.75</v>
      </c>
      <c r="H419">
        <v>4</v>
      </c>
      <c r="I419" s="14">
        <f t="shared" si="6"/>
        <v>95</v>
      </c>
      <c r="J419" s="1">
        <v>43994</v>
      </c>
      <c r="K419" s="2">
        <v>0.47361111111111115</v>
      </c>
      <c r="L419" t="s">
        <v>23</v>
      </c>
      <c r="M419" t="str">
        <f>IF(E419="Female",IF(F419="Health and beauty","Yes","No"),IF(E419="Male","No"))</f>
        <v>No</v>
      </c>
      <c r="N419" t="str">
        <f>IF(H419=1,"Product Specific",IF(H419&gt;5,"Impulsive","List"))</f>
        <v>List</v>
      </c>
    </row>
    <row r="420" spans="1:14" x14ac:dyDescent="0.3">
      <c r="A420" t="s">
        <v>427</v>
      </c>
      <c r="B420" t="s">
        <v>36</v>
      </c>
      <c r="C420" t="s">
        <v>37</v>
      </c>
      <c r="D420" t="s">
        <v>21</v>
      </c>
      <c r="E420" t="s">
        <v>25</v>
      </c>
      <c r="F420" t="s">
        <v>26</v>
      </c>
      <c r="G420" s="14">
        <v>13.59</v>
      </c>
      <c r="H420">
        <v>9</v>
      </c>
      <c r="I420" s="14">
        <f t="shared" si="6"/>
        <v>122.31</v>
      </c>
      <c r="J420" s="1">
        <v>43994</v>
      </c>
      <c r="K420" s="2">
        <v>0.43472222222222223</v>
      </c>
      <c r="L420" t="s">
        <v>23</v>
      </c>
      <c r="M420" t="str">
        <f>IF(E420="Female",IF(F420="Health and beauty","Yes","No"),IF(E420="Male","No"))</f>
        <v>No</v>
      </c>
      <c r="N420" t="str">
        <f>IF(H420=1,"Product Specific",IF(H420&gt;5,"Impulsive","List"))</f>
        <v>Impulsive</v>
      </c>
    </row>
    <row r="421" spans="1:14" x14ac:dyDescent="0.3">
      <c r="A421" t="s">
        <v>287</v>
      </c>
      <c r="B421" t="s">
        <v>12</v>
      </c>
      <c r="C421" t="s">
        <v>13</v>
      </c>
      <c r="D421" t="s">
        <v>14</v>
      </c>
      <c r="E421" t="s">
        <v>25</v>
      </c>
      <c r="F421" t="s">
        <v>26</v>
      </c>
      <c r="G421" s="14">
        <v>25.91</v>
      </c>
      <c r="H421">
        <v>6</v>
      </c>
      <c r="I421" s="14">
        <f t="shared" si="6"/>
        <v>155.46</v>
      </c>
      <c r="J421" s="1">
        <v>43995</v>
      </c>
      <c r="K421" s="2">
        <v>0.42777777777777781</v>
      </c>
      <c r="L421" t="s">
        <v>17</v>
      </c>
      <c r="M421" t="str">
        <f>IF(E421="Female",IF(F421="Health and beauty","Yes","No"),IF(E421="Male","No"))</f>
        <v>No</v>
      </c>
      <c r="N421" t="str">
        <f>IF(H421=1,"Product Specific",IF(H421&gt;5,"Impulsive","List"))</f>
        <v>Impulsive</v>
      </c>
    </row>
    <row r="422" spans="1:14" x14ac:dyDescent="0.3">
      <c r="A422" t="s">
        <v>879</v>
      </c>
      <c r="B422" t="s">
        <v>12</v>
      </c>
      <c r="C422" t="s">
        <v>13</v>
      </c>
      <c r="D422" t="s">
        <v>21</v>
      </c>
      <c r="E422" t="s">
        <v>15</v>
      </c>
      <c r="F422" t="s">
        <v>40</v>
      </c>
      <c r="G422" s="14">
        <v>99.1</v>
      </c>
      <c r="H422">
        <v>6</v>
      </c>
      <c r="I422" s="14">
        <f t="shared" si="6"/>
        <v>594.59999999999991</v>
      </c>
      <c r="J422" s="1">
        <v>43995</v>
      </c>
      <c r="K422" s="2">
        <v>0.5493055555555556</v>
      </c>
      <c r="L422" t="s">
        <v>23</v>
      </c>
      <c r="M422" t="str">
        <f>IF(E422="Female",IF(F422="Health and beauty","Yes","No"),IF(E422="Male","No"))</f>
        <v>No</v>
      </c>
      <c r="N422" t="str">
        <f>IF(H422=1,"Product Specific",IF(H422&gt;5,"Impulsive","List"))</f>
        <v>Impulsive</v>
      </c>
    </row>
    <row r="423" spans="1:14" x14ac:dyDescent="0.3">
      <c r="A423" t="s">
        <v>226</v>
      </c>
      <c r="B423" t="s">
        <v>19</v>
      </c>
      <c r="C423" t="s">
        <v>20</v>
      </c>
      <c r="D423" t="s">
        <v>14</v>
      </c>
      <c r="E423" t="s">
        <v>25</v>
      </c>
      <c r="F423" t="s">
        <v>16</v>
      </c>
      <c r="G423" s="14">
        <v>43.7</v>
      </c>
      <c r="H423">
        <v>2</v>
      </c>
      <c r="I423" s="14">
        <f t="shared" si="6"/>
        <v>87.4</v>
      </c>
      <c r="J423" s="1">
        <v>43996</v>
      </c>
      <c r="K423" s="2">
        <v>0.75208333333333333</v>
      </c>
      <c r="L423" t="s">
        <v>23</v>
      </c>
      <c r="M423" t="str">
        <f>IF(E423="Female",IF(F423="Health and beauty","Yes","No"),IF(E423="Male","No"))</f>
        <v>No</v>
      </c>
      <c r="N423" t="str">
        <f>IF(H423=1,"Product Specific",IF(H423&gt;5,"Impulsive","List"))</f>
        <v>List</v>
      </c>
    </row>
    <row r="424" spans="1:14" x14ac:dyDescent="0.3">
      <c r="A424" t="s">
        <v>690</v>
      </c>
      <c r="B424" t="s">
        <v>36</v>
      </c>
      <c r="C424" t="s">
        <v>37</v>
      </c>
      <c r="D424" t="s">
        <v>21</v>
      </c>
      <c r="E424" t="s">
        <v>15</v>
      </c>
      <c r="F424" t="s">
        <v>30</v>
      </c>
      <c r="G424" s="14">
        <v>42.97</v>
      </c>
      <c r="H424">
        <v>3</v>
      </c>
      <c r="I424" s="14">
        <f t="shared" si="6"/>
        <v>128.91</v>
      </c>
      <c r="J424" s="1">
        <v>43996</v>
      </c>
      <c r="K424" s="2">
        <v>0.49027777777777781</v>
      </c>
      <c r="L424" t="s">
        <v>23</v>
      </c>
      <c r="M424" t="str">
        <f>IF(E424="Female",IF(F424="Health and beauty","Yes","No"),IF(E424="Male","No"))</f>
        <v>No</v>
      </c>
      <c r="N424" t="str">
        <f>IF(H424=1,"Product Specific",IF(H424&gt;5,"Impulsive","List"))</f>
        <v>List</v>
      </c>
    </row>
    <row r="425" spans="1:14" x14ac:dyDescent="0.3">
      <c r="A425" t="s">
        <v>145</v>
      </c>
      <c r="B425" t="s">
        <v>19</v>
      </c>
      <c r="C425" t="s">
        <v>20</v>
      </c>
      <c r="D425" t="s">
        <v>21</v>
      </c>
      <c r="E425" t="s">
        <v>15</v>
      </c>
      <c r="F425" t="s">
        <v>40</v>
      </c>
      <c r="G425" s="14">
        <v>27.02</v>
      </c>
      <c r="H425">
        <v>3</v>
      </c>
      <c r="I425" s="14">
        <f t="shared" si="6"/>
        <v>81.06</v>
      </c>
      <c r="J425" s="1">
        <v>43997</v>
      </c>
      <c r="K425" s="2">
        <v>0.54236111111111118</v>
      </c>
      <c r="L425" t="s">
        <v>27</v>
      </c>
      <c r="M425" t="str">
        <f>IF(E425="Female",IF(F425="Health and beauty","Yes","No"),IF(E425="Male","No"))</f>
        <v>No</v>
      </c>
      <c r="N425" t="str">
        <f>IF(H425=1,"Product Specific",IF(H425&gt;5,"Impulsive","List"))</f>
        <v>List</v>
      </c>
    </row>
    <row r="426" spans="1:14" x14ac:dyDescent="0.3">
      <c r="A426" t="s">
        <v>988</v>
      </c>
      <c r="B426" t="s">
        <v>19</v>
      </c>
      <c r="C426" t="s">
        <v>20</v>
      </c>
      <c r="D426" t="s">
        <v>21</v>
      </c>
      <c r="E426" t="s">
        <v>15</v>
      </c>
      <c r="F426" t="s">
        <v>26</v>
      </c>
      <c r="G426" s="14">
        <v>15.8</v>
      </c>
      <c r="H426">
        <v>10</v>
      </c>
      <c r="I426" s="14">
        <f t="shared" si="6"/>
        <v>158</v>
      </c>
      <c r="J426" s="1">
        <v>43997</v>
      </c>
      <c r="K426" s="2">
        <v>0.50486111111111109</v>
      </c>
      <c r="L426" t="s">
        <v>23</v>
      </c>
      <c r="M426" t="str">
        <f>IF(E426="Female",IF(F426="Health and beauty","Yes","No"),IF(E426="Male","No"))</f>
        <v>No</v>
      </c>
      <c r="N426" t="str">
        <f>IF(H426=1,"Product Specific",IF(H426&gt;5,"Impulsive","List"))</f>
        <v>Impulsive</v>
      </c>
    </row>
    <row r="427" spans="1:14" x14ac:dyDescent="0.3">
      <c r="A427" t="s">
        <v>316</v>
      </c>
      <c r="B427" t="s">
        <v>19</v>
      </c>
      <c r="C427" t="s">
        <v>20</v>
      </c>
      <c r="D427" t="s">
        <v>14</v>
      </c>
      <c r="E427" t="s">
        <v>25</v>
      </c>
      <c r="F427" t="s">
        <v>26</v>
      </c>
      <c r="G427" s="14">
        <v>74.86</v>
      </c>
      <c r="H427">
        <v>1</v>
      </c>
      <c r="I427" s="14">
        <f t="shared" si="6"/>
        <v>74.86</v>
      </c>
      <c r="J427" s="1">
        <v>43998</v>
      </c>
      <c r="K427" s="2">
        <v>0.61736111111111114</v>
      </c>
      <c r="L427" t="s">
        <v>23</v>
      </c>
      <c r="M427" t="str">
        <f>IF(E427="Female",IF(F427="Health and beauty","Yes","No"),IF(E427="Male","No"))</f>
        <v>No</v>
      </c>
      <c r="N427" t="str">
        <f>IF(H427=1,"Product Specific",IF(H427&gt;5,"Impulsive","List"))</f>
        <v>Product Specific</v>
      </c>
    </row>
    <row r="428" spans="1:14" x14ac:dyDescent="0.3">
      <c r="A428" t="s">
        <v>877</v>
      </c>
      <c r="B428" t="s">
        <v>19</v>
      </c>
      <c r="C428" t="s">
        <v>20</v>
      </c>
      <c r="D428" t="s">
        <v>21</v>
      </c>
      <c r="E428" t="s">
        <v>15</v>
      </c>
      <c r="F428" t="s">
        <v>30</v>
      </c>
      <c r="G428" s="14">
        <v>22.38</v>
      </c>
      <c r="H428">
        <v>1</v>
      </c>
      <c r="I428" s="14">
        <f t="shared" si="6"/>
        <v>22.38</v>
      </c>
      <c r="J428" s="1">
        <v>43998</v>
      </c>
      <c r="K428" s="2">
        <v>0.71388888888888891</v>
      </c>
      <c r="L428" t="s">
        <v>27</v>
      </c>
      <c r="M428" t="str">
        <f>IF(E428="Female",IF(F428="Health and beauty","Yes","No"),IF(E428="Male","No"))</f>
        <v>No</v>
      </c>
      <c r="N428" t="str">
        <f>IF(H428=1,"Product Specific",IF(H428&gt;5,"Impulsive","List"))</f>
        <v>Product Specific</v>
      </c>
    </row>
    <row r="429" spans="1:14" x14ac:dyDescent="0.3">
      <c r="A429" t="s">
        <v>144</v>
      </c>
      <c r="B429" t="s">
        <v>19</v>
      </c>
      <c r="C429" t="s">
        <v>20</v>
      </c>
      <c r="D429" t="s">
        <v>14</v>
      </c>
      <c r="E429" t="s">
        <v>15</v>
      </c>
      <c r="F429" t="s">
        <v>26</v>
      </c>
      <c r="G429" s="14">
        <v>80.790000000000006</v>
      </c>
      <c r="H429">
        <v>9</v>
      </c>
      <c r="I429" s="14">
        <f t="shared" si="6"/>
        <v>727.11</v>
      </c>
      <c r="J429" s="1">
        <v>43999</v>
      </c>
      <c r="K429" s="2">
        <v>0.85486111111111107</v>
      </c>
      <c r="L429" t="s">
        <v>27</v>
      </c>
      <c r="M429" t="str">
        <f>IF(E429="Female",IF(F429="Health and beauty","Yes","No"),IF(E429="Male","No"))</f>
        <v>No</v>
      </c>
      <c r="N429" t="str">
        <f>IF(H429=1,"Product Specific",IF(H429&gt;5,"Impulsive","List"))</f>
        <v>Impulsive</v>
      </c>
    </row>
    <row r="430" spans="1:14" x14ac:dyDescent="0.3">
      <c r="A430" t="s">
        <v>963</v>
      </c>
      <c r="B430" t="s">
        <v>19</v>
      </c>
      <c r="C430" t="s">
        <v>20</v>
      </c>
      <c r="D430" t="s">
        <v>21</v>
      </c>
      <c r="E430" t="s">
        <v>25</v>
      </c>
      <c r="F430" t="s">
        <v>16</v>
      </c>
      <c r="G430" s="14">
        <v>64.08</v>
      </c>
      <c r="H430">
        <v>7</v>
      </c>
      <c r="I430" s="14">
        <f t="shared" si="6"/>
        <v>448.56</v>
      </c>
      <c r="J430" s="1">
        <v>43999</v>
      </c>
      <c r="K430" s="2">
        <v>0.51874999999999993</v>
      </c>
      <c r="L430" t="s">
        <v>17</v>
      </c>
      <c r="M430" t="str">
        <f>IF(E430="Female",IF(F430="Health and beauty","Yes","No"),IF(E430="Male","No"))</f>
        <v>No</v>
      </c>
      <c r="N430" t="str">
        <f>IF(H430=1,"Product Specific",IF(H430&gt;5,"Impulsive","List"))</f>
        <v>Impulsive</v>
      </c>
    </row>
    <row r="431" spans="1:14" x14ac:dyDescent="0.3">
      <c r="A431" t="s">
        <v>344</v>
      </c>
      <c r="B431" t="s">
        <v>19</v>
      </c>
      <c r="C431" t="s">
        <v>20</v>
      </c>
      <c r="D431" t="s">
        <v>14</v>
      </c>
      <c r="E431" t="s">
        <v>15</v>
      </c>
      <c r="F431" t="s">
        <v>22</v>
      </c>
      <c r="G431" s="14">
        <v>78.13</v>
      </c>
      <c r="H431">
        <v>10</v>
      </c>
      <c r="I431" s="14">
        <f t="shared" si="6"/>
        <v>781.3</v>
      </c>
      <c r="J431" s="1">
        <v>44000</v>
      </c>
      <c r="K431" s="2">
        <v>0.86875000000000002</v>
      </c>
      <c r="L431" t="s">
        <v>23</v>
      </c>
      <c r="M431" t="str">
        <f>IF(E431="Female",IF(F431="Health and beauty","Yes","No"),IF(E431="Male","No"))</f>
        <v>No</v>
      </c>
      <c r="N431" t="str">
        <f>IF(H431=1,"Product Specific",IF(H431&gt;5,"Impulsive","List"))</f>
        <v>Impulsive</v>
      </c>
    </row>
    <row r="432" spans="1:14" x14ac:dyDescent="0.3">
      <c r="A432" t="s">
        <v>844</v>
      </c>
      <c r="B432" t="s">
        <v>12</v>
      </c>
      <c r="C432" t="s">
        <v>13</v>
      </c>
      <c r="D432" t="s">
        <v>14</v>
      </c>
      <c r="E432" t="s">
        <v>15</v>
      </c>
      <c r="F432" t="s">
        <v>22</v>
      </c>
      <c r="G432" s="14">
        <v>48.62</v>
      </c>
      <c r="H432">
        <v>8</v>
      </c>
      <c r="I432" s="14">
        <f t="shared" si="6"/>
        <v>388.96</v>
      </c>
      <c r="J432" s="1">
        <v>44000</v>
      </c>
      <c r="K432" s="2">
        <v>0.45624999999999999</v>
      </c>
      <c r="L432" t="s">
        <v>23</v>
      </c>
      <c r="M432" t="str">
        <f>IF(E432="Female",IF(F432="Health and beauty","Yes","No"),IF(E432="Male","No"))</f>
        <v>No</v>
      </c>
      <c r="N432" t="str">
        <f>IF(H432=1,"Product Specific",IF(H432&gt;5,"Impulsive","List"))</f>
        <v>Impulsive</v>
      </c>
    </row>
    <row r="433" spans="1:14" x14ac:dyDescent="0.3">
      <c r="A433" t="s">
        <v>496</v>
      </c>
      <c r="B433" t="s">
        <v>19</v>
      </c>
      <c r="C433" t="s">
        <v>20</v>
      </c>
      <c r="D433" t="s">
        <v>14</v>
      </c>
      <c r="E433" t="s">
        <v>15</v>
      </c>
      <c r="F433" t="s">
        <v>16</v>
      </c>
      <c r="G433" s="14">
        <v>37.15</v>
      </c>
      <c r="H433">
        <v>7</v>
      </c>
      <c r="I433" s="14">
        <f t="shared" si="6"/>
        <v>260.05</v>
      </c>
      <c r="J433" s="1">
        <v>44001</v>
      </c>
      <c r="K433" s="2">
        <v>0.54999999999999993</v>
      </c>
      <c r="L433" t="s">
        <v>27</v>
      </c>
      <c r="M433" t="str">
        <f>IF(E433="Female",IF(F433="Health and beauty","Yes","No"),IF(E433="Male","No"))</f>
        <v>Yes</v>
      </c>
      <c r="N433" t="str">
        <f>IF(H433=1,"Product Specific",IF(H433&gt;5,"Impulsive","List"))</f>
        <v>Impulsive</v>
      </c>
    </row>
    <row r="434" spans="1:14" x14ac:dyDescent="0.3">
      <c r="A434" t="s">
        <v>453</v>
      </c>
      <c r="B434" t="s">
        <v>36</v>
      </c>
      <c r="C434" t="s">
        <v>37</v>
      </c>
      <c r="D434" t="s">
        <v>14</v>
      </c>
      <c r="E434" t="s">
        <v>25</v>
      </c>
      <c r="F434" t="s">
        <v>40</v>
      </c>
      <c r="G434" s="14">
        <v>25.42</v>
      </c>
      <c r="H434">
        <v>8</v>
      </c>
      <c r="I434" s="14">
        <f t="shared" si="6"/>
        <v>203.36</v>
      </c>
      <c r="J434" s="1">
        <v>44002</v>
      </c>
      <c r="K434" s="2">
        <v>0.8208333333333333</v>
      </c>
      <c r="L434" t="s">
        <v>27</v>
      </c>
      <c r="M434" t="str">
        <f>IF(E434="Female",IF(F434="Health and beauty","Yes","No"),IF(E434="Male","No"))</f>
        <v>No</v>
      </c>
      <c r="N434" t="str">
        <f>IF(H434=1,"Product Specific",IF(H434&gt;5,"Impulsive","List"))</f>
        <v>Impulsive</v>
      </c>
    </row>
    <row r="435" spans="1:14" x14ac:dyDescent="0.3">
      <c r="A435" t="s">
        <v>504</v>
      </c>
      <c r="B435" t="s">
        <v>12</v>
      </c>
      <c r="C435" t="s">
        <v>13</v>
      </c>
      <c r="D435" t="s">
        <v>14</v>
      </c>
      <c r="E435" t="s">
        <v>15</v>
      </c>
      <c r="F435" t="s">
        <v>22</v>
      </c>
      <c r="G435" s="14">
        <v>64.44</v>
      </c>
      <c r="H435">
        <v>5</v>
      </c>
      <c r="I435" s="14">
        <f t="shared" si="6"/>
        <v>322.2</v>
      </c>
      <c r="J435" s="1">
        <v>44003</v>
      </c>
      <c r="K435" s="2">
        <v>0.71111111111111114</v>
      </c>
      <c r="L435" t="s">
        <v>23</v>
      </c>
      <c r="M435" t="str">
        <f>IF(E435="Female",IF(F435="Health and beauty","Yes","No"),IF(E435="Male","No"))</f>
        <v>No</v>
      </c>
      <c r="N435" t="str">
        <f>IF(H435=1,"Product Specific",IF(H435&gt;5,"Impulsive","List"))</f>
        <v>List</v>
      </c>
    </row>
    <row r="436" spans="1:14" x14ac:dyDescent="0.3">
      <c r="A436" t="s">
        <v>525</v>
      </c>
      <c r="B436" t="s">
        <v>36</v>
      </c>
      <c r="C436" t="s">
        <v>37</v>
      </c>
      <c r="D436" t="s">
        <v>21</v>
      </c>
      <c r="E436" t="s">
        <v>25</v>
      </c>
      <c r="F436" t="s">
        <v>30</v>
      </c>
      <c r="G436" s="14">
        <v>75.92</v>
      </c>
      <c r="H436">
        <v>8</v>
      </c>
      <c r="I436" s="14">
        <f t="shared" si="6"/>
        <v>607.36</v>
      </c>
      <c r="J436" s="1">
        <v>44003</v>
      </c>
      <c r="K436" s="2">
        <v>0.59305555555555556</v>
      </c>
      <c r="L436" t="s">
        <v>23</v>
      </c>
      <c r="M436" t="str">
        <f>IF(E436="Female",IF(F436="Health and beauty","Yes","No"),IF(E436="Male","No"))</f>
        <v>No</v>
      </c>
      <c r="N436" t="str">
        <f>IF(H436=1,"Product Specific",IF(H436&gt;5,"Impulsive","List"))</f>
        <v>Impulsive</v>
      </c>
    </row>
    <row r="437" spans="1:14" x14ac:dyDescent="0.3">
      <c r="A437" t="s">
        <v>87</v>
      </c>
      <c r="B437" t="s">
        <v>12</v>
      </c>
      <c r="C437" t="s">
        <v>13</v>
      </c>
      <c r="D437" t="s">
        <v>21</v>
      </c>
      <c r="E437" t="s">
        <v>25</v>
      </c>
      <c r="F437" t="s">
        <v>16</v>
      </c>
      <c r="G437" s="14">
        <v>89.6</v>
      </c>
      <c r="H437">
        <v>8</v>
      </c>
      <c r="I437" s="14">
        <f t="shared" si="6"/>
        <v>716.8</v>
      </c>
      <c r="J437" s="1">
        <v>44004</v>
      </c>
      <c r="K437" s="2">
        <v>0.4777777777777778</v>
      </c>
      <c r="L437" t="s">
        <v>17</v>
      </c>
      <c r="M437" t="str">
        <f>IF(E437="Female",IF(F437="Health and beauty","Yes","No"),IF(E437="Male","No"))</f>
        <v>No</v>
      </c>
      <c r="N437" t="str">
        <f>IF(H437=1,"Product Specific",IF(H437&gt;5,"Impulsive","List"))</f>
        <v>Impulsive</v>
      </c>
    </row>
    <row r="438" spans="1:14" x14ac:dyDescent="0.3">
      <c r="A438" t="s">
        <v>140</v>
      </c>
      <c r="B438" t="s">
        <v>36</v>
      </c>
      <c r="C438" t="s">
        <v>37</v>
      </c>
      <c r="D438" t="s">
        <v>14</v>
      </c>
      <c r="E438" t="s">
        <v>15</v>
      </c>
      <c r="F438" t="s">
        <v>30</v>
      </c>
      <c r="G438" s="14">
        <v>16.489999999999998</v>
      </c>
      <c r="H438">
        <v>2</v>
      </c>
      <c r="I438" s="14">
        <f t="shared" si="6"/>
        <v>32.979999999999997</v>
      </c>
      <c r="J438" s="1">
        <v>44004</v>
      </c>
      <c r="K438" s="2">
        <v>0.48055555555555557</v>
      </c>
      <c r="L438" t="s">
        <v>17</v>
      </c>
      <c r="M438" t="str">
        <f>IF(E438="Female",IF(F438="Health and beauty","Yes","No"),IF(E438="Male","No"))</f>
        <v>No</v>
      </c>
      <c r="N438" t="str">
        <f>IF(H438=1,"Product Specific",IF(H438&gt;5,"Impulsive","List"))</f>
        <v>List</v>
      </c>
    </row>
    <row r="439" spans="1:14" x14ac:dyDescent="0.3">
      <c r="A439" t="s">
        <v>215</v>
      </c>
      <c r="B439" t="s">
        <v>36</v>
      </c>
      <c r="C439" t="s">
        <v>37</v>
      </c>
      <c r="D439" t="s">
        <v>14</v>
      </c>
      <c r="E439" t="s">
        <v>25</v>
      </c>
      <c r="F439" t="s">
        <v>38</v>
      </c>
      <c r="G439" s="14">
        <v>18.079999999999998</v>
      </c>
      <c r="H439">
        <v>3</v>
      </c>
      <c r="I439" s="14">
        <f t="shared" si="6"/>
        <v>54.239999999999995</v>
      </c>
      <c r="J439" s="1">
        <v>44004</v>
      </c>
      <c r="K439" s="2">
        <v>0.82361111111111107</v>
      </c>
      <c r="L439" t="s">
        <v>17</v>
      </c>
      <c r="M439" t="str">
        <f>IF(E439="Female",IF(F439="Health and beauty","Yes","No"),IF(E439="Male","No"))</f>
        <v>No</v>
      </c>
      <c r="N439" t="str">
        <f>IF(H439=1,"Product Specific",IF(H439&gt;5,"Impulsive","List"))</f>
        <v>List</v>
      </c>
    </row>
    <row r="440" spans="1:14" x14ac:dyDescent="0.3">
      <c r="A440" t="s">
        <v>505</v>
      </c>
      <c r="B440" t="s">
        <v>12</v>
      </c>
      <c r="C440" t="s">
        <v>13</v>
      </c>
      <c r="D440" t="s">
        <v>21</v>
      </c>
      <c r="E440" t="s">
        <v>25</v>
      </c>
      <c r="F440" t="s">
        <v>16</v>
      </c>
      <c r="G440" s="14">
        <v>65.180000000000007</v>
      </c>
      <c r="H440">
        <v>3</v>
      </c>
      <c r="I440" s="14">
        <f t="shared" si="6"/>
        <v>195.54000000000002</v>
      </c>
      <c r="J440" s="1">
        <v>44004</v>
      </c>
      <c r="K440" s="2">
        <v>0.85763888888888884</v>
      </c>
      <c r="L440" t="s">
        <v>27</v>
      </c>
      <c r="M440" t="str">
        <f>IF(E440="Female",IF(F440="Health and beauty","Yes","No"),IF(E440="Male","No"))</f>
        <v>No</v>
      </c>
      <c r="N440" t="str">
        <f>IF(H440=1,"Product Specific",IF(H440&gt;5,"Impulsive","List"))</f>
        <v>List</v>
      </c>
    </row>
    <row r="441" spans="1:14" x14ac:dyDescent="0.3">
      <c r="A441" t="s">
        <v>766</v>
      </c>
      <c r="B441" t="s">
        <v>19</v>
      </c>
      <c r="C441" t="s">
        <v>20</v>
      </c>
      <c r="D441" t="s">
        <v>14</v>
      </c>
      <c r="E441" t="s">
        <v>15</v>
      </c>
      <c r="F441" t="s">
        <v>26</v>
      </c>
      <c r="G441" s="14">
        <v>81.2</v>
      </c>
      <c r="H441">
        <v>7</v>
      </c>
      <c r="I441" s="14">
        <f t="shared" si="6"/>
        <v>568.4</v>
      </c>
      <c r="J441" s="1">
        <v>44004</v>
      </c>
      <c r="K441" s="2">
        <v>0.66597222222222219</v>
      </c>
      <c r="L441" t="s">
        <v>27</v>
      </c>
      <c r="M441" t="str">
        <f>IF(E441="Female",IF(F441="Health and beauty","Yes","No"),IF(E441="Male","No"))</f>
        <v>No</v>
      </c>
      <c r="N441" t="str">
        <f>IF(H441=1,"Product Specific",IF(H441&gt;5,"Impulsive","List"))</f>
        <v>Impulsive</v>
      </c>
    </row>
    <row r="442" spans="1:14" x14ac:dyDescent="0.3">
      <c r="A442" t="s">
        <v>62</v>
      </c>
      <c r="B442" t="s">
        <v>36</v>
      </c>
      <c r="C442" t="s">
        <v>37</v>
      </c>
      <c r="D442" t="s">
        <v>21</v>
      </c>
      <c r="E442" t="s">
        <v>25</v>
      </c>
      <c r="F442" t="s">
        <v>30</v>
      </c>
      <c r="G442" s="14">
        <v>83.78</v>
      </c>
      <c r="H442">
        <v>8</v>
      </c>
      <c r="I442" s="14">
        <f t="shared" si="6"/>
        <v>670.24</v>
      </c>
      <c r="J442" s="1">
        <v>44005</v>
      </c>
      <c r="K442" s="2">
        <v>0.61736111111111114</v>
      </c>
      <c r="L442" t="s">
        <v>23</v>
      </c>
      <c r="M442" t="str">
        <f>IF(E442="Female",IF(F442="Health and beauty","Yes","No"),IF(E442="Male","No"))</f>
        <v>No</v>
      </c>
      <c r="N442" t="str">
        <f>IF(H442=1,"Product Specific",IF(H442&gt;5,"Impulsive","List"))</f>
        <v>Impulsive</v>
      </c>
    </row>
    <row r="443" spans="1:14" x14ac:dyDescent="0.3">
      <c r="A443" t="s">
        <v>864</v>
      </c>
      <c r="B443" t="s">
        <v>36</v>
      </c>
      <c r="C443" t="s">
        <v>37</v>
      </c>
      <c r="D443" t="s">
        <v>14</v>
      </c>
      <c r="E443" t="s">
        <v>15</v>
      </c>
      <c r="F443" t="s">
        <v>26</v>
      </c>
      <c r="G443" s="14">
        <v>40.729999999999997</v>
      </c>
      <c r="H443">
        <v>7</v>
      </c>
      <c r="I443" s="14">
        <f t="shared" si="6"/>
        <v>285.10999999999996</v>
      </c>
      <c r="J443" s="1">
        <v>44005</v>
      </c>
      <c r="K443" s="2">
        <v>0.45902777777777781</v>
      </c>
      <c r="L443" t="s">
        <v>17</v>
      </c>
      <c r="M443" t="str">
        <f>IF(E443="Female",IF(F443="Health and beauty","Yes","No"),IF(E443="Male","No"))</f>
        <v>No</v>
      </c>
      <c r="N443" t="str">
        <f>IF(H443=1,"Product Specific",IF(H443&gt;5,"Impulsive","List"))</f>
        <v>Impulsive</v>
      </c>
    </row>
    <row r="444" spans="1:14" x14ac:dyDescent="0.3">
      <c r="A444" t="s">
        <v>68</v>
      </c>
      <c r="B444" t="s">
        <v>19</v>
      </c>
      <c r="C444" t="s">
        <v>20</v>
      </c>
      <c r="D444" t="s">
        <v>21</v>
      </c>
      <c r="E444" t="s">
        <v>15</v>
      </c>
      <c r="F444" t="s">
        <v>16</v>
      </c>
      <c r="G444" s="14">
        <v>54.92</v>
      </c>
      <c r="H444">
        <v>8</v>
      </c>
      <c r="I444" s="14">
        <f t="shared" si="6"/>
        <v>439.36</v>
      </c>
      <c r="J444" s="1">
        <v>44006</v>
      </c>
      <c r="K444" s="2">
        <v>0.55833333333333335</v>
      </c>
      <c r="L444" t="s">
        <v>17</v>
      </c>
      <c r="M444" t="str">
        <f>IF(E444="Female",IF(F444="Health and beauty","Yes","No"),IF(E444="Male","No"))</f>
        <v>Yes</v>
      </c>
      <c r="N444" t="str">
        <f>IF(H444=1,"Product Specific",IF(H444&gt;5,"Impulsive","List"))</f>
        <v>Impulsive</v>
      </c>
    </row>
    <row r="445" spans="1:14" x14ac:dyDescent="0.3">
      <c r="A445" t="s">
        <v>211</v>
      </c>
      <c r="B445" t="s">
        <v>19</v>
      </c>
      <c r="C445" t="s">
        <v>20</v>
      </c>
      <c r="D445" t="s">
        <v>14</v>
      </c>
      <c r="E445" t="s">
        <v>25</v>
      </c>
      <c r="F445" t="s">
        <v>38</v>
      </c>
      <c r="G445" s="14">
        <v>38.47</v>
      </c>
      <c r="H445">
        <v>8</v>
      </c>
      <c r="I445" s="14">
        <f t="shared" si="6"/>
        <v>307.76</v>
      </c>
      <c r="J445" s="1">
        <v>44006</v>
      </c>
      <c r="K445" s="2">
        <v>0.49374999999999997</v>
      </c>
      <c r="L445" t="s">
        <v>23</v>
      </c>
      <c r="M445" t="str">
        <f>IF(E445="Female",IF(F445="Health and beauty","Yes","No"),IF(E445="Male","No"))</f>
        <v>No</v>
      </c>
      <c r="N445" t="str">
        <f>IF(H445=1,"Product Specific",IF(H445&gt;5,"Impulsive","List"))</f>
        <v>Impulsive</v>
      </c>
    </row>
    <row r="446" spans="1:14" x14ac:dyDescent="0.3">
      <c r="A446" t="s">
        <v>645</v>
      </c>
      <c r="B446" t="s">
        <v>12</v>
      </c>
      <c r="C446" t="s">
        <v>13</v>
      </c>
      <c r="D446" t="s">
        <v>14</v>
      </c>
      <c r="E446" t="s">
        <v>15</v>
      </c>
      <c r="F446" t="s">
        <v>30</v>
      </c>
      <c r="G446" s="14">
        <v>38.72</v>
      </c>
      <c r="H446">
        <v>9</v>
      </c>
      <c r="I446" s="14">
        <f t="shared" si="6"/>
        <v>348.48</v>
      </c>
      <c r="J446" s="1">
        <v>44006</v>
      </c>
      <c r="K446" s="2">
        <v>0.51666666666666672</v>
      </c>
      <c r="L446" t="s">
        <v>17</v>
      </c>
      <c r="M446" t="str">
        <f>IF(E446="Female",IF(F446="Health and beauty","Yes","No"),IF(E446="Male","No"))</f>
        <v>No</v>
      </c>
      <c r="N446" t="str">
        <f>IF(H446=1,"Product Specific",IF(H446&gt;5,"Impulsive","List"))</f>
        <v>Impulsive</v>
      </c>
    </row>
    <row r="447" spans="1:14" x14ac:dyDescent="0.3">
      <c r="A447" t="s">
        <v>648</v>
      </c>
      <c r="B447" t="s">
        <v>12</v>
      </c>
      <c r="C447" t="s">
        <v>13</v>
      </c>
      <c r="D447" t="s">
        <v>14</v>
      </c>
      <c r="E447" t="s">
        <v>25</v>
      </c>
      <c r="F447" t="s">
        <v>38</v>
      </c>
      <c r="G447" s="14">
        <v>98.53</v>
      </c>
      <c r="H447">
        <v>6</v>
      </c>
      <c r="I447" s="14">
        <f t="shared" si="6"/>
        <v>591.18000000000006</v>
      </c>
      <c r="J447" s="1">
        <v>44006</v>
      </c>
      <c r="K447" s="2">
        <v>0.47361111111111115</v>
      </c>
      <c r="L447" t="s">
        <v>27</v>
      </c>
      <c r="M447" t="str">
        <f>IF(E447="Female",IF(F447="Health and beauty","Yes","No"),IF(E447="Male","No"))</f>
        <v>No</v>
      </c>
      <c r="N447" t="str">
        <f>IF(H447=1,"Product Specific",IF(H447&gt;5,"Impulsive","List"))</f>
        <v>Impulsive</v>
      </c>
    </row>
    <row r="448" spans="1:14" x14ac:dyDescent="0.3">
      <c r="A448" t="s">
        <v>939</v>
      </c>
      <c r="B448" t="s">
        <v>36</v>
      </c>
      <c r="C448" t="s">
        <v>37</v>
      </c>
      <c r="D448" t="s">
        <v>21</v>
      </c>
      <c r="E448" t="s">
        <v>15</v>
      </c>
      <c r="F448" t="s">
        <v>26</v>
      </c>
      <c r="G448" s="14">
        <v>49.01</v>
      </c>
      <c r="H448">
        <v>10</v>
      </c>
      <c r="I448" s="14">
        <f t="shared" si="6"/>
        <v>490.09999999999997</v>
      </c>
      <c r="J448" s="1">
        <v>44006</v>
      </c>
      <c r="K448" s="2">
        <v>0.44722222222222219</v>
      </c>
      <c r="L448" t="s">
        <v>27</v>
      </c>
      <c r="M448" t="str">
        <f>IF(E448="Female",IF(F448="Health and beauty","Yes","No"),IF(E448="Male","No"))</f>
        <v>No</v>
      </c>
      <c r="N448" t="str">
        <f>IF(H448=1,"Product Specific",IF(H448&gt;5,"Impulsive","List"))</f>
        <v>Impulsive</v>
      </c>
    </row>
    <row r="449" spans="1:14" x14ac:dyDescent="0.3">
      <c r="A449" t="s">
        <v>798</v>
      </c>
      <c r="B449" t="s">
        <v>36</v>
      </c>
      <c r="C449" t="s">
        <v>37</v>
      </c>
      <c r="D449" t="s">
        <v>21</v>
      </c>
      <c r="E449" t="s">
        <v>15</v>
      </c>
      <c r="F449" t="s">
        <v>22</v>
      </c>
      <c r="G449" s="14">
        <v>95.64</v>
      </c>
      <c r="H449">
        <v>4</v>
      </c>
      <c r="I449" s="14">
        <f t="shared" si="6"/>
        <v>382.56</v>
      </c>
      <c r="J449" s="1">
        <v>44007</v>
      </c>
      <c r="K449" s="2">
        <v>0.78541666666666676</v>
      </c>
      <c r="L449" t="s">
        <v>23</v>
      </c>
      <c r="M449" t="str">
        <f>IF(E449="Female",IF(F449="Health and beauty","Yes","No"),IF(E449="Male","No"))</f>
        <v>No</v>
      </c>
      <c r="N449" t="str">
        <f>IF(H449=1,"Product Specific",IF(H449&gt;5,"Impulsive","List"))</f>
        <v>List</v>
      </c>
    </row>
    <row r="450" spans="1:14" x14ac:dyDescent="0.3">
      <c r="A450" t="s">
        <v>66</v>
      </c>
      <c r="B450" t="s">
        <v>12</v>
      </c>
      <c r="C450" t="s">
        <v>13</v>
      </c>
      <c r="D450" t="s">
        <v>14</v>
      </c>
      <c r="E450" t="s">
        <v>25</v>
      </c>
      <c r="F450" t="s">
        <v>30</v>
      </c>
      <c r="G450" s="14">
        <v>62.62</v>
      </c>
      <c r="H450">
        <v>5</v>
      </c>
      <c r="I450" s="14">
        <f t="shared" si="6"/>
        <v>313.09999999999997</v>
      </c>
      <c r="J450" s="1">
        <v>44008</v>
      </c>
      <c r="K450" s="2">
        <v>0.80208333333333337</v>
      </c>
      <c r="L450" t="s">
        <v>17</v>
      </c>
      <c r="M450" t="str">
        <f>IF(E450="Female",IF(F450="Health and beauty","Yes","No"),IF(E450="Male","No"))</f>
        <v>No</v>
      </c>
      <c r="N450" t="str">
        <f>IF(H450=1,"Product Specific",IF(H450&gt;5,"Impulsive","List"))</f>
        <v>List</v>
      </c>
    </row>
    <row r="451" spans="1:14" x14ac:dyDescent="0.3">
      <c r="A451" t="s">
        <v>78</v>
      </c>
      <c r="B451" t="s">
        <v>36</v>
      </c>
      <c r="C451" t="s">
        <v>37</v>
      </c>
      <c r="D451" t="s">
        <v>14</v>
      </c>
      <c r="E451" t="s">
        <v>25</v>
      </c>
      <c r="F451" t="s">
        <v>22</v>
      </c>
      <c r="G451" s="14">
        <v>18.93</v>
      </c>
      <c r="H451">
        <v>6</v>
      </c>
      <c r="I451" s="14">
        <f t="shared" ref="I451:I514" si="7">G451*H451</f>
        <v>113.58</v>
      </c>
      <c r="J451" s="1">
        <v>44008</v>
      </c>
      <c r="K451" s="2">
        <v>0.53125</v>
      </c>
      <c r="L451" t="s">
        <v>27</v>
      </c>
      <c r="M451" t="str">
        <f>IF(E451="Female",IF(F451="Health and beauty","Yes","No"),IF(E451="Male","No"))</f>
        <v>No</v>
      </c>
      <c r="N451" t="str">
        <f>IF(H451=1,"Product Specific",IF(H451&gt;5,"Impulsive","List"))</f>
        <v>Impulsive</v>
      </c>
    </row>
    <row r="452" spans="1:14" x14ac:dyDescent="0.3">
      <c r="A452" t="s">
        <v>199</v>
      </c>
      <c r="B452" t="s">
        <v>12</v>
      </c>
      <c r="C452" t="s">
        <v>13</v>
      </c>
      <c r="D452" t="s">
        <v>14</v>
      </c>
      <c r="E452" t="s">
        <v>25</v>
      </c>
      <c r="F452" t="s">
        <v>30</v>
      </c>
      <c r="G452" s="14">
        <v>69.52</v>
      </c>
      <c r="H452">
        <v>7</v>
      </c>
      <c r="I452" s="14">
        <f t="shared" si="7"/>
        <v>486.64</v>
      </c>
      <c r="J452" s="1">
        <v>44008</v>
      </c>
      <c r="K452" s="2">
        <v>0.63194444444444442</v>
      </c>
      <c r="L452" t="s">
        <v>27</v>
      </c>
      <c r="M452" t="str">
        <f>IF(E452="Female",IF(F452="Health and beauty","Yes","No"),IF(E452="Male","No"))</f>
        <v>No</v>
      </c>
      <c r="N452" t="str">
        <f>IF(H452=1,"Product Specific",IF(H452&gt;5,"Impulsive","List"))</f>
        <v>Impulsive</v>
      </c>
    </row>
    <row r="453" spans="1:14" x14ac:dyDescent="0.3">
      <c r="A453" t="s">
        <v>297</v>
      </c>
      <c r="B453" t="s">
        <v>36</v>
      </c>
      <c r="C453" t="s">
        <v>37</v>
      </c>
      <c r="D453" t="s">
        <v>14</v>
      </c>
      <c r="E453" t="s">
        <v>15</v>
      </c>
      <c r="F453" t="s">
        <v>38</v>
      </c>
      <c r="G453" s="14">
        <v>74.599999999999994</v>
      </c>
      <c r="H453">
        <v>10</v>
      </c>
      <c r="I453" s="14">
        <f t="shared" si="7"/>
        <v>746</v>
      </c>
      <c r="J453" s="1">
        <v>44008</v>
      </c>
      <c r="K453" s="2">
        <v>0.87152777777777779</v>
      </c>
      <c r="L453" t="s">
        <v>23</v>
      </c>
      <c r="M453" t="str">
        <f>IF(E453="Female",IF(F453="Health and beauty","Yes","No"),IF(E453="Male","No"))</f>
        <v>No</v>
      </c>
      <c r="N453" t="str">
        <f>IF(H453=1,"Product Specific",IF(H453&gt;5,"Impulsive","List"))</f>
        <v>Impulsive</v>
      </c>
    </row>
    <row r="454" spans="1:14" x14ac:dyDescent="0.3">
      <c r="A454" t="s">
        <v>524</v>
      </c>
      <c r="B454" t="s">
        <v>36</v>
      </c>
      <c r="C454" t="s">
        <v>37</v>
      </c>
      <c r="D454" t="s">
        <v>21</v>
      </c>
      <c r="E454" t="s">
        <v>25</v>
      </c>
      <c r="F454" t="s">
        <v>40</v>
      </c>
      <c r="G454" s="14">
        <v>99.89</v>
      </c>
      <c r="H454">
        <v>2</v>
      </c>
      <c r="I454" s="14">
        <f t="shared" si="7"/>
        <v>199.78</v>
      </c>
      <c r="J454" s="1">
        <v>44008</v>
      </c>
      <c r="K454" s="2">
        <v>0.4916666666666667</v>
      </c>
      <c r="L454" t="s">
        <v>17</v>
      </c>
      <c r="M454" t="str">
        <f>IF(E454="Female",IF(F454="Health and beauty","Yes","No"),IF(E454="Male","No"))</f>
        <v>No</v>
      </c>
      <c r="N454" t="str">
        <f>IF(H454=1,"Product Specific",IF(H454&gt;5,"Impulsive","List"))</f>
        <v>List</v>
      </c>
    </row>
    <row r="455" spans="1:14" x14ac:dyDescent="0.3">
      <c r="A455" t="s">
        <v>901</v>
      </c>
      <c r="B455" t="s">
        <v>19</v>
      </c>
      <c r="C455" t="s">
        <v>20</v>
      </c>
      <c r="D455" t="s">
        <v>21</v>
      </c>
      <c r="E455" t="s">
        <v>25</v>
      </c>
      <c r="F455" t="s">
        <v>40</v>
      </c>
      <c r="G455" s="14">
        <v>56.5</v>
      </c>
      <c r="H455">
        <v>1</v>
      </c>
      <c r="I455" s="14">
        <f t="shared" si="7"/>
        <v>56.5</v>
      </c>
      <c r="J455" s="1">
        <v>44008</v>
      </c>
      <c r="K455" s="2">
        <v>0.65625</v>
      </c>
      <c r="L455" t="s">
        <v>17</v>
      </c>
      <c r="M455" t="str">
        <f>IF(E455="Female",IF(F455="Health and beauty","Yes","No"),IF(E455="Male","No"))</f>
        <v>No</v>
      </c>
      <c r="N455" t="str">
        <f>IF(H455=1,"Product Specific",IF(H455&gt;5,"Impulsive","List"))</f>
        <v>Product Specific</v>
      </c>
    </row>
    <row r="456" spans="1:14" x14ac:dyDescent="0.3">
      <c r="A456" t="s">
        <v>358</v>
      </c>
      <c r="B456" t="s">
        <v>36</v>
      </c>
      <c r="C456" t="s">
        <v>37</v>
      </c>
      <c r="D456" t="s">
        <v>14</v>
      </c>
      <c r="E456" t="s">
        <v>25</v>
      </c>
      <c r="F456" t="s">
        <v>16</v>
      </c>
      <c r="G456" s="14">
        <v>51.13</v>
      </c>
      <c r="H456">
        <v>4</v>
      </c>
      <c r="I456" s="14">
        <f t="shared" si="7"/>
        <v>204.52</v>
      </c>
      <c r="J456" s="1">
        <v>44009</v>
      </c>
      <c r="K456" s="2">
        <v>0.42430555555555555</v>
      </c>
      <c r="L456" t="s">
        <v>27</v>
      </c>
      <c r="M456" t="str">
        <f>IF(E456="Female",IF(F456="Health and beauty","Yes","No"),IF(E456="Male","No"))</f>
        <v>No</v>
      </c>
      <c r="N456" t="str">
        <f>IF(H456=1,"Product Specific",IF(H456&gt;5,"Impulsive","List"))</f>
        <v>List</v>
      </c>
    </row>
    <row r="457" spans="1:14" x14ac:dyDescent="0.3">
      <c r="A457" t="s">
        <v>522</v>
      </c>
      <c r="B457" t="s">
        <v>36</v>
      </c>
      <c r="C457" t="s">
        <v>37</v>
      </c>
      <c r="D457" t="s">
        <v>14</v>
      </c>
      <c r="E457" t="s">
        <v>15</v>
      </c>
      <c r="F457" t="s">
        <v>16</v>
      </c>
      <c r="G457" s="14">
        <v>25.32</v>
      </c>
      <c r="H457">
        <v>8</v>
      </c>
      <c r="I457" s="14">
        <f t="shared" si="7"/>
        <v>202.56</v>
      </c>
      <c r="J457" s="1">
        <v>44009</v>
      </c>
      <c r="K457" s="2">
        <v>0.85</v>
      </c>
      <c r="L457" t="s">
        <v>17</v>
      </c>
      <c r="M457" t="str">
        <f>IF(E457="Female",IF(F457="Health and beauty","Yes","No"),IF(E457="Male","No"))</f>
        <v>Yes</v>
      </c>
      <c r="N457" t="str">
        <f>IF(H457=1,"Product Specific",IF(H457&gt;5,"Impulsive","List"))</f>
        <v>Impulsive</v>
      </c>
    </row>
    <row r="458" spans="1:14" x14ac:dyDescent="0.3">
      <c r="A458" t="s">
        <v>536</v>
      </c>
      <c r="B458" t="s">
        <v>36</v>
      </c>
      <c r="C458" t="s">
        <v>37</v>
      </c>
      <c r="D458" t="s">
        <v>14</v>
      </c>
      <c r="E458" t="s">
        <v>15</v>
      </c>
      <c r="F458" t="s">
        <v>30</v>
      </c>
      <c r="G458" s="14">
        <v>48.5</v>
      </c>
      <c r="H458">
        <v>3</v>
      </c>
      <c r="I458" s="14">
        <f t="shared" si="7"/>
        <v>145.5</v>
      </c>
      <c r="J458" s="1">
        <v>44009</v>
      </c>
      <c r="K458" s="2">
        <v>0.53472222222222221</v>
      </c>
      <c r="L458" t="s">
        <v>23</v>
      </c>
      <c r="M458" t="str">
        <f>IF(E458="Female",IF(F458="Health and beauty","Yes","No"),IF(E458="Male","No"))</f>
        <v>No</v>
      </c>
      <c r="N458" t="str">
        <f>IF(H458=1,"Product Specific",IF(H458&gt;5,"Impulsive","List"))</f>
        <v>List</v>
      </c>
    </row>
    <row r="459" spans="1:14" x14ac:dyDescent="0.3">
      <c r="A459" t="s">
        <v>706</v>
      </c>
      <c r="B459" t="s">
        <v>36</v>
      </c>
      <c r="C459" t="s">
        <v>37</v>
      </c>
      <c r="D459" t="s">
        <v>14</v>
      </c>
      <c r="E459" t="s">
        <v>15</v>
      </c>
      <c r="F459" t="s">
        <v>30</v>
      </c>
      <c r="G459" s="14">
        <v>64.08</v>
      </c>
      <c r="H459">
        <v>7</v>
      </c>
      <c r="I459" s="14">
        <f t="shared" si="7"/>
        <v>448.56</v>
      </c>
      <c r="J459" s="1">
        <v>44009</v>
      </c>
      <c r="K459" s="2">
        <v>0.81180555555555556</v>
      </c>
      <c r="L459" t="s">
        <v>27</v>
      </c>
      <c r="M459" t="str">
        <f>IF(E459="Female",IF(F459="Health and beauty","Yes","No"),IF(E459="Male","No"))</f>
        <v>No</v>
      </c>
      <c r="N459" t="str">
        <f>IF(H459=1,"Product Specific",IF(H459&gt;5,"Impulsive","List"))</f>
        <v>Impulsive</v>
      </c>
    </row>
    <row r="460" spans="1:14" x14ac:dyDescent="0.3">
      <c r="A460" t="s">
        <v>907</v>
      </c>
      <c r="B460" t="s">
        <v>36</v>
      </c>
      <c r="C460" t="s">
        <v>37</v>
      </c>
      <c r="D460" t="s">
        <v>14</v>
      </c>
      <c r="E460" t="s">
        <v>25</v>
      </c>
      <c r="F460" t="s">
        <v>22</v>
      </c>
      <c r="G460" s="14">
        <v>39.75</v>
      </c>
      <c r="H460">
        <v>1</v>
      </c>
      <c r="I460" s="14">
        <f t="shared" si="7"/>
        <v>39.75</v>
      </c>
      <c r="J460" s="1">
        <v>44009</v>
      </c>
      <c r="K460" s="2">
        <v>0.84652777777777777</v>
      </c>
      <c r="L460" t="s">
        <v>23</v>
      </c>
      <c r="M460" t="str">
        <f>IF(E460="Female",IF(F460="Health and beauty","Yes","No"),IF(E460="Male","No"))</f>
        <v>No</v>
      </c>
      <c r="N460" t="str">
        <f>IF(H460=1,"Product Specific",IF(H460&gt;5,"Impulsive","List"))</f>
        <v>Product Specific</v>
      </c>
    </row>
    <row r="461" spans="1:14" x14ac:dyDescent="0.3">
      <c r="A461" t="s">
        <v>956</v>
      </c>
      <c r="B461" t="s">
        <v>36</v>
      </c>
      <c r="C461" t="s">
        <v>37</v>
      </c>
      <c r="D461" t="s">
        <v>14</v>
      </c>
      <c r="E461" t="s">
        <v>25</v>
      </c>
      <c r="F461" t="s">
        <v>30</v>
      </c>
      <c r="G461" s="14">
        <v>88.31</v>
      </c>
      <c r="H461">
        <v>1</v>
      </c>
      <c r="I461" s="14">
        <f t="shared" si="7"/>
        <v>88.31</v>
      </c>
      <c r="J461" s="1">
        <v>44010</v>
      </c>
      <c r="K461" s="2">
        <v>0.73472222222222217</v>
      </c>
      <c r="L461" t="s">
        <v>27</v>
      </c>
      <c r="M461" t="str">
        <f>IF(E461="Female",IF(F461="Health and beauty","Yes","No"),IF(E461="Male","No"))</f>
        <v>No</v>
      </c>
      <c r="N461" t="str">
        <f>IF(H461=1,"Product Specific",IF(H461&gt;5,"Impulsive","List"))</f>
        <v>Product Specific</v>
      </c>
    </row>
    <row r="462" spans="1:14" x14ac:dyDescent="0.3">
      <c r="A462" t="s">
        <v>989</v>
      </c>
      <c r="B462" t="s">
        <v>12</v>
      </c>
      <c r="C462" t="s">
        <v>13</v>
      </c>
      <c r="D462" t="s">
        <v>14</v>
      </c>
      <c r="E462" t="s">
        <v>15</v>
      </c>
      <c r="F462" t="s">
        <v>38</v>
      </c>
      <c r="G462" s="14">
        <v>98.66</v>
      </c>
      <c r="H462">
        <v>9</v>
      </c>
      <c r="I462" s="14">
        <f t="shared" si="7"/>
        <v>887.93999999999994</v>
      </c>
      <c r="J462" s="1">
        <v>44010</v>
      </c>
      <c r="K462" s="2">
        <v>0.62986111111111109</v>
      </c>
      <c r="L462" t="s">
        <v>23</v>
      </c>
      <c r="M462" t="str">
        <f>IF(E462="Female",IF(F462="Health and beauty","Yes","No"),IF(E462="Male","No"))</f>
        <v>No</v>
      </c>
      <c r="N462" t="str">
        <f>IF(H462=1,"Product Specific",IF(H462&gt;5,"Impulsive","List"))</f>
        <v>Impulsive</v>
      </c>
    </row>
    <row r="463" spans="1:14" x14ac:dyDescent="0.3">
      <c r="A463" t="s">
        <v>588</v>
      </c>
      <c r="B463" t="s">
        <v>12</v>
      </c>
      <c r="C463" t="s">
        <v>13</v>
      </c>
      <c r="D463" t="s">
        <v>14</v>
      </c>
      <c r="E463" t="s">
        <v>25</v>
      </c>
      <c r="F463" t="s">
        <v>38</v>
      </c>
      <c r="G463" s="14">
        <v>41.66</v>
      </c>
      <c r="H463">
        <v>6</v>
      </c>
      <c r="I463" s="14">
        <f t="shared" si="7"/>
        <v>249.95999999999998</v>
      </c>
      <c r="J463" s="1">
        <v>44011</v>
      </c>
      <c r="K463" s="2">
        <v>0.64166666666666672</v>
      </c>
      <c r="L463" t="s">
        <v>17</v>
      </c>
      <c r="M463" t="str">
        <f>IF(E463="Female",IF(F463="Health and beauty","Yes","No"),IF(E463="Male","No"))</f>
        <v>No</v>
      </c>
      <c r="N463" t="str">
        <f>IF(H463=1,"Product Specific",IF(H463&gt;5,"Impulsive","List"))</f>
        <v>Impulsive</v>
      </c>
    </row>
    <row r="464" spans="1:14" x14ac:dyDescent="0.3">
      <c r="A464" t="s">
        <v>102</v>
      </c>
      <c r="B464" t="s">
        <v>36</v>
      </c>
      <c r="C464" t="s">
        <v>37</v>
      </c>
      <c r="D464" t="s">
        <v>14</v>
      </c>
      <c r="E464" t="s">
        <v>15</v>
      </c>
      <c r="F464" t="s">
        <v>38</v>
      </c>
      <c r="G464" s="14">
        <v>48.52</v>
      </c>
      <c r="H464">
        <v>3</v>
      </c>
      <c r="I464" s="14">
        <f t="shared" si="7"/>
        <v>145.56</v>
      </c>
      <c r="J464" s="1">
        <v>44012</v>
      </c>
      <c r="K464" s="2">
        <v>0.76180555555555562</v>
      </c>
      <c r="L464" t="s">
        <v>17</v>
      </c>
      <c r="M464" t="str">
        <f>IF(E464="Female",IF(F464="Health and beauty","Yes","No"),IF(E464="Male","No"))</f>
        <v>No</v>
      </c>
      <c r="N464" t="str">
        <f>IF(H464=1,"Product Specific",IF(H464&gt;5,"Impulsive","List"))</f>
        <v>List</v>
      </c>
    </row>
    <row r="465" spans="1:14" x14ac:dyDescent="0.3">
      <c r="A465" t="s">
        <v>477</v>
      </c>
      <c r="B465" t="s">
        <v>19</v>
      </c>
      <c r="C465" t="s">
        <v>20</v>
      </c>
      <c r="D465" t="s">
        <v>21</v>
      </c>
      <c r="E465" t="s">
        <v>25</v>
      </c>
      <c r="F465" t="s">
        <v>40</v>
      </c>
      <c r="G465" s="14">
        <v>45.74</v>
      </c>
      <c r="H465">
        <v>3</v>
      </c>
      <c r="I465" s="14">
        <f t="shared" si="7"/>
        <v>137.22</v>
      </c>
      <c r="J465" s="1">
        <v>44012</v>
      </c>
      <c r="K465" s="2">
        <v>0.73472222222222217</v>
      </c>
      <c r="L465" t="s">
        <v>27</v>
      </c>
      <c r="M465" t="str">
        <f>IF(E465="Female",IF(F465="Health and beauty","Yes","No"),IF(E465="Male","No"))</f>
        <v>No</v>
      </c>
      <c r="N465" t="str">
        <f>IF(H465=1,"Product Specific",IF(H465&gt;5,"Impulsive","List"))</f>
        <v>List</v>
      </c>
    </row>
    <row r="466" spans="1:14" x14ac:dyDescent="0.3">
      <c r="A466" t="s">
        <v>908</v>
      </c>
      <c r="B466" t="s">
        <v>12</v>
      </c>
      <c r="C466" t="s">
        <v>13</v>
      </c>
      <c r="D466" t="s">
        <v>21</v>
      </c>
      <c r="E466" t="s">
        <v>15</v>
      </c>
      <c r="F466" t="s">
        <v>22</v>
      </c>
      <c r="G466" s="14">
        <v>90.02</v>
      </c>
      <c r="H466">
        <v>8</v>
      </c>
      <c r="I466" s="14">
        <f t="shared" si="7"/>
        <v>720.16</v>
      </c>
      <c r="J466" s="1">
        <v>44012</v>
      </c>
      <c r="K466" s="2">
        <v>0.67222222222222217</v>
      </c>
      <c r="L466" t="s">
        <v>27</v>
      </c>
      <c r="M466" t="str">
        <f>IF(E466="Female",IF(F466="Health and beauty","Yes","No"),IF(E466="Male","No"))</f>
        <v>No</v>
      </c>
      <c r="N466" t="str">
        <f>IF(H466=1,"Product Specific",IF(H466&gt;5,"Impulsive","List"))</f>
        <v>Impulsive</v>
      </c>
    </row>
    <row r="467" spans="1:14" x14ac:dyDescent="0.3">
      <c r="A467" t="s">
        <v>669</v>
      </c>
      <c r="B467" t="s">
        <v>36</v>
      </c>
      <c r="C467" t="s">
        <v>37</v>
      </c>
      <c r="D467" t="s">
        <v>21</v>
      </c>
      <c r="E467" t="s">
        <v>25</v>
      </c>
      <c r="F467" t="s">
        <v>40</v>
      </c>
      <c r="G467" s="14">
        <v>52.42</v>
      </c>
      <c r="H467">
        <v>3</v>
      </c>
      <c r="I467" s="14">
        <f t="shared" si="7"/>
        <v>157.26</v>
      </c>
      <c r="J467" s="1">
        <v>44013</v>
      </c>
      <c r="K467" s="2">
        <v>0.73333333333333339</v>
      </c>
      <c r="L467" t="s">
        <v>17</v>
      </c>
      <c r="M467" t="str">
        <f>IF(E467="Female",IF(F467="Health and beauty","Yes","No"),IF(E467="Male","No"))</f>
        <v>No</v>
      </c>
      <c r="N467" t="str">
        <f>IF(H467=1,"Product Specific",IF(H467&gt;5,"Impulsive","List"))</f>
        <v>List</v>
      </c>
    </row>
    <row r="468" spans="1:14" x14ac:dyDescent="0.3">
      <c r="A468" t="s">
        <v>715</v>
      </c>
      <c r="B468" t="s">
        <v>36</v>
      </c>
      <c r="C468" t="s">
        <v>37</v>
      </c>
      <c r="D468" t="s">
        <v>14</v>
      </c>
      <c r="E468" t="s">
        <v>15</v>
      </c>
      <c r="F468" t="s">
        <v>26</v>
      </c>
      <c r="G468" s="14">
        <v>49.1</v>
      </c>
      <c r="H468">
        <v>2</v>
      </c>
      <c r="I468" s="14">
        <f t="shared" si="7"/>
        <v>98.2</v>
      </c>
      <c r="J468" s="1">
        <v>44013</v>
      </c>
      <c r="K468" s="2">
        <v>0.54027777777777775</v>
      </c>
      <c r="L468" t="s">
        <v>27</v>
      </c>
      <c r="M468" t="str">
        <f>IF(E468="Female",IF(F468="Health and beauty","Yes","No"),IF(E468="Male","No"))</f>
        <v>No</v>
      </c>
      <c r="N468" t="str">
        <f>IF(H468=1,"Product Specific",IF(H468&gt;5,"Impulsive","List"))</f>
        <v>List</v>
      </c>
    </row>
    <row r="469" spans="1:14" x14ac:dyDescent="0.3">
      <c r="A469" t="s">
        <v>936</v>
      </c>
      <c r="B469" t="s">
        <v>19</v>
      </c>
      <c r="C469" t="s">
        <v>20</v>
      </c>
      <c r="D469" t="s">
        <v>21</v>
      </c>
      <c r="E469" t="s">
        <v>25</v>
      </c>
      <c r="F469" t="s">
        <v>16</v>
      </c>
      <c r="G469" s="14">
        <v>84.61</v>
      </c>
      <c r="H469">
        <v>10</v>
      </c>
      <c r="I469" s="14">
        <f t="shared" si="7"/>
        <v>846.1</v>
      </c>
      <c r="J469" s="1">
        <v>44013</v>
      </c>
      <c r="K469" s="2">
        <v>0.79027777777777775</v>
      </c>
      <c r="L469" t="s">
        <v>27</v>
      </c>
      <c r="M469" t="str">
        <f>IF(E469="Female",IF(F469="Health and beauty","Yes","No"),IF(E469="Male","No"))</f>
        <v>No</v>
      </c>
      <c r="N469" t="str">
        <f>IF(H469=1,"Product Specific",IF(H469&gt;5,"Impulsive","List"))</f>
        <v>Impulsive</v>
      </c>
    </row>
    <row r="470" spans="1:14" x14ac:dyDescent="0.3">
      <c r="A470" t="s">
        <v>819</v>
      </c>
      <c r="B470" t="s">
        <v>12</v>
      </c>
      <c r="C470" t="s">
        <v>13</v>
      </c>
      <c r="D470" t="s">
        <v>21</v>
      </c>
      <c r="E470" t="s">
        <v>25</v>
      </c>
      <c r="F470" t="s">
        <v>30</v>
      </c>
      <c r="G470" s="14">
        <v>58.91</v>
      </c>
      <c r="H470">
        <v>7</v>
      </c>
      <c r="I470" s="14">
        <f t="shared" si="7"/>
        <v>412.37</v>
      </c>
      <c r="J470" s="1">
        <v>44014</v>
      </c>
      <c r="K470" s="2">
        <v>0.63541666666666663</v>
      </c>
      <c r="L470" t="s">
        <v>17</v>
      </c>
      <c r="M470" t="str">
        <f>IF(E470="Female",IF(F470="Health and beauty","Yes","No"),IF(E470="Male","No"))</f>
        <v>No</v>
      </c>
      <c r="N470" t="str">
        <f>IF(H470=1,"Product Specific",IF(H470&gt;5,"Impulsive","List"))</f>
        <v>Impulsive</v>
      </c>
    </row>
    <row r="471" spans="1:14" x14ac:dyDescent="0.3">
      <c r="A471" t="s">
        <v>264</v>
      </c>
      <c r="B471" t="s">
        <v>12</v>
      </c>
      <c r="C471" t="s">
        <v>13</v>
      </c>
      <c r="D471" t="s">
        <v>14</v>
      </c>
      <c r="E471" t="s">
        <v>25</v>
      </c>
      <c r="F471" t="s">
        <v>16</v>
      </c>
      <c r="G471" s="14">
        <v>51.94</v>
      </c>
      <c r="H471">
        <v>10</v>
      </c>
      <c r="I471" s="14">
        <f t="shared" si="7"/>
        <v>519.4</v>
      </c>
      <c r="J471" s="1">
        <v>44015</v>
      </c>
      <c r="K471" s="2">
        <v>0.76666666666666661</v>
      </c>
      <c r="L471" t="s">
        <v>17</v>
      </c>
      <c r="M471" t="str">
        <f>IF(E471="Female",IF(F471="Health and beauty","Yes","No"),IF(E471="Male","No"))</f>
        <v>No</v>
      </c>
      <c r="N471" t="str">
        <f>IF(H471=1,"Product Specific",IF(H471&gt;5,"Impulsive","List"))</f>
        <v>Impulsive</v>
      </c>
    </row>
    <row r="472" spans="1:14" x14ac:dyDescent="0.3">
      <c r="A472" t="s">
        <v>997</v>
      </c>
      <c r="B472" t="s">
        <v>12</v>
      </c>
      <c r="C472" t="s">
        <v>13</v>
      </c>
      <c r="D472" t="s">
        <v>14</v>
      </c>
      <c r="E472" t="s">
        <v>25</v>
      </c>
      <c r="F472" t="s">
        <v>26</v>
      </c>
      <c r="G472" s="14">
        <v>81.010000000000005</v>
      </c>
      <c r="H472">
        <v>3</v>
      </c>
      <c r="I472" s="14">
        <f t="shared" si="7"/>
        <v>243.03000000000003</v>
      </c>
      <c r="J472" s="1">
        <v>44015</v>
      </c>
      <c r="K472" s="2">
        <v>0.53819444444444442</v>
      </c>
      <c r="L472" t="s">
        <v>27</v>
      </c>
      <c r="M472" t="str">
        <f>IF(E472="Female",IF(F472="Health and beauty","Yes","No"),IF(E472="Male","No"))</f>
        <v>No</v>
      </c>
      <c r="N472" t="str">
        <f>IF(H472=1,"Product Specific",IF(H472&gt;5,"Impulsive","List"))</f>
        <v>List</v>
      </c>
    </row>
    <row r="473" spans="1:14" x14ac:dyDescent="0.3">
      <c r="A473" t="s">
        <v>325</v>
      </c>
      <c r="B473" t="s">
        <v>19</v>
      </c>
      <c r="C473" t="s">
        <v>20</v>
      </c>
      <c r="D473" t="s">
        <v>14</v>
      </c>
      <c r="E473" t="s">
        <v>15</v>
      </c>
      <c r="F473" t="s">
        <v>22</v>
      </c>
      <c r="G473" s="14">
        <v>51.92</v>
      </c>
      <c r="H473">
        <v>5</v>
      </c>
      <c r="I473" s="14">
        <f t="shared" si="7"/>
        <v>259.60000000000002</v>
      </c>
      <c r="J473" s="1">
        <v>44016</v>
      </c>
      <c r="K473" s="2">
        <v>0.5708333333333333</v>
      </c>
      <c r="L473" t="s">
        <v>23</v>
      </c>
      <c r="M473" t="str">
        <f>IF(E473="Female",IF(F473="Health and beauty","Yes","No"),IF(E473="Male","No"))</f>
        <v>No</v>
      </c>
      <c r="N473" t="str">
        <f>IF(H473=1,"Product Specific",IF(H473&gt;5,"Impulsive","List"))</f>
        <v>List</v>
      </c>
    </row>
    <row r="474" spans="1:14" x14ac:dyDescent="0.3">
      <c r="A474" t="s">
        <v>538</v>
      </c>
      <c r="B474" t="s">
        <v>36</v>
      </c>
      <c r="C474" t="s">
        <v>37</v>
      </c>
      <c r="D474" t="s">
        <v>14</v>
      </c>
      <c r="E474" t="s">
        <v>25</v>
      </c>
      <c r="F474" t="s">
        <v>16</v>
      </c>
      <c r="G474" s="14">
        <v>61.29</v>
      </c>
      <c r="H474">
        <v>5</v>
      </c>
      <c r="I474" s="14">
        <f t="shared" si="7"/>
        <v>306.45</v>
      </c>
      <c r="J474" s="1">
        <v>44016</v>
      </c>
      <c r="K474" s="2">
        <v>0.60277777777777775</v>
      </c>
      <c r="L474" t="s">
        <v>23</v>
      </c>
      <c r="M474" t="str">
        <f>IF(E474="Female",IF(F474="Health and beauty","Yes","No"),IF(E474="Male","No"))</f>
        <v>No</v>
      </c>
      <c r="N474" t="str">
        <f>IF(H474=1,"Product Specific",IF(H474&gt;5,"Impulsive","List"))</f>
        <v>List</v>
      </c>
    </row>
    <row r="475" spans="1:14" x14ac:dyDescent="0.3">
      <c r="A475" t="s">
        <v>764</v>
      </c>
      <c r="B475" t="s">
        <v>36</v>
      </c>
      <c r="C475" t="s">
        <v>37</v>
      </c>
      <c r="D475" t="s">
        <v>14</v>
      </c>
      <c r="E475" t="s">
        <v>25</v>
      </c>
      <c r="F475" t="s">
        <v>38</v>
      </c>
      <c r="G475" s="14">
        <v>53.72</v>
      </c>
      <c r="H475">
        <v>1</v>
      </c>
      <c r="I475" s="14">
        <f t="shared" si="7"/>
        <v>53.72</v>
      </c>
      <c r="J475" s="1">
        <v>44016</v>
      </c>
      <c r="K475" s="2">
        <v>0.8354166666666667</v>
      </c>
      <c r="L475" t="s">
        <v>17</v>
      </c>
      <c r="M475" t="str">
        <f>IF(E475="Female",IF(F475="Health and beauty","Yes","No"),IF(E475="Male","No"))</f>
        <v>No</v>
      </c>
      <c r="N475" t="str">
        <f>IF(H475=1,"Product Specific",IF(H475&gt;5,"Impulsive","List"))</f>
        <v>Product Specific</v>
      </c>
    </row>
    <row r="476" spans="1:14" x14ac:dyDescent="0.3">
      <c r="A476" t="s">
        <v>768</v>
      </c>
      <c r="B476" t="s">
        <v>36</v>
      </c>
      <c r="C476" t="s">
        <v>37</v>
      </c>
      <c r="D476" t="s">
        <v>14</v>
      </c>
      <c r="E476" t="s">
        <v>25</v>
      </c>
      <c r="F476" t="s">
        <v>22</v>
      </c>
      <c r="G476" s="14">
        <v>91.56</v>
      </c>
      <c r="H476">
        <v>8</v>
      </c>
      <c r="I476" s="14">
        <f t="shared" si="7"/>
        <v>732.48</v>
      </c>
      <c r="J476" s="1">
        <v>44016</v>
      </c>
      <c r="K476" s="2">
        <v>0.76527777777777783</v>
      </c>
      <c r="L476" t="s">
        <v>17</v>
      </c>
      <c r="M476" t="str">
        <f>IF(E476="Female",IF(F476="Health and beauty","Yes","No"),IF(E476="Male","No"))</f>
        <v>No</v>
      </c>
      <c r="N476" t="str">
        <f>IF(H476=1,"Product Specific",IF(H476&gt;5,"Impulsive","List"))</f>
        <v>Impulsive</v>
      </c>
    </row>
    <row r="477" spans="1:14" x14ac:dyDescent="0.3">
      <c r="A477" t="s">
        <v>229</v>
      </c>
      <c r="B477" t="s">
        <v>19</v>
      </c>
      <c r="C477" t="s">
        <v>20</v>
      </c>
      <c r="D477" t="s">
        <v>14</v>
      </c>
      <c r="E477" t="s">
        <v>15</v>
      </c>
      <c r="F477" t="s">
        <v>38</v>
      </c>
      <c r="G477" s="14">
        <v>71.39</v>
      </c>
      <c r="H477">
        <v>5</v>
      </c>
      <c r="I477" s="14">
        <f t="shared" si="7"/>
        <v>356.95</v>
      </c>
      <c r="J477" s="1">
        <v>44017</v>
      </c>
      <c r="K477" s="2">
        <v>0.83124999999999993</v>
      </c>
      <c r="L477" t="s">
        <v>27</v>
      </c>
      <c r="M477" t="str">
        <f>IF(E477="Female",IF(F477="Health and beauty","Yes","No"),IF(E477="Male","No"))</f>
        <v>No</v>
      </c>
      <c r="N477" t="str">
        <f>IF(H477=1,"Product Specific",IF(H477&gt;5,"Impulsive","List"))</f>
        <v>List</v>
      </c>
    </row>
    <row r="478" spans="1:14" x14ac:dyDescent="0.3">
      <c r="A478" t="s">
        <v>450</v>
      </c>
      <c r="B478" t="s">
        <v>19</v>
      </c>
      <c r="C478" t="s">
        <v>20</v>
      </c>
      <c r="D478" t="s">
        <v>14</v>
      </c>
      <c r="E478" t="s">
        <v>15</v>
      </c>
      <c r="F478" t="s">
        <v>38</v>
      </c>
      <c r="G478" s="14">
        <v>38.6</v>
      </c>
      <c r="H478">
        <v>3</v>
      </c>
      <c r="I478" s="14">
        <f t="shared" si="7"/>
        <v>115.80000000000001</v>
      </c>
      <c r="J478" s="1">
        <v>44017</v>
      </c>
      <c r="K478" s="2">
        <v>0.58124999999999993</v>
      </c>
      <c r="L478" t="s">
        <v>17</v>
      </c>
      <c r="M478" t="str">
        <f>IF(E478="Female",IF(F478="Health and beauty","Yes","No"),IF(E478="Male","No"))</f>
        <v>No</v>
      </c>
      <c r="N478" t="str">
        <f>IF(H478=1,"Product Specific",IF(H478&gt;5,"Impulsive","List"))</f>
        <v>List</v>
      </c>
    </row>
    <row r="479" spans="1:14" x14ac:dyDescent="0.3">
      <c r="A479" t="s">
        <v>993</v>
      </c>
      <c r="B479" t="s">
        <v>19</v>
      </c>
      <c r="C479" t="s">
        <v>20</v>
      </c>
      <c r="D479" t="s">
        <v>14</v>
      </c>
      <c r="E479" t="s">
        <v>25</v>
      </c>
      <c r="F479" t="s">
        <v>22</v>
      </c>
      <c r="G479" s="14">
        <v>96.82</v>
      </c>
      <c r="H479">
        <v>3</v>
      </c>
      <c r="I479" s="14">
        <f t="shared" si="7"/>
        <v>290.45999999999998</v>
      </c>
      <c r="J479" s="1">
        <v>44017</v>
      </c>
      <c r="K479" s="2">
        <v>0.85902777777777783</v>
      </c>
      <c r="L479" t="s">
        <v>23</v>
      </c>
      <c r="M479" t="str">
        <f>IF(E479="Female",IF(F479="Health and beauty","Yes","No"),IF(E479="Male","No"))</f>
        <v>No</v>
      </c>
      <c r="N479" t="str">
        <f>IF(H479=1,"Product Specific",IF(H479&gt;5,"Impulsive","List"))</f>
        <v>List</v>
      </c>
    </row>
    <row r="480" spans="1:14" x14ac:dyDescent="0.3">
      <c r="A480" t="s">
        <v>402</v>
      </c>
      <c r="B480" t="s">
        <v>19</v>
      </c>
      <c r="C480" t="s">
        <v>20</v>
      </c>
      <c r="D480" t="s">
        <v>21</v>
      </c>
      <c r="E480" t="s">
        <v>15</v>
      </c>
      <c r="F480" t="s">
        <v>26</v>
      </c>
      <c r="G480" s="14">
        <v>70.11</v>
      </c>
      <c r="H480">
        <v>6</v>
      </c>
      <c r="I480" s="14">
        <f t="shared" si="7"/>
        <v>420.65999999999997</v>
      </c>
      <c r="J480" s="1">
        <v>44018</v>
      </c>
      <c r="K480" s="2">
        <v>0.74583333333333324</v>
      </c>
      <c r="L480" t="s">
        <v>17</v>
      </c>
      <c r="M480" t="str">
        <f>IF(E480="Female",IF(F480="Health and beauty","Yes","No"),IF(E480="Male","No"))</f>
        <v>No</v>
      </c>
      <c r="N480" t="str">
        <f>IF(H480=1,"Product Specific",IF(H480&gt;5,"Impulsive","List"))</f>
        <v>Impulsive</v>
      </c>
    </row>
    <row r="481" spans="1:14" x14ac:dyDescent="0.3">
      <c r="A481" t="s">
        <v>605</v>
      </c>
      <c r="B481" t="s">
        <v>36</v>
      </c>
      <c r="C481" t="s">
        <v>37</v>
      </c>
      <c r="D481" t="s">
        <v>14</v>
      </c>
      <c r="E481" t="s">
        <v>25</v>
      </c>
      <c r="F481" t="s">
        <v>40</v>
      </c>
      <c r="G481" s="14">
        <v>81.31</v>
      </c>
      <c r="H481">
        <v>7</v>
      </c>
      <c r="I481" s="14">
        <f t="shared" si="7"/>
        <v>569.17000000000007</v>
      </c>
      <c r="J481" s="1">
        <v>44018</v>
      </c>
      <c r="K481" s="2">
        <v>0.8256944444444444</v>
      </c>
      <c r="L481" t="s">
        <v>17</v>
      </c>
      <c r="M481" t="str">
        <f>IF(E481="Female",IF(F481="Health and beauty","Yes","No"),IF(E481="Male","No"))</f>
        <v>No</v>
      </c>
      <c r="N481" t="str">
        <f>IF(H481=1,"Product Specific",IF(H481&gt;5,"Impulsive","List"))</f>
        <v>Impulsive</v>
      </c>
    </row>
    <row r="482" spans="1:14" x14ac:dyDescent="0.3">
      <c r="A482" t="s">
        <v>498</v>
      </c>
      <c r="B482" t="s">
        <v>19</v>
      </c>
      <c r="C482" t="s">
        <v>20</v>
      </c>
      <c r="D482" t="s">
        <v>21</v>
      </c>
      <c r="E482" t="s">
        <v>25</v>
      </c>
      <c r="F482" t="s">
        <v>38</v>
      </c>
      <c r="G482" s="14">
        <v>21.58</v>
      </c>
      <c r="H482">
        <v>1</v>
      </c>
      <c r="I482" s="14">
        <f t="shared" si="7"/>
        <v>21.58</v>
      </c>
      <c r="J482" s="1">
        <v>44019</v>
      </c>
      <c r="K482" s="2">
        <v>0.41805555555555557</v>
      </c>
      <c r="L482" t="s">
        <v>17</v>
      </c>
      <c r="M482" t="str">
        <f>IF(E482="Female",IF(F482="Health and beauty","Yes","No"),IF(E482="Male","No"))</f>
        <v>No</v>
      </c>
      <c r="N482" t="str">
        <f>IF(H482=1,"Product Specific",IF(H482&gt;5,"Impulsive","List"))</f>
        <v>Product Specific</v>
      </c>
    </row>
    <row r="483" spans="1:14" x14ac:dyDescent="0.3">
      <c r="A483" t="s">
        <v>513</v>
      </c>
      <c r="B483" t="s">
        <v>36</v>
      </c>
      <c r="C483" t="s">
        <v>37</v>
      </c>
      <c r="D483" t="s">
        <v>14</v>
      </c>
      <c r="E483" t="s">
        <v>25</v>
      </c>
      <c r="F483" t="s">
        <v>26</v>
      </c>
      <c r="G483" s="14">
        <v>60.38</v>
      </c>
      <c r="H483">
        <v>10</v>
      </c>
      <c r="I483" s="14">
        <f t="shared" si="7"/>
        <v>603.80000000000007</v>
      </c>
      <c r="J483" s="1">
        <v>44019</v>
      </c>
      <c r="K483" s="2">
        <v>0.67986111111111114</v>
      </c>
      <c r="L483" t="s">
        <v>23</v>
      </c>
      <c r="M483" t="str">
        <f>IF(E483="Female",IF(F483="Health and beauty","Yes","No"),IF(E483="Male","No"))</f>
        <v>No</v>
      </c>
      <c r="N483" t="str">
        <f>IF(H483=1,"Product Specific",IF(H483&gt;5,"Impulsive","List"))</f>
        <v>Impulsive</v>
      </c>
    </row>
    <row r="484" spans="1:14" x14ac:dyDescent="0.3">
      <c r="A484" t="s">
        <v>729</v>
      </c>
      <c r="B484" t="s">
        <v>19</v>
      </c>
      <c r="C484" t="s">
        <v>20</v>
      </c>
      <c r="D484" t="s">
        <v>21</v>
      </c>
      <c r="E484" t="s">
        <v>25</v>
      </c>
      <c r="F484" t="s">
        <v>26</v>
      </c>
      <c r="G484" s="14">
        <v>97.5</v>
      </c>
      <c r="H484">
        <v>10</v>
      </c>
      <c r="I484" s="14">
        <f t="shared" si="7"/>
        <v>975</v>
      </c>
      <c r="J484" s="1">
        <v>44019</v>
      </c>
      <c r="K484" s="2">
        <v>0.6791666666666667</v>
      </c>
      <c r="L484" t="s">
        <v>17</v>
      </c>
      <c r="M484" t="str">
        <f>IF(E484="Female",IF(F484="Health and beauty","Yes","No"),IF(E484="Male","No"))</f>
        <v>No</v>
      </c>
      <c r="N484" t="str">
        <f>IF(H484=1,"Product Specific",IF(H484&gt;5,"Impulsive","List"))</f>
        <v>Impulsive</v>
      </c>
    </row>
    <row r="485" spans="1:14" x14ac:dyDescent="0.3">
      <c r="A485" t="s">
        <v>856</v>
      </c>
      <c r="B485" t="s">
        <v>36</v>
      </c>
      <c r="C485" t="s">
        <v>37</v>
      </c>
      <c r="D485" t="s">
        <v>14</v>
      </c>
      <c r="E485" t="s">
        <v>15</v>
      </c>
      <c r="F485" t="s">
        <v>16</v>
      </c>
      <c r="G485" s="14">
        <v>72.11</v>
      </c>
      <c r="H485">
        <v>9</v>
      </c>
      <c r="I485" s="14">
        <f t="shared" si="7"/>
        <v>648.99</v>
      </c>
      <c r="J485" s="1">
        <v>44019</v>
      </c>
      <c r="K485" s="2">
        <v>0.57847222222222217</v>
      </c>
      <c r="L485" t="s">
        <v>27</v>
      </c>
      <c r="M485" t="str">
        <f>IF(E485="Female",IF(F485="Health and beauty","Yes","No"),IF(E485="Male","No"))</f>
        <v>Yes</v>
      </c>
      <c r="N485" t="str">
        <f>IF(H485=1,"Product Specific",IF(H485&gt;5,"Impulsive","List"))</f>
        <v>Impulsive</v>
      </c>
    </row>
    <row r="486" spans="1:14" x14ac:dyDescent="0.3">
      <c r="A486" t="s">
        <v>656</v>
      </c>
      <c r="B486" t="s">
        <v>12</v>
      </c>
      <c r="C486" t="s">
        <v>13</v>
      </c>
      <c r="D486" t="s">
        <v>21</v>
      </c>
      <c r="E486" t="s">
        <v>25</v>
      </c>
      <c r="F486" t="s">
        <v>30</v>
      </c>
      <c r="G486" s="14">
        <v>60.87</v>
      </c>
      <c r="H486">
        <v>2</v>
      </c>
      <c r="I486" s="14">
        <f t="shared" si="7"/>
        <v>121.74</v>
      </c>
      <c r="J486" s="1">
        <v>44020</v>
      </c>
      <c r="K486" s="2">
        <v>0.52569444444444446</v>
      </c>
      <c r="L486" t="s">
        <v>17</v>
      </c>
      <c r="M486" t="str">
        <f>IF(E486="Female",IF(F486="Health and beauty","Yes","No"),IF(E486="Male","No"))</f>
        <v>No</v>
      </c>
      <c r="N486" t="str">
        <f>IF(H486=1,"Product Specific",IF(H486&gt;5,"Impulsive","List"))</f>
        <v>List</v>
      </c>
    </row>
    <row r="487" spans="1:14" x14ac:dyDescent="0.3">
      <c r="A487" t="s">
        <v>948</v>
      </c>
      <c r="B487" t="s">
        <v>36</v>
      </c>
      <c r="C487" t="s">
        <v>37</v>
      </c>
      <c r="D487" t="s">
        <v>21</v>
      </c>
      <c r="E487" t="s">
        <v>25</v>
      </c>
      <c r="F487" t="s">
        <v>26</v>
      </c>
      <c r="G487" s="14">
        <v>68.97</v>
      </c>
      <c r="H487">
        <v>3</v>
      </c>
      <c r="I487" s="14">
        <f t="shared" si="7"/>
        <v>206.91</v>
      </c>
      <c r="J487" s="1">
        <v>44020</v>
      </c>
      <c r="K487" s="2">
        <v>0.47638888888888892</v>
      </c>
      <c r="L487" t="s">
        <v>17</v>
      </c>
      <c r="M487" t="str">
        <f>IF(E487="Female",IF(F487="Health and beauty","Yes","No"),IF(E487="Male","No"))</f>
        <v>No</v>
      </c>
      <c r="N487" t="str">
        <f>IF(H487=1,"Product Specific",IF(H487&gt;5,"Impulsive","List"))</f>
        <v>List</v>
      </c>
    </row>
    <row r="488" spans="1:14" x14ac:dyDescent="0.3">
      <c r="A488" t="s">
        <v>11</v>
      </c>
      <c r="B488" t="s">
        <v>12</v>
      </c>
      <c r="C488" t="s">
        <v>13</v>
      </c>
      <c r="D488" t="s">
        <v>14</v>
      </c>
      <c r="E488" t="s">
        <v>15</v>
      </c>
      <c r="F488" t="s">
        <v>16</v>
      </c>
      <c r="G488" s="14">
        <v>74.69</v>
      </c>
      <c r="H488">
        <v>7</v>
      </c>
      <c r="I488" s="14">
        <f t="shared" si="7"/>
        <v>522.82999999999993</v>
      </c>
      <c r="J488" s="1">
        <v>44021</v>
      </c>
      <c r="K488" s="2">
        <v>0.54722222222222217</v>
      </c>
      <c r="L488" t="s">
        <v>17</v>
      </c>
      <c r="M488" t="str">
        <f>IF(E488="Female",IF(F488="Health and beauty","Yes","No"),IF(E488="Male","No"))</f>
        <v>Yes</v>
      </c>
      <c r="N488" t="str">
        <f>IF(H488=1,"Product Specific",IF(H488&gt;5,"Impulsive","List"))</f>
        <v>Impulsive</v>
      </c>
    </row>
    <row r="489" spans="1:14" x14ac:dyDescent="0.3">
      <c r="A489" t="s">
        <v>449</v>
      </c>
      <c r="B489" t="s">
        <v>12</v>
      </c>
      <c r="C489" t="s">
        <v>13</v>
      </c>
      <c r="D489" t="s">
        <v>14</v>
      </c>
      <c r="E489" t="s">
        <v>15</v>
      </c>
      <c r="F489" t="s">
        <v>22</v>
      </c>
      <c r="G489" s="14">
        <v>25.22</v>
      </c>
      <c r="H489">
        <v>7</v>
      </c>
      <c r="I489" s="14">
        <f t="shared" si="7"/>
        <v>176.54</v>
      </c>
      <c r="J489" s="1">
        <v>44021</v>
      </c>
      <c r="K489" s="2">
        <v>0.43263888888888885</v>
      </c>
      <c r="L489" t="s">
        <v>23</v>
      </c>
      <c r="M489" t="str">
        <f>IF(E489="Female",IF(F489="Health and beauty","Yes","No"),IF(E489="Male","No"))</f>
        <v>No</v>
      </c>
      <c r="N489" t="str">
        <f>IF(H489=1,"Product Specific",IF(H489&gt;5,"Impulsive","List"))</f>
        <v>Impulsive</v>
      </c>
    </row>
    <row r="490" spans="1:14" x14ac:dyDescent="0.3">
      <c r="A490" t="s">
        <v>630</v>
      </c>
      <c r="B490" t="s">
        <v>19</v>
      </c>
      <c r="C490" t="s">
        <v>20</v>
      </c>
      <c r="D490" t="s">
        <v>21</v>
      </c>
      <c r="E490" t="s">
        <v>25</v>
      </c>
      <c r="F490" t="s">
        <v>22</v>
      </c>
      <c r="G490" s="14">
        <v>83.08</v>
      </c>
      <c r="H490">
        <v>1</v>
      </c>
      <c r="I490" s="14">
        <f t="shared" si="7"/>
        <v>83.08</v>
      </c>
      <c r="J490" s="1">
        <v>44021</v>
      </c>
      <c r="K490" s="2">
        <v>0.71944444444444444</v>
      </c>
      <c r="L490" t="s">
        <v>17</v>
      </c>
      <c r="M490" t="str">
        <f>IF(E490="Female",IF(F490="Health and beauty","Yes","No"),IF(E490="Male","No"))</f>
        <v>No</v>
      </c>
      <c r="N490" t="str">
        <f>IF(H490=1,"Product Specific",IF(H490&gt;5,"Impulsive","List"))</f>
        <v>Product Specific</v>
      </c>
    </row>
    <row r="491" spans="1:14" x14ac:dyDescent="0.3">
      <c r="A491" t="s">
        <v>809</v>
      </c>
      <c r="B491" t="s">
        <v>36</v>
      </c>
      <c r="C491" t="s">
        <v>37</v>
      </c>
      <c r="D491" t="s">
        <v>14</v>
      </c>
      <c r="E491" t="s">
        <v>25</v>
      </c>
      <c r="F491" t="s">
        <v>22</v>
      </c>
      <c r="G491" s="14">
        <v>87.87</v>
      </c>
      <c r="H491">
        <v>9</v>
      </c>
      <c r="I491" s="14">
        <f t="shared" si="7"/>
        <v>790.83</v>
      </c>
      <c r="J491" s="1">
        <v>44021</v>
      </c>
      <c r="K491" s="2">
        <v>0.85555555555555562</v>
      </c>
      <c r="L491" t="s">
        <v>17</v>
      </c>
      <c r="M491" t="str">
        <f>IF(E491="Female",IF(F491="Health and beauty","Yes","No"),IF(E491="Male","No"))</f>
        <v>No</v>
      </c>
      <c r="N491" t="str">
        <f>IF(H491=1,"Product Specific",IF(H491&gt;5,"Impulsive","List"))</f>
        <v>Impulsive</v>
      </c>
    </row>
    <row r="492" spans="1:14" x14ac:dyDescent="0.3">
      <c r="A492" t="s">
        <v>742</v>
      </c>
      <c r="B492" t="s">
        <v>19</v>
      </c>
      <c r="C492" t="s">
        <v>20</v>
      </c>
      <c r="D492" t="s">
        <v>21</v>
      </c>
      <c r="E492" t="s">
        <v>15</v>
      </c>
      <c r="F492" t="s">
        <v>22</v>
      </c>
      <c r="G492" s="14">
        <v>77.63</v>
      </c>
      <c r="H492">
        <v>9</v>
      </c>
      <c r="I492" s="14">
        <f t="shared" si="7"/>
        <v>698.67</v>
      </c>
      <c r="J492" s="1">
        <v>44022</v>
      </c>
      <c r="K492" s="2">
        <v>0.63472222222222219</v>
      </c>
      <c r="L492" t="s">
        <v>17</v>
      </c>
      <c r="M492" t="str">
        <f>IF(E492="Female",IF(F492="Health and beauty","Yes","No"),IF(E492="Male","No"))</f>
        <v>No</v>
      </c>
      <c r="N492" t="str">
        <f>IF(H492=1,"Product Specific",IF(H492&gt;5,"Impulsive","List"))</f>
        <v>Impulsive</v>
      </c>
    </row>
    <row r="493" spans="1:14" x14ac:dyDescent="0.3">
      <c r="A493" t="s">
        <v>808</v>
      </c>
      <c r="B493" t="s">
        <v>19</v>
      </c>
      <c r="C493" t="s">
        <v>20</v>
      </c>
      <c r="D493" t="s">
        <v>14</v>
      </c>
      <c r="E493" t="s">
        <v>25</v>
      </c>
      <c r="F493" t="s">
        <v>30</v>
      </c>
      <c r="G493" s="14">
        <v>25.25</v>
      </c>
      <c r="H493">
        <v>5</v>
      </c>
      <c r="I493" s="14">
        <f t="shared" si="7"/>
        <v>126.25</v>
      </c>
      <c r="J493" s="1">
        <v>44023</v>
      </c>
      <c r="K493" s="2">
        <v>0.74444444444444446</v>
      </c>
      <c r="L493" t="s">
        <v>23</v>
      </c>
      <c r="M493" t="str">
        <f>IF(E493="Female",IF(F493="Health and beauty","Yes","No"),IF(E493="Male","No"))</f>
        <v>No</v>
      </c>
      <c r="N493" t="str">
        <f>IF(H493=1,"Product Specific",IF(H493&gt;5,"Impulsive","List"))</f>
        <v>List</v>
      </c>
    </row>
    <row r="494" spans="1:14" x14ac:dyDescent="0.3">
      <c r="A494" t="s">
        <v>1023</v>
      </c>
      <c r="B494" t="s">
        <v>36</v>
      </c>
      <c r="C494" t="s">
        <v>37</v>
      </c>
      <c r="D494" t="s">
        <v>21</v>
      </c>
      <c r="E494" t="s">
        <v>25</v>
      </c>
      <c r="F494" t="s">
        <v>40</v>
      </c>
      <c r="G494" s="14">
        <v>17.489999999999998</v>
      </c>
      <c r="H494">
        <v>10</v>
      </c>
      <c r="I494" s="14">
        <f t="shared" si="7"/>
        <v>174.89999999999998</v>
      </c>
      <c r="J494" s="1">
        <v>44023</v>
      </c>
      <c r="K494" s="2">
        <v>0.77430555555555547</v>
      </c>
      <c r="L494" t="s">
        <v>17</v>
      </c>
      <c r="M494" t="str">
        <f>IF(E494="Female",IF(F494="Health and beauty","Yes","No"),IF(E494="Male","No"))</f>
        <v>No</v>
      </c>
      <c r="N494" t="str">
        <f>IF(H494=1,"Product Specific",IF(H494&gt;5,"Impulsive","List"))</f>
        <v>Impulsive</v>
      </c>
    </row>
    <row r="495" spans="1:14" x14ac:dyDescent="0.3">
      <c r="A495" t="s">
        <v>540</v>
      </c>
      <c r="B495" t="s">
        <v>36</v>
      </c>
      <c r="C495" t="s">
        <v>37</v>
      </c>
      <c r="D495" t="s">
        <v>14</v>
      </c>
      <c r="E495" t="s">
        <v>15</v>
      </c>
      <c r="F495" t="s">
        <v>30</v>
      </c>
      <c r="G495" s="14">
        <v>90.74</v>
      </c>
      <c r="H495">
        <v>7</v>
      </c>
      <c r="I495" s="14">
        <f t="shared" si="7"/>
        <v>635.17999999999995</v>
      </c>
      <c r="J495" s="1">
        <v>44024</v>
      </c>
      <c r="K495" s="2">
        <v>0.75208333333333333</v>
      </c>
      <c r="L495" t="s">
        <v>27</v>
      </c>
      <c r="M495" t="str">
        <f>IF(E495="Female",IF(F495="Health and beauty","Yes","No"),IF(E495="Male","No"))</f>
        <v>No</v>
      </c>
      <c r="N495" t="str">
        <f>IF(H495=1,"Product Specific",IF(H495&gt;5,"Impulsive","List"))</f>
        <v>Impulsive</v>
      </c>
    </row>
    <row r="496" spans="1:14" x14ac:dyDescent="0.3">
      <c r="A496" t="s">
        <v>637</v>
      </c>
      <c r="B496" t="s">
        <v>19</v>
      </c>
      <c r="C496" t="s">
        <v>20</v>
      </c>
      <c r="D496" t="s">
        <v>14</v>
      </c>
      <c r="E496" t="s">
        <v>15</v>
      </c>
      <c r="F496" t="s">
        <v>38</v>
      </c>
      <c r="G496" s="14">
        <v>49.79</v>
      </c>
      <c r="H496">
        <v>4</v>
      </c>
      <c r="I496" s="14">
        <f t="shared" si="7"/>
        <v>199.16</v>
      </c>
      <c r="J496" s="1">
        <v>44024</v>
      </c>
      <c r="K496" s="2">
        <v>0.8027777777777777</v>
      </c>
      <c r="L496" t="s">
        <v>27</v>
      </c>
      <c r="M496" t="str">
        <f>IF(E496="Female",IF(F496="Health and beauty","Yes","No"),IF(E496="Male","No"))</f>
        <v>No</v>
      </c>
      <c r="N496" t="str">
        <f>IF(H496=1,"Product Specific",IF(H496&gt;5,"Impulsive","List"))</f>
        <v>List</v>
      </c>
    </row>
    <row r="497" spans="1:14" x14ac:dyDescent="0.3">
      <c r="A497" t="s">
        <v>541</v>
      </c>
      <c r="B497" t="s">
        <v>12</v>
      </c>
      <c r="C497" t="s">
        <v>13</v>
      </c>
      <c r="D497" t="s">
        <v>21</v>
      </c>
      <c r="E497" t="s">
        <v>15</v>
      </c>
      <c r="F497" t="s">
        <v>26</v>
      </c>
      <c r="G497" s="14">
        <v>42.91</v>
      </c>
      <c r="H497">
        <v>5</v>
      </c>
      <c r="I497" s="14">
        <f t="shared" si="7"/>
        <v>214.54999999999998</v>
      </c>
      <c r="J497" s="1">
        <v>44025</v>
      </c>
      <c r="K497" s="2">
        <v>0.7284722222222223</v>
      </c>
      <c r="L497" t="s">
        <v>17</v>
      </c>
      <c r="M497" t="str">
        <f>IF(E497="Female",IF(F497="Health and beauty","Yes","No"),IF(E497="Male","No"))</f>
        <v>No</v>
      </c>
      <c r="N497" t="str">
        <f>IF(H497=1,"Product Specific",IF(H497&gt;5,"Impulsive","List"))</f>
        <v>List</v>
      </c>
    </row>
    <row r="498" spans="1:14" x14ac:dyDescent="0.3">
      <c r="A498" t="s">
        <v>673</v>
      </c>
      <c r="B498" t="s">
        <v>19</v>
      </c>
      <c r="C498" t="s">
        <v>20</v>
      </c>
      <c r="D498" t="s">
        <v>14</v>
      </c>
      <c r="E498" t="s">
        <v>15</v>
      </c>
      <c r="F498" t="s">
        <v>38</v>
      </c>
      <c r="G498" s="14">
        <v>72.52</v>
      </c>
      <c r="H498">
        <v>8</v>
      </c>
      <c r="I498" s="14">
        <f t="shared" si="7"/>
        <v>580.16</v>
      </c>
      <c r="J498" s="1">
        <v>44025</v>
      </c>
      <c r="K498" s="2">
        <v>0.80972222222222223</v>
      </c>
      <c r="L498" t="s">
        <v>27</v>
      </c>
      <c r="M498" t="str">
        <f>IF(E498="Female",IF(F498="Health and beauty","Yes","No"),IF(E498="Male","No"))</f>
        <v>No</v>
      </c>
      <c r="N498" t="str">
        <f>IF(H498=1,"Product Specific",IF(H498&gt;5,"Impulsive","List"))</f>
        <v>Impulsive</v>
      </c>
    </row>
    <row r="499" spans="1:14" x14ac:dyDescent="0.3">
      <c r="A499" t="s">
        <v>471</v>
      </c>
      <c r="B499" t="s">
        <v>36</v>
      </c>
      <c r="C499" t="s">
        <v>37</v>
      </c>
      <c r="D499" t="s">
        <v>14</v>
      </c>
      <c r="E499" t="s">
        <v>15</v>
      </c>
      <c r="F499" t="s">
        <v>30</v>
      </c>
      <c r="G499" s="14">
        <v>88.43</v>
      </c>
      <c r="H499">
        <v>8</v>
      </c>
      <c r="I499" s="14">
        <f t="shared" si="7"/>
        <v>707.44</v>
      </c>
      <c r="J499" s="1">
        <v>44026</v>
      </c>
      <c r="K499" s="2">
        <v>0.81597222222222221</v>
      </c>
      <c r="L499" t="s">
        <v>27</v>
      </c>
      <c r="M499" t="str">
        <f>IF(E499="Female",IF(F499="Health and beauty","Yes","No"),IF(E499="Male","No"))</f>
        <v>No</v>
      </c>
      <c r="N499" t="str">
        <f>IF(H499=1,"Product Specific",IF(H499&gt;5,"Impulsive","List"))</f>
        <v>Impulsive</v>
      </c>
    </row>
    <row r="500" spans="1:14" x14ac:dyDescent="0.3">
      <c r="A500" t="s">
        <v>822</v>
      </c>
      <c r="B500" t="s">
        <v>36</v>
      </c>
      <c r="C500" t="s">
        <v>37</v>
      </c>
      <c r="D500" t="s">
        <v>21</v>
      </c>
      <c r="E500" t="s">
        <v>15</v>
      </c>
      <c r="F500" t="s">
        <v>26</v>
      </c>
      <c r="G500" s="14">
        <v>97.37</v>
      </c>
      <c r="H500">
        <v>10</v>
      </c>
      <c r="I500" s="14">
        <f t="shared" si="7"/>
        <v>973.7</v>
      </c>
      <c r="J500" s="1">
        <v>44026</v>
      </c>
      <c r="K500" s="2">
        <v>0.57500000000000007</v>
      </c>
      <c r="L500" t="s">
        <v>27</v>
      </c>
      <c r="M500" t="str">
        <f>IF(E500="Female",IF(F500="Health and beauty","Yes","No"),IF(E500="Male","No"))</f>
        <v>No</v>
      </c>
      <c r="N500" t="str">
        <f>IF(H500=1,"Product Specific",IF(H500&gt;5,"Impulsive","List"))</f>
        <v>Impulsive</v>
      </c>
    </row>
    <row r="501" spans="1:14" x14ac:dyDescent="0.3">
      <c r="A501" t="s">
        <v>964</v>
      </c>
      <c r="B501" t="s">
        <v>36</v>
      </c>
      <c r="C501" t="s">
        <v>37</v>
      </c>
      <c r="D501" t="s">
        <v>21</v>
      </c>
      <c r="E501" t="s">
        <v>15</v>
      </c>
      <c r="F501" t="s">
        <v>26</v>
      </c>
      <c r="G501" s="14">
        <v>63.15</v>
      </c>
      <c r="H501">
        <v>6</v>
      </c>
      <c r="I501" s="14">
        <f t="shared" si="7"/>
        <v>378.9</v>
      </c>
      <c r="J501" s="1">
        <v>44026</v>
      </c>
      <c r="K501" s="2">
        <v>0.85</v>
      </c>
      <c r="L501" t="s">
        <v>17</v>
      </c>
      <c r="M501" t="str">
        <f>IF(E501="Female",IF(F501="Health and beauty","Yes","No"),IF(E501="Male","No"))</f>
        <v>No</v>
      </c>
      <c r="N501" t="str">
        <f>IF(H501=1,"Product Specific",IF(H501&gt;5,"Impulsive","List"))</f>
        <v>Impulsive</v>
      </c>
    </row>
    <row r="502" spans="1:14" x14ac:dyDescent="0.3">
      <c r="A502" t="s">
        <v>986</v>
      </c>
      <c r="B502" t="s">
        <v>19</v>
      </c>
      <c r="C502" t="s">
        <v>20</v>
      </c>
      <c r="D502" t="s">
        <v>14</v>
      </c>
      <c r="E502" t="s">
        <v>25</v>
      </c>
      <c r="F502" t="s">
        <v>38</v>
      </c>
      <c r="G502" s="14">
        <v>50.49</v>
      </c>
      <c r="H502">
        <v>9</v>
      </c>
      <c r="I502" s="14">
        <f t="shared" si="7"/>
        <v>454.41</v>
      </c>
      <c r="J502" s="1">
        <v>44026</v>
      </c>
      <c r="K502" s="2">
        <v>0.71944444444444444</v>
      </c>
      <c r="L502" t="s">
        <v>23</v>
      </c>
      <c r="M502" t="str">
        <f>IF(E502="Female",IF(F502="Health and beauty","Yes","No"),IF(E502="Male","No"))</f>
        <v>No</v>
      </c>
      <c r="N502" t="str">
        <f>IF(H502=1,"Product Specific",IF(H502&gt;5,"Impulsive","List"))</f>
        <v>Impulsive</v>
      </c>
    </row>
    <row r="503" spans="1:14" x14ac:dyDescent="0.3">
      <c r="A503" t="s">
        <v>998</v>
      </c>
      <c r="B503" t="s">
        <v>12</v>
      </c>
      <c r="C503" t="s">
        <v>13</v>
      </c>
      <c r="D503" t="s">
        <v>21</v>
      </c>
      <c r="E503" t="s">
        <v>15</v>
      </c>
      <c r="F503" t="s">
        <v>16</v>
      </c>
      <c r="G503" s="14">
        <v>15.8</v>
      </c>
      <c r="H503">
        <v>3</v>
      </c>
      <c r="I503" s="14">
        <f t="shared" si="7"/>
        <v>47.400000000000006</v>
      </c>
      <c r="J503" s="1">
        <v>44026</v>
      </c>
      <c r="K503" s="2">
        <v>0.75138888888888899</v>
      </c>
      <c r="L503" t="s">
        <v>23</v>
      </c>
      <c r="M503" t="str">
        <f>IF(E503="Female",IF(F503="Health and beauty","Yes","No"),IF(E503="Male","No"))</f>
        <v>Yes</v>
      </c>
      <c r="N503" t="str">
        <f>IF(H503=1,"Product Specific",IF(H503&gt;5,"Impulsive","List"))</f>
        <v>List</v>
      </c>
    </row>
    <row r="504" spans="1:14" x14ac:dyDescent="0.3">
      <c r="A504" t="s">
        <v>111</v>
      </c>
      <c r="B504" t="s">
        <v>36</v>
      </c>
      <c r="C504" t="s">
        <v>37</v>
      </c>
      <c r="D504" t="s">
        <v>21</v>
      </c>
      <c r="E504" t="s">
        <v>15</v>
      </c>
      <c r="F504" t="s">
        <v>38</v>
      </c>
      <c r="G504" s="14">
        <v>96.68</v>
      </c>
      <c r="H504">
        <v>3</v>
      </c>
      <c r="I504" s="14">
        <f t="shared" si="7"/>
        <v>290.04000000000002</v>
      </c>
      <c r="J504" s="1">
        <v>44027</v>
      </c>
      <c r="K504" s="2">
        <v>0.8305555555555556</v>
      </c>
      <c r="L504" t="s">
        <v>17</v>
      </c>
      <c r="M504" t="str">
        <f>IF(E504="Female",IF(F504="Health and beauty","Yes","No"),IF(E504="Male","No"))</f>
        <v>No</v>
      </c>
      <c r="N504" t="str">
        <f>IF(H504=1,"Product Specific",IF(H504&gt;5,"Impulsive","List"))</f>
        <v>List</v>
      </c>
    </row>
    <row r="505" spans="1:14" x14ac:dyDescent="0.3">
      <c r="A505" t="s">
        <v>675</v>
      </c>
      <c r="B505" t="s">
        <v>12</v>
      </c>
      <c r="C505" t="s">
        <v>13</v>
      </c>
      <c r="D505" t="s">
        <v>14</v>
      </c>
      <c r="E505" t="s">
        <v>25</v>
      </c>
      <c r="F505" t="s">
        <v>26</v>
      </c>
      <c r="G505" s="14">
        <v>19.36</v>
      </c>
      <c r="H505">
        <v>9</v>
      </c>
      <c r="I505" s="14">
        <f t="shared" si="7"/>
        <v>174.24</v>
      </c>
      <c r="J505" s="1">
        <v>44027</v>
      </c>
      <c r="K505" s="2">
        <v>0.77986111111111101</v>
      </c>
      <c r="L505" t="s">
        <v>17</v>
      </c>
      <c r="M505" t="str">
        <f>IF(E505="Female",IF(F505="Health and beauty","Yes","No"),IF(E505="Male","No"))</f>
        <v>No</v>
      </c>
      <c r="N505" t="str">
        <f>IF(H505=1,"Product Specific",IF(H505&gt;5,"Impulsive","List"))</f>
        <v>Impulsive</v>
      </c>
    </row>
    <row r="506" spans="1:14" x14ac:dyDescent="0.3">
      <c r="A506" t="s">
        <v>916</v>
      </c>
      <c r="B506" t="s">
        <v>12</v>
      </c>
      <c r="C506" t="s">
        <v>13</v>
      </c>
      <c r="D506" t="s">
        <v>14</v>
      </c>
      <c r="E506" t="s">
        <v>25</v>
      </c>
      <c r="F506" t="s">
        <v>38</v>
      </c>
      <c r="G506" s="14">
        <v>87.9</v>
      </c>
      <c r="H506">
        <v>1</v>
      </c>
      <c r="I506" s="14">
        <f t="shared" si="7"/>
        <v>87.9</v>
      </c>
      <c r="J506" s="1">
        <v>44027</v>
      </c>
      <c r="K506" s="2">
        <v>0.8208333333333333</v>
      </c>
      <c r="L506" t="s">
        <v>17</v>
      </c>
      <c r="M506" t="str">
        <f>IF(E506="Female",IF(F506="Health and beauty","Yes","No"),IF(E506="Male","No"))</f>
        <v>No</v>
      </c>
      <c r="N506" t="str">
        <f>IF(H506=1,"Product Specific",IF(H506&gt;5,"Impulsive","List"))</f>
        <v>Product Specific</v>
      </c>
    </row>
    <row r="507" spans="1:14" x14ac:dyDescent="0.3">
      <c r="A507" t="s">
        <v>309</v>
      </c>
      <c r="B507" t="s">
        <v>12</v>
      </c>
      <c r="C507" t="s">
        <v>13</v>
      </c>
      <c r="D507" t="s">
        <v>14</v>
      </c>
      <c r="E507" t="s">
        <v>25</v>
      </c>
      <c r="F507" t="s">
        <v>30</v>
      </c>
      <c r="G507" s="14">
        <v>44.02</v>
      </c>
      <c r="H507">
        <v>10</v>
      </c>
      <c r="I507" s="14">
        <f t="shared" si="7"/>
        <v>440.20000000000005</v>
      </c>
      <c r="J507" s="1">
        <v>44028</v>
      </c>
      <c r="K507" s="2">
        <v>0.83124999999999993</v>
      </c>
      <c r="L507" t="s">
        <v>27</v>
      </c>
      <c r="M507" t="str">
        <f>IF(E507="Female",IF(F507="Health and beauty","Yes","No"),IF(E507="Male","No"))</f>
        <v>No</v>
      </c>
      <c r="N507" t="str">
        <f>IF(H507=1,"Product Specific",IF(H507&gt;5,"Impulsive","List"))</f>
        <v>Impulsive</v>
      </c>
    </row>
    <row r="508" spans="1:14" x14ac:dyDescent="0.3">
      <c r="A508" t="s">
        <v>321</v>
      </c>
      <c r="B508" t="s">
        <v>19</v>
      </c>
      <c r="C508" t="s">
        <v>20</v>
      </c>
      <c r="D508" t="s">
        <v>21</v>
      </c>
      <c r="E508" t="s">
        <v>25</v>
      </c>
      <c r="F508" t="s">
        <v>22</v>
      </c>
      <c r="G508" s="14">
        <v>27.85</v>
      </c>
      <c r="H508">
        <v>7</v>
      </c>
      <c r="I508" s="14">
        <f t="shared" si="7"/>
        <v>194.95000000000002</v>
      </c>
      <c r="J508" s="1">
        <v>44028</v>
      </c>
      <c r="K508" s="2">
        <v>0.72222222222222221</v>
      </c>
      <c r="L508" t="s">
        <v>17</v>
      </c>
      <c r="M508" t="str">
        <f>IF(E508="Female",IF(F508="Health and beauty","Yes","No"),IF(E508="Male","No"))</f>
        <v>No</v>
      </c>
      <c r="N508" t="str">
        <f>IF(H508=1,"Product Specific",IF(H508&gt;5,"Impulsive","List"))</f>
        <v>Impulsive</v>
      </c>
    </row>
    <row r="509" spans="1:14" x14ac:dyDescent="0.3">
      <c r="A509" t="s">
        <v>739</v>
      </c>
      <c r="B509" t="s">
        <v>12</v>
      </c>
      <c r="C509" t="s">
        <v>13</v>
      </c>
      <c r="D509" t="s">
        <v>21</v>
      </c>
      <c r="E509" t="s">
        <v>25</v>
      </c>
      <c r="F509" t="s">
        <v>30</v>
      </c>
      <c r="G509" s="14">
        <v>25.7</v>
      </c>
      <c r="H509">
        <v>3</v>
      </c>
      <c r="I509" s="14">
        <f t="shared" si="7"/>
        <v>77.099999999999994</v>
      </c>
      <c r="J509" s="1">
        <v>44030</v>
      </c>
      <c r="K509" s="2">
        <v>0.74930555555555556</v>
      </c>
      <c r="L509" t="s">
        <v>17</v>
      </c>
      <c r="M509" t="str">
        <f>IF(E509="Female",IF(F509="Health and beauty","Yes","No"),IF(E509="Male","No"))</f>
        <v>No</v>
      </c>
      <c r="N509" t="str">
        <f>IF(H509=1,"Product Specific",IF(H509&gt;5,"Impulsive","List"))</f>
        <v>List</v>
      </c>
    </row>
    <row r="510" spans="1:14" x14ac:dyDescent="0.3">
      <c r="A510" t="s">
        <v>589</v>
      </c>
      <c r="B510" t="s">
        <v>12</v>
      </c>
      <c r="C510" t="s">
        <v>13</v>
      </c>
      <c r="D510" t="s">
        <v>14</v>
      </c>
      <c r="E510" t="s">
        <v>15</v>
      </c>
      <c r="F510" t="s">
        <v>26</v>
      </c>
      <c r="G510" s="14">
        <v>72.42</v>
      </c>
      <c r="H510">
        <v>3</v>
      </c>
      <c r="I510" s="14">
        <f t="shared" si="7"/>
        <v>217.26</v>
      </c>
      <c r="J510" s="1">
        <v>44031</v>
      </c>
      <c r="K510" s="2">
        <v>0.70416666666666661</v>
      </c>
      <c r="L510" t="s">
        <v>17</v>
      </c>
      <c r="M510" t="str">
        <f>IF(E510="Female",IF(F510="Health and beauty","Yes","No"),IF(E510="Male","No"))</f>
        <v>No</v>
      </c>
      <c r="N510" t="str">
        <f>IF(H510=1,"Product Specific",IF(H510&gt;5,"Impulsive","List"))</f>
        <v>List</v>
      </c>
    </row>
    <row r="511" spans="1:14" x14ac:dyDescent="0.3">
      <c r="A511" t="s">
        <v>897</v>
      </c>
      <c r="B511" t="s">
        <v>19</v>
      </c>
      <c r="C511" t="s">
        <v>20</v>
      </c>
      <c r="D511" t="s">
        <v>14</v>
      </c>
      <c r="E511" t="s">
        <v>15</v>
      </c>
      <c r="F511" t="s">
        <v>16</v>
      </c>
      <c r="G511" s="14">
        <v>62.82</v>
      </c>
      <c r="H511">
        <v>2</v>
      </c>
      <c r="I511" s="14">
        <f t="shared" si="7"/>
        <v>125.64</v>
      </c>
      <c r="J511" s="1">
        <v>44031</v>
      </c>
      <c r="K511" s="2">
        <v>0.52500000000000002</v>
      </c>
      <c r="L511" t="s">
        <v>17</v>
      </c>
      <c r="M511" t="str">
        <f>IF(E511="Female",IF(F511="Health and beauty","Yes","No"),IF(E511="Male","No"))</f>
        <v>Yes</v>
      </c>
      <c r="N511" t="str">
        <f>IF(H511=1,"Product Specific",IF(H511&gt;5,"Impulsive","List"))</f>
        <v>List</v>
      </c>
    </row>
    <row r="512" spans="1:14" x14ac:dyDescent="0.3">
      <c r="A512" t="s">
        <v>246</v>
      </c>
      <c r="B512" t="s">
        <v>36</v>
      </c>
      <c r="C512" t="s">
        <v>37</v>
      </c>
      <c r="D512" t="s">
        <v>21</v>
      </c>
      <c r="E512" t="s">
        <v>15</v>
      </c>
      <c r="F512" t="s">
        <v>30</v>
      </c>
      <c r="G512" s="14">
        <v>24.77</v>
      </c>
      <c r="H512">
        <v>5</v>
      </c>
      <c r="I512" s="14">
        <f t="shared" si="7"/>
        <v>123.85</v>
      </c>
      <c r="J512" s="1">
        <v>44032</v>
      </c>
      <c r="K512" s="2">
        <v>0.76874999999999993</v>
      </c>
      <c r="L512" t="s">
        <v>23</v>
      </c>
      <c r="M512" t="str">
        <f>IF(E512="Female",IF(F512="Health and beauty","Yes","No"),IF(E512="Male","No"))</f>
        <v>No</v>
      </c>
      <c r="N512" t="str">
        <f>IF(H512=1,"Product Specific",IF(H512&gt;5,"Impulsive","List"))</f>
        <v>List</v>
      </c>
    </row>
    <row r="513" spans="1:14" x14ac:dyDescent="0.3">
      <c r="A513" t="s">
        <v>662</v>
      </c>
      <c r="B513" t="s">
        <v>12</v>
      </c>
      <c r="C513" t="s">
        <v>13</v>
      </c>
      <c r="D513" t="s">
        <v>14</v>
      </c>
      <c r="E513" t="s">
        <v>25</v>
      </c>
      <c r="F513" t="s">
        <v>38</v>
      </c>
      <c r="G513" s="14">
        <v>83.77</v>
      </c>
      <c r="H513">
        <v>2</v>
      </c>
      <c r="I513" s="14">
        <f t="shared" si="7"/>
        <v>167.54</v>
      </c>
      <c r="J513" s="1">
        <v>44032</v>
      </c>
      <c r="K513" s="2">
        <v>0.45416666666666666</v>
      </c>
      <c r="L513" t="s">
        <v>27</v>
      </c>
      <c r="M513" t="str">
        <f>IF(E513="Female",IF(F513="Health and beauty","Yes","No"),IF(E513="Male","No"))</f>
        <v>No</v>
      </c>
      <c r="N513" t="str">
        <f>IF(H513=1,"Product Specific",IF(H513&gt;5,"Impulsive","List"))</f>
        <v>List</v>
      </c>
    </row>
    <row r="514" spans="1:14" x14ac:dyDescent="0.3">
      <c r="A514" t="s">
        <v>1004</v>
      </c>
      <c r="B514" t="s">
        <v>19</v>
      </c>
      <c r="C514" t="s">
        <v>20</v>
      </c>
      <c r="D514" t="s">
        <v>21</v>
      </c>
      <c r="E514" t="s">
        <v>25</v>
      </c>
      <c r="F514" t="s">
        <v>40</v>
      </c>
      <c r="G514" s="14">
        <v>86.13</v>
      </c>
      <c r="H514">
        <v>2</v>
      </c>
      <c r="I514" s="14">
        <f t="shared" si="7"/>
        <v>172.26</v>
      </c>
      <c r="J514" s="1">
        <v>44032</v>
      </c>
      <c r="K514" s="2">
        <v>0.74930555555555556</v>
      </c>
      <c r="L514" t="s">
        <v>23</v>
      </c>
      <c r="M514" t="str">
        <f>IF(E514="Female",IF(F514="Health and beauty","Yes","No"),IF(E514="Male","No"))</f>
        <v>No</v>
      </c>
      <c r="N514" t="str">
        <f>IF(H514=1,"Product Specific",IF(H514&gt;5,"Impulsive","List"))</f>
        <v>List</v>
      </c>
    </row>
    <row r="515" spans="1:14" x14ac:dyDescent="0.3">
      <c r="A515" t="s">
        <v>206</v>
      </c>
      <c r="B515" t="s">
        <v>12</v>
      </c>
      <c r="C515" t="s">
        <v>13</v>
      </c>
      <c r="D515" t="s">
        <v>14</v>
      </c>
      <c r="E515" t="s">
        <v>25</v>
      </c>
      <c r="F515" t="s">
        <v>38</v>
      </c>
      <c r="G515" s="14">
        <v>22.17</v>
      </c>
      <c r="H515">
        <v>8</v>
      </c>
      <c r="I515" s="14">
        <f t="shared" ref="I515:I578" si="8">G515*H515</f>
        <v>177.36</v>
      </c>
      <c r="J515" s="1">
        <v>44033</v>
      </c>
      <c r="K515" s="2">
        <v>0.7090277777777777</v>
      </c>
      <c r="L515" t="s">
        <v>27</v>
      </c>
      <c r="M515" t="str">
        <f>IF(E515="Female",IF(F515="Health and beauty","Yes","No"),IF(E515="Male","No"))</f>
        <v>No</v>
      </c>
      <c r="N515" t="str">
        <f>IF(H515=1,"Product Specific",IF(H515&gt;5,"Impulsive","List"))</f>
        <v>Impulsive</v>
      </c>
    </row>
    <row r="516" spans="1:14" x14ac:dyDescent="0.3">
      <c r="A516" t="s">
        <v>535</v>
      </c>
      <c r="B516" t="s">
        <v>12</v>
      </c>
      <c r="C516" t="s">
        <v>13</v>
      </c>
      <c r="D516" t="s">
        <v>14</v>
      </c>
      <c r="E516" t="s">
        <v>25</v>
      </c>
      <c r="F516" t="s">
        <v>22</v>
      </c>
      <c r="G516" s="14">
        <v>24.18</v>
      </c>
      <c r="H516">
        <v>8</v>
      </c>
      <c r="I516" s="14">
        <f t="shared" si="8"/>
        <v>193.44</v>
      </c>
      <c r="J516" s="1">
        <v>44033</v>
      </c>
      <c r="K516" s="2">
        <v>0.87083333333333324</v>
      </c>
      <c r="L516" t="s">
        <v>17</v>
      </c>
      <c r="M516" t="str">
        <f>IF(E516="Female",IF(F516="Health and beauty","Yes","No"),IF(E516="Male","No"))</f>
        <v>No</v>
      </c>
      <c r="N516" t="str">
        <f>IF(H516=1,"Product Specific",IF(H516&gt;5,"Impulsive","List"))</f>
        <v>Impulsive</v>
      </c>
    </row>
    <row r="517" spans="1:14" x14ac:dyDescent="0.3">
      <c r="A517" t="s">
        <v>338</v>
      </c>
      <c r="B517" t="s">
        <v>12</v>
      </c>
      <c r="C517" t="s">
        <v>13</v>
      </c>
      <c r="D517" t="s">
        <v>14</v>
      </c>
      <c r="E517" t="s">
        <v>15</v>
      </c>
      <c r="F517" t="s">
        <v>22</v>
      </c>
      <c r="G517" s="14">
        <v>26.48</v>
      </c>
      <c r="H517">
        <v>3</v>
      </c>
      <c r="I517" s="14">
        <f t="shared" si="8"/>
        <v>79.44</v>
      </c>
      <c r="J517" s="1">
        <v>44034</v>
      </c>
      <c r="K517" s="2">
        <v>0.44444444444444442</v>
      </c>
      <c r="L517" t="s">
        <v>17</v>
      </c>
      <c r="M517" t="str">
        <f>IF(E517="Female",IF(F517="Health and beauty","Yes","No"),IF(E517="Male","No"))</f>
        <v>No</v>
      </c>
      <c r="N517" t="str">
        <f>IF(H517=1,"Product Specific",IF(H517&gt;5,"Impulsive","List"))</f>
        <v>List</v>
      </c>
    </row>
    <row r="518" spans="1:14" x14ac:dyDescent="0.3">
      <c r="A518" t="s">
        <v>1020</v>
      </c>
      <c r="B518" t="s">
        <v>12</v>
      </c>
      <c r="C518" t="s">
        <v>13</v>
      </c>
      <c r="D518" t="s">
        <v>21</v>
      </c>
      <c r="E518" t="s">
        <v>15</v>
      </c>
      <c r="F518" t="s">
        <v>38</v>
      </c>
      <c r="G518" s="14">
        <v>56.56</v>
      </c>
      <c r="H518">
        <v>5</v>
      </c>
      <c r="I518" s="14">
        <f t="shared" si="8"/>
        <v>282.8</v>
      </c>
      <c r="J518" s="1">
        <v>44034</v>
      </c>
      <c r="K518" s="2">
        <v>0.79583333333333339</v>
      </c>
      <c r="L518" t="s">
        <v>27</v>
      </c>
      <c r="M518" t="str">
        <f>IF(E518="Female",IF(F518="Health and beauty","Yes","No"),IF(E518="Male","No"))</f>
        <v>No</v>
      </c>
      <c r="N518" t="str">
        <f>IF(H518=1,"Product Specific",IF(H518&gt;5,"Impulsive","List"))</f>
        <v>List</v>
      </c>
    </row>
    <row r="519" spans="1:14" x14ac:dyDescent="0.3">
      <c r="A519" t="s">
        <v>65</v>
      </c>
      <c r="B519" t="s">
        <v>19</v>
      </c>
      <c r="C519" t="s">
        <v>20</v>
      </c>
      <c r="D519" t="s">
        <v>14</v>
      </c>
      <c r="E519" t="s">
        <v>15</v>
      </c>
      <c r="F519" t="s">
        <v>30</v>
      </c>
      <c r="G519" s="14">
        <v>68.12</v>
      </c>
      <c r="H519">
        <v>1</v>
      </c>
      <c r="I519" s="14">
        <f t="shared" si="8"/>
        <v>68.12</v>
      </c>
      <c r="J519" s="1">
        <v>44035</v>
      </c>
      <c r="K519" s="2">
        <v>0.51944444444444449</v>
      </c>
      <c r="L519" t="s">
        <v>17</v>
      </c>
      <c r="M519" t="str">
        <f>IF(E519="Female",IF(F519="Health and beauty","Yes","No"),IF(E519="Male","No"))</f>
        <v>No</v>
      </c>
      <c r="N519" t="str">
        <f>IF(H519=1,"Product Specific",IF(H519&gt;5,"Impulsive","List"))</f>
        <v>Product Specific</v>
      </c>
    </row>
    <row r="520" spans="1:14" x14ac:dyDescent="0.3">
      <c r="A520" t="s">
        <v>486</v>
      </c>
      <c r="B520" t="s">
        <v>36</v>
      </c>
      <c r="C520" t="s">
        <v>37</v>
      </c>
      <c r="D520" t="s">
        <v>14</v>
      </c>
      <c r="E520" t="s">
        <v>15</v>
      </c>
      <c r="F520" t="s">
        <v>38</v>
      </c>
      <c r="G520" s="14">
        <v>77.400000000000006</v>
      </c>
      <c r="H520">
        <v>9</v>
      </c>
      <c r="I520" s="14">
        <f t="shared" si="8"/>
        <v>696.6</v>
      </c>
      <c r="J520" s="1">
        <v>44035</v>
      </c>
      <c r="K520" s="2">
        <v>0.59375</v>
      </c>
      <c r="L520" t="s">
        <v>27</v>
      </c>
      <c r="M520" t="str">
        <f>IF(E520="Female",IF(F520="Health and beauty","Yes","No"),IF(E520="Male","No"))</f>
        <v>No</v>
      </c>
      <c r="N520" t="str">
        <f>IF(H520=1,"Product Specific",IF(H520&gt;5,"Impulsive","List"))</f>
        <v>Impulsive</v>
      </c>
    </row>
    <row r="521" spans="1:14" x14ac:dyDescent="0.3">
      <c r="A521" t="s">
        <v>614</v>
      </c>
      <c r="B521" t="s">
        <v>36</v>
      </c>
      <c r="C521" t="s">
        <v>37</v>
      </c>
      <c r="D521" t="s">
        <v>21</v>
      </c>
      <c r="E521" t="s">
        <v>25</v>
      </c>
      <c r="F521" t="s">
        <v>30</v>
      </c>
      <c r="G521" s="14">
        <v>63.06</v>
      </c>
      <c r="H521">
        <v>3</v>
      </c>
      <c r="I521" s="14">
        <f t="shared" si="8"/>
        <v>189.18</v>
      </c>
      <c r="J521" s="1">
        <v>44035</v>
      </c>
      <c r="K521" s="2">
        <v>0.66527777777777775</v>
      </c>
      <c r="L521" t="s">
        <v>17</v>
      </c>
      <c r="M521" t="str">
        <f>IF(E521="Female",IF(F521="Health and beauty","Yes","No"),IF(E521="Male","No"))</f>
        <v>No</v>
      </c>
      <c r="N521" t="str">
        <f>IF(H521=1,"Product Specific",IF(H521&gt;5,"Impulsive","List"))</f>
        <v>List</v>
      </c>
    </row>
    <row r="522" spans="1:14" x14ac:dyDescent="0.3">
      <c r="A522" t="s">
        <v>909</v>
      </c>
      <c r="B522" t="s">
        <v>36</v>
      </c>
      <c r="C522" t="s">
        <v>37</v>
      </c>
      <c r="D522" t="s">
        <v>14</v>
      </c>
      <c r="E522" t="s">
        <v>15</v>
      </c>
      <c r="F522" t="s">
        <v>22</v>
      </c>
      <c r="G522" s="14">
        <v>12.1</v>
      </c>
      <c r="H522">
        <v>8</v>
      </c>
      <c r="I522" s="14">
        <f t="shared" si="8"/>
        <v>96.8</v>
      </c>
      <c r="J522" s="1">
        <v>44035</v>
      </c>
      <c r="K522" s="2">
        <v>0.4284722222222222</v>
      </c>
      <c r="L522" t="s">
        <v>17</v>
      </c>
      <c r="M522" t="str">
        <f>IF(E522="Female",IF(F522="Health and beauty","Yes","No"),IF(E522="Male","No"))</f>
        <v>No</v>
      </c>
      <c r="N522" t="str">
        <f>IF(H522=1,"Product Specific",IF(H522&gt;5,"Impulsive","List"))</f>
        <v>Impulsive</v>
      </c>
    </row>
    <row r="523" spans="1:14" x14ac:dyDescent="0.3">
      <c r="A523" t="s">
        <v>329</v>
      </c>
      <c r="B523" t="s">
        <v>19</v>
      </c>
      <c r="C523" t="s">
        <v>20</v>
      </c>
      <c r="D523" t="s">
        <v>14</v>
      </c>
      <c r="E523" t="s">
        <v>15</v>
      </c>
      <c r="F523" t="s">
        <v>26</v>
      </c>
      <c r="G523" s="14">
        <v>88.61</v>
      </c>
      <c r="H523">
        <v>1</v>
      </c>
      <c r="I523" s="14">
        <f t="shared" si="8"/>
        <v>88.61</v>
      </c>
      <c r="J523" s="1">
        <v>44036</v>
      </c>
      <c r="K523" s="2">
        <v>0.43124999999999997</v>
      </c>
      <c r="L523" t="s">
        <v>23</v>
      </c>
      <c r="M523" t="str">
        <f>IF(E523="Female",IF(F523="Health and beauty","Yes","No"),IF(E523="Male","No"))</f>
        <v>No</v>
      </c>
      <c r="N523" t="str">
        <f>IF(H523=1,"Product Specific",IF(H523&gt;5,"Impulsive","List"))</f>
        <v>Product Specific</v>
      </c>
    </row>
    <row r="524" spans="1:14" x14ac:dyDescent="0.3">
      <c r="A524" t="s">
        <v>367</v>
      </c>
      <c r="B524" t="s">
        <v>36</v>
      </c>
      <c r="C524" t="s">
        <v>37</v>
      </c>
      <c r="D524" t="s">
        <v>21</v>
      </c>
      <c r="E524" t="s">
        <v>15</v>
      </c>
      <c r="F524" t="s">
        <v>30</v>
      </c>
      <c r="G524" s="14">
        <v>57.95</v>
      </c>
      <c r="H524">
        <v>6</v>
      </c>
      <c r="I524" s="14">
        <f t="shared" si="8"/>
        <v>347.70000000000005</v>
      </c>
      <c r="J524" s="1">
        <v>44036</v>
      </c>
      <c r="K524" s="2">
        <v>0.54305555555555551</v>
      </c>
      <c r="L524" t="s">
        <v>23</v>
      </c>
      <c r="M524" t="str">
        <f>IF(E524="Female",IF(F524="Health and beauty","Yes","No"),IF(E524="Male","No"))</f>
        <v>No</v>
      </c>
      <c r="N524" t="str">
        <f>IF(H524=1,"Product Specific",IF(H524&gt;5,"Impulsive","List"))</f>
        <v>Impulsive</v>
      </c>
    </row>
    <row r="525" spans="1:14" x14ac:dyDescent="0.3">
      <c r="A525" t="s">
        <v>647</v>
      </c>
      <c r="B525" t="s">
        <v>19</v>
      </c>
      <c r="C525" t="s">
        <v>20</v>
      </c>
      <c r="D525" t="s">
        <v>14</v>
      </c>
      <c r="E525" t="s">
        <v>25</v>
      </c>
      <c r="F525" t="s">
        <v>22</v>
      </c>
      <c r="G525" s="14">
        <v>87.91</v>
      </c>
      <c r="H525">
        <v>5</v>
      </c>
      <c r="I525" s="14">
        <f t="shared" si="8"/>
        <v>439.54999999999995</v>
      </c>
      <c r="J525" s="1">
        <v>44036</v>
      </c>
      <c r="K525" s="2">
        <v>0.75694444444444453</v>
      </c>
      <c r="L525" t="s">
        <v>17</v>
      </c>
      <c r="M525" t="str">
        <f>IF(E525="Female",IF(F525="Health and beauty","Yes","No"),IF(E525="Male","No"))</f>
        <v>No</v>
      </c>
      <c r="N525" t="str">
        <f>IF(H525=1,"Product Specific",IF(H525&gt;5,"Impulsive","List"))</f>
        <v>List</v>
      </c>
    </row>
    <row r="526" spans="1:14" x14ac:dyDescent="0.3">
      <c r="A526" t="s">
        <v>836</v>
      </c>
      <c r="B526" t="s">
        <v>12</v>
      </c>
      <c r="C526" t="s">
        <v>13</v>
      </c>
      <c r="D526" t="s">
        <v>21</v>
      </c>
      <c r="E526" t="s">
        <v>15</v>
      </c>
      <c r="F526" t="s">
        <v>30</v>
      </c>
      <c r="G526" s="14">
        <v>93.18</v>
      </c>
      <c r="H526">
        <v>2</v>
      </c>
      <c r="I526" s="14">
        <f t="shared" si="8"/>
        <v>186.36</v>
      </c>
      <c r="J526" s="1">
        <v>44036</v>
      </c>
      <c r="K526" s="2">
        <v>0.77847222222222223</v>
      </c>
      <c r="L526" t="s">
        <v>27</v>
      </c>
      <c r="M526" t="str">
        <f>IF(E526="Female",IF(F526="Health and beauty","Yes","No"),IF(E526="Male","No"))</f>
        <v>No</v>
      </c>
      <c r="N526" t="str">
        <f>IF(H526=1,"Product Specific",IF(H526&gt;5,"Impulsive","List"))</f>
        <v>List</v>
      </c>
    </row>
    <row r="527" spans="1:14" x14ac:dyDescent="0.3">
      <c r="A527" t="s">
        <v>651</v>
      </c>
      <c r="B527" t="s">
        <v>12</v>
      </c>
      <c r="C527" t="s">
        <v>13</v>
      </c>
      <c r="D527" t="s">
        <v>14</v>
      </c>
      <c r="E527" t="s">
        <v>15</v>
      </c>
      <c r="F527" t="s">
        <v>38</v>
      </c>
      <c r="G527" s="14">
        <v>91.61</v>
      </c>
      <c r="H527">
        <v>1</v>
      </c>
      <c r="I527" s="14">
        <f t="shared" si="8"/>
        <v>91.61</v>
      </c>
      <c r="J527" s="1">
        <v>44037</v>
      </c>
      <c r="K527" s="2">
        <v>0.8222222222222223</v>
      </c>
      <c r="L527" t="s">
        <v>23</v>
      </c>
      <c r="M527" t="str">
        <f>IF(E527="Female",IF(F527="Health and beauty","Yes","No"),IF(E527="Male","No"))</f>
        <v>No</v>
      </c>
      <c r="N527" t="str">
        <f>IF(H527=1,"Product Specific",IF(H527&gt;5,"Impulsive","List"))</f>
        <v>Product Specific</v>
      </c>
    </row>
    <row r="528" spans="1:14" x14ac:dyDescent="0.3">
      <c r="A528" t="s">
        <v>843</v>
      </c>
      <c r="B528" t="s">
        <v>12</v>
      </c>
      <c r="C528" t="s">
        <v>13</v>
      </c>
      <c r="D528" t="s">
        <v>21</v>
      </c>
      <c r="E528" t="s">
        <v>25</v>
      </c>
      <c r="F528" t="s">
        <v>22</v>
      </c>
      <c r="G528" s="14">
        <v>95.15</v>
      </c>
      <c r="H528">
        <v>1</v>
      </c>
      <c r="I528" s="14">
        <f t="shared" si="8"/>
        <v>95.15</v>
      </c>
      <c r="J528" s="1">
        <v>44037</v>
      </c>
      <c r="K528" s="2">
        <v>0.58333333333333337</v>
      </c>
      <c r="L528" t="s">
        <v>23</v>
      </c>
      <c r="M528" t="str">
        <f>IF(E528="Female",IF(F528="Health and beauty","Yes","No"),IF(E528="Male","No"))</f>
        <v>No</v>
      </c>
      <c r="N528" t="str">
        <f>IF(H528=1,"Product Specific",IF(H528&gt;5,"Impulsive","List"))</f>
        <v>Product Specific</v>
      </c>
    </row>
    <row r="529" spans="1:14" x14ac:dyDescent="0.3">
      <c r="A529" t="s">
        <v>455</v>
      </c>
      <c r="B529" t="s">
        <v>36</v>
      </c>
      <c r="C529" t="s">
        <v>37</v>
      </c>
      <c r="D529" t="s">
        <v>14</v>
      </c>
      <c r="E529" t="s">
        <v>25</v>
      </c>
      <c r="F529" t="s">
        <v>40</v>
      </c>
      <c r="G529" s="14">
        <v>40.61</v>
      </c>
      <c r="H529">
        <v>9</v>
      </c>
      <c r="I529" s="14">
        <f t="shared" si="8"/>
        <v>365.49</v>
      </c>
      <c r="J529" s="1">
        <v>44038</v>
      </c>
      <c r="K529" s="2">
        <v>0.56944444444444442</v>
      </c>
      <c r="L529" t="s">
        <v>23</v>
      </c>
      <c r="M529" t="str">
        <f>IF(E529="Female",IF(F529="Health and beauty","Yes","No"),IF(E529="Male","No"))</f>
        <v>No</v>
      </c>
      <c r="N529" t="str">
        <f>IF(H529=1,"Product Specific",IF(H529&gt;5,"Impulsive","List"))</f>
        <v>Impulsive</v>
      </c>
    </row>
    <row r="530" spans="1:14" x14ac:dyDescent="0.3">
      <c r="A530" t="s">
        <v>895</v>
      </c>
      <c r="B530" t="s">
        <v>19</v>
      </c>
      <c r="C530" t="s">
        <v>20</v>
      </c>
      <c r="D530" t="s">
        <v>14</v>
      </c>
      <c r="E530" t="s">
        <v>25</v>
      </c>
      <c r="F530" t="s">
        <v>16</v>
      </c>
      <c r="G530" s="14">
        <v>33.81</v>
      </c>
      <c r="H530">
        <v>3</v>
      </c>
      <c r="I530" s="14">
        <f t="shared" si="8"/>
        <v>101.43</v>
      </c>
      <c r="J530" s="1">
        <v>44038</v>
      </c>
      <c r="K530" s="2">
        <v>0.63263888888888886</v>
      </c>
      <c r="L530" t="s">
        <v>17</v>
      </c>
      <c r="M530" t="str">
        <f>IF(E530="Female",IF(F530="Health and beauty","Yes","No"),IF(E530="Male","No"))</f>
        <v>No</v>
      </c>
      <c r="N530" t="str">
        <f>IF(H530=1,"Product Specific",IF(H530&gt;5,"Impulsive","List"))</f>
        <v>List</v>
      </c>
    </row>
    <row r="531" spans="1:14" x14ac:dyDescent="0.3">
      <c r="A531" t="s">
        <v>73</v>
      </c>
      <c r="B531" t="s">
        <v>19</v>
      </c>
      <c r="C531" t="s">
        <v>20</v>
      </c>
      <c r="D531" t="s">
        <v>14</v>
      </c>
      <c r="E531" t="s">
        <v>15</v>
      </c>
      <c r="F531" t="s">
        <v>38</v>
      </c>
      <c r="G531" s="14">
        <v>98.7</v>
      </c>
      <c r="H531">
        <v>8</v>
      </c>
      <c r="I531" s="14">
        <f t="shared" si="8"/>
        <v>789.6</v>
      </c>
      <c r="J531" s="1">
        <v>44039</v>
      </c>
      <c r="K531" s="2">
        <v>0.86041666666666661</v>
      </c>
      <c r="L531" t="s">
        <v>23</v>
      </c>
      <c r="M531" t="str">
        <f>IF(E531="Female",IF(F531="Health and beauty","Yes","No"),IF(E531="Male","No"))</f>
        <v>No</v>
      </c>
      <c r="N531" t="str">
        <f>IF(H531=1,"Product Specific",IF(H531&gt;5,"Impulsive","List"))</f>
        <v>Impulsive</v>
      </c>
    </row>
    <row r="532" spans="1:14" x14ac:dyDescent="0.3">
      <c r="A532" t="s">
        <v>138</v>
      </c>
      <c r="B532" t="s">
        <v>19</v>
      </c>
      <c r="C532" t="s">
        <v>20</v>
      </c>
      <c r="D532" t="s">
        <v>21</v>
      </c>
      <c r="E532" t="s">
        <v>15</v>
      </c>
      <c r="F532" t="s">
        <v>38</v>
      </c>
      <c r="G532" s="14">
        <v>33.979999999999997</v>
      </c>
      <c r="H532">
        <v>9</v>
      </c>
      <c r="I532" s="14">
        <f t="shared" si="8"/>
        <v>305.82</v>
      </c>
      <c r="J532" s="1">
        <v>44039</v>
      </c>
      <c r="K532" s="2">
        <v>0.4465277777777778</v>
      </c>
      <c r="L532" t="s">
        <v>23</v>
      </c>
      <c r="M532" t="str">
        <f>IF(E532="Female",IF(F532="Health and beauty","Yes","No"),IF(E532="Male","No"))</f>
        <v>No</v>
      </c>
      <c r="N532" t="str">
        <f>IF(H532=1,"Product Specific",IF(H532&gt;5,"Impulsive","List"))</f>
        <v>Impulsive</v>
      </c>
    </row>
    <row r="533" spans="1:14" x14ac:dyDescent="0.3">
      <c r="A533" t="s">
        <v>385</v>
      </c>
      <c r="B533" t="s">
        <v>36</v>
      </c>
      <c r="C533" t="s">
        <v>37</v>
      </c>
      <c r="D533" t="s">
        <v>14</v>
      </c>
      <c r="E533" t="s">
        <v>15</v>
      </c>
      <c r="F533" t="s">
        <v>38</v>
      </c>
      <c r="G533" s="14">
        <v>89.14</v>
      </c>
      <c r="H533">
        <v>4</v>
      </c>
      <c r="I533" s="14">
        <f t="shared" si="8"/>
        <v>356.56</v>
      </c>
      <c r="J533" s="1">
        <v>44039</v>
      </c>
      <c r="K533" s="2">
        <v>0.51388888888888895</v>
      </c>
      <c r="L533" t="s">
        <v>27</v>
      </c>
      <c r="M533" t="str">
        <f>IF(E533="Female",IF(F533="Health and beauty","Yes","No"),IF(E533="Male","No"))</f>
        <v>No</v>
      </c>
      <c r="N533" t="str">
        <f>IF(H533=1,"Product Specific",IF(H533&gt;5,"Impulsive","List"))</f>
        <v>List</v>
      </c>
    </row>
    <row r="534" spans="1:14" x14ac:dyDescent="0.3">
      <c r="A534" t="s">
        <v>459</v>
      </c>
      <c r="B534" t="s">
        <v>12</v>
      </c>
      <c r="C534" t="s">
        <v>13</v>
      </c>
      <c r="D534" t="s">
        <v>14</v>
      </c>
      <c r="E534" t="s">
        <v>15</v>
      </c>
      <c r="F534" t="s">
        <v>26</v>
      </c>
      <c r="G534" s="14">
        <v>90.65</v>
      </c>
      <c r="H534">
        <v>10</v>
      </c>
      <c r="I534" s="14">
        <f t="shared" si="8"/>
        <v>906.5</v>
      </c>
      <c r="J534" s="1">
        <v>44039</v>
      </c>
      <c r="K534" s="2">
        <v>0.45347222222222222</v>
      </c>
      <c r="L534" t="s">
        <v>17</v>
      </c>
      <c r="M534" t="str">
        <f>IF(E534="Female",IF(F534="Health and beauty","Yes","No"),IF(E534="Male","No"))</f>
        <v>No</v>
      </c>
      <c r="N534" t="str">
        <f>IF(H534=1,"Product Specific",IF(H534&gt;5,"Impulsive","List"))</f>
        <v>Impulsive</v>
      </c>
    </row>
    <row r="535" spans="1:14" x14ac:dyDescent="0.3">
      <c r="A535" t="s">
        <v>750</v>
      </c>
      <c r="B535" t="s">
        <v>36</v>
      </c>
      <c r="C535" t="s">
        <v>37</v>
      </c>
      <c r="D535" t="s">
        <v>21</v>
      </c>
      <c r="E535" t="s">
        <v>15</v>
      </c>
      <c r="F535" t="s">
        <v>40</v>
      </c>
      <c r="G535" s="14">
        <v>25.56</v>
      </c>
      <c r="H535">
        <v>7</v>
      </c>
      <c r="I535" s="14">
        <f t="shared" si="8"/>
        <v>178.92</v>
      </c>
      <c r="J535" s="1">
        <v>44039</v>
      </c>
      <c r="K535" s="2">
        <v>0.86249999999999993</v>
      </c>
      <c r="L535" t="s">
        <v>23</v>
      </c>
      <c r="M535" t="str">
        <f>IF(E535="Female",IF(F535="Health and beauty","Yes","No"),IF(E535="Male","No"))</f>
        <v>No</v>
      </c>
      <c r="N535" t="str">
        <f>IF(H535=1,"Product Specific",IF(H535&gt;5,"Impulsive","List"))</f>
        <v>Impulsive</v>
      </c>
    </row>
    <row r="536" spans="1:14" x14ac:dyDescent="0.3">
      <c r="A536" t="s">
        <v>954</v>
      </c>
      <c r="B536" t="s">
        <v>19</v>
      </c>
      <c r="C536" t="s">
        <v>20</v>
      </c>
      <c r="D536" t="s">
        <v>14</v>
      </c>
      <c r="E536" t="s">
        <v>15</v>
      </c>
      <c r="F536" t="s">
        <v>30</v>
      </c>
      <c r="G536" s="14">
        <v>35.22</v>
      </c>
      <c r="H536">
        <v>6</v>
      </c>
      <c r="I536" s="14">
        <f t="shared" si="8"/>
        <v>211.32</v>
      </c>
      <c r="J536" s="1">
        <v>44039</v>
      </c>
      <c r="K536" s="2">
        <v>0.5756944444444444</v>
      </c>
      <c r="L536" t="s">
        <v>17</v>
      </c>
      <c r="M536" t="str">
        <f>IF(E536="Female",IF(F536="Health and beauty","Yes","No"),IF(E536="Male","No"))</f>
        <v>No</v>
      </c>
      <c r="N536" t="str">
        <f>IF(H536=1,"Product Specific",IF(H536&gt;5,"Impulsive","List"))</f>
        <v>Impulsive</v>
      </c>
    </row>
    <row r="537" spans="1:14" x14ac:dyDescent="0.3">
      <c r="A537" t="s">
        <v>992</v>
      </c>
      <c r="B537" t="s">
        <v>12</v>
      </c>
      <c r="C537" t="s">
        <v>13</v>
      </c>
      <c r="D537" t="s">
        <v>21</v>
      </c>
      <c r="E537" t="s">
        <v>15</v>
      </c>
      <c r="F537" t="s">
        <v>40</v>
      </c>
      <c r="G537" s="14">
        <v>15.5</v>
      </c>
      <c r="H537">
        <v>1</v>
      </c>
      <c r="I537" s="14">
        <f t="shared" si="8"/>
        <v>15.5</v>
      </c>
      <c r="J537" s="1">
        <v>44039</v>
      </c>
      <c r="K537" s="2">
        <v>0.64097222222222217</v>
      </c>
      <c r="L537" t="s">
        <v>27</v>
      </c>
      <c r="M537" t="str">
        <f>IF(E537="Female",IF(F537="Health and beauty","Yes","No"),IF(E537="Male","No"))</f>
        <v>No</v>
      </c>
      <c r="N537" t="str">
        <f>IF(H537=1,"Product Specific",IF(H537&gt;5,"Impulsive","List"))</f>
        <v>Product Specific</v>
      </c>
    </row>
    <row r="538" spans="1:14" x14ac:dyDescent="0.3">
      <c r="A538" t="s">
        <v>414</v>
      </c>
      <c r="B538" t="s">
        <v>12</v>
      </c>
      <c r="C538" t="s">
        <v>13</v>
      </c>
      <c r="D538" t="s">
        <v>21</v>
      </c>
      <c r="E538" t="s">
        <v>15</v>
      </c>
      <c r="F538" t="s">
        <v>38</v>
      </c>
      <c r="G538" s="14">
        <v>40.94</v>
      </c>
      <c r="H538">
        <v>5</v>
      </c>
      <c r="I538" s="14">
        <f t="shared" si="8"/>
        <v>204.7</v>
      </c>
      <c r="J538" s="1">
        <v>44040</v>
      </c>
      <c r="K538" s="2">
        <v>0.58194444444444449</v>
      </c>
      <c r="L538" t="s">
        <v>17</v>
      </c>
      <c r="M538" t="str">
        <f>IF(E538="Female",IF(F538="Health and beauty","Yes","No"),IF(E538="Male","No"))</f>
        <v>No</v>
      </c>
      <c r="N538" t="str">
        <f>IF(H538=1,"Product Specific",IF(H538&gt;5,"Impulsive","List"))</f>
        <v>List</v>
      </c>
    </row>
    <row r="539" spans="1:14" x14ac:dyDescent="0.3">
      <c r="A539" t="s">
        <v>761</v>
      </c>
      <c r="B539" t="s">
        <v>12</v>
      </c>
      <c r="C539" t="s">
        <v>13</v>
      </c>
      <c r="D539" t="s">
        <v>21</v>
      </c>
      <c r="E539" t="s">
        <v>25</v>
      </c>
      <c r="F539" t="s">
        <v>16</v>
      </c>
      <c r="G539" s="14">
        <v>56</v>
      </c>
      <c r="H539">
        <v>3</v>
      </c>
      <c r="I539" s="14">
        <f t="shared" si="8"/>
        <v>168</v>
      </c>
      <c r="J539" s="1">
        <v>44040</v>
      </c>
      <c r="K539" s="2">
        <v>0.81458333333333333</v>
      </c>
      <c r="L539" t="s">
        <v>17</v>
      </c>
      <c r="M539" t="str">
        <f>IF(E539="Female",IF(F539="Health and beauty","Yes","No"),IF(E539="Male","No"))</f>
        <v>No</v>
      </c>
      <c r="N539" t="str">
        <f>IF(H539=1,"Product Specific",IF(H539&gt;5,"Impulsive","List"))</f>
        <v>List</v>
      </c>
    </row>
    <row r="540" spans="1:14" x14ac:dyDescent="0.3">
      <c r="A540" t="s">
        <v>39</v>
      </c>
      <c r="B540" t="s">
        <v>36</v>
      </c>
      <c r="C540" t="s">
        <v>37</v>
      </c>
      <c r="D540" t="s">
        <v>14</v>
      </c>
      <c r="E540" t="s">
        <v>15</v>
      </c>
      <c r="F540" t="s">
        <v>40</v>
      </c>
      <c r="G540" s="14">
        <v>14.48</v>
      </c>
      <c r="H540">
        <v>4</v>
      </c>
      <c r="I540" s="14">
        <f t="shared" si="8"/>
        <v>57.92</v>
      </c>
      <c r="J540" s="1">
        <v>44041</v>
      </c>
      <c r="K540" s="2">
        <v>0.75486111111111109</v>
      </c>
      <c r="L540" t="s">
        <v>17</v>
      </c>
      <c r="M540" t="str">
        <f>IF(E540="Female",IF(F540="Health and beauty","Yes","No"),IF(E540="Male","No"))</f>
        <v>No</v>
      </c>
      <c r="N540" t="str">
        <f>IF(H540=1,"Product Specific",IF(H540&gt;5,"Impulsive","List"))</f>
        <v>List</v>
      </c>
    </row>
    <row r="541" spans="1:14" x14ac:dyDescent="0.3">
      <c r="A541" t="s">
        <v>399</v>
      </c>
      <c r="B541" t="s">
        <v>12</v>
      </c>
      <c r="C541" t="s">
        <v>13</v>
      </c>
      <c r="D541" t="s">
        <v>14</v>
      </c>
      <c r="E541" t="s">
        <v>25</v>
      </c>
      <c r="F541" t="s">
        <v>22</v>
      </c>
      <c r="G541" s="14">
        <v>21.5</v>
      </c>
      <c r="H541">
        <v>9</v>
      </c>
      <c r="I541" s="14">
        <f t="shared" si="8"/>
        <v>193.5</v>
      </c>
      <c r="J541" s="1">
        <v>44041</v>
      </c>
      <c r="K541" s="2">
        <v>0.53194444444444444</v>
      </c>
      <c r="L541" t="s">
        <v>27</v>
      </c>
      <c r="M541" t="str">
        <f>IF(E541="Female",IF(F541="Health and beauty","Yes","No"),IF(E541="Male","No"))</f>
        <v>No</v>
      </c>
      <c r="N541" t="str">
        <f>IF(H541=1,"Product Specific",IF(H541&gt;5,"Impulsive","List"))</f>
        <v>Impulsive</v>
      </c>
    </row>
    <row r="542" spans="1:14" x14ac:dyDescent="0.3">
      <c r="A542" t="s">
        <v>424</v>
      </c>
      <c r="B542" t="s">
        <v>12</v>
      </c>
      <c r="C542" t="s">
        <v>13</v>
      </c>
      <c r="D542" t="s">
        <v>21</v>
      </c>
      <c r="E542" t="s">
        <v>15</v>
      </c>
      <c r="F542" t="s">
        <v>16</v>
      </c>
      <c r="G542" s="14">
        <v>79.739999999999995</v>
      </c>
      <c r="H542">
        <v>1</v>
      </c>
      <c r="I542" s="14">
        <f t="shared" si="8"/>
        <v>79.739999999999995</v>
      </c>
      <c r="J542" s="1">
        <v>44041</v>
      </c>
      <c r="K542" s="2">
        <v>0.44166666666666665</v>
      </c>
      <c r="L542" t="s">
        <v>17</v>
      </c>
      <c r="M542" t="str">
        <f>IF(E542="Female",IF(F542="Health and beauty","Yes","No"),IF(E542="Male","No"))</f>
        <v>Yes</v>
      </c>
      <c r="N542" t="str">
        <f>IF(H542=1,"Product Specific",IF(H542&gt;5,"Impulsive","List"))</f>
        <v>Product Specific</v>
      </c>
    </row>
    <row r="543" spans="1:14" x14ac:dyDescent="0.3">
      <c r="A543" t="s">
        <v>1007</v>
      </c>
      <c r="B543" t="s">
        <v>36</v>
      </c>
      <c r="C543" t="s">
        <v>37</v>
      </c>
      <c r="D543" t="s">
        <v>14</v>
      </c>
      <c r="E543" t="s">
        <v>25</v>
      </c>
      <c r="F543" t="s">
        <v>38</v>
      </c>
      <c r="G543" s="14">
        <v>26.6</v>
      </c>
      <c r="H543">
        <v>6</v>
      </c>
      <c r="I543" s="14">
        <f t="shared" si="8"/>
        <v>159.60000000000002</v>
      </c>
      <c r="J543" s="1">
        <v>44041</v>
      </c>
      <c r="K543" s="2">
        <v>0.63194444444444442</v>
      </c>
      <c r="L543" t="s">
        <v>17</v>
      </c>
      <c r="M543" t="str">
        <f>IF(E543="Female",IF(F543="Health and beauty","Yes","No"),IF(E543="Male","No"))</f>
        <v>No</v>
      </c>
      <c r="N543" t="str">
        <f>IF(H543=1,"Product Specific",IF(H543&gt;5,"Impulsive","List"))</f>
        <v>Impulsive</v>
      </c>
    </row>
    <row r="544" spans="1:14" x14ac:dyDescent="0.3">
      <c r="A544" t="s">
        <v>294</v>
      </c>
      <c r="B544" t="s">
        <v>36</v>
      </c>
      <c r="C544" t="s">
        <v>37</v>
      </c>
      <c r="D544" t="s">
        <v>21</v>
      </c>
      <c r="E544" t="s">
        <v>25</v>
      </c>
      <c r="F544" t="s">
        <v>30</v>
      </c>
      <c r="G544" s="14">
        <v>54.45</v>
      </c>
      <c r="H544">
        <v>1</v>
      </c>
      <c r="I544" s="14">
        <f t="shared" si="8"/>
        <v>54.45</v>
      </c>
      <c r="J544" s="1">
        <v>44042</v>
      </c>
      <c r="K544" s="2">
        <v>0.80833333333333324</v>
      </c>
      <c r="L544" t="s">
        <v>17</v>
      </c>
      <c r="M544" t="str">
        <f>IF(E544="Female",IF(F544="Health and beauty","Yes","No"),IF(E544="Male","No"))</f>
        <v>No</v>
      </c>
      <c r="N544" t="str">
        <f>IF(H544=1,"Product Specific",IF(H544&gt;5,"Impulsive","List"))</f>
        <v>Product Specific</v>
      </c>
    </row>
    <row r="545" spans="1:14" x14ac:dyDescent="0.3">
      <c r="A545" t="s">
        <v>924</v>
      </c>
      <c r="B545" t="s">
        <v>36</v>
      </c>
      <c r="C545" t="s">
        <v>37</v>
      </c>
      <c r="D545" t="s">
        <v>14</v>
      </c>
      <c r="E545" t="s">
        <v>25</v>
      </c>
      <c r="F545" t="s">
        <v>22</v>
      </c>
      <c r="G545" s="14">
        <v>50.45</v>
      </c>
      <c r="H545">
        <v>6</v>
      </c>
      <c r="I545" s="14">
        <f t="shared" si="8"/>
        <v>302.70000000000005</v>
      </c>
      <c r="J545" s="1">
        <v>44043</v>
      </c>
      <c r="K545" s="2">
        <v>0.63611111111111118</v>
      </c>
      <c r="L545" t="s">
        <v>27</v>
      </c>
      <c r="M545" t="str">
        <f>IF(E545="Female",IF(F545="Health and beauty","Yes","No"),IF(E545="Male","No"))</f>
        <v>No</v>
      </c>
      <c r="N545" t="str">
        <f>IF(H545=1,"Product Specific",IF(H545&gt;5,"Impulsive","List"))</f>
        <v>Impulsive</v>
      </c>
    </row>
    <row r="546" spans="1:14" x14ac:dyDescent="0.3">
      <c r="A546" t="s">
        <v>692</v>
      </c>
      <c r="B546" t="s">
        <v>36</v>
      </c>
      <c r="C546" t="s">
        <v>37</v>
      </c>
      <c r="D546" t="s">
        <v>14</v>
      </c>
      <c r="E546" t="s">
        <v>15</v>
      </c>
      <c r="F546" t="s">
        <v>40</v>
      </c>
      <c r="G546" s="14">
        <v>58.75</v>
      </c>
      <c r="H546">
        <v>6</v>
      </c>
      <c r="I546" s="14">
        <f t="shared" si="8"/>
        <v>352.5</v>
      </c>
      <c r="J546" s="1">
        <v>44044</v>
      </c>
      <c r="K546" s="2">
        <v>0.7597222222222223</v>
      </c>
      <c r="L546" t="s">
        <v>27</v>
      </c>
      <c r="M546" t="str">
        <f>IF(E546="Female",IF(F546="Health and beauty","Yes","No"),IF(E546="Male","No"))</f>
        <v>No</v>
      </c>
      <c r="N546" t="str">
        <f>IF(H546=1,"Product Specific",IF(H546&gt;5,"Impulsive","List"))</f>
        <v>Impulsive</v>
      </c>
    </row>
    <row r="547" spans="1:14" x14ac:dyDescent="0.3">
      <c r="A547" t="s">
        <v>523</v>
      </c>
      <c r="B547" t="s">
        <v>19</v>
      </c>
      <c r="C547" t="s">
        <v>20</v>
      </c>
      <c r="D547" t="s">
        <v>14</v>
      </c>
      <c r="E547" t="s">
        <v>15</v>
      </c>
      <c r="F547" t="s">
        <v>26</v>
      </c>
      <c r="G547" s="14">
        <v>12.12</v>
      </c>
      <c r="H547">
        <v>10</v>
      </c>
      <c r="I547" s="14">
        <f t="shared" si="8"/>
        <v>121.19999999999999</v>
      </c>
      <c r="J547" s="1">
        <v>44045</v>
      </c>
      <c r="K547" s="2">
        <v>0.57222222222222219</v>
      </c>
      <c r="L547" t="s">
        <v>27</v>
      </c>
      <c r="M547" t="str">
        <f>IF(E547="Female",IF(F547="Health and beauty","Yes","No"),IF(E547="Male","No"))</f>
        <v>No</v>
      </c>
      <c r="N547" t="str">
        <f>IF(H547=1,"Product Specific",IF(H547&gt;5,"Impulsive","List"))</f>
        <v>Impulsive</v>
      </c>
    </row>
    <row r="548" spans="1:14" x14ac:dyDescent="0.3">
      <c r="A548" t="s">
        <v>628</v>
      </c>
      <c r="B548" t="s">
        <v>19</v>
      </c>
      <c r="C548" t="s">
        <v>20</v>
      </c>
      <c r="D548" t="s">
        <v>21</v>
      </c>
      <c r="E548" t="s">
        <v>15</v>
      </c>
      <c r="F548" t="s">
        <v>40</v>
      </c>
      <c r="G548" s="14">
        <v>36.85</v>
      </c>
      <c r="H548">
        <v>5</v>
      </c>
      <c r="I548" s="14">
        <f t="shared" si="8"/>
        <v>184.25</v>
      </c>
      <c r="J548" s="1">
        <v>44045</v>
      </c>
      <c r="K548" s="2">
        <v>0.78680555555555554</v>
      </c>
      <c r="L548" t="s">
        <v>23</v>
      </c>
      <c r="M548" t="str">
        <f>IF(E548="Female",IF(F548="Health and beauty","Yes","No"),IF(E548="Male","No"))</f>
        <v>No</v>
      </c>
      <c r="N548" t="str">
        <f>IF(H548=1,"Product Specific",IF(H548&gt;5,"Impulsive","List"))</f>
        <v>List</v>
      </c>
    </row>
    <row r="549" spans="1:14" x14ac:dyDescent="0.3">
      <c r="A549" t="s">
        <v>878</v>
      </c>
      <c r="B549" t="s">
        <v>19</v>
      </c>
      <c r="C549" t="s">
        <v>20</v>
      </c>
      <c r="D549" t="s">
        <v>14</v>
      </c>
      <c r="E549" t="s">
        <v>15</v>
      </c>
      <c r="F549" t="s">
        <v>38</v>
      </c>
      <c r="G549" s="14">
        <v>72.88</v>
      </c>
      <c r="H549">
        <v>9</v>
      </c>
      <c r="I549" s="14">
        <f t="shared" si="8"/>
        <v>655.92</v>
      </c>
      <c r="J549" s="1">
        <v>44045</v>
      </c>
      <c r="K549" s="2">
        <v>0.81805555555555554</v>
      </c>
      <c r="L549" t="s">
        <v>23</v>
      </c>
      <c r="M549" t="str">
        <f>IF(E549="Female",IF(F549="Health and beauty","Yes","No"),IF(E549="Male","No"))</f>
        <v>No</v>
      </c>
      <c r="N549" t="str">
        <f>IF(H549=1,"Product Specific",IF(H549&gt;5,"Impulsive","List"))</f>
        <v>Impulsive</v>
      </c>
    </row>
    <row r="550" spans="1:14" x14ac:dyDescent="0.3">
      <c r="A550" t="s">
        <v>938</v>
      </c>
      <c r="B550" t="s">
        <v>12</v>
      </c>
      <c r="C550" t="s">
        <v>13</v>
      </c>
      <c r="D550" t="s">
        <v>14</v>
      </c>
      <c r="E550" t="s">
        <v>15</v>
      </c>
      <c r="F550" t="s">
        <v>38</v>
      </c>
      <c r="G550" s="14">
        <v>79.540000000000006</v>
      </c>
      <c r="H550">
        <v>2</v>
      </c>
      <c r="I550" s="14">
        <f t="shared" si="8"/>
        <v>159.08000000000001</v>
      </c>
      <c r="J550" s="1">
        <v>44045</v>
      </c>
      <c r="K550" s="2">
        <v>0.6875</v>
      </c>
      <c r="L550" t="s">
        <v>17</v>
      </c>
      <c r="M550" t="str">
        <f>IF(E550="Female",IF(F550="Health and beauty","Yes","No"),IF(E550="Male","No"))</f>
        <v>No</v>
      </c>
      <c r="N550" t="str">
        <f>IF(H550=1,"Product Specific",IF(H550&gt;5,"Impulsive","List"))</f>
        <v>List</v>
      </c>
    </row>
    <row r="551" spans="1:14" x14ac:dyDescent="0.3">
      <c r="A551" t="s">
        <v>396</v>
      </c>
      <c r="B551" t="s">
        <v>19</v>
      </c>
      <c r="C551" t="s">
        <v>20</v>
      </c>
      <c r="D551" t="s">
        <v>21</v>
      </c>
      <c r="E551" t="s">
        <v>15</v>
      </c>
      <c r="F551" t="s">
        <v>22</v>
      </c>
      <c r="G551" s="14">
        <v>51.32</v>
      </c>
      <c r="H551">
        <v>9</v>
      </c>
      <c r="I551" s="14">
        <f t="shared" si="8"/>
        <v>461.88</v>
      </c>
      <c r="J551" s="1">
        <v>44046</v>
      </c>
      <c r="K551" s="2">
        <v>0.81458333333333333</v>
      </c>
      <c r="L551" t="s">
        <v>23</v>
      </c>
      <c r="M551" t="str">
        <f>IF(E551="Female",IF(F551="Health and beauty","Yes","No"),IF(E551="Male","No"))</f>
        <v>No</v>
      </c>
      <c r="N551" t="str">
        <f>IF(H551=1,"Product Specific",IF(H551&gt;5,"Impulsive","List"))</f>
        <v>Impulsive</v>
      </c>
    </row>
    <row r="552" spans="1:14" x14ac:dyDescent="0.3">
      <c r="A552" t="s">
        <v>484</v>
      </c>
      <c r="B552" t="s">
        <v>12</v>
      </c>
      <c r="C552" t="s">
        <v>13</v>
      </c>
      <c r="D552" t="s">
        <v>14</v>
      </c>
      <c r="E552" t="s">
        <v>25</v>
      </c>
      <c r="F552" t="s">
        <v>22</v>
      </c>
      <c r="G552" s="14">
        <v>20.77</v>
      </c>
      <c r="H552">
        <v>4</v>
      </c>
      <c r="I552" s="14">
        <f t="shared" si="8"/>
        <v>83.08</v>
      </c>
      <c r="J552" s="1">
        <v>44046</v>
      </c>
      <c r="K552" s="2">
        <v>0.57430555555555551</v>
      </c>
      <c r="L552" t="s">
        <v>23</v>
      </c>
      <c r="M552" t="str">
        <f>IF(E552="Female",IF(F552="Health and beauty","Yes","No"),IF(E552="Male","No"))</f>
        <v>No</v>
      </c>
      <c r="N552" t="str">
        <f>IF(H552=1,"Product Specific",IF(H552&gt;5,"Impulsive","List"))</f>
        <v>List</v>
      </c>
    </row>
    <row r="553" spans="1:14" x14ac:dyDescent="0.3">
      <c r="A553" t="s">
        <v>574</v>
      </c>
      <c r="B553" t="s">
        <v>36</v>
      </c>
      <c r="C553" t="s">
        <v>37</v>
      </c>
      <c r="D553" t="s">
        <v>21</v>
      </c>
      <c r="E553" t="s">
        <v>15</v>
      </c>
      <c r="F553" t="s">
        <v>38</v>
      </c>
      <c r="G553" s="14">
        <v>71.2</v>
      </c>
      <c r="H553">
        <v>1</v>
      </c>
      <c r="I553" s="14">
        <f t="shared" si="8"/>
        <v>71.2</v>
      </c>
      <c r="J553" s="1">
        <v>44046</v>
      </c>
      <c r="K553" s="2">
        <v>0.86111111111111116</v>
      </c>
      <c r="L553" t="s">
        <v>27</v>
      </c>
      <c r="M553" t="str">
        <f>IF(E553="Female",IF(F553="Health and beauty","Yes","No"),IF(E553="Male","No"))</f>
        <v>No</v>
      </c>
      <c r="N553" t="str">
        <f>IF(H553=1,"Product Specific",IF(H553&gt;5,"Impulsive","List"))</f>
        <v>Product Specific</v>
      </c>
    </row>
    <row r="554" spans="1:14" x14ac:dyDescent="0.3">
      <c r="A554" t="s">
        <v>143</v>
      </c>
      <c r="B554" t="s">
        <v>12</v>
      </c>
      <c r="C554" t="s">
        <v>13</v>
      </c>
      <c r="D554" t="s">
        <v>14</v>
      </c>
      <c r="E554" t="s">
        <v>25</v>
      </c>
      <c r="F554" t="s">
        <v>26</v>
      </c>
      <c r="G554" s="14">
        <v>58.07</v>
      </c>
      <c r="H554">
        <v>9</v>
      </c>
      <c r="I554" s="14">
        <f t="shared" si="8"/>
        <v>522.63</v>
      </c>
      <c r="J554" s="1">
        <v>44047</v>
      </c>
      <c r="K554" s="2">
        <v>0.83819444444444446</v>
      </c>
      <c r="L554" t="s">
        <v>17</v>
      </c>
      <c r="M554" t="str">
        <f>IF(E554="Female",IF(F554="Health and beauty","Yes","No"),IF(E554="Male","No"))</f>
        <v>No</v>
      </c>
      <c r="N554" t="str">
        <f>IF(H554=1,"Product Specific",IF(H554&gt;5,"Impulsive","List"))</f>
        <v>Impulsive</v>
      </c>
    </row>
    <row r="555" spans="1:14" x14ac:dyDescent="0.3">
      <c r="A555" t="s">
        <v>749</v>
      </c>
      <c r="B555" t="s">
        <v>36</v>
      </c>
      <c r="C555" t="s">
        <v>37</v>
      </c>
      <c r="D555" t="s">
        <v>14</v>
      </c>
      <c r="E555" t="s">
        <v>15</v>
      </c>
      <c r="F555" t="s">
        <v>40</v>
      </c>
      <c r="G555" s="14">
        <v>17.48</v>
      </c>
      <c r="H555">
        <v>6</v>
      </c>
      <c r="I555" s="14">
        <f t="shared" si="8"/>
        <v>104.88</v>
      </c>
      <c r="J555" s="1">
        <v>44047</v>
      </c>
      <c r="K555" s="2">
        <v>0.62777777777777777</v>
      </c>
      <c r="L555" t="s">
        <v>27</v>
      </c>
      <c r="M555" t="str">
        <f>IF(E555="Female",IF(F555="Health and beauty","Yes","No"),IF(E555="Male","No"))</f>
        <v>No</v>
      </c>
      <c r="N555" t="str">
        <f>IF(H555=1,"Product Specific",IF(H555&gt;5,"Impulsive","List"))</f>
        <v>Impulsive</v>
      </c>
    </row>
    <row r="556" spans="1:14" x14ac:dyDescent="0.3">
      <c r="A556" t="s">
        <v>312</v>
      </c>
      <c r="B556" t="s">
        <v>12</v>
      </c>
      <c r="C556" t="s">
        <v>13</v>
      </c>
      <c r="D556" t="s">
        <v>21</v>
      </c>
      <c r="E556" t="s">
        <v>15</v>
      </c>
      <c r="F556" t="s">
        <v>30</v>
      </c>
      <c r="G556" s="14">
        <v>15.34</v>
      </c>
      <c r="H556">
        <v>1</v>
      </c>
      <c r="I556" s="14">
        <f t="shared" si="8"/>
        <v>15.34</v>
      </c>
      <c r="J556" s="1">
        <v>44049</v>
      </c>
      <c r="K556" s="2">
        <v>0.46458333333333335</v>
      </c>
      <c r="L556" t="s">
        <v>23</v>
      </c>
      <c r="M556" t="str">
        <f>IF(E556="Female",IF(F556="Health and beauty","Yes","No"),IF(E556="Male","No"))</f>
        <v>No</v>
      </c>
      <c r="N556" t="str">
        <f>IF(H556=1,"Product Specific",IF(H556&gt;5,"Impulsive","List"))</f>
        <v>Product Specific</v>
      </c>
    </row>
    <row r="557" spans="1:14" x14ac:dyDescent="0.3">
      <c r="A557" t="s">
        <v>373</v>
      </c>
      <c r="B557" t="s">
        <v>19</v>
      </c>
      <c r="C557" t="s">
        <v>20</v>
      </c>
      <c r="D557" t="s">
        <v>21</v>
      </c>
      <c r="E557" t="s">
        <v>15</v>
      </c>
      <c r="F557" t="s">
        <v>38</v>
      </c>
      <c r="G557" s="14">
        <v>97.03</v>
      </c>
      <c r="H557">
        <v>5</v>
      </c>
      <c r="I557" s="14">
        <f t="shared" si="8"/>
        <v>485.15</v>
      </c>
      <c r="J557" s="1">
        <v>44049</v>
      </c>
      <c r="K557" s="2">
        <v>0.68333333333333324</v>
      </c>
      <c r="L557" t="s">
        <v>17</v>
      </c>
      <c r="M557" t="str">
        <f>IF(E557="Female",IF(F557="Health and beauty","Yes","No"),IF(E557="Male","No"))</f>
        <v>No</v>
      </c>
      <c r="N557" t="str">
        <f>IF(H557=1,"Product Specific",IF(H557&gt;5,"Impulsive","List"))</f>
        <v>List</v>
      </c>
    </row>
    <row r="558" spans="1:14" x14ac:dyDescent="0.3">
      <c r="A558" t="s">
        <v>451</v>
      </c>
      <c r="B558" t="s">
        <v>19</v>
      </c>
      <c r="C558" t="s">
        <v>20</v>
      </c>
      <c r="D558" t="s">
        <v>21</v>
      </c>
      <c r="E558" t="s">
        <v>15</v>
      </c>
      <c r="F558" t="s">
        <v>22</v>
      </c>
      <c r="G558" s="14">
        <v>84.05</v>
      </c>
      <c r="H558">
        <v>3</v>
      </c>
      <c r="I558" s="14">
        <f t="shared" si="8"/>
        <v>252.14999999999998</v>
      </c>
      <c r="J558" s="1">
        <v>44049</v>
      </c>
      <c r="K558" s="2">
        <v>0.56180555555555556</v>
      </c>
      <c r="L558" t="s">
        <v>23</v>
      </c>
      <c r="M558" t="str">
        <f>IF(E558="Female",IF(F558="Health and beauty","Yes","No"),IF(E558="Male","No"))</f>
        <v>No</v>
      </c>
      <c r="N558" t="str">
        <f>IF(H558=1,"Product Specific",IF(H558&gt;5,"Impulsive","List"))</f>
        <v>List</v>
      </c>
    </row>
    <row r="559" spans="1:14" x14ac:dyDescent="0.3">
      <c r="A559" t="s">
        <v>757</v>
      </c>
      <c r="B559" t="s">
        <v>36</v>
      </c>
      <c r="C559" t="s">
        <v>37</v>
      </c>
      <c r="D559" t="s">
        <v>21</v>
      </c>
      <c r="E559" t="s">
        <v>25</v>
      </c>
      <c r="F559" t="s">
        <v>30</v>
      </c>
      <c r="G559" s="14">
        <v>69.739999999999995</v>
      </c>
      <c r="H559">
        <v>10</v>
      </c>
      <c r="I559" s="14">
        <f t="shared" si="8"/>
        <v>697.4</v>
      </c>
      <c r="J559" s="1">
        <v>44049</v>
      </c>
      <c r="K559" s="2">
        <v>0.74236111111111114</v>
      </c>
      <c r="L559" t="s">
        <v>27</v>
      </c>
      <c r="M559" t="str">
        <f>IF(E559="Female",IF(F559="Health and beauty","Yes","No"),IF(E559="Male","No"))</f>
        <v>No</v>
      </c>
      <c r="N559" t="str">
        <f>IF(H559=1,"Product Specific",IF(H559&gt;5,"Impulsive","List"))</f>
        <v>Impulsive</v>
      </c>
    </row>
    <row r="560" spans="1:14" x14ac:dyDescent="0.3">
      <c r="A560" t="s">
        <v>781</v>
      </c>
      <c r="B560" t="s">
        <v>12</v>
      </c>
      <c r="C560" t="s">
        <v>13</v>
      </c>
      <c r="D560" t="s">
        <v>21</v>
      </c>
      <c r="E560" t="s">
        <v>15</v>
      </c>
      <c r="F560" t="s">
        <v>38</v>
      </c>
      <c r="G560" s="14">
        <v>27.28</v>
      </c>
      <c r="H560">
        <v>5</v>
      </c>
      <c r="I560" s="14">
        <f t="shared" si="8"/>
        <v>136.4</v>
      </c>
      <c r="J560" s="1">
        <v>44049</v>
      </c>
      <c r="K560" s="2">
        <v>0.4381944444444445</v>
      </c>
      <c r="L560" t="s">
        <v>27</v>
      </c>
      <c r="M560" t="str">
        <f>IF(E560="Female",IF(F560="Health and beauty","Yes","No"),IF(E560="Male","No"))</f>
        <v>No</v>
      </c>
      <c r="N560" t="str">
        <f>IF(H560=1,"Product Specific",IF(H560&gt;5,"Impulsive","List"))</f>
        <v>List</v>
      </c>
    </row>
    <row r="561" spans="1:14" x14ac:dyDescent="0.3">
      <c r="A561" t="s">
        <v>18</v>
      </c>
      <c r="B561" t="s">
        <v>19</v>
      </c>
      <c r="C561" t="s">
        <v>20</v>
      </c>
      <c r="D561" t="s">
        <v>21</v>
      </c>
      <c r="E561" t="s">
        <v>15</v>
      </c>
      <c r="F561" t="s">
        <v>22</v>
      </c>
      <c r="G561" s="14">
        <v>15.28</v>
      </c>
      <c r="H561">
        <v>5</v>
      </c>
      <c r="I561" s="14">
        <f t="shared" si="8"/>
        <v>76.399999999999991</v>
      </c>
      <c r="J561" s="1">
        <v>44050</v>
      </c>
      <c r="K561" s="2">
        <v>0.4368055555555555</v>
      </c>
      <c r="L561" t="s">
        <v>23</v>
      </c>
      <c r="M561" t="str">
        <f>IF(E561="Female",IF(F561="Health and beauty","Yes","No"),IF(E561="Male","No"))</f>
        <v>No</v>
      </c>
      <c r="N561" t="str">
        <f>IF(H561=1,"Product Specific",IF(H561&gt;5,"Impulsive","List"))</f>
        <v>List</v>
      </c>
    </row>
    <row r="562" spans="1:14" x14ac:dyDescent="0.3">
      <c r="A562" t="s">
        <v>119</v>
      </c>
      <c r="B562" t="s">
        <v>36</v>
      </c>
      <c r="C562" t="s">
        <v>37</v>
      </c>
      <c r="D562" t="s">
        <v>21</v>
      </c>
      <c r="E562" t="s">
        <v>15</v>
      </c>
      <c r="F562" t="s">
        <v>16</v>
      </c>
      <c r="G562" s="14">
        <v>76.989999999999995</v>
      </c>
      <c r="H562">
        <v>6</v>
      </c>
      <c r="I562" s="14">
        <f t="shared" si="8"/>
        <v>461.93999999999994</v>
      </c>
      <c r="J562" s="1">
        <v>44050</v>
      </c>
      <c r="K562" s="2">
        <v>0.74652777777777779</v>
      </c>
      <c r="L562" t="s">
        <v>23</v>
      </c>
      <c r="M562" t="str">
        <f>IF(E562="Female",IF(F562="Health and beauty","Yes","No"),IF(E562="Male","No"))</f>
        <v>Yes</v>
      </c>
      <c r="N562" t="str">
        <f>IF(H562=1,"Product Specific",IF(H562&gt;5,"Impulsive","List"))</f>
        <v>Impulsive</v>
      </c>
    </row>
    <row r="563" spans="1:14" x14ac:dyDescent="0.3">
      <c r="A563" t="s">
        <v>266</v>
      </c>
      <c r="B563" t="s">
        <v>19</v>
      </c>
      <c r="C563" t="s">
        <v>20</v>
      </c>
      <c r="D563" t="s">
        <v>21</v>
      </c>
      <c r="E563" t="s">
        <v>25</v>
      </c>
      <c r="F563" t="s">
        <v>16</v>
      </c>
      <c r="G563" s="14">
        <v>17.41</v>
      </c>
      <c r="H563">
        <v>5</v>
      </c>
      <c r="I563" s="14">
        <f t="shared" si="8"/>
        <v>87.05</v>
      </c>
      <c r="J563" s="1">
        <v>44050</v>
      </c>
      <c r="K563" s="2">
        <v>0.63611111111111118</v>
      </c>
      <c r="L563" t="s">
        <v>27</v>
      </c>
      <c r="M563" t="str">
        <f>IF(E563="Female",IF(F563="Health and beauty","Yes","No"),IF(E563="Male","No"))</f>
        <v>No</v>
      </c>
      <c r="N563" t="str">
        <f>IF(H563=1,"Product Specific",IF(H563&gt;5,"Impulsive","List"))</f>
        <v>List</v>
      </c>
    </row>
    <row r="564" spans="1:14" x14ac:dyDescent="0.3">
      <c r="A564" t="s">
        <v>483</v>
      </c>
      <c r="B564" t="s">
        <v>12</v>
      </c>
      <c r="C564" t="s">
        <v>13</v>
      </c>
      <c r="D564" t="s">
        <v>21</v>
      </c>
      <c r="E564" t="s">
        <v>25</v>
      </c>
      <c r="F564" t="s">
        <v>16</v>
      </c>
      <c r="G564" s="14">
        <v>25</v>
      </c>
      <c r="H564">
        <v>1</v>
      </c>
      <c r="I564" s="14">
        <f t="shared" si="8"/>
        <v>25</v>
      </c>
      <c r="J564" s="1">
        <v>44050</v>
      </c>
      <c r="K564" s="2">
        <v>0.63124999999999998</v>
      </c>
      <c r="L564" t="s">
        <v>17</v>
      </c>
      <c r="M564" t="str">
        <f>IF(E564="Female",IF(F564="Health and beauty","Yes","No"),IF(E564="Male","No"))</f>
        <v>No</v>
      </c>
      <c r="N564" t="str">
        <f>IF(H564=1,"Product Specific",IF(H564&gt;5,"Impulsive","List"))</f>
        <v>Product Specific</v>
      </c>
    </row>
    <row r="565" spans="1:14" x14ac:dyDescent="0.3">
      <c r="A565" t="s">
        <v>514</v>
      </c>
      <c r="B565" t="s">
        <v>19</v>
      </c>
      <c r="C565" t="s">
        <v>20</v>
      </c>
      <c r="D565" t="s">
        <v>14</v>
      </c>
      <c r="E565" t="s">
        <v>15</v>
      </c>
      <c r="F565" t="s">
        <v>30</v>
      </c>
      <c r="G565" s="14">
        <v>36.979999999999997</v>
      </c>
      <c r="H565">
        <v>10</v>
      </c>
      <c r="I565" s="14">
        <f t="shared" si="8"/>
        <v>369.79999999999995</v>
      </c>
      <c r="J565" s="1">
        <v>44050</v>
      </c>
      <c r="K565" s="2">
        <v>0.82500000000000007</v>
      </c>
      <c r="L565" t="s">
        <v>27</v>
      </c>
      <c r="M565" t="str">
        <f>IF(E565="Female",IF(F565="Health and beauty","Yes","No"),IF(E565="Male","No"))</f>
        <v>No</v>
      </c>
      <c r="N565" t="str">
        <f>IF(H565=1,"Product Specific",IF(H565&gt;5,"Impulsive","List"))</f>
        <v>Impulsive</v>
      </c>
    </row>
    <row r="566" spans="1:14" x14ac:dyDescent="0.3">
      <c r="A566" t="s">
        <v>655</v>
      </c>
      <c r="B566" t="s">
        <v>36</v>
      </c>
      <c r="C566" t="s">
        <v>37</v>
      </c>
      <c r="D566" t="s">
        <v>14</v>
      </c>
      <c r="E566" t="s">
        <v>15</v>
      </c>
      <c r="F566" t="s">
        <v>38</v>
      </c>
      <c r="G566" s="14">
        <v>78.88</v>
      </c>
      <c r="H566">
        <v>2</v>
      </c>
      <c r="I566" s="14">
        <f t="shared" si="8"/>
        <v>157.76</v>
      </c>
      <c r="J566" s="1">
        <v>44050</v>
      </c>
      <c r="K566" s="2">
        <v>0.6694444444444444</v>
      </c>
      <c r="L566" t="s">
        <v>23</v>
      </c>
      <c r="M566" t="str">
        <f>IF(E566="Female",IF(F566="Health and beauty","Yes","No"),IF(E566="Male","No"))</f>
        <v>No</v>
      </c>
      <c r="N566" t="str">
        <f>IF(H566=1,"Product Specific",IF(H566&gt;5,"Impulsive","List"))</f>
        <v>List</v>
      </c>
    </row>
    <row r="567" spans="1:14" x14ac:dyDescent="0.3">
      <c r="A567" t="s">
        <v>885</v>
      </c>
      <c r="B567" t="s">
        <v>36</v>
      </c>
      <c r="C567" t="s">
        <v>37</v>
      </c>
      <c r="D567" t="s">
        <v>21</v>
      </c>
      <c r="E567" t="s">
        <v>15</v>
      </c>
      <c r="F567" t="s">
        <v>40</v>
      </c>
      <c r="G567" s="14">
        <v>36.51</v>
      </c>
      <c r="H567">
        <v>9</v>
      </c>
      <c r="I567" s="14">
        <f t="shared" si="8"/>
        <v>328.59</v>
      </c>
      <c r="J567" s="1">
        <v>44050</v>
      </c>
      <c r="K567" s="2">
        <v>0.45277777777777778</v>
      </c>
      <c r="L567" t="s">
        <v>23</v>
      </c>
      <c r="M567" t="str">
        <f>IF(E567="Female",IF(F567="Health and beauty","Yes","No"),IF(E567="Male","No"))</f>
        <v>No</v>
      </c>
      <c r="N567" t="str">
        <f>IF(H567=1,"Product Specific",IF(H567&gt;5,"Impulsive","List"))</f>
        <v>Impulsive</v>
      </c>
    </row>
    <row r="568" spans="1:14" x14ac:dyDescent="0.3">
      <c r="A568" t="s">
        <v>886</v>
      </c>
      <c r="B568" t="s">
        <v>36</v>
      </c>
      <c r="C568" t="s">
        <v>37</v>
      </c>
      <c r="D568" t="s">
        <v>21</v>
      </c>
      <c r="E568" t="s">
        <v>25</v>
      </c>
      <c r="F568" t="s">
        <v>38</v>
      </c>
      <c r="G568" s="14">
        <v>21.12</v>
      </c>
      <c r="H568">
        <v>8</v>
      </c>
      <c r="I568" s="14">
        <f t="shared" si="8"/>
        <v>168.96</v>
      </c>
      <c r="J568" s="1">
        <v>44050</v>
      </c>
      <c r="K568" s="2">
        <v>0.81319444444444444</v>
      </c>
      <c r="L568" t="s">
        <v>23</v>
      </c>
      <c r="M568" t="str">
        <f>IF(E568="Female",IF(F568="Health and beauty","Yes","No"),IF(E568="Male","No"))</f>
        <v>No</v>
      </c>
      <c r="N568" t="str">
        <f>IF(H568=1,"Product Specific",IF(H568&gt;5,"Impulsive","List"))</f>
        <v>Impulsive</v>
      </c>
    </row>
    <row r="569" spans="1:14" x14ac:dyDescent="0.3">
      <c r="A569" t="s">
        <v>129</v>
      </c>
      <c r="B569" t="s">
        <v>36</v>
      </c>
      <c r="C569" t="s">
        <v>37</v>
      </c>
      <c r="D569" t="s">
        <v>21</v>
      </c>
      <c r="E569" t="s">
        <v>25</v>
      </c>
      <c r="F569" t="s">
        <v>26</v>
      </c>
      <c r="G569" s="14">
        <v>82.7</v>
      </c>
      <c r="H569">
        <v>6</v>
      </c>
      <c r="I569" s="14">
        <f t="shared" si="8"/>
        <v>496.20000000000005</v>
      </c>
      <c r="J569" s="1">
        <v>44051</v>
      </c>
      <c r="K569" s="2">
        <v>0.7597222222222223</v>
      </c>
      <c r="L569" t="s">
        <v>23</v>
      </c>
      <c r="M569" t="str">
        <f>IF(E569="Female",IF(F569="Health and beauty","Yes","No"),IF(E569="Male","No"))</f>
        <v>No</v>
      </c>
      <c r="N569" t="str">
        <f>IF(H569=1,"Product Specific",IF(H569&gt;5,"Impulsive","List"))</f>
        <v>Impulsive</v>
      </c>
    </row>
    <row r="570" spans="1:14" x14ac:dyDescent="0.3">
      <c r="A570" t="s">
        <v>795</v>
      </c>
      <c r="B570" t="s">
        <v>36</v>
      </c>
      <c r="C570" t="s">
        <v>37</v>
      </c>
      <c r="D570" t="s">
        <v>21</v>
      </c>
      <c r="E570" t="s">
        <v>15</v>
      </c>
      <c r="F570" t="s">
        <v>26</v>
      </c>
      <c r="G570" s="14">
        <v>95.46</v>
      </c>
      <c r="H570">
        <v>8</v>
      </c>
      <c r="I570" s="14">
        <f t="shared" si="8"/>
        <v>763.68</v>
      </c>
      <c r="J570" s="1">
        <v>44051</v>
      </c>
      <c r="K570" s="2">
        <v>0.81944444444444453</v>
      </c>
      <c r="L570" t="s">
        <v>17</v>
      </c>
      <c r="M570" t="str">
        <f>IF(E570="Female",IF(F570="Health and beauty","Yes","No"),IF(E570="Male","No"))</f>
        <v>No</v>
      </c>
      <c r="N570" t="str">
        <f>IF(H570=1,"Product Specific",IF(H570&gt;5,"Impulsive","List"))</f>
        <v>Impulsive</v>
      </c>
    </row>
    <row r="571" spans="1:14" x14ac:dyDescent="0.3">
      <c r="A571" t="s">
        <v>827</v>
      </c>
      <c r="B571" t="s">
        <v>12</v>
      </c>
      <c r="C571" t="s">
        <v>13</v>
      </c>
      <c r="D571" t="s">
        <v>14</v>
      </c>
      <c r="E571" t="s">
        <v>15</v>
      </c>
      <c r="F571" t="s">
        <v>30</v>
      </c>
      <c r="G571" s="14">
        <v>24.49</v>
      </c>
      <c r="H571">
        <v>10</v>
      </c>
      <c r="I571" s="14">
        <f t="shared" si="8"/>
        <v>244.89999999999998</v>
      </c>
      <c r="J571" s="1">
        <v>44051</v>
      </c>
      <c r="K571" s="2">
        <v>0.63541666666666663</v>
      </c>
      <c r="L571" t="s">
        <v>23</v>
      </c>
      <c r="M571" t="str">
        <f>IF(E571="Female",IF(F571="Health and beauty","Yes","No"),IF(E571="Male","No"))</f>
        <v>No</v>
      </c>
      <c r="N571" t="str">
        <f>IF(H571=1,"Product Specific",IF(H571&gt;5,"Impulsive","List"))</f>
        <v>Impulsive</v>
      </c>
    </row>
    <row r="572" spans="1:14" x14ac:dyDescent="0.3">
      <c r="A572" t="s">
        <v>110</v>
      </c>
      <c r="B572" t="s">
        <v>19</v>
      </c>
      <c r="C572" t="s">
        <v>20</v>
      </c>
      <c r="D572" t="s">
        <v>21</v>
      </c>
      <c r="E572" t="s">
        <v>15</v>
      </c>
      <c r="F572" t="s">
        <v>16</v>
      </c>
      <c r="G572" s="14">
        <v>99.19</v>
      </c>
      <c r="H572">
        <v>6</v>
      </c>
      <c r="I572" s="14">
        <f t="shared" si="8"/>
        <v>595.14</v>
      </c>
      <c r="J572" s="1">
        <v>44052</v>
      </c>
      <c r="K572" s="2">
        <v>0.61249999999999993</v>
      </c>
      <c r="L572" t="s">
        <v>27</v>
      </c>
      <c r="M572" t="str">
        <f>IF(E572="Female",IF(F572="Health and beauty","Yes","No"),IF(E572="Male","No"))</f>
        <v>Yes</v>
      </c>
      <c r="N572" t="str">
        <f>IF(H572=1,"Product Specific",IF(H572&gt;5,"Impulsive","List"))</f>
        <v>Impulsive</v>
      </c>
    </row>
    <row r="573" spans="1:14" x14ac:dyDescent="0.3">
      <c r="A573" t="s">
        <v>242</v>
      </c>
      <c r="B573" t="s">
        <v>36</v>
      </c>
      <c r="C573" t="s">
        <v>37</v>
      </c>
      <c r="D573" t="s">
        <v>21</v>
      </c>
      <c r="E573" t="s">
        <v>25</v>
      </c>
      <c r="F573" t="s">
        <v>26</v>
      </c>
      <c r="G573" s="14">
        <v>92.36</v>
      </c>
      <c r="H573">
        <v>5</v>
      </c>
      <c r="I573" s="14">
        <f t="shared" si="8"/>
        <v>461.8</v>
      </c>
      <c r="J573" s="1">
        <v>44052</v>
      </c>
      <c r="K573" s="2">
        <v>0.80347222222222225</v>
      </c>
      <c r="L573" t="s">
        <v>17</v>
      </c>
      <c r="M573" t="str">
        <f>IF(E573="Female",IF(F573="Health and beauty","Yes","No"),IF(E573="Male","No"))</f>
        <v>No</v>
      </c>
      <c r="N573" t="str">
        <f>IF(H573=1,"Product Specific",IF(H573&gt;5,"Impulsive","List"))</f>
        <v>List</v>
      </c>
    </row>
    <row r="574" spans="1:14" x14ac:dyDescent="0.3">
      <c r="A574" t="s">
        <v>293</v>
      </c>
      <c r="B574" t="s">
        <v>12</v>
      </c>
      <c r="C574" t="s">
        <v>13</v>
      </c>
      <c r="D574" t="s">
        <v>14</v>
      </c>
      <c r="E574" t="s">
        <v>15</v>
      </c>
      <c r="F574" t="s">
        <v>30</v>
      </c>
      <c r="G574" s="14">
        <v>22.24</v>
      </c>
      <c r="H574">
        <v>10</v>
      </c>
      <c r="I574" s="14">
        <f t="shared" si="8"/>
        <v>222.39999999999998</v>
      </c>
      <c r="J574" s="1">
        <v>44052</v>
      </c>
      <c r="K574" s="2">
        <v>0.45833333333333331</v>
      </c>
      <c r="L574" t="s">
        <v>23</v>
      </c>
      <c r="M574" t="str">
        <f>IF(E574="Female",IF(F574="Health and beauty","Yes","No"),IF(E574="Male","No"))</f>
        <v>No</v>
      </c>
      <c r="N574" t="str">
        <f>IF(H574=1,"Product Specific",IF(H574&gt;5,"Impulsive","List"))</f>
        <v>Impulsive</v>
      </c>
    </row>
    <row r="575" spans="1:14" x14ac:dyDescent="0.3">
      <c r="A575" t="s">
        <v>442</v>
      </c>
      <c r="B575" t="s">
        <v>12</v>
      </c>
      <c r="C575" t="s">
        <v>13</v>
      </c>
      <c r="D575" t="s">
        <v>14</v>
      </c>
      <c r="E575" t="s">
        <v>25</v>
      </c>
      <c r="F575" t="s">
        <v>16</v>
      </c>
      <c r="G575" s="14">
        <v>20.97</v>
      </c>
      <c r="H575">
        <v>5</v>
      </c>
      <c r="I575" s="14">
        <f t="shared" si="8"/>
        <v>104.85</v>
      </c>
      <c r="J575" s="1">
        <v>44052</v>
      </c>
      <c r="K575" s="2">
        <v>0.55625000000000002</v>
      </c>
      <c r="L575" t="s">
        <v>23</v>
      </c>
      <c r="M575" t="str">
        <f>IF(E575="Female",IF(F575="Health and beauty","Yes","No"),IF(E575="Male","No"))</f>
        <v>No</v>
      </c>
      <c r="N575" t="str">
        <f>IF(H575=1,"Product Specific",IF(H575&gt;5,"Impulsive","List"))</f>
        <v>List</v>
      </c>
    </row>
    <row r="576" spans="1:14" x14ac:dyDescent="0.3">
      <c r="A576" t="s">
        <v>529</v>
      </c>
      <c r="B576" t="s">
        <v>12</v>
      </c>
      <c r="C576" t="s">
        <v>13</v>
      </c>
      <c r="D576" t="s">
        <v>14</v>
      </c>
      <c r="E576" t="s">
        <v>15</v>
      </c>
      <c r="F576" t="s">
        <v>30</v>
      </c>
      <c r="G576" s="14">
        <v>51.52</v>
      </c>
      <c r="H576">
        <v>8</v>
      </c>
      <c r="I576" s="14">
        <f t="shared" si="8"/>
        <v>412.16</v>
      </c>
      <c r="J576" s="1">
        <v>44052</v>
      </c>
      <c r="K576" s="2">
        <v>0.65763888888888888</v>
      </c>
      <c r="L576" t="s">
        <v>23</v>
      </c>
      <c r="M576" t="str">
        <f>IF(E576="Female",IF(F576="Health and beauty","Yes","No"),IF(E576="Male","No"))</f>
        <v>No</v>
      </c>
      <c r="N576" t="str">
        <f>IF(H576=1,"Product Specific",IF(H576&gt;5,"Impulsive","List"))</f>
        <v>Impulsive</v>
      </c>
    </row>
    <row r="577" spans="1:14" x14ac:dyDescent="0.3">
      <c r="A577" t="s">
        <v>818</v>
      </c>
      <c r="B577" t="s">
        <v>19</v>
      </c>
      <c r="C577" t="s">
        <v>20</v>
      </c>
      <c r="D577" t="s">
        <v>14</v>
      </c>
      <c r="E577" t="s">
        <v>25</v>
      </c>
      <c r="F577" t="s">
        <v>16</v>
      </c>
      <c r="G577" s="14">
        <v>60.47</v>
      </c>
      <c r="H577">
        <v>3</v>
      </c>
      <c r="I577" s="14">
        <f t="shared" si="8"/>
        <v>181.41</v>
      </c>
      <c r="J577" s="1">
        <v>44052</v>
      </c>
      <c r="K577" s="2">
        <v>0.4548611111111111</v>
      </c>
      <c r="L577" t="s">
        <v>27</v>
      </c>
      <c r="M577" t="str">
        <f>IF(E577="Female",IF(F577="Health and beauty","Yes","No"),IF(E577="Male","No"))</f>
        <v>No</v>
      </c>
      <c r="N577" t="str">
        <f>IF(H577=1,"Product Specific",IF(H577&gt;5,"Impulsive","List"))</f>
        <v>List</v>
      </c>
    </row>
    <row r="578" spans="1:14" x14ac:dyDescent="0.3">
      <c r="A578" t="s">
        <v>958</v>
      </c>
      <c r="B578" t="s">
        <v>36</v>
      </c>
      <c r="C578" t="s">
        <v>37</v>
      </c>
      <c r="D578" t="s">
        <v>21</v>
      </c>
      <c r="E578" t="s">
        <v>15</v>
      </c>
      <c r="F578" t="s">
        <v>22</v>
      </c>
      <c r="G578" s="14">
        <v>88.25</v>
      </c>
      <c r="H578">
        <v>9</v>
      </c>
      <c r="I578" s="14">
        <f t="shared" si="8"/>
        <v>794.25</v>
      </c>
      <c r="J578" s="1">
        <v>44052</v>
      </c>
      <c r="K578" s="2">
        <v>0.86875000000000002</v>
      </c>
      <c r="L578" t="s">
        <v>27</v>
      </c>
      <c r="M578" t="str">
        <f>IF(E578="Female",IF(F578="Health and beauty","Yes","No"),IF(E578="Male","No"))</f>
        <v>No</v>
      </c>
      <c r="N578" t="str">
        <f>IF(H578=1,"Product Specific",IF(H578&gt;5,"Impulsive","List"))</f>
        <v>Impulsive</v>
      </c>
    </row>
    <row r="579" spans="1:14" x14ac:dyDescent="0.3">
      <c r="A579" t="s">
        <v>417</v>
      </c>
      <c r="B579" t="s">
        <v>12</v>
      </c>
      <c r="C579" t="s">
        <v>13</v>
      </c>
      <c r="D579" t="s">
        <v>21</v>
      </c>
      <c r="E579" t="s">
        <v>15</v>
      </c>
      <c r="F579" t="s">
        <v>16</v>
      </c>
      <c r="G579" s="14">
        <v>32.32</v>
      </c>
      <c r="H579">
        <v>10</v>
      </c>
      <c r="I579" s="14">
        <f t="shared" ref="I579:I642" si="9">G579*H579</f>
        <v>323.2</v>
      </c>
      <c r="J579" s="1">
        <v>44053</v>
      </c>
      <c r="K579" s="2">
        <v>0.7006944444444444</v>
      </c>
      <c r="L579" t="s">
        <v>27</v>
      </c>
      <c r="M579" t="str">
        <f>IF(E579="Female",IF(F579="Health and beauty","Yes","No"),IF(E579="Male","No"))</f>
        <v>Yes</v>
      </c>
      <c r="N579" t="str">
        <f>IF(H579=1,"Product Specific",IF(H579&gt;5,"Impulsive","List"))</f>
        <v>Impulsive</v>
      </c>
    </row>
    <row r="580" spans="1:14" x14ac:dyDescent="0.3">
      <c r="A580" t="s">
        <v>172</v>
      </c>
      <c r="B580" t="s">
        <v>19</v>
      </c>
      <c r="C580" t="s">
        <v>20</v>
      </c>
      <c r="D580" t="s">
        <v>14</v>
      </c>
      <c r="E580" t="s">
        <v>15</v>
      </c>
      <c r="F580" t="s">
        <v>16</v>
      </c>
      <c r="G580" s="14">
        <v>68.599999999999994</v>
      </c>
      <c r="H580">
        <v>10</v>
      </c>
      <c r="I580" s="14">
        <f t="shared" si="9"/>
        <v>686</v>
      </c>
      <c r="J580" s="1">
        <v>44054</v>
      </c>
      <c r="K580" s="2">
        <v>0.83124999999999993</v>
      </c>
      <c r="L580" t="s">
        <v>23</v>
      </c>
      <c r="M580" t="str">
        <f>IF(E580="Female",IF(F580="Health and beauty","Yes","No"),IF(E580="Male","No"))</f>
        <v>Yes</v>
      </c>
      <c r="N580" t="str">
        <f>IF(H580=1,"Product Specific",IF(H580&gt;5,"Impulsive","List"))</f>
        <v>Impulsive</v>
      </c>
    </row>
    <row r="581" spans="1:14" x14ac:dyDescent="0.3">
      <c r="A581" t="s">
        <v>407</v>
      </c>
      <c r="B581" t="s">
        <v>19</v>
      </c>
      <c r="C581" t="s">
        <v>20</v>
      </c>
      <c r="D581" t="s">
        <v>21</v>
      </c>
      <c r="E581" t="s">
        <v>25</v>
      </c>
      <c r="F581" t="s">
        <v>30</v>
      </c>
      <c r="G581" s="14">
        <v>95.49</v>
      </c>
      <c r="H581">
        <v>7</v>
      </c>
      <c r="I581" s="14">
        <f t="shared" si="9"/>
        <v>668.43</v>
      </c>
      <c r="J581" s="1">
        <v>44054</v>
      </c>
      <c r="K581" s="2">
        <v>0.76180555555555562</v>
      </c>
      <c r="L581" t="s">
        <v>17</v>
      </c>
      <c r="M581" t="str">
        <f>IF(E581="Female",IF(F581="Health and beauty","Yes","No"),IF(E581="Male","No"))</f>
        <v>No</v>
      </c>
      <c r="N581" t="str">
        <f>IF(H581=1,"Product Specific",IF(H581&gt;5,"Impulsive","List"))</f>
        <v>Impulsive</v>
      </c>
    </row>
    <row r="582" spans="1:14" x14ac:dyDescent="0.3">
      <c r="A582" t="s">
        <v>892</v>
      </c>
      <c r="B582" t="s">
        <v>36</v>
      </c>
      <c r="C582" t="s">
        <v>37</v>
      </c>
      <c r="D582" t="s">
        <v>21</v>
      </c>
      <c r="E582" t="s">
        <v>15</v>
      </c>
      <c r="F582" t="s">
        <v>26</v>
      </c>
      <c r="G582" s="14">
        <v>11.28</v>
      </c>
      <c r="H582">
        <v>9</v>
      </c>
      <c r="I582" s="14">
        <f t="shared" si="9"/>
        <v>101.52</v>
      </c>
      <c r="J582" s="1">
        <v>44054</v>
      </c>
      <c r="K582" s="2">
        <v>0.49652777777777773</v>
      </c>
      <c r="L582" t="s">
        <v>27</v>
      </c>
      <c r="M582" t="str">
        <f>IF(E582="Female",IF(F582="Health and beauty","Yes","No"),IF(E582="Male","No"))</f>
        <v>No</v>
      </c>
      <c r="N582" t="str">
        <f>IF(H582=1,"Product Specific",IF(H582&gt;5,"Impulsive","List"))</f>
        <v>Impulsive</v>
      </c>
    </row>
    <row r="583" spans="1:14" x14ac:dyDescent="0.3">
      <c r="A583" t="s">
        <v>1011</v>
      </c>
      <c r="B583" t="s">
        <v>12</v>
      </c>
      <c r="C583" t="s">
        <v>13</v>
      </c>
      <c r="D583" t="s">
        <v>21</v>
      </c>
      <c r="E583" t="s">
        <v>25</v>
      </c>
      <c r="F583" t="s">
        <v>16</v>
      </c>
      <c r="G583" s="14">
        <v>58.15</v>
      </c>
      <c r="H583">
        <v>4</v>
      </c>
      <c r="I583" s="14">
        <f t="shared" si="9"/>
        <v>232.6</v>
      </c>
      <c r="J583" s="1">
        <v>44055</v>
      </c>
      <c r="K583" s="2">
        <v>0.73888888888888893</v>
      </c>
      <c r="L583" t="s">
        <v>23</v>
      </c>
      <c r="M583" t="str">
        <f>IF(E583="Female",IF(F583="Health and beauty","Yes","No"),IF(E583="Male","No"))</f>
        <v>No</v>
      </c>
      <c r="N583" t="str">
        <f>IF(H583=1,"Product Specific",IF(H583&gt;5,"Impulsive","List"))</f>
        <v>List</v>
      </c>
    </row>
    <row r="584" spans="1:14" x14ac:dyDescent="0.3">
      <c r="A584" t="s">
        <v>492</v>
      </c>
      <c r="B584" t="s">
        <v>19</v>
      </c>
      <c r="C584" t="s">
        <v>20</v>
      </c>
      <c r="D584" t="s">
        <v>21</v>
      </c>
      <c r="E584" t="s">
        <v>15</v>
      </c>
      <c r="F584" t="s">
        <v>30</v>
      </c>
      <c r="G584" s="14">
        <v>73.95</v>
      </c>
      <c r="H584">
        <v>4</v>
      </c>
      <c r="I584" s="14">
        <f t="shared" si="9"/>
        <v>295.8</v>
      </c>
      <c r="J584" s="1">
        <v>44056</v>
      </c>
      <c r="K584" s="2">
        <v>0.41805555555555557</v>
      </c>
      <c r="L584" t="s">
        <v>23</v>
      </c>
      <c r="M584" t="str">
        <f>IF(E584="Female",IF(F584="Health and beauty","Yes","No"),IF(E584="Male","No"))</f>
        <v>No</v>
      </c>
      <c r="N584" t="str">
        <f>IF(H584=1,"Product Specific",IF(H584&gt;5,"Impulsive","List"))</f>
        <v>List</v>
      </c>
    </row>
    <row r="585" spans="1:14" x14ac:dyDescent="0.3">
      <c r="A585" t="s">
        <v>559</v>
      </c>
      <c r="B585" t="s">
        <v>12</v>
      </c>
      <c r="C585" t="s">
        <v>13</v>
      </c>
      <c r="D585" t="s">
        <v>21</v>
      </c>
      <c r="E585" t="s">
        <v>25</v>
      </c>
      <c r="F585" t="s">
        <v>30</v>
      </c>
      <c r="G585" s="14">
        <v>98.09</v>
      </c>
      <c r="H585">
        <v>9</v>
      </c>
      <c r="I585" s="14">
        <f t="shared" si="9"/>
        <v>882.81000000000006</v>
      </c>
      <c r="J585" s="1">
        <v>44056</v>
      </c>
      <c r="K585" s="2">
        <v>0.82013888888888886</v>
      </c>
      <c r="L585" t="s">
        <v>23</v>
      </c>
      <c r="M585" t="str">
        <f>IF(E585="Female",IF(F585="Health and beauty","Yes","No"),IF(E585="Male","No"))</f>
        <v>No</v>
      </c>
      <c r="N585" t="str">
        <f>IF(H585=1,"Product Specific",IF(H585&gt;5,"Impulsive","List"))</f>
        <v>Impulsive</v>
      </c>
    </row>
    <row r="586" spans="1:14" x14ac:dyDescent="0.3">
      <c r="A586" t="s">
        <v>644</v>
      </c>
      <c r="B586" t="s">
        <v>12</v>
      </c>
      <c r="C586" t="s">
        <v>13</v>
      </c>
      <c r="D586" t="s">
        <v>14</v>
      </c>
      <c r="E586" t="s">
        <v>25</v>
      </c>
      <c r="F586" t="s">
        <v>38</v>
      </c>
      <c r="G586" s="14">
        <v>67.45</v>
      </c>
      <c r="H586">
        <v>10</v>
      </c>
      <c r="I586" s="14">
        <f t="shared" si="9"/>
        <v>674.5</v>
      </c>
      <c r="J586" s="1">
        <v>44056</v>
      </c>
      <c r="K586" s="2">
        <v>0.47569444444444442</v>
      </c>
      <c r="L586" t="s">
        <v>17</v>
      </c>
      <c r="M586" t="str">
        <f>IF(E586="Female",IF(F586="Health and beauty","Yes","No"),IF(E586="Male","No"))</f>
        <v>No</v>
      </c>
      <c r="N586" t="str">
        <f>IF(H586=1,"Product Specific",IF(H586&gt;5,"Impulsive","List"))</f>
        <v>Impulsive</v>
      </c>
    </row>
    <row r="587" spans="1:14" x14ac:dyDescent="0.3">
      <c r="A587" t="s">
        <v>89</v>
      </c>
      <c r="B587" t="s">
        <v>19</v>
      </c>
      <c r="C587" t="s">
        <v>20</v>
      </c>
      <c r="D587" t="s">
        <v>21</v>
      </c>
      <c r="E587" t="s">
        <v>25</v>
      </c>
      <c r="F587" t="s">
        <v>22</v>
      </c>
      <c r="G587" s="14">
        <v>30.61</v>
      </c>
      <c r="H587">
        <v>6</v>
      </c>
      <c r="I587" s="14">
        <f t="shared" si="9"/>
        <v>183.66</v>
      </c>
      <c r="J587" s="1">
        <v>44057</v>
      </c>
      <c r="K587" s="2">
        <v>0.85833333333333339</v>
      </c>
      <c r="L587" t="s">
        <v>23</v>
      </c>
      <c r="M587" t="str">
        <f>IF(E587="Female",IF(F587="Health and beauty","Yes","No"),IF(E587="Male","No"))</f>
        <v>No</v>
      </c>
      <c r="N587" t="str">
        <f>IF(H587=1,"Product Specific",IF(H587&gt;5,"Impulsive","List"))</f>
        <v>Impulsive</v>
      </c>
    </row>
    <row r="588" spans="1:14" x14ac:dyDescent="0.3">
      <c r="A588" t="s">
        <v>265</v>
      </c>
      <c r="B588" t="s">
        <v>12</v>
      </c>
      <c r="C588" t="s">
        <v>13</v>
      </c>
      <c r="D588" t="s">
        <v>21</v>
      </c>
      <c r="E588" t="s">
        <v>15</v>
      </c>
      <c r="F588" t="s">
        <v>30</v>
      </c>
      <c r="G588" s="14">
        <v>93.14</v>
      </c>
      <c r="H588">
        <v>2</v>
      </c>
      <c r="I588" s="14">
        <f t="shared" si="9"/>
        <v>186.28</v>
      </c>
      <c r="J588" s="1">
        <v>44057</v>
      </c>
      <c r="K588" s="2">
        <v>0.75624999999999998</v>
      </c>
      <c r="L588" t="s">
        <v>17</v>
      </c>
      <c r="M588" t="str">
        <f>IF(E588="Female",IF(F588="Health and beauty","Yes","No"),IF(E588="Male","No"))</f>
        <v>No</v>
      </c>
      <c r="N588" t="str">
        <f>IF(H588=1,"Product Specific",IF(H588&gt;5,"Impulsive","List"))</f>
        <v>List</v>
      </c>
    </row>
    <row r="589" spans="1:14" x14ac:dyDescent="0.3">
      <c r="A589" t="s">
        <v>314</v>
      </c>
      <c r="B589" t="s">
        <v>12</v>
      </c>
      <c r="C589" t="s">
        <v>13</v>
      </c>
      <c r="D589" t="s">
        <v>14</v>
      </c>
      <c r="E589" t="s">
        <v>15</v>
      </c>
      <c r="F589" t="s">
        <v>16</v>
      </c>
      <c r="G589" s="14">
        <v>47.67</v>
      </c>
      <c r="H589">
        <v>4</v>
      </c>
      <c r="I589" s="14">
        <f t="shared" si="9"/>
        <v>190.68</v>
      </c>
      <c r="J589" s="1">
        <v>44057</v>
      </c>
      <c r="K589" s="2">
        <v>0.59791666666666665</v>
      </c>
      <c r="L589" t="s">
        <v>23</v>
      </c>
      <c r="M589" t="str">
        <f>IF(E589="Female",IF(F589="Health and beauty","Yes","No"),IF(E589="Male","No"))</f>
        <v>Yes</v>
      </c>
      <c r="N589" t="str">
        <f>IF(H589=1,"Product Specific",IF(H589&gt;5,"Impulsive","List"))</f>
        <v>List</v>
      </c>
    </row>
    <row r="590" spans="1:14" x14ac:dyDescent="0.3">
      <c r="A590" t="s">
        <v>474</v>
      </c>
      <c r="B590" t="s">
        <v>12</v>
      </c>
      <c r="C590" t="s">
        <v>13</v>
      </c>
      <c r="D590" t="s">
        <v>21</v>
      </c>
      <c r="E590" t="s">
        <v>15</v>
      </c>
      <c r="F590" t="s">
        <v>30</v>
      </c>
      <c r="G590" s="14">
        <v>19.100000000000001</v>
      </c>
      <c r="H590">
        <v>7</v>
      </c>
      <c r="I590" s="14">
        <f t="shared" si="9"/>
        <v>133.70000000000002</v>
      </c>
      <c r="J590" s="1">
        <v>44057</v>
      </c>
      <c r="K590" s="2">
        <v>0.4465277777777778</v>
      </c>
      <c r="L590" t="s">
        <v>23</v>
      </c>
      <c r="M590" t="str">
        <f>IF(E590="Female",IF(F590="Health and beauty","Yes","No"),IF(E590="Male","No"))</f>
        <v>No</v>
      </c>
      <c r="N590" t="str">
        <f>IF(H590=1,"Product Specific",IF(H590&gt;5,"Impulsive","List"))</f>
        <v>Impulsive</v>
      </c>
    </row>
    <row r="591" spans="1:14" x14ac:dyDescent="0.3">
      <c r="A591" t="s">
        <v>817</v>
      </c>
      <c r="B591" t="s">
        <v>19</v>
      </c>
      <c r="C591" t="s">
        <v>20</v>
      </c>
      <c r="D591" t="s">
        <v>21</v>
      </c>
      <c r="E591" t="s">
        <v>15</v>
      </c>
      <c r="F591" t="s">
        <v>16</v>
      </c>
      <c r="G591" s="14">
        <v>10.99</v>
      </c>
      <c r="H591">
        <v>5</v>
      </c>
      <c r="I591" s="14">
        <f t="shared" si="9"/>
        <v>54.95</v>
      </c>
      <c r="J591" s="1">
        <v>44057</v>
      </c>
      <c r="K591" s="2">
        <v>0.4291666666666667</v>
      </c>
      <c r="L591" t="s">
        <v>27</v>
      </c>
      <c r="M591" t="str">
        <f>IF(E591="Female",IF(F591="Health and beauty","Yes","No"),IF(E591="Male","No"))</f>
        <v>Yes</v>
      </c>
      <c r="N591" t="str">
        <f>IF(H591=1,"Product Specific",IF(H591&gt;5,"Impulsive","List"))</f>
        <v>List</v>
      </c>
    </row>
    <row r="592" spans="1:14" x14ac:dyDescent="0.3">
      <c r="A592" t="s">
        <v>976</v>
      </c>
      <c r="B592" t="s">
        <v>19</v>
      </c>
      <c r="C592" t="s">
        <v>20</v>
      </c>
      <c r="D592" t="s">
        <v>14</v>
      </c>
      <c r="E592" t="s">
        <v>25</v>
      </c>
      <c r="F592" t="s">
        <v>22</v>
      </c>
      <c r="G592" s="14">
        <v>84.25</v>
      </c>
      <c r="H592">
        <v>2</v>
      </c>
      <c r="I592" s="14">
        <f t="shared" si="9"/>
        <v>168.5</v>
      </c>
      <c r="J592" s="1">
        <v>44057</v>
      </c>
      <c r="K592" s="2">
        <v>0.59236111111111112</v>
      </c>
      <c r="L592" t="s">
        <v>27</v>
      </c>
      <c r="M592" t="str">
        <f>IF(E592="Female",IF(F592="Health and beauty","Yes","No"),IF(E592="Male","No"))</f>
        <v>No</v>
      </c>
      <c r="N592" t="str">
        <f>IF(H592=1,"Product Specific",IF(H592&gt;5,"Impulsive","List"))</f>
        <v>List</v>
      </c>
    </row>
    <row r="593" spans="1:14" x14ac:dyDescent="0.3">
      <c r="A593" t="s">
        <v>24</v>
      </c>
      <c r="B593" t="s">
        <v>12</v>
      </c>
      <c r="C593" t="s">
        <v>13</v>
      </c>
      <c r="D593" t="s">
        <v>21</v>
      </c>
      <c r="E593" t="s">
        <v>25</v>
      </c>
      <c r="F593" t="s">
        <v>26</v>
      </c>
      <c r="G593" s="14">
        <v>46.33</v>
      </c>
      <c r="H593">
        <v>7</v>
      </c>
      <c r="I593" s="14">
        <f t="shared" si="9"/>
        <v>324.31</v>
      </c>
      <c r="J593" s="1">
        <v>44058</v>
      </c>
      <c r="K593" s="2">
        <v>0.55763888888888891</v>
      </c>
      <c r="L593" t="s">
        <v>27</v>
      </c>
      <c r="M593" t="str">
        <f>IF(E593="Female",IF(F593="Health and beauty","Yes","No"),IF(E593="Male","No"))</f>
        <v>No</v>
      </c>
      <c r="N593" t="str">
        <f>IF(H593=1,"Product Specific",IF(H593&gt;5,"Impulsive","List"))</f>
        <v>Impulsive</v>
      </c>
    </row>
    <row r="594" spans="1:14" x14ac:dyDescent="0.3">
      <c r="A594" t="s">
        <v>1021</v>
      </c>
      <c r="B594" t="s">
        <v>36</v>
      </c>
      <c r="C594" t="s">
        <v>37</v>
      </c>
      <c r="D594" t="s">
        <v>21</v>
      </c>
      <c r="E594" t="s">
        <v>15</v>
      </c>
      <c r="F594" t="s">
        <v>30</v>
      </c>
      <c r="G594" s="14">
        <v>76.599999999999994</v>
      </c>
      <c r="H594">
        <v>10</v>
      </c>
      <c r="I594" s="14">
        <f t="shared" si="9"/>
        <v>766</v>
      </c>
      <c r="J594" s="1">
        <v>44058</v>
      </c>
      <c r="K594" s="2">
        <v>0.75694444444444453</v>
      </c>
      <c r="L594" t="s">
        <v>17</v>
      </c>
      <c r="M594" t="str">
        <f>IF(E594="Female",IF(F594="Health and beauty","Yes","No"),IF(E594="Male","No"))</f>
        <v>No</v>
      </c>
      <c r="N594" t="str">
        <f>IF(H594=1,"Product Specific",IF(H594&gt;5,"Impulsive","List"))</f>
        <v>Impulsive</v>
      </c>
    </row>
    <row r="595" spans="1:14" x14ac:dyDescent="0.3">
      <c r="A595" t="s">
        <v>641</v>
      </c>
      <c r="B595" t="s">
        <v>19</v>
      </c>
      <c r="C595" t="s">
        <v>20</v>
      </c>
      <c r="D595" t="s">
        <v>14</v>
      </c>
      <c r="E595" t="s">
        <v>15</v>
      </c>
      <c r="F595" t="s">
        <v>38</v>
      </c>
      <c r="G595" s="14">
        <v>98.97</v>
      </c>
      <c r="H595">
        <v>9</v>
      </c>
      <c r="I595" s="14">
        <f t="shared" si="9"/>
        <v>890.73</v>
      </c>
      <c r="J595" s="1">
        <v>44059</v>
      </c>
      <c r="K595" s="2">
        <v>0.47430555555555554</v>
      </c>
      <c r="L595" t="s">
        <v>23</v>
      </c>
      <c r="M595" t="str">
        <f>IF(E595="Female",IF(F595="Health and beauty","Yes","No"),IF(E595="Male","No"))</f>
        <v>No</v>
      </c>
      <c r="N595" t="str">
        <f>IF(H595=1,"Product Specific",IF(H595&gt;5,"Impulsive","List"))</f>
        <v>Impulsive</v>
      </c>
    </row>
    <row r="596" spans="1:14" x14ac:dyDescent="0.3">
      <c r="A596" t="s">
        <v>81</v>
      </c>
      <c r="B596" t="s">
        <v>12</v>
      </c>
      <c r="C596" t="s">
        <v>13</v>
      </c>
      <c r="D596" t="s">
        <v>14</v>
      </c>
      <c r="E596" t="s">
        <v>15</v>
      </c>
      <c r="F596" t="s">
        <v>38</v>
      </c>
      <c r="G596" s="14">
        <v>44.59</v>
      </c>
      <c r="H596">
        <v>5</v>
      </c>
      <c r="I596" s="14">
        <f t="shared" si="9"/>
        <v>222.95000000000002</v>
      </c>
      <c r="J596" s="1">
        <v>44060</v>
      </c>
      <c r="K596" s="2">
        <v>0.63194444444444442</v>
      </c>
      <c r="L596" t="s">
        <v>23</v>
      </c>
      <c r="M596" t="str">
        <f>IF(E596="Female",IF(F596="Health and beauty","Yes","No"),IF(E596="Male","No"))</f>
        <v>No</v>
      </c>
      <c r="N596" t="str">
        <f>IF(H596=1,"Product Specific",IF(H596&gt;5,"Impulsive","List"))</f>
        <v>List</v>
      </c>
    </row>
    <row r="597" spans="1:14" x14ac:dyDescent="0.3">
      <c r="A597" t="s">
        <v>408</v>
      </c>
      <c r="B597" t="s">
        <v>19</v>
      </c>
      <c r="C597" t="s">
        <v>20</v>
      </c>
      <c r="D597" t="s">
        <v>14</v>
      </c>
      <c r="E597" t="s">
        <v>25</v>
      </c>
      <c r="F597" t="s">
        <v>40</v>
      </c>
      <c r="G597" s="14">
        <v>96.98</v>
      </c>
      <c r="H597">
        <v>4</v>
      </c>
      <c r="I597" s="14">
        <f t="shared" si="9"/>
        <v>387.92</v>
      </c>
      <c r="J597" s="1">
        <v>44060</v>
      </c>
      <c r="K597" s="2">
        <v>0.72222222222222221</v>
      </c>
      <c r="L597" t="s">
        <v>17</v>
      </c>
      <c r="M597" t="str">
        <f>IF(E597="Female",IF(F597="Health and beauty","Yes","No"),IF(E597="Male","No"))</f>
        <v>No</v>
      </c>
      <c r="N597" t="str">
        <f>IF(H597=1,"Product Specific",IF(H597&gt;5,"Impulsive","List"))</f>
        <v>List</v>
      </c>
    </row>
    <row r="598" spans="1:14" x14ac:dyDescent="0.3">
      <c r="A598" t="s">
        <v>617</v>
      </c>
      <c r="B598" t="s">
        <v>12</v>
      </c>
      <c r="C598" t="s">
        <v>13</v>
      </c>
      <c r="D598" t="s">
        <v>21</v>
      </c>
      <c r="E598" t="s">
        <v>15</v>
      </c>
      <c r="F598" t="s">
        <v>30</v>
      </c>
      <c r="G598" s="14">
        <v>43.06</v>
      </c>
      <c r="H598">
        <v>5</v>
      </c>
      <c r="I598" s="14">
        <f t="shared" si="9"/>
        <v>215.3</v>
      </c>
      <c r="J598" s="1">
        <v>44060</v>
      </c>
      <c r="K598" s="2">
        <v>0.69305555555555554</v>
      </c>
      <c r="L598" t="s">
        <v>17</v>
      </c>
      <c r="M598" t="str">
        <f>IF(E598="Female",IF(F598="Health and beauty","Yes","No"),IF(E598="Male","No"))</f>
        <v>No</v>
      </c>
      <c r="N598" t="str">
        <f>IF(H598=1,"Product Specific",IF(H598&gt;5,"Impulsive","List"))</f>
        <v>List</v>
      </c>
    </row>
    <row r="599" spans="1:14" x14ac:dyDescent="0.3">
      <c r="A599" t="s">
        <v>619</v>
      </c>
      <c r="B599" t="s">
        <v>12</v>
      </c>
      <c r="C599" t="s">
        <v>13</v>
      </c>
      <c r="D599" t="s">
        <v>21</v>
      </c>
      <c r="E599" t="s">
        <v>25</v>
      </c>
      <c r="F599" t="s">
        <v>16</v>
      </c>
      <c r="G599" s="14">
        <v>14.62</v>
      </c>
      <c r="H599">
        <v>5</v>
      </c>
      <c r="I599" s="14">
        <f t="shared" si="9"/>
        <v>73.099999999999994</v>
      </c>
      <c r="J599" s="1">
        <v>44060</v>
      </c>
      <c r="K599" s="2">
        <v>0.51597222222222217</v>
      </c>
      <c r="L599" t="s">
        <v>23</v>
      </c>
      <c r="M599" t="str">
        <f>IF(E599="Female",IF(F599="Health and beauty","Yes","No"),IF(E599="Male","No"))</f>
        <v>No</v>
      </c>
      <c r="N599" t="str">
        <f>IF(H599=1,"Product Specific",IF(H599&gt;5,"Impulsive","List"))</f>
        <v>List</v>
      </c>
    </row>
    <row r="600" spans="1:14" x14ac:dyDescent="0.3">
      <c r="A600" t="s">
        <v>735</v>
      </c>
      <c r="B600" t="s">
        <v>36</v>
      </c>
      <c r="C600" t="s">
        <v>37</v>
      </c>
      <c r="D600" t="s">
        <v>21</v>
      </c>
      <c r="E600" t="s">
        <v>25</v>
      </c>
      <c r="F600" t="s">
        <v>16</v>
      </c>
      <c r="G600" s="14">
        <v>71.77</v>
      </c>
      <c r="H600">
        <v>7</v>
      </c>
      <c r="I600" s="14">
        <f t="shared" si="9"/>
        <v>502.39</v>
      </c>
      <c r="J600" s="1">
        <v>44061</v>
      </c>
      <c r="K600" s="2">
        <v>0.58750000000000002</v>
      </c>
      <c r="L600" t="s">
        <v>23</v>
      </c>
      <c r="M600" t="str">
        <f>IF(E600="Female",IF(F600="Health and beauty","Yes","No"),IF(E600="Male","No"))</f>
        <v>No</v>
      </c>
      <c r="N600" t="str">
        <f>IF(H600=1,"Product Specific",IF(H600&gt;5,"Impulsive","List"))</f>
        <v>Impulsive</v>
      </c>
    </row>
    <row r="601" spans="1:14" x14ac:dyDescent="0.3">
      <c r="A601" t="s">
        <v>799</v>
      </c>
      <c r="B601" t="s">
        <v>12</v>
      </c>
      <c r="C601" t="s">
        <v>13</v>
      </c>
      <c r="D601" t="s">
        <v>21</v>
      </c>
      <c r="E601" t="s">
        <v>15</v>
      </c>
      <c r="F601" t="s">
        <v>26</v>
      </c>
      <c r="G601" s="14">
        <v>11.43</v>
      </c>
      <c r="H601">
        <v>6</v>
      </c>
      <c r="I601" s="14">
        <f t="shared" si="9"/>
        <v>68.58</v>
      </c>
      <c r="J601" s="1">
        <v>44061</v>
      </c>
      <c r="K601" s="2">
        <v>0.72499999999999998</v>
      </c>
      <c r="L601" t="s">
        <v>23</v>
      </c>
      <c r="M601" t="str">
        <f>IF(E601="Female",IF(F601="Health and beauty","Yes","No"),IF(E601="Male","No"))</f>
        <v>No</v>
      </c>
      <c r="N601" t="str">
        <f>IF(H601=1,"Product Specific",IF(H601&gt;5,"Impulsive","List"))</f>
        <v>Impulsive</v>
      </c>
    </row>
    <row r="602" spans="1:14" x14ac:dyDescent="0.3">
      <c r="A602" t="s">
        <v>576</v>
      </c>
      <c r="B602" t="s">
        <v>12</v>
      </c>
      <c r="C602" t="s">
        <v>13</v>
      </c>
      <c r="D602" t="s">
        <v>21</v>
      </c>
      <c r="E602" t="s">
        <v>15</v>
      </c>
      <c r="F602" t="s">
        <v>40</v>
      </c>
      <c r="G602" s="14">
        <v>29.42</v>
      </c>
      <c r="H602">
        <v>10</v>
      </c>
      <c r="I602" s="14">
        <f t="shared" si="9"/>
        <v>294.20000000000005</v>
      </c>
      <c r="J602" s="1">
        <v>44062</v>
      </c>
      <c r="K602" s="2">
        <v>0.68263888888888891</v>
      </c>
      <c r="L602" t="s">
        <v>17</v>
      </c>
      <c r="M602" t="str">
        <f>IF(E602="Female",IF(F602="Health and beauty","Yes","No"),IF(E602="Male","No"))</f>
        <v>No</v>
      </c>
      <c r="N602" t="str">
        <f>IF(H602=1,"Product Specific",IF(H602&gt;5,"Impulsive","List"))</f>
        <v>Impulsive</v>
      </c>
    </row>
    <row r="603" spans="1:14" x14ac:dyDescent="0.3">
      <c r="A603" t="s">
        <v>866</v>
      </c>
      <c r="B603" t="s">
        <v>12</v>
      </c>
      <c r="C603" t="s">
        <v>13</v>
      </c>
      <c r="D603" t="s">
        <v>14</v>
      </c>
      <c r="E603" t="s">
        <v>25</v>
      </c>
      <c r="F603" t="s">
        <v>40</v>
      </c>
      <c r="G603" s="14">
        <v>38.54</v>
      </c>
      <c r="H603">
        <v>5</v>
      </c>
      <c r="I603" s="14">
        <f t="shared" si="9"/>
        <v>192.7</v>
      </c>
      <c r="J603" s="1">
        <v>44062</v>
      </c>
      <c r="K603" s="2">
        <v>0.56527777777777777</v>
      </c>
      <c r="L603" t="s">
        <v>17</v>
      </c>
      <c r="M603" t="str">
        <f>IF(E603="Female",IF(F603="Health and beauty","Yes","No"),IF(E603="Male","No"))</f>
        <v>No</v>
      </c>
      <c r="N603" t="str">
        <f>IF(H603=1,"Product Specific",IF(H603&gt;5,"Impulsive","List"))</f>
        <v>List</v>
      </c>
    </row>
    <row r="604" spans="1:14" x14ac:dyDescent="0.3">
      <c r="A604" t="s">
        <v>896</v>
      </c>
      <c r="B604" t="s">
        <v>36</v>
      </c>
      <c r="C604" t="s">
        <v>37</v>
      </c>
      <c r="D604" t="s">
        <v>14</v>
      </c>
      <c r="E604" t="s">
        <v>25</v>
      </c>
      <c r="F604" t="s">
        <v>30</v>
      </c>
      <c r="G604" s="14">
        <v>90.53</v>
      </c>
      <c r="H604">
        <v>8</v>
      </c>
      <c r="I604" s="14">
        <f t="shared" si="9"/>
        <v>724.24</v>
      </c>
      <c r="J604" s="1">
        <v>44062</v>
      </c>
      <c r="K604" s="2">
        <v>0.6166666666666667</v>
      </c>
      <c r="L604" t="s">
        <v>27</v>
      </c>
      <c r="M604" t="str">
        <f>IF(E604="Female",IF(F604="Health and beauty","Yes","No"),IF(E604="Male","No"))</f>
        <v>No</v>
      </c>
      <c r="N604" t="str">
        <f>IF(H604=1,"Product Specific",IF(H604&gt;5,"Impulsive","List"))</f>
        <v>Impulsive</v>
      </c>
    </row>
    <row r="605" spans="1:14" x14ac:dyDescent="0.3">
      <c r="A605" t="s">
        <v>189</v>
      </c>
      <c r="B605" t="s">
        <v>36</v>
      </c>
      <c r="C605" t="s">
        <v>37</v>
      </c>
      <c r="D605" t="s">
        <v>21</v>
      </c>
      <c r="E605" t="s">
        <v>25</v>
      </c>
      <c r="F605" t="s">
        <v>30</v>
      </c>
      <c r="G605" s="14">
        <v>93.39</v>
      </c>
      <c r="H605">
        <v>6</v>
      </c>
      <c r="I605" s="14">
        <f t="shared" si="9"/>
        <v>560.34</v>
      </c>
      <c r="J605" s="1">
        <v>44063</v>
      </c>
      <c r="K605" s="2">
        <v>0.8041666666666667</v>
      </c>
      <c r="L605" t="s">
        <v>17</v>
      </c>
      <c r="M605" t="str">
        <f>IF(E605="Female",IF(F605="Health and beauty","Yes","No"),IF(E605="Male","No"))</f>
        <v>No</v>
      </c>
      <c r="N605" t="str">
        <f>IF(H605=1,"Product Specific",IF(H605&gt;5,"Impulsive","List"))</f>
        <v>Impulsive</v>
      </c>
    </row>
    <row r="606" spans="1:14" x14ac:dyDescent="0.3">
      <c r="A606" t="s">
        <v>330</v>
      </c>
      <c r="B606" t="s">
        <v>19</v>
      </c>
      <c r="C606" t="s">
        <v>20</v>
      </c>
      <c r="D606" t="s">
        <v>21</v>
      </c>
      <c r="E606" t="s">
        <v>25</v>
      </c>
      <c r="F606" t="s">
        <v>40</v>
      </c>
      <c r="G606" s="14">
        <v>99.82</v>
      </c>
      <c r="H606">
        <v>2</v>
      </c>
      <c r="I606" s="14">
        <f t="shared" si="9"/>
        <v>199.64</v>
      </c>
      <c r="J606" s="1">
        <v>44063</v>
      </c>
      <c r="K606" s="2">
        <v>0.75624999999999998</v>
      </c>
      <c r="L606" t="s">
        <v>27</v>
      </c>
      <c r="M606" t="str">
        <f>IF(E606="Female",IF(F606="Health and beauty","Yes","No"),IF(E606="Male","No"))</f>
        <v>No</v>
      </c>
      <c r="N606" t="str">
        <f>IF(H606=1,"Product Specific",IF(H606&gt;5,"Impulsive","List"))</f>
        <v>List</v>
      </c>
    </row>
    <row r="607" spans="1:14" x14ac:dyDescent="0.3">
      <c r="A607" t="s">
        <v>395</v>
      </c>
      <c r="B607" t="s">
        <v>19</v>
      </c>
      <c r="C607" t="s">
        <v>20</v>
      </c>
      <c r="D607" t="s">
        <v>21</v>
      </c>
      <c r="E607" t="s">
        <v>15</v>
      </c>
      <c r="F607" t="s">
        <v>40</v>
      </c>
      <c r="G607" s="14">
        <v>81.680000000000007</v>
      </c>
      <c r="H607">
        <v>4</v>
      </c>
      <c r="I607" s="14">
        <f t="shared" si="9"/>
        <v>326.72000000000003</v>
      </c>
      <c r="J607" s="1">
        <v>44063</v>
      </c>
      <c r="K607" s="2">
        <v>0.5083333333333333</v>
      </c>
      <c r="L607" t="s">
        <v>23</v>
      </c>
      <c r="M607" t="str">
        <f>IF(E607="Female",IF(F607="Health and beauty","Yes","No"),IF(E607="Male","No"))</f>
        <v>No</v>
      </c>
      <c r="N607" t="str">
        <f>IF(H607=1,"Product Specific",IF(H607&gt;5,"Impulsive","List"))</f>
        <v>List</v>
      </c>
    </row>
    <row r="608" spans="1:14" x14ac:dyDescent="0.3">
      <c r="A608" t="s">
        <v>165</v>
      </c>
      <c r="B608" t="s">
        <v>19</v>
      </c>
      <c r="C608" t="s">
        <v>20</v>
      </c>
      <c r="D608" t="s">
        <v>21</v>
      </c>
      <c r="E608" t="s">
        <v>25</v>
      </c>
      <c r="F608" t="s">
        <v>40</v>
      </c>
      <c r="G608" s="14">
        <v>90.22</v>
      </c>
      <c r="H608">
        <v>3</v>
      </c>
      <c r="I608" s="14">
        <f t="shared" si="9"/>
        <v>270.65999999999997</v>
      </c>
      <c r="J608" s="1">
        <v>44064</v>
      </c>
      <c r="K608" s="2">
        <v>0.81874999999999998</v>
      </c>
      <c r="L608" t="s">
        <v>23</v>
      </c>
      <c r="M608" t="str">
        <f>IF(E608="Female",IF(F608="Health and beauty","Yes","No"),IF(E608="Male","No"))</f>
        <v>No</v>
      </c>
      <c r="N608" t="str">
        <f>IF(H608=1,"Product Specific",IF(H608&gt;5,"Impulsive","List"))</f>
        <v>List</v>
      </c>
    </row>
    <row r="609" spans="1:14" x14ac:dyDescent="0.3">
      <c r="A609" t="s">
        <v>670</v>
      </c>
      <c r="B609" t="s">
        <v>36</v>
      </c>
      <c r="C609" t="s">
        <v>37</v>
      </c>
      <c r="D609" t="s">
        <v>14</v>
      </c>
      <c r="E609" t="s">
        <v>15</v>
      </c>
      <c r="F609" t="s">
        <v>38</v>
      </c>
      <c r="G609" s="14">
        <v>98.79</v>
      </c>
      <c r="H609">
        <v>3</v>
      </c>
      <c r="I609" s="14">
        <f t="shared" si="9"/>
        <v>296.37</v>
      </c>
      <c r="J609" s="1">
        <v>44065</v>
      </c>
      <c r="K609" s="2">
        <v>0.83333333333333337</v>
      </c>
      <c r="L609" t="s">
        <v>17</v>
      </c>
      <c r="M609" t="str">
        <f>IF(E609="Female",IF(F609="Health and beauty","Yes","No"),IF(E609="Male","No"))</f>
        <v>No</v>
      </c>
      <c r="N609" t="str">
        <f>IF(H609=1,"Product Specific",IF(H609&gt;5,"Impulsive","List"))</f>
        <v>List</v>
      </c>
    </row>
    <row r="610" spans="1:14" x14ac:dyDescent="0.3">
      <c r="A610" t="s">
        <v>758</v>
      </c>
      <c r="B610" t="s">
        <v>19</v>
      </c>
      <c r="C610" t="s">
        <v>20</v>
      </c>
      <c r="D610" t="s">
        <v>21</v>
      </c>
      <c r="E610" t="s">
        <v>25</v>
      </c>
      <c r="F610" t="s">
        <v>40</v>
      </c>
      <c r="G610" s="14">
        <v>97.26</v>
      </c>
      <c r="H610">
        <v>4</v>
      </c>
      <c r="I610" s="14">
        <f t="shared" si="9"/>
        <v>389.04</v>
      </c>
      <c r="J610" s="1">
        <v>44065</v>
      </c>
      <c r="K610" s="2">
        <v>0.6479166666666667</v>
      </c>
      <c r="L610" t="s">
        <v>17</v>
      </c>
      <c r="M610" t="str">
        <f>IF(E610="Female",IF(F610="Health and beauty","Yes","No"),IF(E610="Male","No"))</f>
        <v>No</v>
      </c>
      <c r="N610" t="str">
        <f>IF(H610=1,"Product Specific",IF(H610&gt;5,"Impulsive","List"))</f>
        <v>List</v>
      </c>
    </row>
    <row r="611" spans="1:14" x14ac:dyDescent="0.3">
      <c r="A611" t="s">
        <v>888</v>
      </c>
      <c r="B611" t="s">
        <v>36</v>
      </c>
      <c r="C611" t="s">
        <v>37</v>
      </c>
      <c r="D611" t="s">
        <v>21</v>
      </c>
      <c r="E611" t="s">
        <v>25</v>
      </c>
      <c r="F611" t="s">
        <v>16</v>
      </c>
      <c r="G611" s="14">
        <v>57.59</v>
      </c>
      <c r="H611">
        <v>6</v>
      </c>
      <c r="I611" s="14">
        <f t="shared" si="9"/>
        <v>345.54</v>
      </c>
      <c r="J611" s="1">
        <v>44065</v>
      </c>
      <c r="K611" s="2">
        <v>0.57708333333333328</v>
      </c>
      <c r="L611" t="s">
        <v>23</v>
      </c>
      <c r="M611" t="str">
        <f>IF(E611="Female",IF(F611="Health and beauty","Yes","No"),IF(E611="Male","No"))</f>
        <v>No</v>
      </c>
      <c r="N611" t="str">
        <f>IF(H611=1,"Product Specific",IF(H611&gt;5,"Impulsive","List"))</f>
        <v>Impulsive</v>
      </c>
    </row>
    <row r="612" spans="1:14" x14ac:dyDescent="0.3">
      <c r="A612" t="s">
        <v>1010</v>
      </c>
      <c r="B612" t="s">
        <v>19</v>
      </c>
      <c r="C612" t="s">
        <v>20</v>
      </c>
      <c r="D612" t="s">
        <v>14</v>
      </c>
      <c r="E612" t="s">
        <v>25</v>
      </c>
      <c r="F612" t="s">
        <v>38</v>
      </c>
      <c r="G612" s="14">
        <v>59.59</v>
      </c>
      <c r="H612">
        <v>4</v>
      </c>
      <c r="I612" s="14">
        <f t="shared" si="9"/>
        <v>238.36</v>
      </c>
      <c r="J612" s="1">
        <v>44065</v>
      </c>
      <c r="K612" s="2">
        <v>0.53194444444444444</v>
      </c>
      <c r="L612" t="s">
        <v>23</v>
      </c>
      <c r="M612" t="str">
        <f>IF(E612="Female",IF(F612="Health and beauty","Yes","No"),IF(E612="Male","No"))</f>
        <v>No</v>
      </c>
      <c r="N612" t="str">
        <f>IF(H612=1,"Product Specific",IF(H612&gt;5,"Impulsive","List"))</f>
        <v>List</v>
      </c>
    </row>
    <row r="613" spans="1:14" x14ac:dyDescent="0.3">
      <c r="A613" t="s">
        <v>92</v>
      </c>
      <c r="B613" t="s">
        <v>36</v>
      </c>
      <c r="C613" t="s">
        <v>37</v>
      </c>
      <c r="D613" t="s">
        <v>14</v>
      </c>
      <c r="E613" t="s">
        <v>15</v>
      </c>
      <c r="F613" t="s">
        <v>30</v>
      </c>
      <c r="G613" s="14">
        <v>55.07</v>
      </c>
      <c r="H613">
        <v>9</v>
      </c>
      <c r="I613" s="14">
        <f t="shared" si="9"/>
        <v>495.63</v>
      </c>
      <c r="J613" s="1">
        <v>44066</v>
      </c>
      <c r="K613" s="2">
        <v>0.56944444444444442</v>
      </c>
      <c r="L613" t="s">
        <v>17</v>
      </c>
      <c r="M613" t="str">
        <f>IF(E613="Female",IF(F613="Health and beauty","Yes","No"),IF(E613="Male","No"))</f>
        <v>No</v>
      </c>
      <c r="N613" t="str">
        <f>IF(H613=1,"Product Specific",IF(H613&gt;5,"Impulsive","List"))</f>
        <v>Impulsive</v>
      </c>
    </row>
    <row r="614" spans="1:14" x14ac:dyDescent="0.3">
      <c r="A614" t="s">
        <v>202</v>
      </c>
      <c r="B614" t="s">
        <v>19</v>
      </c>
      <c r="C614" t="s">
        <v>20</v>
      </c>
      <c r="D614" t="s">
        <v>21</v>
      </c>
      <c r="E614" t="s">
        <v>25</v>
      </c>
      <c r="F614" t="s">
        <v>22</v>
      </c>
      <c r="G614" s="14">
        <v>20.85</v>
      </c>
      <c r="H614">
        <v>8</v>
      </c>
      <c r="I614" s="14">
        <f t="shared" si="9"/>
        <v>166.8</v>
      </c>
      <c r="J614" s="1">
        <v>44066</v>
      </c>
      <c r="K614" s="2">
        <v>0.80347222222222225</v>
      </c>
      <c r="L614" t="s">
        <v>23</v>
      </c>
      <c r="M614" t="str">
        <f>IF(E614="Female",IF(F614="Health and beauty","Yes","No"),IF(E614="Male","No"))</f>
        <v>No</v>
      </c>
      <c r="N614" t="str">
        <f>IF(H614=1,"Product Specific",IF(H614&gt;5,"Impulsive","List"))</f>
        <v>Impulsive</v>
      </c>
    </row>
    <row r="615" spans="1:14" x14ac:dyDescent="0.3">
      <c r="A615" t="s">
        <v>515</v>
      </c>
      <c r="B615" t="s">
        <v>36</v>
      </c>
      <c r="C615" t="s">
        <v>37</v>
      </c>
      <c r="D615" t="s">
        <v>14</v>
      </c>
      <c r="E615" t="s">
        <v>15</v>
      </c>
      <c r="F615" t="s">
        <v>30</v>
      </c>
      <c r="G615" s="14">
        <v>49.49</v>
      </c>
      <c r="H615">
        <v>4</v>
      </c>
      <c r="I615" s="14">
        <f t="shared" si="9"/>
        <v>197.96</v>
      </c>
      <c r="J615" s="1">
        <v>44066</v>
      </c>
      <c r="K615" s="2">
        <v>0.64236111111111105</v>
      </c>
      <c r="L615" t="s">
        <v>17</v>
      </c>
      <c r="M615" t="str">
        <f>IF(E615="Female",IF(F615="Health and beauty","Yes","No"),IF(E615="Male","No"))</f>
        <v>No</v>
      </c>
      <c r="N615" t="str">
        <f>IF(H615=1,"Product Specific",IF(H615&gt;5,"Impulsive","List"))</f>
        <v>List</v>
      </c>
    </row>
    <row r="616" spans="1:14" x14ac:dyDescent="0.3">
      <c r="A616" t="s">
        <v>945</v>
      </c>
      <c r="B616" t="s">
        <v>19</v>
      </c>
      <c r="C616" t="s">
        <v>20</v>
      </c>
      <c r="D616" t="s">
        <v>21</v>
      </c>
      <c r="E616" t="s">
        <v>15</v>
      </c>
      <c r="F616" t="s">
        <v>22</v>
      </c>
      <c r="G616" s="14">
        <v>35.49</v>
      </c>
      <c r="H616">
        <v>6</v>
      </c>
      <c r="I616" s="14">
        <f t="shared" si="9"/>
        <v>212.94</v>
      </c>
      <c r="J616" s="1">
        <v>44066</v>
      </c>
      <c r="K616" s="2">
        <v>0.52777777777777779</v>
      </c>
      <c r="L616" t="s">
        <v>23</v>
      </c>
      <c r="M616" t="str">
        <f>IF(E616="Female",IF(F616="Health and beauty","Yes","No"),IF(E616="Male","No"))</f>
        <v>No</v>
      </c>
      <c r="N616" t="str">
        <f>IF(H616=1,"Product Specific",IF(H616&gt;5,"Impulsive","List"))</f>
        <v>Impulsive</v>
      </c>
    </row>
    <row r="617" spans="1:14" x14ac:dyDescent="0.3">
      <c r="A617" t="s">
        <v>162</v>
      </c>
      <c r="B617" t="s">
        <v>36</v>
      </c>
      <c r="C617" t="s">
        <v>37</v>
      </c>
      <c r="D617" t="s">
        <v>21</v>
      </c>
      <c r="E617" t="s">
        <v>15</v>
      </c>
      <c r="F617" t="s">
        <v>30</v>
      </c>
      <c r="G617" s="14">
        <v>34.840000000000003</v>
      </c>
      <c r="H617">
        <v>4</v>
      </c>
      <c r="I617" s="14">
        <f t="shared" si="9"/>
        <v>139.36000000000001</v>
      </c>
      <c r="J617" s="1">
        <v>44067</v>
      </c>
      <c r="K617" s="2">
        <v>0.77500000000000002</v>
      </c>
      <c r="L617" t="s">
        <v>23</v>
      </c>
      <c r="M617" t="str">
        <f>IF(E617="Female",IF(F617="Health and beauty","Yes","No"),IF(E617="Male","No"))</f>
        <v>No</v>
      </c>
      <c r="N617" t="str">
        <f>IF(H617=1,"Product Specific",IF(H617&gt;5,"Impulsive","List"))</f>
        <v>List</v>
      </c>
    </row>
    <row r="618" spans="1:14" x14ac:dyDescent="0.3">
      <c r="A618" t="s">
        <v>217</v>
      </c>
      <c r="B618" t="s">
        <v>36</v>
      </c>
      <c r="C618" t="s">
        <v>37</v>
      </c>
      <c r="D618" t="s">
        <v>14</v>
      </c>
      <c r="E618" t="s">
        <v>25</v>
      </c>
      <c r="F618" t="s">
        <v>26</v>
      </c>
      <c r="G618" s="14">
        <v>46.47</v>
      </c>
      <c r="H618">
        <v>4</v>
      </c>
      <c r="I618" s="14">
        <f t="shared" si="9"/>
        <v>185.88</v>
      </c>
      <c r="J618" s="1">
        <v>44068</v>
      </c>
      <c r="K618" s="2">
        <v>0.45347222222222222</v>
      </c>
      <c r="L618" t="s">
        <v>23</v>
      </c>
      <c r="M618" t="str">
        <f>IF(E618="Female",IF(F618="Health and beauty","Yes","No"),IF(E618="Male","No"))</f>
        <v>No</v>
      </c>
      <c r="N618" t="str">
        <f>IF(H618=1,"Product Specific",IF(H618&gt;5,"Impulsive","List"))</f>
        <v>List</v>
      </c>
    </row>
    <row r="619" spans="1:14" x14ac:dyDescent="0.3">
      <c r="A619" t="s">
        <v>743</v>
      </c>
      <c r="B619" t="s">
        <v>19</v>
      </c>
      <c r="C619" t="s">
        <v>20</v>
      </c>
      <c r="D619" t="s">
        <v>21</v>
      </c>
      <c r="E619" t="s">
        <v>15</v>
      </c>
      <c r="F619" t="s">
        <v>16</v>
      </c>
      <c r="G619" s="14">
        <v>13.85</v>
      </c>
      <c r="H619">
        <v>9</v>
      </c>
      <c r="I619" s="14">
        <f t="shared" si="9"/>
        <v>124.64999999999999</v>
      </c>
      <c r="J619" s="1">
        <v>44068</v>
      </c>
      <c r="K619" s="2">
        <v>0.53472222222222221</v>
      </c>
      <c r="L619" t="s">
        <v>17</v>
      </c>
      <c r="M619" t="str">
        <f>IF(E619="Female",IF(F619="Health and beauty","Yes","No"),IF(E619="Male","No"))</f>
        <v>Yes</v>
      </c>
      <c r="N619" t="str">
        <f>IF(H619=1,"Product Specific",IF(H619&gt;5,"Impulsive","List"))</f>
        <v>Impulsive</v>
      </c>
    </row>
    <row r="620" spans="1:14" x14ac:dyDescent="0.3">
      <c r="A620" t="s">
        <v>106</v>
      </c>
      <c r="B620" t="s">
        <v>19</v>
      </c>
      <c r="C620" t="s">
        <v>20</v>
      </c>
      <c r="D620" t="s">
        <v>14</v>
      </c>
      <c r="E620" t="s">
        <v>25</v>
      </c>
      <c r="F620" t="s">
        <v>40</v>
      </c>
      <c r="G620" s="14">
        <v>49.04</v>
      </c>
      <c r="H620">
        <v>9</v>
      </c>
      <c r="I620" s="14">
        <f t="shared" si="9"/>
        <v>441.36</v>
      </c>
      <c r="J620" s="1">
        <v>44069</v>
      </c>
      <c r="K620" s="2">
        <v>0.59722222222222221</v>
      </c>
      <c r="L620" t="s">
        <v>27</v>
      </c>
      <c r="M620" t="str">
        <f>IF(E620="Female",IF(F620="Health and beauty","Yes","No"),IF(E620="Male","No"))</f>
        <v>No</v>
      </c>
      <c r="N620" t="str">
        <f>IF(H620=1,"Product Specific",IF(H620&gt;5,"Impulsive","List"))</f>
        <v>Impulsive</v>
      </c>
    </row>
    <row r="621" spans="1:14" x14ac:dyDescent="0.3">
      <c r="A621" t="s">
        <v>639</v>
      </c>
      <c r="B621" t="s">
        <v>36</v>
      </c>
      <c r="C621" t="s">
        <v>37</v>
      </c>
      <c r="D621" t="s">
        <v>14</v>
      </c>
      <c r="E621" t="s">
        <v>25</v>
      </c>
      <c r="F621" t="s">
        <v>38</v>
      </c>
      <c r="G621" s="14">
        <v>57.89</v>
      </c>
      <c r="H621">
        <v>2</v>
      </c>
      <c r="I621" s="14">
        <f t="shared" si="9"/>
        <v>115.78</v>
      </c>
      <c r="J621" s="1">
        <v>44069</v>
      </c>
      <c r="K621" s="2">
        <v>0.44236111111111115</v>
      </c>
      <c r="L621" t="s">
        <v>17</v>
      </c>
      <c r="M621" t="str">
        <f>IF(E621="Female",IF(F621="Health and beauty","Yes","No"),IF(E621="Male","No"))</f>
        <v>No</v>
      </c>
      <c r="N621" t="str">
        <f>IF(H621=1,"Product Specific",IF(H621&gt;5,"Impulsive","List"))</f>
        <v>List</v>
      </c>
    </row>
    <row r="622" spans="1:14" x14ac:dyDescent="0.3">
      <c r="A622" t="s">
        <v>789</v>
      </c>
      <c r="B622" t="s">
        <v>12</v>
      </c>
      <c r="C622" t="s">
        <v>13</v>
      </c>
      <c r="D622" t="s">
        <v>21</v>
      </c>
      <c r="E622" t="s">
        <v>15</v>
      </c>
      <c r="F622" t="s">
        <v>38</v>
      </c>
      <c r="G622" s="14">
        <v>55.39</v>
      </c>
      <c r="H622">
        <v>4</v>
      </c>
      <c r="I622" s="14">
        <f t="shared" si="9"/>
        <v>221.56</v>
      </c>
      <c r="J622" s="1">
        <v>44069</v>
      </c>
      <c r="K622" s="2">
        <v>0.6381944444444444</v>
      </c>
      <c r="L622" t="s">
        <v>17</v>
      </c>
      <c r="M622" t="str">
        <f>IF(E622="Female",IF(F622="Health and beauty","Yes","No"),IF(E622="Male","No"))</f>
        <v>No</v>
      </c>
      <c r="N622" t="str">
        <f>IF(H622=1,"Product Specific",IF(H622&gt;5,"Impulsive","List"))</f>
        <v>List</v>
      </c>
    </row>
    <row r="623" spans="1:14" x14ac:dyDescent="0.3">
      <c r="A623" t="s">
        <v>898</v>
      </c>
      <c r="B623" t="s">
        <v>19</v>
      </c>
      <c r="C623" t="s">
        <v>20</v>
      </c>
      <c r="D623" t="s">
        <v>14</v>
      </c>
      <c r="E623" t="s">
        <v>25</v>
      </c>
      <c r="F623" t="s">
        <v>38</v>
      </c>
      <c r="G623" s="14">
        <v>24.31</v>
      </c>
      <c r="H623">
        <v>3</v>
      </c>
      <c r="I623" s="14">
        <f t="shared" si="9"/>
        <v>72.929999999999993</v>
      </c>
      <c r="J623" s="1">
        <v>44069</v>
      </c>
      <c r="K623" s="2">
        <v>0.79791666666666661</v>
      </c>
      <c r="L623" t="s">
        <v>27</v>
      </c>
      <c r="M623" t="str">
        <f>IF(E623="Female",IF(F623="Health and beauty","Yes","No"),IF(E623="Male","No"))</f>
        <v>No</v>
      </c>
      <c r="N623" t="str">
        <f>IF(H623=1,"Product Specific",IF(H623&gt;5,"Impulsive","List"))</f>
        <v>List</v>
      </c>
    </row>
    <row r="624" spans="1:14" x14ac:dyDescent="0.3">
      <c r="A624" t="s">
        <v>75</v>
      </c>
      <c r="B624" t="s">
        <v>36</v>
      </c>
      <c r="C624" t="s">
        <v>37</v>
      </c>
      <c r="D624" t="s">
        <v>14</v>
      </c>
      <c r="E624" t="s">
        <v>15</v>
      </c>
      <c r="F624" t="s">
        <v>22</v>
      </c>
      <c r="G624" s="14">
        <v>93.96</v>
      </c>
      <c r="H624">
        <v>4</v>
      </c>
      <c r="I624" s="14">
        <f t="shared" si="9"/>
        <v>375.84</v>
      </c>
      <c r="J624" s="1">
        <v>44070</v>
      </c>
      <c r="K624" s="2">
        <v>0.75</v>
      </c>
      <c r="L624" t="s">
        <v>23</v>
      </c>
      <c r="M624" t="str">
        <f>IF(E624="Female",IF(F624="Health and beauty","Yes","No"),IF(E624="Male","No"))</f>
        <v>No</v>
      </c>
      <c r="N624" t="str">
        <f>IF(H624=1,"Product Specific",IF(H624&gt;5,"Impulsive","List"))</f>
        <v>List</v>
      </c>
    </row>
    <row r="625" spans="1:14" x14ac:dyDescent="0.3">
      <c r="A625" t="s">
        <v>557</v>
      </c>
      <c r="B625" t="s">
        <v>36</v>
      </c>
      <c r="C625" t="s">
        <v>37</v>
      </c>
      <c r="D625" t="s">
        <v>14</v>
      </c>
      <c r="E625" t="s">
        <v>25</v>
      </c>
      <c r="F625" t="s">
        <v>40</v>
      </c>
      <c r="G625" s="14">
        <v>59.86</v>
      </c>
      <c r="H625">
        <v>2</v>
      </c>
      <c r="I625" s="14">
        <f t="shared" si="9"/>
        <v>119.72</v>
      </c>
      <c r="J625" s="1">
        <v>44070</v>
      </c>
      <c r="K625" s="2">
        <v>0.62152777777777779</v>
      </c>
      <c r="L625" t="s">
        <v>17</v>
      </c>
      <c r="M625" t="str">
        <f>IF(E625="Female",IF(F625="Health and beauty","Yes","No"),IF(E625="Male","No"))</f>
        <v>No</v>
      </c>
      <c r="N625" t="str">
        <f>IF(H625=1,"Product Specific",IF(H625&gt;5,"Impulsive","List"))</f>
        <v>List</v>
      </c>
    </row>
    <row r="626" spans="1:14" x14ac:dyDescent="0.3">
      <c r="A626" t="s">
        <v>776</v>
      </c>
      <c r="B626" t="s">
        <v>36</v>
      </c>
      <c r="C626" t="s">
        <v>37</v>
      </c>
      <c r="D626" t="s">
        <v>14</v>
      </c>
      <c r="E626" t="s">
        <v>25</v>
      </c>
      <c r="F626" t="s">
        <v>40</v>
      </c>
      <c r="G626" s="14">
        <v>65.23</v>
      </c>
      <c r="H626">
        <v>10</v>
      </c>
      <c r="I626" s="14">
        <f t="shared" si="9"/>
        <v>652.30000000000007</v>
      </c>
      <c r="J626" s="1">
        <v>44070</v>
      </c>
      <c r="K626" s="2">
        <v>0.79652777777777783</v>
      </c>
      <c r="L626" t="s">
        <v>27</v>
      </c>
      <c r="M626" t="str">
        <f>IF(E626="Female",IF(F626="Health and beauty","Yes","No"),IF(E626="Male","No"))</f>
        <v>No</v>
      </c>
      <c r="N626" t="str">
        <f>IF(H626=1,"Product Specific",IF(H626&gt;5,"Impulsive","List"))</f>
        <v>Impulsive</v>
      </c>
    </row>
    <row r="627" spans="1:14" x14ac:dyDescent="0.3">
      <c r="A627" t="s">
        <v>782</v>
      </c>
      <c r="B627" t="s">
        <v>12</v>
      </c>
      <c r="C627" t="s">
        <v>13</v>
      </c>
      <c r="D627" t="s">
        <v>14</v>
      </c>
      <c r="E627" t="s">
        <v>15</v>
      </c>
      <c r="F627" t="s">
        <v>22</v>
      </c>
      <c r="G627" s="14">
        <v>17.420000000000002</v>
      </c>
      <c r="H627">
        <v>10</v>
      </c>
      <c r="I627" s="14">
        <f t="shared" si="9"/>
        <v>174.20000000000002</v>
      </c>
      <c r="J627" s="1">
        <v>44070</v>
      </c>
      <c r="K627" s="2">
        <v>0.52083333333333337</v>
      </c>
      <c r="L627" t="s">
        <v>17</v>
      </c>
      <c r="M627" t="str">
        <f>IF(E627="Female",IF(F627="Health and beauty","Yes","No"),IF(E627="Male","No"))</f>
        <v>No</v>
      </c>
      <c r="N627" t="str">
        <f>IF(H627=1,"Product Specific",IF(H627&gt;5,"Impulsive","List"))</f>
        <v>Impulsive</v>
      </c>
    </row>
    <row r="628" spans="1:14" x14ac:dyDescent="0.3">
      <c r="A628" t="s">
        <v>880</v>
      </c>
      <c r="B628" t="s">
        <v>12</v>
      </c>
      <c r="C628" t="s">
        <v>13</v>
      </c>
      <c r="D628" t="s">
        <v>21</v>
      </c>
      <c r="E628" t="s">
        <v>25</v>
      </c>
      <c r="F628" t="s">
        <v>40</v>
      </c>
      <c r="G628" s="14">
        <v>74.099999999999994</v>
      </c>
      <c r="H628">
        <v>1</v>
      </c>
      <c r="I628" s="14">
        <f t="shared" si="9"/>
        <v>74.099999999999994</v>
      </c>
      <c r="J628" s="1">
        <v>44070</v>
      </c>
      <c r="K628" s="2">
        <v>0.46180555555555558</v>
      </c>
      <c r="L628" t="s">
        <v>23</v>
      </c>
      <c r="M628" t="str">
        <f>IF(E628="Female",IF(F628="Health and beauty","Yes","No"),IF(E628="Male","No"))</f>
        <v>No</v>
      </c>
      <c r="N628" t="str">
        <f>IF(H628=1,"Product Specific",IF(H628&gt;5,"Impulsive","List"))</f>
        <v>Product Specific</v>
      </c>
    </row>
    <row r="629" spans="1:14" x14ac:dyDescent="0.3">
      <c r="A629" t="s">
        <v>1026</v>
      </c>
      <c r="B629" t="s">
        <v>36</v>
      </c>
      <c r="C629" t="s">
        <v>37</v>
      </c>
      <c r="D629" t="s">
        <v>21</v>
      </c>
      <c r="E629" t="s">
        <v>15</v>
      </c>
      <c r="F629" t="s">
        <v>26</v>
      </c>
      <c r="G629" s="14">
        <v>97.38</v>
      </c>
      <c r="H629">
        <v>10</v>
      </c>
      <c r="I629" s="14">
        <f t="shared" si="9"/>
        <v>973.8</v>
      </c>
      <c r="J629" s="1">
        <v>44070</v>
      </c>
      <c r="K629" s="2">
        <v>0.71944444444444444</v>
      </c>
      <c r="L629" t="s">
        <v>17</v>
      </c>
      <c r="M629" t="str">
        <f>IF(E629="Female",IF(F629="Health and beauty","Yes","No"),IF(E629="Male","No"))</f>
        <v>No</v>
      </c>
      <c r="N629" t="str">
        <f>IF(H629=1,"Product Specific",IF(H629&gt;5,"Impulsive","List"))</f>
        <v>Impulsive</v>
      </c>
    </row>
    <row r="630" spans="1:14" x14ac:dyDescent="0.3">
      <c r="A630" t="s">
        <v>698</v>
      </c>
      <c r="B630" t="s">
        <v>19</v>
      </c>
      <c r="C630" t="s">
        <v>20</v>
      </c>
      <c r="D630" t="s">
        <v>14</v>
      </c>
      <c r="E630" t="s">
        <v>15</v>
      </c>
      <c r="F630" t="s">
        <v>16</v>
      </c>
      <c r="G630" s="14">
        <v>47.71</v>
      </c>
      <c r="H630">
        <v>6</v>
      </c>
      <c r="I630" s="14">
        <f t="shared" si="9"/>
        <v>286.26</v>
      </c>
      <c r="J630" s="1">
        <v>44071</v>
      </c>
      <c r="K630" s="2">
        <v>0.59652777777777777</v>
      </c>
      <c r="L630" t="s">
        <v>17</v>
      </c>
      <c r="M630" t="str">
        <f>IF(E630="Female",IF(F630="Health and beauty","Yes","No"),IF(E630="Male","No"))</f>
        <v>Yes</v>
      </c>
      <c r="N630" t="str">
        <f>IF(H630=1,"Product Specific",IF(H630&gt;5,"Impulsive","List"))</f>
        <v>Impulsive</v>
      </c>
    </row>
    <row r="631" spans="1:14" x14ac:dyDescent="0.3">
      <c r="A631" t="s">
        <v>289</v>
      </c>
      <c r="B631" t="s">
        <v>19</v>
      </c>
      <c r="C631" t="s">
        <v>20</v>
      </c>
      <c r="D631" t="s">
        <v>14</v>
      </c>
      <c r="E631" t="s">
        <v>25</v>
      </c>
      <c r="F631" t="s">
        <v>22</v>
      </c>
      <c r="G631" s="14">
        <v>65.94</v>
      </c>
      <c r="H631">
        <v>4</v>
      </c>
      <c r="I631" s="14">
        <f t="shared" si="9"/>
        <v>263.76</v>
      </c>
      <c r="J631" s="1">
        <v>44072</v>
      </c>
      <c r="K631" s="2">
        <v>0.54513888888888895</v>
      </c>
      <c r="L631" t="s">
        <v>27</v>
      </c>
      <c r="M631" t="str">
        <f>IF(E631="Female",IF(F631="Health and beauty","Yes","No"),IF(E631="Male","No"))</f>
        <v>No</v>
      </c>
      <c r="N631" t="str">
        <f>IF(H631=1,"Product Specific",IF(H631&gt;5,"Impulsive","List"))</f>
        <v>List</v>
      </c>
    </row>
    <row r="632" spans="1:14" x14ac:dyDescent="0.3">
      <c r="A632" t="s">
        <v>91</v>
      </c>
      <c r="B632" t="s">
        <v>19</v>
      </c>
      <c r="C632" t="s">
        <v>20</v>
      </c>
      <c r="D632" t="s">
        <v>21</v>
      </c>
      <c r="E632" t="s">
        <v>25</v>
      </c>
      <c r="F632" t="s">
        <v>26</v>
      </c>
      <c r="G632" s="14">
        <v>55.73</v>
      </c>
      <c r="H632">
        <v>6</v>
      </c>
      <c r="I632" s="14">
        <f t="shared" si="9"/>
        <v>334.38</v>
      </c>
      <c r="J632" s="1">
        <v>44073</v>
      </c>
      <c r="K632" s="2">
        <v>0.4548611111111111</v>
      </c>
      <c r="L632" t="s">
        <v>17</v>
      </c>
      <c r="M632" t="str">
        <f>IF(E632="Female",IF(F632="Health and beauty","Yes","No"),IF(E632="Male","No"))</f>
        <v>No</v>
      </c>
      <c r="N632" t="str">
        <f>IF(H632=1,"Product Specific",IF(H632&gt;5,"Impulsive","List"))</f>
        <v>Impulsive</v>
      </c>
    </row>
    <row r="633" spans="1:14" x14ac:dyDescent="0.3">
      <c r="A633" t="s">
        <v>134</v>
      </c>
      <c r="B633" t="s">
        <v>36</v>
      </c>
      <c r="C633" t="s">
        <v>37</v>
      </c>
      <c r="D633" t="s">
        <v>21</v>
      </c>
      <c r="E633" t="s">
        <v>25</v>
      </c>
      <c r="F633" t="s">
        <v>16</v>
      </c>
      <c r="G633" s="14">
        <v>30.35</v>
      </c>
      <c r="H633">
        <v>7</v>
      </c>
      <c r="I633" s="14">
        <f t="shared" si="9"/>
        <v>212.45000000000002</v>
      </c>
      <c r="J633" s="1">
        <v>44073</v>
      </c>
      <c r="K633" s="2">
        <v>0.7631944444444444</v>
      </c>
      <c r="L633" t="s">
        <v>23</v>
      </c>
      <c r="M633" t="str">
        <f>IF(E633="Female",IF(F633="Health and beauty","Yes","No"),IF(E633="Male","No"))</f>
        <v>No</v>
      </c>
      <c r="N633" t="str">
        <f>IF(H633=1,"Product Specific",IF(H633&gt;5,"Impulsive","List"))</f>
        <v>Impulsive</v>
      </c>
    </row>
    <row r="634" spans="1:14" x14ac:dyDescent="0.3">
      <c r="A634" t="s">
        <v>534</v>
      </c>
      <c r="B634" t="s">
        <v>36</v>
      </c>
      <c r="C634" t="s">
        <v>37</v>
      </c>
      <c r="D634" t="s">
        <v>21</v>
      </c>
      <c r="E634" t="s">
        <v>25</v>
      </c>
      <c r="F634" t="s">
        <v>30</v>
      </c>
      <c r="G634" s="14">
        <v>88.45</v>
      </c>
      <c r="H634">
        <v>1</v>
      </c>
      <c r="I634" s="14">
        <f t="shared" si="9"/>
        <v>88.45</v>
      </c>
      <c r="J634" s="1">
        <v>44073</v>
      </c>
      <c r="K634" s="2">
        <v>0.69166666666666676</v>
      </c>
      <c r="L634" t="s">
        <v>27</v>
      </c>
      <c r="M634" t="str">
        <f>IF(E634="Female",IF(F634="Health and beauty","Yes","No"),IF(E634="Male","No"))</f>
        <v>No</v>
      </c>
      <c r="N634" t="str">
        <f>IF(H634=1,"Product Specific",IF(H634&gt;5,"Impulsive","List"))</f>
        <v>Product Specific</v>
      </c>
    </row>
    <row r="635" spans="1:14" x14ac:dyDescent="0.3">
      <c r="A635" t="s">
        <v>840</v>
      </c>
      <c r="B635" t="s">
        <v>36</v>
      </c>
      <c r="C635" t="s">
        <v>37</v>
      </c>
      <c r="D635" t="s">
        <v>21</v>
      </c>
      <c r="E635" t="s">
        <v>25</v>
      </c>
      <c r="F635" t="s">
        <v>16</v>
      </c>
      <c r="G635" s="14">
        <v>10.75</v>
      </c>
      <c r="H635">
        <v>8</v>
      </c>
      <c r="I635" s="14">
        <f t="shared" si="9"/>
        <v>86</v>
      </c>
      <c r="J635" s="1">
        <v>44073</v>
      </c>
      <c r="K635" s="2">
        <v>0.60972222222222217</v>
      </c>
      <c r="L635" t="s">
        <v>17</v>
      </c>
      <c r="M635" t="str">
        <f>IF(E635="Female",IF(F635="Health and beauty","Yes","No"),IF(E635="Male","No"))</f>
        <v>No</v>
      </c>
      <c r="N635" t="str">
        <f>IF(H635=1,"Product Specific",IF(H635&gt;5,"Impulsive","List"))</f>
        <v>Impulsive</v>
      </c>
    </row>
    <row r="636" spans="1:14" x14ac:dyDescent="0.3">
      <c r="A636" t="s">
        <v>516</v>
      </c>
      <c r="B636" t="s">
        <v>36</v>
      </c>
      <c r="C636" t="s">
        <v>37</v>
      </c>
      <c r="D636" t="s">
        <v>21</v>
      </c>
      <c r="E636" t="s">
        <v>15</v>
      </c>
      <c r="F636" t="s">
        <v>40</v>
      </c>
      <c r="G636" s="14">
        <v>41.09</v>
      </c>
      <c r="H636">
        <v>10</v>
      </c>
      <c r="I636" s="14">
        <f t="shared" si="9"/>
        <v>410.90000000000003</v>
      </c>
      <c r="J636" s="1">
        <v>44074</v>
      </c>
      <c r="K636" s="2">
        <v>0.61249999999999993</v>
      </c>
      <c r="L636" t="s">
        <v>23</v>
      </c>
      <c r="M636" t="str">
        <f>IF(E636="Female",IF(F636="Health and beauty","Yes","No"),IF(E636="Male","No"))</f>
        <v>No</v>
      </c>
      <c r="N636" t="str">
        <f>IF(H636=1,"Product Specific",IF(H636&gt;5,"Impulsive","List"))</f>
        <v>Impulsive</v>
      </c>
    </row>
    <row r="637" spans="1:14" x14ac:dyDescent="0.3">
      <c r="A637" t="s">
        <v>643</v>
      </c>
      <c r="B637" t="s">
        <v>19</v>
      </c>
      <c r="C637" t="s">
        <v>20</v>
      </c>
      <c r="D637" t="s">
        <v>14</v>
      </c>
      <c r="E637" t="s">
        <v>25</v>
      </c>
      <c r="F637" t="s">
        <v>30</v>
      </c>
      <c r="G637" s="14">
        <v>80.930000000000007</v>
      </c>
      <c r="H637">
        <v>1</v>
      </c>
      <c r="I637" s="14">
        <f t="shared" si="9"/>
        <v>80.930000000000007</v>
      </c>
      <c r="J637" s="1">
        <v>44074</v>
      </c>
      <c r="K637" s="2">
        <v>0.67222222222222217</v>
      </c>
      <c r="L637" t="s">
        <v>27</v>
      </c>
      <c r="M637" t="str">
        <f>IF(E637="Female",IF(F637="Health and beauty","Yes","No"),IF(E637="Male","No"))</f>
        <v>No</v>
      </c>
      <c r="N637" t="str">
        <f>IF(H637=1,"Product Specific",IF(H637&gt;5,"Impulsive","List"))</f>
        <v>Product Specific</v>
      </c>
    </row>
    <row r="638" spans="1:14" x14ac:dyDescent="0.3">
      <c r="A638" t="s">
        <v>671</v>
      </c>
      <c r="B638" t="s">
        <v>19</v>
      </c>
      <c r="C638" t="s">
        <v>20</v>
      </c>
      <c r="D638" t="s">
        <v>14</v>
      </c>
      <c r="E638" t="s">
        <v>15</v>
      </c>
      <c r="F638" t="s">
        <v>22</v>
      </c>
      <c r="G638" s="14">
        <v>88.55</v>
      </c>
      <c r="H638">
        <v>8</v>
      </c>
      <c r="I638" s="14">
        <f t="shared" si="9"/>
        <v>708.4</v>
      </c>
      <c r="J638" s="1">
        <v>44074</v>
      </c>
      <c r="K638" s="2">
        <v>0.64513888888888882</v>
      </c>
      <c r="L638" t="s">
        <v>17</v>
      </c>
      <c r="M638" t="str">
        <f>IF(E638="Female",IF(F638="Health and beauty","Yes","No"),IF(E638="Male","No"))</f>
        <v>No</v>
      </c>
      <c r="N638" t="str">
        <f>IF(H638=1,"Product Specific",IF(H638&gt;5,"Impulsive","List"))</f>
        <v>Impulsive</v>
      </c>
    </row>
    <row r="639" spans="1:14" x14ac:dyDescent="0.3">
      <c r="A639" t="s">
        <v>282</v>
      </c>
      <c r="B639" t="s">
        <v>19</v>
      </c>
      <c r="C639" t="s">
        <v>20</v>
      </c>
      <c r="D639" t="s">
        <v>21</v>
      </c>
      <c r="E639" t="s">
        <v>15</v>
      </c>
      <c r="F639" t="s">
        <v>30</v>
      </c>
      <c r="G639" s="14">
        <v>14.39</v>
      </c>
      <c r="H639">
        <v>2</v>
      </c>
      <c r="I639" s="14">
        <f t="shared" si="9"/>
        <v>28.78</v>
      </c>
      <c r="J639" s="1">
        <v>44075</v>
      </c>
      <c r="K639" s="2">
        <v>0.8222222222222223</v>
      </c>
      <c r="L639" t="s">
        <v>27</v>
      </c>
      <c r="M639" t="str">
        <f>IF(E639="Female",IF(F639="Health and beauty","Yes","No"),IF(E639="Male","No"))</f>
        <v>No</v>
      </c>
      <c r="N639" t="str">
        <f>IF(H639=1,"Product Specific",IF(H639&gt;5,"Impulsive","List"))</f>
        <v>List</v>
      </c>
    </row>
    <row r="640" spans="1:14" x14ac:dyDescent="0.3">
      <c r="A640" t="s">
        <v>381</v>
      </c>
      <c r="B640" t="s">
        <v>12</v>
      </c>
      <c r="C640" t="s">
        <v>13</v>
      </c>
      <c r="D640" t="s">
        <v>21</v>
      </c>
      <c r="E640" t="s">
        <v>25</v>
      </c>
      <c r="F640" t="s">
        <v>22</v>
      </c>
      <c r="G640" s="14">
        <v>51.69</v>
      </c>
      <c r="H640">
        <v>7</v>
      </c>
      <c r="I640" s="14">
        <f t="shared" si="9"/>
        <v>361.83</v>
      </c>
      <c r="J640" s="1">
        <v>44075</v>
      </c>
      <c r="K640" s="2">
        <v>0.76527777777777783</v>
      </c>
      <c r="L640" t="s">
        <v>23</v>
      </c>
      <c r="M640" t="str">
        <f>IF(E640="Female",IF(F640="Health and beauty","Yes","No"),IF(E640="Male","No"))</f>
        <v>No</v>
      </c>
      <c r="N640" t="str">
        <f>IF(H640=1,"Product Specific",IF(H640&gt;5,"Impulsive","List"))</f>
        <v>Impulsive</v>
      </c>
    </row>
    <row r="641" spans="1:14" x14ac:dyDescent="0.3">
      <c r="A641" t="s">
        <v>568</v>
      </c>
      <c r="B641" t="s">
        <v>12</v>
      </c>
      <c r="C641" t="s">
        <v>13</v>
      </c>
      <c r="D641" t="s">
        <v>21</v>
      </c>
      <c r="E641" t="s">
        <v>15</v>
      </c>
      <c r="F641" t="s">
        <v>40</v>
      </c>
      <c r="G641" s="14">
        <v>73.05</v>
      </c>
      <c r="H641">
        <v>4</v>
      </c>
      <c r="I641" s="14">
        <f t="shared" si="9"/>
        <v>292.2</v>
      </c>
      <c r="J641" s="1">
        <v>44075</v>
      </c>
      <c r="K641" s="2">
        <v>0.71944444444444444</v>
      </c>
      <c r="L641" t="s">
        <v>27</v>
      </c>
      <c r="M641" t="str">
        <f>IF(E641="Female",IF(F641="Health and beauty","Yes","No"),IF(E641="Male","No"))</f>
        <v>No</v>
      </c>
      <c r="N641" t="str">
        <f>IF(H641=1,"Product Specific",IF(H641&gt;5,"Impulsive","List"))</f>
        <v>List</v>
      </c>
    </row>
    <row r="642" spans="1:14" x14ac:dyDescent="0.3">
      <c r="A642" t="s">
        <v>632</v>
      </c>
      <c r="B642" t="s">
        <v>19</v>
      </c>
      <c r="C642" t="s">
        <v>20</v>
      </c>
      <c r="D642" t="s">
        <v>21</v>
      </c>
      <c r="E642" t="s">
        <v>25</v>
      </c>
      <c r="F642" t="s">
        <v>38</v>
      </c>
      <c r="G642" s="14">
        <v>77.56</v>
      </c>
      <c r="H642">
        <v>10</v>
      </c>
      <c r="I642" s="14">
        <f t="shared" si="9"/>
        <v>775.6</v>
      </c>
      <c r="J642" s="1">
        <v>44075</v>
      </c>
      <c r="K642" s="2">
        <v>0.85763888888888884</v>
      </c>
      <c r="L642" t="s">
        <v>17</v>
      </c>
      <c r="M642" t="str">
        <f>IF(E642="Female",IF(F642="Health and beauty","Yes","No"),IF(E642="Male","No"))</f>
        <v>No</v>
      </c>
      <c r="N642" t="str">
        <f>IF(H642=1,"Product Specific",IF(H642&gt;5,"Impulsive","List"))</f>
        <v>Impulsive</v>
      </c>
    </row>
    <row r="643" spans="1:14" x14ac:dyDescent="0.3">
      <c r="A643" t="s">
        <v>876</v>
      </c>
      <c r="B643" t="s">
        <v>12</v>
      </c>
      <c r="C643" t="s">
        <v>13</v>
      </c>
      <c r="D643" t="s">
        <v>14</v>
      </c>
      <c r="E643" t="s">
        <v>25</v>
      </c>
      <c r="F643" t="s">
        <v>22</v>
      </c>
      <c r="G643" s="14">
        <v>73.260000000000005</v>
      </c>
      <c r="H643">
        <v>1</v>
      </c>
      <c r="I643" s="14">
        <f t="shared" ref="I643:I706" si="10">G643*H643</f>
        <v>73.260000000000005</v>
      </c>
      <c r="J643" s="1">
        <v>44075</v>
      </c>
      <c r="K643" s="2">
        <v>0.75555555555555554</v>
      </c>
      <c r="L643" t="s">
        <v>17</v>
      </c>
      <c r="M643" t="str">
        <f>IF(E643="Female",IF(F643="Health and beauty","Yes","No"),IF(E643="Male","No"))</f>
        <v>No</v>
      </c>
      <c r="N643" t="str">
        <f>IF(H643=1,"Product Specific",IF(H643&gt;5,"Impulsive","List"))</f>
        <v>Product Specific</v>
      </c>
    </row>
    <row r="644" spans="1:14" x14ac:dyDescent="0.3">
      <c r="A644" t="s">
        <v>952</v>
      </c>
      <c r="B644" t="s">
        <v>19</v>
      </c>
      <c r="C644" t="s">
        <v>20</v>
      </c>
      <c r="D644" t="s">
        <v>14</v>
      </c>
      <c r="E644" t="s">
        <v>15</v>
      </c>
      <c r="F644" t="s">
        <v>26</v>
      </c>
      <c r="G644" s="14">
        <v>12.73</v>
      </c>
      <c r="H644">
        <v>2</v>
      </c>
      <c r="I644" s="14">
        <f t="shared" si="10"/>
        <v>25.46</v>
      </c>
      <c r="J644" s="1">
        <v>44075</v>
      </c>
      <c r="K644" s="2">
        <v>0.50694444444444442</v>
      </c>
      <c r="L644" t="s">
        <v>27</v>
      </c>
      <c r="M644" t="str">
        <f>IF(E644="Female",IF(F644="Health and beauty","Yes","No"),IF(E644="Male","No"))</f>
        <v>No</v>
      </c>
      <c r="N644" t="str">
        <f>IF(H644=1,"Product Specific",IF(H644&gt;5,"Impulsive","List"))</f>
        <v>List</v>
      </c>
    </row>
    <row r="645" spans="1:14" x14ac:dyDescent="0.3">
      <c r="A645" t="s">
        <v>126</v>
      </c>
      <c r="B645" t="s">
        <v>36</v>
      </c>
      <c r="C645" t="s">
        <v>37</v>
      </c>
      <c r="D645" t="s">
        <v>21</v>
      </c>
      <c r="E645" t="s">
        <v>25</v>
      </c>
      <c r="F645" t="s">
        <v>16</v>
      </c>
      <c r="G645" s="14">
        <v>87.87</v>
      </c>
      <c r="H645">
        <v>10</v>
      </c>
      <c r="I645" s="14">
        <f t="shared" si="10"/>
        <v>878.7</v>
      </c>
      <c r="J645" s="1">
        <v>44076</v>
      </c>
      <c r="K645" s="2">
        <v>0.43402777777777773</v>
      </c>
      <c r="L645" t="s">
        <v>17</v>
      </c>
      <c r="M645" t="str">
        <f>IF(E645="Female",IF(F645="Health and beauty","Yes","No"),IF(E645="Male","No"))</f>
        <v>No</v>
      </c>
      <c r="N645" t="str">
        <f>IF(H645=1,"Product Specific",IF(H645&gt;5,"Impulsive","List"))</f>
        <v>Impulsive</v>
      </c>
    </row>
    <row r="646" spans="1:14" x14ac:dyDescent="0.3">
      <c r="A646" t="s">
        <v>932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G646" s="14">
        <v>27.73</v>
      </c>
      <c r="H646">
        <v>5</v>
      </c>
      <c r="I646" s="14">
        <f t="shared" si="10"/>
        <v>138.65</v>
      </c>
      <c r="J646" s="1">
        <v>44076</v>
      </c>
      <c r="K646" s="2">
        <v>0.84791666666666676</v>
      </c>
      <c r="L646" t="s">
        <v>27</v>
      </c>
      <c r="M646" t="str">
        <f>IF(E646="Female",IF(F646="Health and beauty","Yes","No"),IF(E646="Male","No"))</f>
        <v>Yes</v>
      </c>
      <c r="N646" t="str">
        <f>IF(H646=1,"Product Specific",IF(H646&gt;5,"Impulsive","List"))</f>
        <v>List</v>
      </c>
    </row>
    <row r="647" spans="1:14" x14ac:dyDescent="0.3">
      <c r="A647" t="s">
        <v>1016</v>
      </c>
      <c r="B647" t="s">
        <v>36</v>
      </c>
      <c r="C647" t="s">
        <v>37</v>
      </c>
      <c r="D647" t="s">
        <v>21</v>
      </c>
      <c r="E647" t="s">
        <v>15</v>
      </c>
      <c r="F647" t="s">
        <v>16</v>
      </c>
      <c r="G647" s="14">
        <v>14.76</v>
      </c>
      <c r="H647">
        <v>2</v>
      </c>
      <c r="I647" s="14">
        <f t="shared" si="10"/>
        <v>29.52</v>
      </c>
      <c r="J647" s="1">
        <v>44076</v>
      </c>
      <c r="K647" s="2">
        <v>0.61249999999999993</v>
      </c>
      <c r="L647" t="s">
        <v>17</v>
      </c>
      <c r="M647" t="str">
        <f>IF(E647="Female",IF(F647="Health and beauty","Yes","No"),IF(E647="Male","No"))</f>
        <v>Yes</v>
      </c>
      <c r="N647" t="str">
        <f>IF(H647=1,"Product Specific",IF(H647&gt;5,"Impulsive","List"))</f>
        <v>List</v>
      </c>
    </row>
    <row r="648" spans="1:14" x14ac:dyDescent="0.3">
      <c r="A648" t="s">
        <v>166</v>
      </c>
      <c r="B648" t="s">
        <v>12</v>
      </c>
      <c r="C648" t="s">
        <v>13</v>
      </c>
      <c r="D648" t="s">
        <v>21</v>
      </c>
      <c r="E648" t="s">
        <v>15</v>
      </c>
      <c r="F648" t="s">
        <v>22</v>
      </c>
      <c r="G648" s="14">
        <v>26.31</v>
      </c>
      <c r="H648">
        <v>5</v>
      </c>
      <c r="I648" s="14">
        <f t="shared" si="10"/>
        <v>131.54999999999998</v>
      </c>
      <c r="J648" s="1">
        <v>44077</v>
      </c>
      <c r="K648" s="2">
        <v>0.87430555555555556</v>
      </c>
      <c r="L648" t="s">
        <v>27</v>
      </c>
      <c r="M648" t="str">
        <f>IF(E648="Female",IF(F648="Health and beauty","Yes","No"),IF(E648="Male","No"))</f>
        <v>No</v>
      </c>
      <c r="N648" t="str">
        <f>IF(H648=1,"Product Specific",IF(H648&gt;5,"Impulsive","List"))</f>
        <v>List</v>
      </c>
    </row>
    <row r="649" spans="1:14" x14ac:dyDescent="0.3">
      <c r="A649" t="s">
        <v>633</v>
      </c>
      <c r="B649" t="s">
        <v>36</v>
      </c>
      <c r="C649" t="s">
        <v>37</v>
      </c>
      <c r="D649" t="s">
        <v>21</v>
      </c>
      <c r="E649" t="s">
        <v>15</v>
      </c>
      <c r="F649" t="s">
        <v>30</v>
      </c>
      <c r="G649" s="14">
        <v>54.51</v>
      </c>
      <c r="H649">
        <v>6</v>
      </c>
      <c r="I649" s="14">
        <f t="shared" si="10"/>
        <v>327.06</v>
      </c>
      <c r="J649" s="1">
        <v>44077</v>
      </c>
      <c r="K649" s="2">
        <v>0.57916666666666672</v>
      </c>
      <c r="L649" t="s">
        <v>17</v>
      </c>
      <c r="M649" t="str">
        <f>IF(E649="Female",IF(F649="Health and beauty","Yes","No"),IF(E649="Male","No"))</f>
        <v>No</v>
      </c>
      <c r="N649" t="str">
        <f>IF(H649=1,"Product Specific",IF(H649&gt;5,"Impulsive","List"))</f>
        <v>Impulsive</v>
      </c>
    </row>
    <row r="650" spans="1:14" x14ac:dyDescent="0.3">
      <c r="A650" t="s">
        <v>438</v>
      </c>
      <c r="B650" t="s">
        <v>12</v>
      </c>
      <c r="C650" t="s">
        <v>13</v>
      </c>
      <c r="D650" t="s">
        <v>21</v>
      </c>
      <c r="E650" t="s">
        <v>15</v>
      </c>
      <c r="F650" t="s">
        <v>26</v>
      </c>
      <c r="G650" s="14">
        <v>56.53</v>
      </c>
      <c r="H650">
        <v>4</v>
      </c>
      <c r="I650" s="14">
        <f t="shared" si="10"/>
        <v>226.12</v>
      </c>
      <c r="J650" s="1">
        <v>44078</v>
      </c>
      <c r="K650" s="2">
        <v>0.82500000000000007</v>
      </c>
      <c r="L650" t="s">
        <v>17</v>
      </c>
      <c r="M650" t="str">
        <f>IF(E650="Female",IF(F650="Health and beauty","Yes","No"),IF(E650="Male","No"))</f>
        <v>No</v>
      </c>
      <c r="N650" t="str">
        <f>IF(H650=1,"Product Specific",IF(H650&gt;5,"Impulsive","List"))</f>
        <v>List</v>
      </c>
    </row>
    <row r="651" spans="1:14" x14ac:dyDescent="0.3">
      <c r="A651" t="s">
        <v>802</v>
      </c>
      <c r="B651" t="s">
        <v>19</v>
      </c>
      <c r="C651" t="s">
        <v>20</v>
      </c>
      <c r="D651" t="s">
        <v>14</v>
      </c>
      <c r="E651" t="s">
        <v>15</v>
      </c>
      <c r="F651" t="s">
        <v>30</v>
      </c>
      <c r="G651" s="14">
        <v>67.989999999999995</v>
      </c>
      <c r="H651">
        <v>7</v>
      </c>
      <c r="I651" s="14">
        <f t="shared" si="10"/>
        <v>475.92999999999995</v>
      </c>
      <c r="J651" s="1">
        <v>44078</v>
      </c>
      <c r="K651" s="2">
        <v>0.70138888888888884</v>
      </c>
      <c r="L651" t="s">
        <v>17</v>
      </c>
      <c r="M651" t="str">
        <f>IF(E651="Female",IF(F651="Health and beauty","Yes","No"),IF(E651="Male","No"))</f>
        <v>No</v>
      </c>
      <c r="N651" t="str">
        <f>IF(H651=1,"Product Specific",IF(H651&gt;5,"Impulsive","List"))</f>
        <v>Impulsive</v>
      </c>
    </row>
    <row r="652" spans="1:14" x14ac:dyDescent="0.3">
      <c r="A652" t="s">
        <v>874</v>
      </c>
      <c r="B652" t="s">
        <v>12</v>
      </c>
      <c r="C652" t="s">
        <v>13</v>
      </c>
      <c r="D652" t="s">
        <v>21</v>
      </c>
      <c r="E652" t="s">
        <v>25</v>
      </c>
      <c r="F652" t="s">
        <v>40</v>
      </c>
      <c r="G652" s="14">
        <v>21.32</v>
      </c>
      <c r="H652">
        <v>1</v>
      </c>
      <c r="I652" s="14">
        <f t="shared" si="10"/>
        <v>21.32</v>
      </c>
      <c r="J652" s="1">
        <v>44078</v>
      </c>
      <c r="K652" s="2">
        <v>0.52986111111111112</v>
      </c>
      <c r="L652" t="s">
        <v>23</v>
      </c>
      <c r="M652" t="str">
        <f>IF(E652="Female",IF(F652="Health and beauty","Yes","No"),IF(E652="Male","No"))</f>
        <v>No</v>
      </c>
      <c r="N652" t="str">
        <f>IF(H652=1,"Product Specific",IF(H652&gt;5,"Impulsive","List"))</f>
        <v>Product Specific</v>
      </c>
    </row>
    <row r="653" spans="1:14" x14ac:dyDescent="0.3">
      <c r="A653" t="s">
        <v>150</v>
      </c>
      <c r="B653" t="s">
        <v>12</v>
      </c>
      <c r="C653" t="s">
        <v>13</v>
      </c>
      <c r="D653" t="s">
        <v>21</v>
      </c>
      <c r="E653" t="s">
        <v>15</v>
      </c>
      <c r="F653" t="s">
        <v>22</v>
      </c>
      <c r="G653" s="14">
        <v>99.56</v>
      </c>
      <c r="H653">
        <v>8</v>
      </c>
      <c r="I653" s="14">
        <f t="shared" si="10"/>
        <v>796.48</v>
      </c>
      <c r="J653" s="1">
        <v>44079</v>
      </c>
      <c r="K653" s="2">
        <v>0.7104166666666667</v>
      </c>
      <c r="L653" t="s">
        <v>27</v>
      </c>
      <c r="M653" t="str">
        <f>IF(E653="Female",IF(F653="Health and beauty","Yes","No"),IF(E653="Male","No"))</f>
        <v>No</v>
      </c>
      <c r="N653" t="str">
        <f>IF(H653=1,"Product Specific",IF(H653&gt;5,"Impulsive","List"))</f>
        <v>Impulsive</v>
      </c>
    </row>
    <row r="654" spans="1:14" x14ac:dyDescent="0.3">
      <c r="A654" t="s">
        <v>364</v>
      </c>
      <c r="B654" t="s">
        <v>19</v>
      </c>
      <c r="C654" t="s">
        <v>20</v>
      </c>
      <c r="D654" t="s">
        <v>14</v>
      </c>
      <c r="E654" t="s">
        <v>25</v>
      </c>
      <c r="F654" t="s">
        <v>30</v>
      </c>
      <c r="G654" s="14">
        <v>14.7</v>
      </c>
      <c r="H654">
        <v>5</v>
      </c>
      <c r="I654" s="14">
        <f t="shared" si="10"/>
        <v>73.5</v>
      </c>
      <c r="J654" s="1">
        <v>44079</v>
      </c>
      <c r="K654" s="2">
        <v>0.57500000000000007</v>
      </c>
      <c r="L654" t="s">
        <v>17</v>
      </c>
      <c r="M654" t="str">
        <f>IF(E654="Female",IF(F654="Health and beauty","Yes","No"),IF(E654="Male","No"))</f>
        <v>No</v>
      </c>
      <c r="N654" t="str">
        <f>IF(H654=1,"Product Specific",IF(H654&gt;5,"Impulsive","List"))</f>
        <v>List</v>
      </c>
    </row>
    <row r="655" spans="1:14" x14ac:dyDescent="0.3">
      <c r="A655" t="s">
        <v>466</v>
      </c>
      <c r="B655" t="s">
        <v>19</v>
      </c>
      <c r="C655" t="s">
        <v>20</v>
      </c>
      <c r="D655" t="s">
        <v>14</v>
      </c>
      <c r="E655" t="s">
        <v>25</v>
      </c>
      <c r="F655" t="s">
        <v>30</v>
      </c>
      <c r="G655" s="14">
        <v>82.93</v>
      </c>
      <c r="H655">
        <v>4</v>
      </c>
      <c r="I655" s="14">
        <f t="shared" si="10"/>
        <v>331.72</v>
      </c>
      <c r="J655" s="1">
        <v>44079</v>
      </c>
      <c r="K655" s="2">
        <v>0.70208333333333339</v>
      </c>
      <c r="L655" t="s">
        <v>17</v>
      </c>
      <c r="M655" t="str">
        <f>IF(E655="Female",IF(F655="Health and beauty","Yes","No"),IF(E655="Male","No"))</f>
        <v>No</v>
      </c>
      <c r="N655" t="str">
        <f>IF(H655=1,"Product Specific",IF(H655&gt;5,"Impulsive","List"))</f>
        <v>List</v>
      </c>
    </row>
    <row r="656" spans="1:14" x14ac:dyDescent="0.3">
      <c r="A656" t="s">
        <v>695</v>
      </c>
      <c r="B656" t="s">
        <v>12</v>
      </c>
      <c r="C656" t="s">
        <v>13</v>
      </c>
      <c r="D656" t="s">
        <v>21</v>
      </c>
      <c r="E656" t="s">
        <v>15</v>
      </c>
      <c r="F656" t="s">
        <v>40</v>
      </c>
      <c r="G656" s="14">
        <v>48.63</v>
      </c>
      <c r="H656">
        <v>4</v>
      </c>
      <c r="I656" s="14">
        <f t="shared" si="10"/>
        <v>194.52</v>
      </c>
      <c r="J656" s="1">
        <v>44079</v>
      </c>
      <c r="K656" s="2">
        <v>0.65555555555555556</v>
      </c>
      <c r="L656" t="s">
        <v>17</v>
      </c>
      <c r="M656" t="str">
        <f>IF(E656="Female",IF(F656="Health and beauty","Yes","No"),IF(E656="Male","No"))</f>
        <v>No</v>
      </c>
      <c r="N656" t="str">
        <f>IF(H656=1,"Product Specific",IF(H656&gt;5,"Impulsive","List"))</f>
        <v>List</v>
      </c>
    </row>
    <row r="657" spans="1:14" x14ac:dyDescent="0.3">
      <c r="A657" t="s">
        <v>869</v>
      </c>
      <c r="B657" t="s">
        <v>19</v>
      </c>
      <c r="C657" t="s">
        <v>20</v>
      </c>
      <c r="D657" t="s">
        <v>14</v>
      </c>
      <c r="E657" t="s">
        <v>15</v>
      </c>
      <c r="F657" t="s">
        <v>30</v>
      </c>
      <c r="G657" s="14">
        <v>29.22</v>
      </c>
      <c r="H657">
        <v>6</v>
      </c>
      <c r="I657" s="14">
        <f t="shared" si="10"/>
        <v>175.32</v>
      </c>
      <c r="J657" s="1">
        <v>44079</v>
      </c>
      <c r="K657" s="2">
        <v>0.4861111111111111</v>
      </c>
      <c r="L657" t="s">
        <v>17</v>
      </c>
      <c r="M657" t="str">
        <f>IF(E657="Female",IF(F657="Health and beauty","Yes","No"),IF(E657="Male","No"))</f>
        <v>No</v>
      </c>
      <c r="N657" t="str">
        <f>IF(H657=1,"Product Specific",IF(H657&gt;5,"Impulsive","List"))</f>
        <v>Impulsive</v>
      </c>
    </row>
    <row r="658" spans="1:14" x14ac:dyDescent="0.3">
      <c r="A658" t="s">
        <v>190</v>
      </c>
      <c r="B658" t="s">
        <v>19</v>
      </c>
      <c r="C658" t="s">
        <v>20</v>
      </c>
      <c r="D658" t="s">
        <v>21</v>
      </c>
      <c r="E658" t="s">
        <v>15</v>
      </c>
      <c r="F658" t="s">
        <v>38</v>
      </c>
      <c r="G658" s="14">
        <v>43.18</v>
      </c>
      <c r="H658">
        <v>8</v>
      </c>
      <c r="I658" s="14">
        <f t="shared" si="10"/>
        <v>345.44</v>
      </c>
      <c r="J658" s="1">
        <v>44080</v>
      </c>
      <c r="K658" s="2">
        <v>0.81874999999999998</v>
      </c>
      <c r="L658" t="s">
        <v>27</v>
      </c>
      <c r="M658" t="str">
        <f>IF(E658="Female",IF(F658="Health and beauty","Yes","No"),IF(E658="Male","No"))</f>
        <v>No</v>
      </c>
      <c r="N658" t="str">
        <f>IF(H658=1,"Product Specific",IF(H658&gt;5,"Impulsive","List"))</f>
        <v>Impulsive</v>
      </c>
    </row>
    <row r="659" spans="1:14" x14ac:dyDescent="0.3">
      <c r="A659" t="s">
        <v>376</v>
      </c>
      <c r="B659" t="s">
        <v>12</v>
      </c>
      <c r="C659" t="s">
        <v>13</v>
      </c>
      <c r="D659" t="s">
        <v>14</v>
      </c>
      <c r="E659" t="s">
        <v>25</v>
      </c>
      <c r="F659" t="s">
        <v>22</v>
      </c>
      <c r="G659" s="14">
        <v>71.95</v>
      </c>
      <c r="H659">
        <v>1</v>
      </c>
      <c r="I659" s="14">
        <f t="shared" si="10"/>
        <v>71.95</v>
      </c>
      <c r="J659" s="1">
        <v>44080</v>
      </c>
      <c r="K659" s="2">
        <v>0.50972222222222219</v>
      </c>
      <c r="L659" t="s">
        <v>23</v>
      </c>
      <c r="M659" t="str">
        <f>IF(E659="Female",IF(F659="Health and beauty","Yes","No"),IF(E659="Male","No"))</f>
        <v>No</v>
      </c>
      <c r="N659" t="str">
        <f>IF(H659=1,"Product Specific",IF(H659&gt;5,"Impulsive","List"))</f>
        <v>Product Specific</v>
      </c>
    </row>
    <row r="660" spans="1:14" x14ac:dyDescent="0.3">
      <c r="A660" t="s">
        <v>379</v>
      </c>
      <c r="B660" t="s">
        <v>36</v>
      </c>
      <c r="C660" t="s">
        <v>37</v>
      </c>
      <c r="D660" t="s">
        <v>21</v>
      </c>
      <c r="E660" t="s">
        <v>15</v>
      </c>
      <c r="F660" t="s">
        <v>16</v>
      </c>
      <c r="G660" s="14">
        <v>13.5</v>
      </c>
      <c r="H660">
        <v>10</v>
      </c>
      <c r="I660" s="14">
        <f t="shared" si="10"/>
        <v>135</v>
      </c>
      <c r="J660" s="1">
        <v>44080</v>
      </c>
      <c r="K660" s="2">
        <v>0.46249999999999997</v>
      </c>
      <c r="L660" t="s">
        <v>27</v>
      </c>
      <c r="M660" t="str">
        <f>IF(E660="Female",IF(F660="Health and beauty","Yes","No"),IF(E660="Male","No"))</f>
        <v>Yes</v>
      </c>
      <c r="N660" t="str">
        <f>IF(H660=1,"Product Specific",IF(H660&gt;5,"Impulsive","List"))</f>
        <v>Impulsive</v>
      </c>
    </row>
    <row r="661" spans="1:14" x14ac:dyDescent="0.3">
      <c r="A661" t="s">
        <v>775</v>
      </c>
      <c r="B661" t="s">
        <v>19</v>
      </c>
      <c r="C661" t="s">
        <v>20</v>
      </c>
      <c r="D661" t="s">
        <v>14</v>
      </c>
      <c r="E661" t="s">
        <v>15</v>
      </c>
      <c r="F661" t="s">
        <v>38</v>
      </c>
      <c r="G661" s="14">
        <v>38.42</v>
      </c>
      <c r="H661">
        <v>1</v>
      </c>
      <c r="I661" s="14">
        <f t="shared" si="10"/>
        <v>38.42</v>
      </c>
      <c r="J661" s="1">
        <v>44080</v>
      </c>
      <c r="K661" s="2">
        <v>0.68958333333333333</v>
      </c>
      <c r="L661" t="s">
        <v>23</v>
      </c>
      <c r="M661" t="str">
        <f>IF(E661="Female",IF(F661="Health and beauty","Yes","No"),IF(E661="Male","No"))</f>
        <v>No</v>
      </c>
      <c r="N661" t="str">
        <f>IF(H661=1,"Product Specific",IF(H661&gt;5,"Impulsive","List"))</f>
        <v>Product Specific</v>
      </c>
    </row>
    <row r="662" spans="1:14" x14ac:dyDescent="0.3">
      <c r="A662" t="s">
        <v>704</v>
      </c>
      <c r="B662" t="s">
        <v>12</v>
      </c>
      <c r="C662" t="s">
        <v>13</v>
      </c>
      <c r="D662" t="s">
        <v>21</v>
      </c>
      <c r="E662" t="s">
        <v>15</v>
      </c>
      <c r="F662" t="s">
        <v>22</v>
      </c>
      <c r="G662" s="14">
        <v>45.48</v>
      </c>
      <c r="H662">
        <v>10</v>
      </c>
      <c r="I662" s="14">
        <f t="shared" si="10"/>
        <v>454.79999999999995</v>
      </c>
      <c r="J662" s="1">
        <v>44081</v>
      </c>
      <c r="K662" s="2">
        <v>0.43194444444444446</v>
      </c>
      <c r="L662" t="s">
        <v>27</v>
      </c>
      <c r="M662" t="str">
        <f>IF(E662="Female",IF(F662="Health and beauty","Yes","No"),IF(E662="Male","No"))</f>
        <v>No</v>
      </c>
      <c r="N662" t="str">
        <f>IF(H662=1,"Product Specific",IF(H662&gt;5,"Impulsive","List"))</f>
        <v>Impulsive</v>
      </c>
    </row>
    <row r="663" spans="1:14" x14ac:dyDescent="0.3">
      <c r="A663" t="s">
        <v>116</v>
      </c>
      <c r="B663" t="s">
        <v>19</v>
      </c>
      <c r="C663" t="s">
        <v>20</v>
      </c>
      <c r="D663" t="s">
        <v>21</v>
      </c>
      <c r="E663" t="s">
        <v>25</v>
      </c>
      <c r="F663" t="s">
        <v>40</v>
      </c>
      <c r="G663" s="14">
        <v>76.52</v>
      </c>
      <c r="H663">
        <v>5</v>
      </c>
      <c r="I663" s="14">
        <f t="shared" si="10"/>
        <v>382.59999999999997</v>
      </c>
      <c r="J663" s="1">
        <v>44082</v>
      </c>
      <c r="K663" s="2">
        <v>0.43263888888888885</v>
      </c>
      <c r="L663" t="s">
        <v>23</v>
      </c>
      <c r="M663" t="str">
        <f>IF(E663="Female",IF(F663="Health and beauty","Yes","No"),IF(E663="Male","No"))</f>
        <v>No</v>
      </c>
      <c r="N663" t="str">
        <f>IF(H663=1,"Product Specific",IF(H663&gt;5,"Impulsive","List"))</f>
        <v>List</v>
      </c>
    </row>
    <row r="664" spans="1:14" x14ac:dyDescent="0.3">
      <c r="A664" t="s">
        <v>219</v>
      </c>
      <c r="B664" t="s">
        <v>19</v>
      </c>
      <c r="C664" t="s">
        <v>20</v>
      </c>
      <c r="D664" t="s">
        <v>21</v>
      </c>
      <c r="E664" t="s">
        <v>15</v>
      </c>
      <c r="F664" t="s">
        <v>26</v>
      </c>
      <c r="G664" s="14">
        <v>69.81</v>
      </c>
      <c r="H664">
        <v>4</v>
      </c>
      <c r="I664" s="14">
        <f t="shared" si="10"/>
        <v>279.24</v>
      </c>
      <c r="J664" s="1">
        <v>44082</v>
      </c>
      <c r="K664" s="2">
        <v>0.86805555555555547</v>
      </c>
      <c r="L664" t="s">
        <v>27</v>
      </c>
      <c r="M664" t="str">
        <f>IF(E664="Female",IF(F664="Health and beauty","Yes","No"),IF(E664="Male","No"))</f>
        <v>No</v>
      </c>
      <c r="N664" t="str">
        <f>IF(H664=1,"Product Specific",IF(H664&gt;5,"Impulsive","List"))</f>
        <v>List</v>
      </c>
    </row>
    <row r="665" spans="1:14" x14ac:dyDescent="0.3">
      <c r="A665" t="s">
        <v>292</v>
      </c>
      <c r="B665" t="s">
        <v>36</v>
      </c>
      <c r="C665" t="s">
        <v>37</v>
      </c>
      <c r="D665" t="s">
        <v>14</v>
      </c>
      <c r="E665" t="s">
        <v>15</v>
      </c>
      <c r="F665" t="s">
        <v>40</v>
      </c>
      <c r="G665" s="14">
        <v>38.299999999999997</v>
      </c>
      <c r="H665">
        <v>4</v>
      </c>
      <c r="I665" s="14">
        <f t="shared" si="10"/>
        <v>153.19999999999999</v>
      </c>
      <c r="J665" s="1">
        <v>44082</v>
      </c>
      <c r="K665" s="2">
        <v>0.80694444444444446</v>
      </c>
      <c r="L665" t="s">
        <v>23</v>
      </c>
      <c r="M665" t="str">
        <f>IF(E665="Female",IF(F665="Health and beauty","Yes","No"),IF(E665="Male","No"))</f>
        <v>No</v>
      </c>
      <c r="N665" t="str">
        <f>IF(H665=1,"Product Specific",IF(H665&gt;5,"Impulsive","List"))</f>
        <v>List</v>
      </c>
    </row>
    <row r="666" spans="1:14" x14ac:dyDescent="0.3">
      <c r="A666" t="s">
        <v>313</v>
      </c>
      <c r="B666" t="s">
        <v>12</v>
      </c>
      <c r="C666" t="s">
        <v>13</v>
      </c>
      <c r="D666" t="s">
        <v>14</v>
      </c>
      <c r="E666" t="s">
        <v>25</v>
      </c>
      <c r="F666" t="s">
        <v>16</v>
      </c>
      <c r="G666" s="14">
        <v>99.83</v>
      </c>
      <c r="H666">
        <v>6</v>
      </c>
      <c r="I666" s="14">
        <f t="shared" si="10"/>
        <v>598.98</v>
      </c>
      <c r="J666" s="1">
        <v>44082</v>
      </c>
      <c r="K666" s="2">
        <v>0.62638888888888888</v>
      </c>
      <c r="L666" t="s">
        <v>17</v>
      </c>
      <c r="M666" t="str">
        <f>IF(E666="Female",IF(F666="Health and beauty","Yes","No"),IF(E666="Male","No"))</f>
        <v>No</v>
      </c>
      <c r="N666" t="str">
        <f>IF(H666=1,"Product Specific",IF(H666&gt;5,"Impulsive","List"))</f>
        <v>Impulsive</v>
      </c>
    </row>
    <row r="667" spans="1:14" x14ac:dyDescent="0.3">
      <c r="A667" t="s">
        <v>488</v>
      </c>
      <c r="B667" t="s">
        <v>19</v>
      </c>
      <c r="C667" t="s">
        <v>20</v>
      </c>
      <c r="D667" t="s">
        <v>14</v>
      </c>
      <c r="E667" t="s">
        <v>15</v>
      </c>
      <c r="F667" t="s">
        <v>22</v>
      </c>
      <c r="G667" s="14">
        <v>46.57</v>
      </c>
      <c r="H667">
        <v>10</v>
      </c>
      <c r="I667" s="14">
        <f t="shared" si="10"/>
        <v>465.7</v>
      </c>
      <c r="J667" s="1">
        <v>44082</v>
      </c>
      <c r="K667" s="2">
        <v>0.58194444444444449</v>
      </c>
      <c r="L667" t="s">
        <v>23</v>
      </c>
      <c r="M667" t="str">
        <f>IF(E667="Female",IF(F667="Health and beauty","Yes","No"),IF(E667="Male","No"))</f>
        <v>No</v>
      </c>
      <c r="N667" t="str">
        <f>IF(H667=1,"Product Specific",IF(H667&gt;5,"Impulsive","List"))</f>
        <v>Impulsive</v>
      </c>
    </row>
    <row r="668" spans="1:14" x14ac:dyDescent="0.3">
      <c r="A668" t="s">
        <v>436</v>
      </c>
      <c r="B668" t="s">
        <v>12</v>
      </c>
      <c r="C668" t="s">
        <v>13</v>
      </c>
      <c r="D668" t="s">
        <v>21</v>
      </c>
      <c r="E668" t="s">
        <v>25</v>
      </c>
      <c r="F668" t="s">
        <v>38</v>
      </c>
      <c r="G668" s="14">
        <v>13.79</v>
      </c>
      <c r="H668">
        <v>5</v>
      </c>
      <c r="I668" s="14">
        <f t="shared" si="10"/>
        <v>68.949999999999989</v>
      </c>
      <c r="J668" s="1">
        <v>44083</v>
      </c>
      <c r="K668" s="2">
        <v>0.79652777777777783</v>
      </c>
      <c r="L668" t="s">
        <v>27</v>
      </c>
      <c r="M668" t="str">
        <f>IF(E668="Female",IF(F668="Health and beauty","Yes","No"),IF(E668="Male","No"))</f>
        <v>No</v>
      </c>
      <c r="N668" t="str">
        <f>IF(H668=1,"Product Specific",IF(H668&gt;5,"Impulsive","List"))</f>
        <v>List</v>
      </c>
    </row>
    <row r="669" spans="1:14" x14ac:dyDescent="0.3">
      <c r="A669" t="s">
        <v>663</v>
      </c>
      <c r="B669" t="s">
        <v>36</v>
      </c>
      <c r="C669" t="s">
        <v>37</v>
      </c>
      <c r="D669" t="s">
        <v>21</v>
      </c>
      <c r="E669" t="s">
        <v>25</v>
      </c>
      <c r="F669" t="s">
        <v>26</v>
      </c>
      <c r="G669" s="14">
        <v>99.7</v>
      </c>
      <c r="H669">
        <v>3</v>
      </c>
      <c r="I669" s="14">
        <f t="shared" si="10"/>
        <v>299.10000000000002</v>
      </c>
      <c r="J669" s="1">
        <v>44083</v>
      </c>
      <c r="K669" s="2">
        <v>0.47847222222222219</v>
      </c>
      <c r="L669" t="s">
        <v>17</v>
      </c>
      <c r="M669" t="str">
        <f>IF(E669="Female",IF(F669="Health and beauty","Yes","No"),IF(E669="Male","No"))</f>
        <v>No</v>
      </c>
      <c r="N669" t="str">
        <f>IF(H669=1,"Product Specific",IF(H669&gt;5,"Impulsive","List"))</f>
        <v>List</v>
      </c>
    </row>
    <row r="670" spans="1:14" x14ac:dyDescent="0.3">
      <c r="A670" t="s">
        <v>676</v>
      </c>
      <c r="B670" t="s">
        <v>19</v>
      </c>
      <c r="C670" t="s">
        <v>20</v>
      </c>
      <c r="D670" t="s">
        <v>21</v>
      </c>
      <c r="E670" t="s">
        <v>25</v>
      </c>
      <c r="F670" t="s">
        <v>16</v>
      </c>
      <c r="G670" s="14">
        <v>70.209999999999994</v>
      </c>
      <c r="H670">
        <v>6</v>
      </c>
      <c r="I670" s="14">
        <f t="shared" si="10"/>
        <v>421.26</v>
      </c>
      <c r="J670" s="1">
        <v>44083</v>
      </c>
      <c r="K670" s="2">
        <v>0.62361111111111112</v>
      </c>
      <c r="L670" t="s">
        <v>23</v>
      </c>
      <c r="M670" t="str">
        <f>IF(E670="Female",IF(F670="Health and beauty","Yes","No"),IF(E670="Male","No"))</f>
        <v>No</v>
      </c>
      <c r="N670" t="str">
        <f>IF(H670=1,"Product Specific",IF(H670&gt;5,"Impulsive","List"))</f>
        <v>Impulsive</v>
      </c>
    </row>
    <row r="671" spans="1:14" x14ac:dyDescent="0.3">
      <c r="A671" t="s">
        <v>465</v>
      </c>
      <c r="B671" t="s">
        <v>19</v>
      </c>
      <c r="C671" t="s">
        <v>20</v>
      </c>
      <c r="D671" t="s">
        <v>21</v>
      </c>
      <c r="E671" t="s">
        <v>25</v>
      </c>
      <c r="F671" t="s">
        <v>30</v>
      </c>
      <c r="G671" s="14">
        <v>99.24</v>
      </c>
      <c r="H671">
        <v>9</v>
      </c>
      <c r="I671" s="14">
        <f t="shared" si="10"/>
        <v>893.16</v>
      </c>
      <c r="J671" s="1">
        <v>44084</v>
      </c>
      <c r="K671" s="2">
        <v>0.79791666666666661</v>
      </c>
      <c r="L671" t="s">
        <v>17</v>
      </c>
      <c r="M671" t="str">
        <f>IF(E671="Female",IF(F671="Health and beauty","Yes","No"),IF(E671="Male","No"))</f>
        <v>No</v>
      </c>
      <c r="N671" t="str">
        <f>IF(H671=1,"Product Specific",IF(H671&gt;5,"Impulsive","List"))</f>
        <v>Impulsive</v>
      </c>
    </row>
    <row r="672" spans="1:14" x14ac:dyDescent="0.3">
      <c r="A672" t="s">
        <v>716</v>
      </c>
      <c r="B672" t="s">
        <v>36</v>
      </c>
      <c r="C672" t="s">
        <v>37</v>
      </c>
      <c r="D672" t="s">
        <v>14</v>
      </c>
      <c r="E672" t="s">
        <v>15</v>
      </c>
      <c r="F672" t="s">
        <v>30</v>
      </c>
      <c r="G672" s="14">
        <v>64.83</v>
      </c>
      <c r="H672">
        <v>2</v>
      </c>
      <c r="I672" s="14">
        <f t="shared" si="10"/>
        <v>129.66</v>
      </c>
      <c r="J672" s="1">
        <v>44084</v>
      </c>
      <c r="K672" s="2">
        <v>0.4993055555555555</v>
      </c>
      <c r="L672" t="s">
        <v>27</v>
      </c>
      <c r="M672" t="str">
        <f>IF(E672="Female",IF(F672="Health and beauty","Yes","No"),IF(E672="Male","No"))</f>
        <v>No</v>
      </c>
      <c r="N672" t="str">
        <f>IF(H672=1,"Product Specific",IF(H672&gt;5,"Impulsive","List"))</f>
        <v>List</v>
      </c>
    </row>
    <row r="673" spans="1:14" x14ac:dyDescent="0.3">
      <c r="A673" t="s">
        <v>875</v>
      </c>
      <c r="B673" t="s">
        <v>12</v>
      </c>
      <c r="C673" t="s">
        <v>13</v>
      </c>
      <c r="D673" t="s">
        <v>14</v>
      </c>
      <c r="E673" t="s">
        <v>25</v>
      </c>
      <c r="F673" t="s">
        <v>22</v>
      </c>
      <c r="G673" s="14">
        <v>93.78</v>
      </c>
      <c r="H673">
        <v>3</v>
      </c>
      <c r="I673" s="14">
        <f t="shared" si="10"/>
        <v>281.34000000000003</v>
      </c>
      <c r="J673" s="1">
        <v>44084</v>
      </c>
      <c r="K673" s="2">
        <v>0.48055555555555557</v>
      </c>
      <c r="L673" t="s">
        <v>27</v>
      </c>
      <c r="M673" t="str">
        <f>IF(E673="Female",IF(F673="Health and beauty","Yes","No"),IF(E673="Male","No"))</f>
        <v>No</v>
      </c>
      <c r="N673" t="str">
        <f>IF(H673=1,"Product Specific",IF(H673&gt;5,"Impulsive","List"))</f>
        <v>List</v>
      </c>
    </row>
    <row r="674" spans="1:14" x14ac:dyDescent="0.3">
      <c r="A674" t="s">
        <v>1003</v>
      </c>
      <c r="B674" t="s">
        <v>12</v>
      </c>
      <c r="C674" t="s">
        <v>13</v>
      </c>
      <c r="D674" t="s">
        <v>21</v>
      </c>
      <c r="E674" t="s">
        <v>25</v>
      </c>
      <c r="F674" t="s">
        <v>26</v>
      </c>
      <c r="G674" s="14">
        <v>80.08</v>
      </c>
      <c r="H674">
        <v>3</v>
      </c>
      <c r="I674" s="14">
        <f t="shared" si="10"/>
        <v>240.24</v>
      </c>
      <c r="J674" s="1">
        <v>44084</v>
      </c>
      <c r="K674" s="2">
        <v>0.64513888888888882</v>
      </c>
      <c r="L674" t="s">
        <v>23</v>
      </c>
      <c r="M674" t="str">
        <f>IF(E674="Female",IF(F674="Health and beauty","Yes","No"),IF(E674="Male","No"))</f>
        <v>No</v>
      </c>
      <c r="N674" t="str">
        <f>IF(H674=1,"Product Specific",IF(H674&gt;5,"Impulsive","List"))</f>
        <v>List</v>
      </c>
    </row>
    <row r="675" spans="1:14" x14ac:dyDescent="0.3">
      <c r="A675" t="s">
        <v>491</v>
      </c>
      <c r="B675" t="s">
        <v>36</v>
      </c>
      <c r="C675" t="s">
        <v>37</v>
      </c>
      <c r="D675" t="s">
        <v>14</v>
      </c>
      <c r="E675" t="s">
        <v>15</v>
      </c>
      <c r="F675" t="s">
        <v>38</v>
      </c>
      <c r="G675" s="14">
        <v>73.05</v>
      </c>
      <c r="H675">
        <v>10</v>
      </c>
      <c r="I675" s="14">
        <f t="shared" si="10"/>
        <v>730.5</v>
      </c>
      <c r="J675" s="1">
        <v>44085</v>
      </c>
      <c r="K675" s="2">
        <v>0.51736111111111105</v>
      </c>
      <c r="L675" t="s">
        <v>27</v>
      </c>
      <c r="M675" t="str">
        <f>IF(E675="Female",IF(F675="Health and beauty","Yes","No"),IF(E675="Male","No"))</f>
        <v>No</v>
      </c>
      <c r="N675" t="str">
        <f>IF(H675=1,"Product Specific",IF(H675&gt;5,"Impulsive","List"))</f>
        <v>Impulsive</v>
      </c>
    </row>
    <row r="676" spans="1:14" x14ac:dyDescent="0.3">
      <c r="A676" t="s">
        <v>281</v>
      </c>
      <c r="B676" t="s">
        <v>19</v>
      </c>
      <c r="C676" t="s">
        <v>20</v>
      </c>
      <c r="D676" t="s">
        <v>14</v>
      </c>
      <c r="E676" t="s">
        <v>25</v>
      </c>
      <c r="F676" t="s">
        <v>40</v>
      </c>
      <c r="G676" s="14">
        <v>35.19</v>
      </c>
      <c r="H676">
        <v>10</v>
      </c>
      <c r="I676" s="14">
        <f t="shared" si="10"/>
        <v>351.9</v>
      </c>
      <c r="J676" s="1">
        <v>44087</v>
      </c>
      <c r="K676" s="2">
        <v>0.79583333333333339</v>
      </c>
      <c r="L676" t="s">
        <v>27</v>
      </c>
      <c r="M676" t="str">
        <f>IF(E676="Female",IF(F676="Health and beauty","Yes","No"),IF(E676="Male","No"))</f>
        <v>No</v>
      </c>
      <c r="N676" t="str">
        <f>IF(H676=1,"Product Specific",IF(H676&gt;5,"Impulsive","List"))</f>
        <v>Impulsive</v>
      </c>
    </row>
    <row r="677" spans="1:14" x14ac:dyDescent="0.3">
      <c r="A677" t="s">
        <v>343</v>
      </c>
      <c r="B677" t="s">
        <v>12</v>
      </c>
      <c r="C677" t="s">
        <v>13</v>
      </c>
      <c r="D677" t="s">
        <v>14</v>
      </c>
      <c r="E677" t="s">
        <v>15</v>
      </c>
      <c r="F677" t="s">
        <v>16</v>
      </c>
      <c r="G677" s="14">
        <v>15.55</v>
      </c>
      <c r="H677">
        <v>9</v>
      </c>
      <c r="I677" s="14">
        <f t="shared" si="10"/>
        <v>139.95000000000002</v>
      </c>
      <c r="J677" s="1">
        <v>44087</v>
      </c>
      <c r="K677" s="2">
        <v>0.54999999999999993</v>
      </c>
      <c r="L677" t="s">
        <v>23</v>
      </c>
      <c r="M677" t="str">
        <f>IF(E677="Female",IF(F677="Health and beauty","Yes","No"),IF(E677="Male","No"))</f>
        <v>Yes</v>
      </c>
      <c r="N677" t="str">
        <f>IF(H677=1,"Product Specific",IF(H677&gt;5,"Impulsive","List"))</f>
        <v>Impulsive</v>
      </c>
    </row>
    <row r="678" spans="1:14" x14ac:dyDescent="0.3">
      <c r="A678" t="s">
        <v>606</v>
      </c>
      <c r="B678" t="s">
        <v>36</v>
      </c>
      <c r="C678" t="s">
        <v>37</v>
      </c>
      <c r="D678" t="s">
        <v>21</v>
      </c>
      <c r="E678" t="s">
        <v>25</v>
      </c>
      <c r="F678" t="s">
        <v>38</v>
      </c>
      <c r="G678" s="14">
        <v>60.3</v>
      </c>
      <c r="H678">
        <v>4</v>
      </c>
      <c r="I678" s="14">
        <f t="shared" si="10"/>
        <v>241.2</v>
      </c>
      <c r="J678" s="1">
        <v>44087</v>
      </c>
      <c r="K678" s="2">
        <v>0.77986111111111101</v>
      </c>
      <c r="L678" t="s">
        <v>23</v>
      </c>
      <c r="M678" t="str">
        <f>IF(E678="Female",IF(F678="Health and beauty","Yes","No"),IF(E678="Male","No"))</f>
        <v>No</v>
      </c>
      <c r="N678" t="str">
        <f>IF(H678=1,"Product Specific",IF(H678&gt;5,"Impulsive","List"))</f>
        <v>List</v>
      </c>
    </row>
    <row r="679" spans="1:14" x14ac:dyDescent="0.3">
      <c r="A679" t="s">
        <v>680</v>
      </c>
      <c r="B679" t="s">
        <v>36</v>
      </c>
      <c r="C679" t="s">
        <v>37</v>
      </c>
      <c r="D679" t="s">
        <v>21</v>
      </c>
      <c r="E679" t="s">
        <v>25</v>
      </c>
      <c r="F679" t="s">
        <v>22</v>
      </c>
      <c r="G679" s="14">
        <v>75.66</v>
      </c>
      <c r="H679">
        <v>5</v>
      </c>
      <c r="I679" s="14">
        <f t="shared" si="10"/>
        <v>378.29999999999995</v>
      </c>
      <c r="J679" s="1">
        <v>44087</v>
      </c>
      <c r="K679" s="2">
        <v>0.76527777777777783</v>
      </c>
      <c r="L679" t="s">
        <v>17</v>
      </c>
      <c r="M679" t="str">
        <f>IF(E679="Female",IF(F679="Health and beauty","Yes","No"),IF(E679="Male","No"))</f>
        <v>No</v>
      </c>
      <c r="N679" t="str">
        <f>IF(H679=1,"Product Specific",IF(H679&gt;5,"Impulsive","List"))</f>
        <v>List</v>
      </c>
    </row>
    <row r="680" spans="1:14" x14ac:dyDescent="0.3">
      <c r="A680" t="s">
        <v>770</v>
      </c>
      <c r="B680" t="s">
        <v>19</v>
      </c>
      <c r="C680" t="s">
        <v>20</v>
      </c>
      <c r="D680" t="s">
        <v>21</v>
      </c>
      <c r="E680" t="s">
        <v>25</v>
      </c>
      <c r="F680" t="s">
        <v>26</v>
      </c>
      <c r="G680" s="14">
        <v>55.61</v>
      </c>
      <c r="H680">
        <v>7</v>
      </c>
      <c r="I680" s="14">
        <f t="shared" si="10"/>
        <v>389.27</v>
      </c>
      <c r="J680" s="1">
        <v>44087</v>
      </c>
      <c r="K680" s="2">
        <v>0.52847222222222223</v>
      </c>
      <c r="L680" t="s">
        <v>23</v>
      </c>
      <c r="M680" t="str">
        <f>IF(E680="Female",IF(F680="Health and beauty","Yes","No"),IF(E680="Male","No"))</f>
        <v>No</v>
      </c>
      <c r="N680" t="str">
        <f>IF(H680=1,"Product Specific",IF(H680&gt;5,"Impulsive","List"))</f>
        <v>Impulsive</v>
      </c>
    </row>
    <row r="681" spans="1:14" x14ac:dyDescent="0.3">
      <c r="A681" t="s">
        <v>88</v>
      </c>
      <c r="B681" t="s">
        <v>12</v>
      </c>
      <c r="C681" t="s">
        <v>13</v>
      </c>
      <c r="D681" t="s">
        <v>14</v>
      </c>
      <c r="E681" t="s">
        <v>15</v>
      </c>
      <c r="F681" t="s">
        <v>26</v>
      </c>
      <c r="G681" s="14">
        <v>72.349999999999994</v>
      </c>
      <c r="H681">
        <v>10</v>
      </c>
      <c r="I681" s="14">
        <f t="shared" si="10"/>
        <v>723.5</v>
      </c>
      <c r="J681" s="1">
        <v>44088</v>
      </c>
      <c r="K681" s="2">
        <v>0.66319444444444442</v>
      </c>
      <c r="L681" t="s">
        <v>23</v>
      </c>
      <c r="M681" t="str">
        <f>IF(E681="Female",IF(F681="Health and beauty","Yes","No"),IF(E681="Male","No"))</f>
        <v>No</v>
      </c>
      <c r="N681" t="str">
        <f>IF(H681=1,"Product Specific",IF(H681&gt;5,"Impulsive","List"))</f>
        <v>Impulsive</v>
      </c>
    </row>
    <row r="682" spans="1:14" x14ac:dyDescent="0.3">
      <c r="A682" t="s">
        <v>96</v>
      </c>
      <c r="B682" t="s">
        <v>19</v>
      </c>
      <c r="C682" t="s">
        <v>20</v>
      </c>
      <c r="D682" t="s">
        <v>21</v>
      </c>
      <c r="E682" t="s">
        <v>15</v>
      </c>
      <c r="F682" t="s">
        <v>16</v>
      </c>
      <c r="G682" s="14">
        <v>33.47</v>
      </c>
      <c r="H682">
        <v>2</v>
      </c>
      <c r="I682" s="14">
        <f t="shared" si="10"/>
        <v>66.94</v>
      </c>
      <c r="J682" s="1">
        <v>44088</v>
      </c>
      <c r="K682" s="2">
        <v>0.65486111111111112</v>
      </c>
      <c r="L682" t="s">
        <v>17</v>
      </c>
      <c r="M682" t="str">
        <f>IF(E682="Female",IF(F682="Health and beauty","Yes","No"),IF(E682="Male","No"))</f>
        <v>Yes</v>
      </c>
      <c r="N682" t="str">
        <f>IF(H682=1,"Product Specific",IF(H682&gt;5,"Impulsive","List"))</f>
        <v>List</v>
      </c>
    </row>
    <row r="683" spans="1:14" x14ac:dyDescent="0.3">
      <c r="A683" t="s">
        <v>543</v>
      </c>
      <c r="B683" t="s">
        <v>12</v>
      </c>
      <c r="C683" t="s">
        <v>13</v>
      </c>
      <c r="D683" t="s">
        <v>21</v>
      </c>
      <c r="E683" t="s">
        <v>25</v>
      </c>
      <c r="F683" t="s">
        <v>22</v>
      </c>
      <c r="G683" s="14">
        <v>99.55</v>
      </c>
      <c r="H683">
        <v>7</v>
      </c>
      <c r="I683" s="14">
        <f t="shared" si="10"/>
        <v>696.85</v>
      </c>
      <c r="J683" s="1">
        <v>44088</v>
      </c>
      <c r="K683" s="2">
        <v>0.50486111111111109</v>
      </c>
      <c r="L683" t="s">
        <v>23</v>
      </c>
      <c r="M683" t="str">
        <f>IF(E683="Female",IF(F683="Health and beauty","Yes","No"),IF(E683="Male","No"))</f>
        <v>No</v>
      </c>
      <c r="N683" t="str">
        <f>IF(H683=1,"Product Specific",IF(H683&gt;5,"Impulsive","List"))</f>
        <v>Impulsive</v>
      </c>
    </row>
    <row r="684" spans="1:14" x14ac:dyDescent="0.3">
      <c r="A684" t="s">
        <v>658</v>
      </c>
      <c r="B684" t="s">
        <v>12</v>
      </c>
      <c r="C684" t="s">
        <v>13</v>
      </c>
      <c r="D684" t="s">
        <v>14</v>
      </c>
      <c r="E684" t="s">
        <v>25</v>
      </c>
      <c r="F684" t="s">
        <v>26</v>
      </c>
      <c r="G684" s="14">
        <v>53.3</v>
      </c>
      <c r="H684">
        <v>3</v>
      </c>
      <c r="I684" s="14">
        <f t="shared" si="10"/>
        <v>159.89999999999998</v>
      </c>
      <c r="J684" s="1">
        <v>44088</v>
      </c>
      <c r="K684" s="2">
        <v>0.59652777777777777</v>
      </c>
      <c r="L684" t="s">
        <v>17</v>
      </c>
      <c r="M684" t="str">
        <f>IF(E684="Female",IF(F684="Health and beauty","Yes","No"),IF(E684="Male","No"))</f>
        <v>No</v>
      </c>
      <c r="N684" t="str">
        <f>IF(H684=1,"Product Specific",IF(H684&gt;5,"Impulsive","List"))</f>
        <v>List</v>
      </c>
    </row>
    <row r="685" spans="1:14" x14ac:dyDescent="0.3">
      <c r="A685" t="s">
        <v>261</v>
      </c>
      <c r="B685" t="s">
        <v>36</v>
      </c>
      <c r="C685" t="s">
        <v>37</v>
      </c>
      <c r="D685" t="s">
        <v>14</v>
      </c>
      <c r="E685" t="s">
        <v>15</v>
      </c>
      <c r="F685" t="s">
        <v>22</v>
      </c>
      <c r="G685" s="14">
        <v>10.59</v>
      </c>
      <c r="H685">
        <v>3</v>
      </c>
      <c r="I685" s="14">
        <f t="shared" si="10"/>
        <v>31.77</v>
      </c>
      <c r="J685" s="1">
        <v>44089</v>
      </c>
      <c r="K685" s="2">
        <v>0.57777777777777783</v>
      </c>
      <c r="L685" t="s">
        <v>27</v>
      </c>
      <c r="M685" t="str">
        <f>IF(E685="Female",IF(F685="Health and beauty","Yes","No"),IF(E685="Male","No"))</f>
        <v>No</v>
      </c>
      <c r="N685" t="str">
        <f>IF(H685=1,"Product Specific",IF(H685&gt;5,"Impulsive","List"))</f>
        <v>List</v>
      </c>
    </row>
    <row r="686" spans="1:14" x14ac:dyDescent="0.3">
      <c r="A686" t="s">
        <v>586</v>
      </c>
      <c r="B686" t="s">
        <v>36</v>
      </c>
      <c r="C686" t="s">
        <v>37</v>
      </c>
      <c r="D686" t="s">
        <v>14</v>
      </c>
      <c r="E686" t="s">
        <v>15</v>
      </c>
      <c r="F686" t="s">
        <v>40</v>
      </c>
      <c r="G686" s="14">
        <v>72.040000000000006</v>
      </c>
      <c r="H686">
        <v>2</v>
      </c>
      <c r="I686" s="14">
        <f t="shared" si="10"/>
        <v>144.08000000000001</v>
      </c>
      <c r="J686" s="1">
        <v>44089</v>
      </c>
      <c r="K686" s="2">
        <v>0.81805555555555554</v>
      </c>
      <c r="L686" t="s">
        <v>23</v>
      </c>
      <c r="M686" t="str">
        <f>IF(E686="Female",IF(F686="Health and beauty","Yes","No"),IF(E686="Male","No"))</f>
        <v>No</v>
      </c>
      <c r="N686" t="str">
        <f>IF(H686=1,"Product Specific",IF(H686&gt;5,"Impulsive","List"))</f>
        <v>List</v>
      </c>
    </row>
    <row r="687" spans="1:14" x14ac:dyDescent="0.3">
      <c r="A687" t="s">
        <v>721</v>
      </c>
      <c r="B687" t="s">
        <v>19</v>
      </c>
      <c r="C687" t="s">
        <v>20</v>
      </c>
      <c r="D687" t="s">
        <v>14</v>
      </c>
      <c r="E687" t="s">
        <v>25</v>
      </c>
      <c r="F687" t="s">
        <v>38</v>
      </c>
      <c r="G687" s="14">
        <v>55.04</v>
      </c>
      <c r="H687">
        <v>7</v>
      </c>
      <c r="I687" s="14">
        <f t="shared" si="10"/>
        <v>385.28</v>
      </c>
      <c r="J687" s="1">
        <v>44089</v>
      </c>
      <c r="K687" s="2">
        <v>0.81874999999999998</v>
      </c>
      <c r="L687" t="s">
        <v>17</v>
      </c>
      <c r="M687" t="str">
        <f>IF(E687="Female",IF(F687="Health and beauty","Yes","No"),IF(E687="Male","No"))</f>
        <v>No</v>
      </c>
      <c r="N687" t="str">
        <f>IF(H687=1,"Product Specific",IF(H687&gt;5,"Impulsive","List"))</f>
        <v>Impulsive</v>
      </c>
    </row>
    <row r="688" spans="1:14" x14ac:dyDescent="0.3">
      <c r="A688" t="s">
        <v>813</v>
      </c>
      <c r="B688" t="s">
        <v>19</v>
      </c>
      <c r="C688" t="s">
        <v>20</v>
      </c>
      <c r="D688" t="s">
        <v>21</v>
      </c>
      <c r="E688" t="s">
        <v>15</v>
      </c>
      <c r="F688" t="s">
        <v>26</v>
      </c>
      <c r="G688" s="14">
        <v>44.01</v>
      </c>
      <c r="H688">
        <v>8</v>
      </c>
      <c r="I688" s="14">
        <f t="shared" si="10"/>
        <v>352.08</v>
      </c>
      <c r="J688" s="1">
        <v>44089</v>
      </c>
      <c r="K688" s="2">
        <v>0.73333333333333339</v>
      </c>
      <c r="L688" t="s">
        <v>23</v>
      </c>
      <c r="M688" t="str">
        <f>IF(E688="Female",IF(F688="Health and beauty","Yes","No"),IF(E688="Male","No"))</f>
        <v>No</v>
      </c>
      <c r="N688" t="str">
        <f>IF(H688=1,"Product Specific",IF(H688&gt;5,"Impulsive","List"))</f>
        <v>Impulsive</v>
      </c>
    </row>
    <row r="689" spans="1:14" x14ac:dyDescent="0.3">
      <c r="A689" t="s">
        <v>859</v>
      </c>
      <c r="B689" t="s">
        <v>12</v>
      </c>
      <c r="C689" t="s">
        <v>13</v>
      </c>
      <c r="D689" t="s">
        <v>14</v>
      </c>
      <c r="E689" t="s">
        <v>15</v>
      </c>
      <c r="F689" t="s">
        <v>22</v>
      </c>
      <c r="G689" s="14">
        <v>74.22</v>
      </c>
      <c r="H689">
        <v>10</v>
      </c>
      <c r="I689" s="14">
        <f t="shared" si="10"/>
        <v>742.2</v>
      </c>
      <c r="J689" s="1">
        <v>44089</v>
      </c>
      <c r="K689" s="2">
        <v>0.61249999999999993</v>
      </c>
      <c r="L689" t="s">
        <v>27</v>
      </c>
      <c r="M689" t="str">
        <f>IF(E689="Female",IF(F689="Health and beauty","Yes","No"),IF(E689="Male","No"))</f>
        <v>No</v>
      </c>
      <c r="N689" t="str">
        <f>IF(H689=1,"Product Specific",IF(H689&gt;5,"Impulsive","List"))</f>
        <v>Impulsive</v>
      </c>
    </row>
    <row r="690" spans="1:14" x14ac:dyDescent="0.3">
      <c r="A690" t="s">
        <v>941</v>
      </c>
      <c r="B690" t="s">
        <v>19</v>
      </c>
      <c r="C690" t="s">
        <v>20</v>
      </c>
      <c r="D690" t="s">
        <v>21</v>
      </c>
      <c r="E690" t="s">
        <v>15</v>
      </c>
      <c r="F690" t="s">
        <v>22</v>
      </c>
      <c r="G690" s="14">
        <v>56.13</v>
      </c>
      <c r="H690">
        <v>4</v>
      </c>
      <c r="I690" s="14">
        <f t="shared" si="10"/>
        <v>224.52</v>
      </c>
      <c r="J690" s="1">
        <v>44089</v>
      </c>
      <c r="K690" s="2">
        <v>0.48819444444444443</v>
      </c>
      <c r="L690" t="s">
        <v>17</v>
      </c>
      <c r="M690" t="str">
        <f>IF(E690="Female",IF(F690="Health and beauty","Yes","No"),IF(E690="Male","No"))</f>
        <v>No</v>
      </c>
      <c r="N690" t="str">
        <f>IF(H690=1,"Product Specific",IF(H690&gt;5,"Impulsive","List"))</f>
        <v>List</v>
      </c>
    </row>
    <row r="691" spans="1:14" x14ac:dyDescent="0.3">
      <c r="A691" t="s">
        <v>142</v>
      </c>
      <c r="B691" t="s">
        <v>36</v>
      </c>
      <c r="C691" t="s">
        <v>37</v>
      </c>
      <c r="D691" t="s">
        <v>21</v>
      </c>
      <c r="E691" t="s">
        <v>15</v>
      </c>
      <c r="F691" t="s">
        <v>40</v>
      </c>
      <c r="G691" s="14">
        <v>72.84</v>
      </c>
      <c r="H691">
        <v>7</v>
      </c>
      <c r="I691" s="14">
        <f t="shared" si="10"/>
        <v>509.88</v>
      </c>
      <c r="J691" s="1">
        <v>44090</v>
      </c>
      <c r="K691" s="2">
        <v>0.53055555555555556</v>
      </c>
      <c r="L691" t="s">
        <v>23</v>
      </c>
      <c r="M691" t="str">
        <f>IF(E691="Female",IF(F691="Health and beauty","Yes","No"),IF(E691="Male","No"))</f>
        <v>No</v>
      </c>
      <c r="N691" t="str">
        <f>IF(H691=1,"Product Specific",IF(H691&gt;5,"Impulsive","List"))</f>
        <v>Impulsive</v>
      </c>
    </row>
    <row r="692" spans="1:14" x14ac:dyDescent="0.3">
      <c r="A692" t="s">
        <v>429</v>
      </c>
      <c r="B692" t="s">
        <v>36</v>
      </c>
      <c r="C692" t="s">
        <v>37</v>
      </c>
      <c r="D692" t="s">
        <v>14</v>
      </c>
      <c r="E692" t="s">
        <v>25</v>
      </c>
      <c r="F692" t="s">
        <v>22</v>
      </c>
      <c r="G692" s="14">
        <v>19.239999999999998</v>
      </c>
      <c r="H692">
        <v>9</v>
      </c>
      <c r="I692" s="14">
        <f t="shared" si="10"/>
        <v>173.16</v>
      </c>
      <c r="J692" s="1">
        <v>44090</v>
      </c>
      <c r="K692" s="2">
        <v>0.68611111111111101</v>
      </c>
      <c r="L692" t="s">
        <v>23</v>
      </c>
      <c r="M692" t="str">
        <f>IF(E692="Female",IF(F692="Health and beauty","Yes","No"),IF(E692="Male","No"))</f>
        <v>No</v>
      </c>
      <c r="N692" t="str">
        <f>IF(H692=1,"Product Specific",IF(H692&gt;5,"Impulsive","List"))</f>
        <v>Impulsive</v>
      </c>
    </row>
    <row r="693" spans="1:14" x14ac:dyDescent="0.3">
      <c r="A693" t="s">
        <v>83</v>
      </c>
      <c r="B693" t="s">
        <v>19</v>
      </c>
      <c r="C693" t="s">
        <v>20</v>
      </c>
      <c r="D693" t="s">
        <v>14</v>
      </c>
      <c r="E693" t="s">
        <v>25</v>
      </c>
      <c r="F693" t="s">
        <v>40</v>
      </c>
      <c r="G693" s="14">
        <v>15.43</v>
      </c>
      <c r="H693">
        <v>1</v>
      </c>
      <c r="I693" s="14">
        <f t="shared" si="10"/>
        <v>15.43</v>
      </c>
      <c r="J693" s="1">
        <v>44091</v>
      </c>
      <c r="K693" s="2">
        <v>0.65694444444444444</v>
      </c>
      <c r="L693" t="s">
        <v>27</v>
      </c>
      <c r="M693" t="str">
        <f>IF(E693="Female",IF(F693="Health and beauty","Yes","No"),IF(E693="Male","No"))</f>
        <v>No</v>
      </c>
      <c r="N693" t="str">
        <f>IF(H693=1,"Product Specific",IF(H693&gt;5,"Impulsive","List"))</f>
        <v>Product Specific</v>
      </c>
    </row>
    <row r="694" spans="1:14" x14ac:dyDescent="0.3">
      <c r="A694" t="s">
        <v>269</v>
      </c>
      <c r="B694" t="s">
        <v>12</v>
      </c>
      <c r="C694" t="s">
        <v>13</v>
      </c>
      <c r="D694" t="s">
        <v>21</v>
      </c>
      <c r="E694" t="s">
        <v>25</v>
      </c>
      <c r="F694" t="s">
        <v>40</v>
      </c>
      <c r="G694" s="14">
        <v>89.69</v>
      </c>
      <c r="H694">
        <v>1</v>
      </c>
      <c r="I694" s="14">
        <f t="shared" si="10"/>
        <v>89.69</v>
      </c>
      <c r="J694" s="1">
        <v>44091</v>
      </c>
      <c r="K694" s="2">
        <v>0.47222222222222227</v>
      </c>
      <c r="L694" t="s">
        <v>17</v>
      </c>
      <c r="M694" t="str">
        <f>IF(E694="Female",IF(F694="Health and beauty","Yes","No"),IF(E694="Male","No"))</f>
        <v>No</v>
      </c>
      <c r="N694" t="str">
        <f>IF(H694=1,"Product Specific",IF(H694&gt;5,"Impulsive","List"))</f>
        <v>Product Specific</v>
      </c>
    </row>
    <row r="695" spans="1:14" x14ac:dyDescent="0.3">
      <c r="A695" t="s">
        <v>274</v>
      </c>
      <c r="B695" t="s">
        <v>36</v>
      </c>
      <c r="C695" t="s">
        <v>37</v>
      </c>
      <c r="D695" t="s">
        <v>21</v>
      </c>
      <c r="E695" t="s">
        <v>25</v>
      </c>
      <c r="F695" t="s">
        <v>26</v>
      </c>
      <c r="G695" s="14">
        <v>93.87</v>
      </c>
      <c r="H695">
        <v>8</v>
      </c>
      <c r="I695" s="14">
        <f t="shared" si="10"/>
        <v>750.96</v>
      </c>
      <c r="J695" s="1">
        <v>44091</v>
      </c>
      <c r="K695" s="2">
        <v>0.77916666666666667</v>
      </c>
      <c r="L695" t="s">
        <v>27</v>
      </c>
      <c r="M695" t="str">
        <f>IF(E695="Female",IF(F695="Health and beauty","Yes","No"),IF(E695="Male","No"))</f>
        <v>No</v>
      </c>
      <c r="N695" t="str">
        <f>IF(H695=1,"Product Specific",IF(H695&gt;5,"Impulsive","List"))</f>
        <v>Impulsive</v>
      </c>
    </row>
    <row r="696" spans="1:14" x14ac:dyDescent="0.3">
      <c r="A696" t="s">
        <v>479</v>
      </c>
      <c r="B696" t="s">
        <v>36</v>
      </c>
      <c r="C696" t="s">
        <v>37</v>
      </c>
      <c r="D696" t="s">
        <v>14</v>
      </c>
      <c r="E696" t="s">
        <v>15</v>
      </c>
      <c r="F696" t="s">
        <v>30</v>
      </c>
      <c r="G696" s="14">
        <v>39.119999999999997</v>
      </c>
      <c r="H696">
        <v>1</v>
      </c>
      <c r="I696" s="14">
        <f t="shared" si="10"/>
        <v>39.119999999999997</v>
      </c>
      <c r="J696" s="1">
        <v>44091</v>
      </c>
      <c r="K696" s="2">
        <v>0.4597222222222222</v>
      </c>
      <c r="L696" t="s">
        <v>27</v>
      </c>
      <c r="M696" t="str">
        <f>IF(E696="Female",IF(F696="Health and beauty","Yes","No"),IF(E696="Male","No"))</f>
        <v>No</v>
      </c>
      <c r="N696" t="str">
        <f>IF(H696=1,"Product Specific",IF(H696&gt;5,"Impulsive","List"))</f>
        <v>Product Specific</v>
      </c>
    </row>
    <row r="697" spans="1:14" x14ac:dyDescent="0.3">
      <c r="A697" t="s">
        <v>899</v>
      </c>
      <c r="B697" t="s">
        <v>12</v>
      </c>
      <c r="C697" t="s">
        <v>13</v>
      </c>
      <c r="D697" t="s">
        <v>21</v>
      </c>
      <c r="E697" t="s">
        <v>25</v>
      </c>
      <c r="F697" t="s">
        <v>30</v>
      </c>
      <c r="G697" s="14">
        <v>64.59</v>
      </c>
      <c r="H697">
        <v>4</v>
      </c>
      <c r="I697" s="14">
        <f t="shared" si="10"/>
        <v>258.36</v>
      </c>
      <c r="J697" s="1">
        <v>44091</v>
      </c>
      <c r="K697" s="2">
        <v>0.56597222222222221</v>
      </c>
      <c r="L697" t="s">
        <v>17</v>
      </c>
      <c r="M697" t="str">
        <f>IF(E697="Female",IF(F697="Health and beauty","Yes","No"),IF(E697="Male","No"))</f>
        <v>No</v>
      </c>
      <c r="N697" t="str">
        <f>IF(H697=1,"Product Specific",IF(H697&gt;5,"Impulsive","List"))</f>
        <v>List</v>
      </c>
    </row>
    <row r="698" spans="1:14" x14ac:dyDescent="0.3">
      <c r="A698" t="s">
        <v>398</v>
      </c>
      <c r="B698" t="s">
        <v>19</v>
      </c>
      <c r="C698" t="s">
        <v>20</v>
      </c>
      <c r="D698" t="s">
        <v>21</v>
      </c>
      <c r="E698" t="s">
        <v>15</v>
      </c>
      <c r="F698" t="s">
        <v>30</v>
      </c>
      <c r="G698" s="14">
        <v>14.36</v>
      </c>
      <c r="H698">
        <v>10</v>
      </c>
      <c r="I698" s="14">
        <f t="shared" si="10"/>
        <v>143.6</v>
      </c>
      <c r="J698" s="1">
        <v>44092</v>
      </c>
      <c r="K698" s="2">
        <v>0.60277777777777775</v>
      </c>
      <c r="L698" t="s">
        <v>23</v>
      </c>
      <c r="M698" t="str">
        <f>IF(E698="Female",IF(F698="Health and beauty","Yes","No"),IF(E698="Male","No"))</f>
        <v>No</v>
      </c>
      <c r="N698" t="str">
        <f>IF(H698=1,"Product Specific",IF(H698&gt;5,"Impulsive","List"))</f>
        <v>Impulsive</v>
      </c>
    </row>
    <row r="699" spans="1:14" x14ac:dyDescent="0.3">
      <c r="A699" t="s">
        <v>432</v>
      </c>
      <c r="B699" t="s">
        <v>19</v>
      </c>
      <c r="C699" t="s">
        <v>20</v>
      </c>
      <c r="D699" t="s">
        <v>14</v>
      </c>
      <c r="E699" t="s">
        <v>25</v>
      </c>
      <c r="F699" t="s">
        <v>26</v>
      </c>
      <c r="G699" s="14">
        <v>13.98</v>
      </c>
      <c r="H699">
        <v>1</v>
      </c>
      <c r="I699" s="14">
        <f t="shared" si="10"/>
        <v>13.98</v>
      </c>
      <c r="J699" s="1">
        <v>44092</v>
      </c>
      <c r="K699" s="2">
        <v>0.56805555555555554</v>
      </c>
      <c r="L699" t="s">
        <v>17</v>
      </c>
      <c r="M699" t="str">
        <f>IF(E699="Female",IF(F699="Health and beauty","Yes","No"),IF(E699="Male","No"))</f>
        <v>No</v>
      </c>
      <c r="N699" t="str">
        <f>IF(H699=1,"Product Specific",IF(H699&gt;5,"Impulsive","List"))</f>
        <v>Product Specific</v>
      </c>
    </row>
    <row r="700" spans="1:14" x14ac:dyDescent="0.3">
      <c r="A700" t="s">
        <v>995</v>
      </c>
      <c r="B700" t="s">
        <v>36</v>
      </c>
      <c r="C700" t="s">
        <v>37</v>
      </c>
      <c r="D700" t="s">
        <v>21</v>
      </c>
      <c r="E700" t="s">
        <v>15</v>
      </c>
      <c r="F700" t="s">
        <v>22</v>
      </c>
      <c r="G700" s="14">
        <v>38.270000000000003</v>
      </c>
      <c r="H700">
        <v>2</v>
      </c>
      <c r="I700" s="14">
        <f t="shared" si="10"/>
        <v>76.540000000000006</v>
      </c>
      <c r="J700" s="1">
        <v>44092</v>
      </c>
      <c r="K700" s="2">
        <v>0.76250000000000007</v>
      </c>
      <c r="L700" t="s">
        <v>27</v>
      </c>
      <c r="M700" t="str">
        <f>IF(E700="Female",IF(F700="Health and beauty","Yes","No"),IF(E700="Male","No"))</f>
        <v>No</v>
      </c>
      <c r="N700" t="str">
        <f>IF(H700=1,"Product Specific",IF(H700&gt;5,"Impulsive","List"))</f>
        <v>List</v>
      </c>
    </row>
    <row r="701" spans="1:14" x14ac:dyDescent="0.3">
      <c r="A701" t="s">
        <v>336</v>
      </c>
      <c r="B701" t="s">
        <v>12</v>
      </c>
      <c r="C701" t="s">
        <v>13</v>
      </c>
      <c r="D701" t="s">
        <v>21</v>
      </c>
      <c r="E701" t="s">
        <v>15</v>
      </c>
      <c r="F701" t="s">
        <v>30</v>
      </c>
      <c r="G701" s="14">
        <v>40.229999999999997</v>
      </c>
      <c r="H701">
        <v>7</v>
      </c>
      <c r="I701" s="14">
        <f t="shared" si="10"/>
        <v>281.60999999999996</v>
      </c>
      <c r="J701" s="1">
        <v>44093</v>
      </c>
      <c r="K701" s="2">
        <v>0.55694444444444446</v>
      </c>
      <c r="L701" t="s">
        <v>23</v>
      </c>
      <c r="M701" t="str">
        <f>IF(E701="Female",IF(F701="Health and beauty","Yes","No"),IF(E701="Male","No"))</f>
        <v>No</v>
      </c>
      <c r="N701" t="str">
        <f>IF(H701=1,"Product Specific",IF(H701&gt;5,"Impulsive","List"))</f>
        <v>Impulsive</v>
      </c>
    </row>
    <row r="702" spans="1:14" x14ac:dyDescent="0.3">
      <c r="A702" t="s">
        <v>426</v>
      </c>
      <c r="B702" t="s">
        <v>12</v>
      </c>
      <c r="C702" t="s">
        <v>13</v>
      </c>
      <c r="D702" t="s">
        <v>21</v>
      </c>
      <c r="E702" t="s">
        <v>15</v>
      </c>
      <c r="F702" t="s">
        <v>38</v>
      </c>
      <c r="G702" s="14">
        <v>54.27</v>
      </c>
      <c r="H702">
        <v>5</v>
      </c>
      <c r="I702" s="14">
        <f t="shared" si="10"/>
        <v>271.35000000000002</v>
      </c>
      <c r="J702" s="1">
        <v>44093</v>
      </c>
      <c r="K702" s="2">
        <v>0.59444444444444444</v>
      </c>
      <c r="L702" t="s">
        <v>17</v>
      </c>
      <c r="M702" t="str">
        <f>IF(E702="Female",IF(F702="Health and beauty","Yes","No"),IF(E702="Male","No"))</f>
        <v>No</v>
      </c>
      <c r="N702" t="str">
        <f>IF(H702=1,"Product Specific",IF(H702&gt;5,"Impulsive","List"))</f>
        <v>List</v>
      </c>
    </row>
    <row r="703" spans="1:14" x14ac:dyDescent="0.3">
      <c r="A703" t="s">
        <v>546</v>
      </c>
      <c r="B703" t="s">
        <v>36</v>
      </c>
      <c r="C703" t="s">
        <v>37</v>
      </c>
      <c r="D703" t="s">
        <v>14</v>
      </c>
      <c r="E703" t="s">
        <v>25</v>
      </c>
      <c r="F703" t="s">
        <v>16</v>
      </c>
      <c r="G703" s="14">
        <v>54.86</v>
      </c>
      <c r="H703">
        <v>5</v>
      </c>
      <c r="I703" s="14">
        <f t="shared" si="10"/>
        <v>274.3</v>
      </c>
      <c r="J703" s="1">
        <v>44093</v>
      </c>
      <c r="K703" s="2">
        <v>0.70000000000000007</v>
      </c>
      <c r="L703" t="s">
        <v>17</v>
      </c>
      <c r="M703" t="str">
        <f>IF(E703="Female",IF(F703="Health and beauty","Yes","No"),IF(E703="Male","No"))</f>
        <v>No</v>
      </c>
      <c r="N703" t="str">
        <f>IF(H703=1,"Product Specific",IF(H703&gt;5,"Impulsive","List"))</f>
        <v>List</v>
      </c>
    </row>
    <row r="704" spans="1:14" x14ac:dyDescent="0.3">
      <c r="A704" t="s">
        <v>922</v>
      </c>
      <c r="B704" t="s">
        <v>19</v>
      </c>
      <c r="C704" t="s">
        <v>20</v>
      </c>
      <c r="D704" t="s">
        <v>14</v>
      </c>
      <c r="E704" t="s">
        <v>15</v>
      </c>
      <c r="F704" t="s">
        <v>40</v>
      </c>
      <c r="G704" s="14">
        <v>92.49</v>
      </c>
      <c r="H704">
        <v>5</v>
      </c>
      <c r="I704" s="14">
        <f t="shared" si="10"/>
        <v>462.45</v>
      </c>
      <c r="J704" s="1">
        <v>44093</v>
      </c>
      <c r="K704" s="2">
        <v>0.69097222222222221</v>
      </c>
      <c r="L704" t="s">
        <v>27</v>
      </c>
      <c r="M704" t="str">
        <f>IF(E704="Female",IF(F704="Health and beauty","Yes","No"),IF(E704="Male","No"))</f>
        <v>No</v>
      </c>
      <c r="N704" t="str">
        <f>IF(H704=1,"Product Specific",IF(H704&gt;5,"Impulsive","List"))</f>
        <v>List</v>
      </c>
    </row>
    <row r="705" spans="1:14" x14ac:dyDescent="0.3">
      <c r="A705" t="s">
        <v>157</v>
      </c>
      <c r="B705" t="s">
        <v>19</v>
      </c>
      <c r="C705" t="s">
        <v>20</v>
      </c>
      <c r="D705" t="s">
        <v>21</v>
      </c>
      <c r="E705" t="s">
        <v>15</v>
      </c>
      <c r="F705" t="s">
        <v>40</v>
      </c>
      <c r="G705" s="14">
        <v>31.73</v>
      </c>
      <c r="H705">
        <v>9</v>
      </c>
      <c r="I705" s="14">
        <f t="shared" si="10"/>
        <v>285.57</v>
      </c>
      <c r="J705" s="1">
        <v>44094</v>
      </c>
      <c r="K705" s="2">
        <v>0.67847222222222225</v>
      </c>
      <c r="L705" t="s">
        <v>27</v>
      </c>
      <c r="M705" t="str">
        <f>IF(E705="Female",IF(F705="Health and beauty","Yes","No"),IF(E705="Male","No"))</f>
        <v>No</v>
      </c>
      <c r="N705" t="str">
        <f>IF(H705=1,"Product Specific",IF(H705&gt;5,"Impulsive","List"))</f>
        <v>Impulsive</v>
      </c>
    </row>
    <row r="706" spans="1:14" x14ac:dyDescent="0.3">
      <c r="A706" t="s">
        <v>239</v>
      </c>
      <c r="B706" t="s">
        <v>36</v>
      </c>
      <c r="C706" t="s">
        <v>37</v>
      </c>
      <c r="D706" t="s">
        <v>21</v>
      </c>
      <c r="E706" t="s">
        <v>15</v>
      </c>
      <c r="F706" t="s">
        <v>22</v>
      </c>
      <c r="G706" s="14">
        <v>99.73</v>
      </c>
      <c r="H706">
        <v>9</v>
      </c>
      <c r="I706" s="14">
        <f t="shared" si="10"/>
        <v>897.57</v>
      </c>
      <c r="J706" s="1">
        <v>44094</v>
      </c>
      <c r="K706" s="2">
        <v>0.8208333333333333</v>
      </c>
      <c r="L706" t="s">
        <v>27</v>
      </c>
      <c r="M706" t="str">
        <f>IF(E706="Female",IF(F706="Health and beauty","Yes","No"),IF(E706="Male","No"))</f>
        <v>No</v>
      </c>
      <c r="N706" t="str">
        <f>IF(H706=1,"Product Specific",IF(H706&gt;5,"Impulsive","List"))</f>
        <v>Impulsive</v>
      </c>
    </row>
    <row r="707" spans="1:14" x14ac:dyDescent="0.3">
      <c r="A707" t="s">
        <v>797</v>
      </c>
      <c r="B707" t="s">
        <v>36</v>
      </c>
      <c r="C707" t="s">
        <v>37</v>
      </c>
      <c r="D707" t="s">
        <v>21</v>
      </c>
      <c r="E707" t="s">
        <v>25</v>
      </c>
      <c r="F707" t="s">
        <v>30</v>
      </c>
      <c r="G707" s="14">
        <v>13.69</v>
      </c>
      <c r="H707">
        <v>6</v>
      </c>
      <c r="I707" s="14">
        <f t="shared" ref="I707:I770" si="11">G707*H707</f>
        <v>82.14</v>
      </c>
      <c r="J707" s="1">
        <v>44094</v>
      </c>
      <c r="K707" s="2">
        <v>0.58263888888888882</v>
      </c>
      <c r="L707" t="s">
        <v>23</v>
      </c>
      <c r="M707" t="str">
        <f>IF(E707="Female",IF(F707="Health and beauty","Yes","No"),IF(E707="Male","No"))</f>
        <v>No</v>
      </c>
      <c r="N707" t="str">
        <f>IF(H707=1,"Product Specific",IF(H707&gt;5,"Impulsive","List"))</f>
        <v>Impulsive</v>
      </c>
    </row>
    <row r="708" spans="1:14" x14ac:dyDescent="0.3">
      <c r="A708" t="s">
        <v>883</v>
      </c>
      <c r="B708" t="s">
        <v>36</v>
      </c>
      <c r="C708" t="s">
        <v>37</v>
      </c>
      <c r="D708" t="s">
        <v>21</v>
      </c>
      <c r="E708" t="s">
        <v>15</v>
      </c>
      <c r="F708" t="s">
        <v>22</v>
      </c>
      <c r="G708" s="14">
        <v>52.79</v>
      </c>
      <c r="H708">
        <v>10</v>
      </c>
      <c r="I708" s="14">
        <f t="shared" si="11"/>
        <v>527.9</v>
      </c>
      <c r="J708" s="1">
        <v>44094</v>
      </c>
      <c r="K708" s="2">
        <v>0.49861111111111112</v>
      </c>
      <c r="L708" t="s">
        <v>17</v>
      </c>
      <c r="M708" t="str">
        <f>IF(E708="Female",IF(F708="Health and beauty","Yes","No"),IF(E708="Male","No"))</f>
        <v>No</v>
      </c>
      <c r="N708" t="str">
        <f>IF(H708=1,"Product Specific",IF(H708&gt;5,"Impulsive","List"))</f>
        <v>Impulsive</v>
      </c>
    </row>
    <row r="709" spans="1:14" x14ac:dyDescent="0.3">
      <c r="A709" t="s">
        <v>50</v>
      </c>
      <c r="B709" t="s">
        <v>19</v>
      </c>
      <c r="C709" t="s">
        <v>20</v>
      </c>
      <c r="D709" t="s">
        <v>14</v>
      </c>
      <c r="E709" t="s">
        <v>25</v>
      </c>
      <c r="F709" t="s">
        <v>22</v>
      </c>
      <c r="G709" s="14">
        <v>86.04</v>
      </c>
      <c r="H709">
        <v>5</v>
      </c>
      <c r="I709" s="14">
        <f t="shared" si="11"/>
        <v>430.20000000000005</v>
      </c>
      <c r="J709" s="1">
        <v>44095</v>
      </c>
      <c r="K709" s="2">
        <v>0.47500000000000003</v>
      </c>
      <c r="L709" t="s">
        <v>17</v>
      </c>
      <c r="M709" t="str">
        <f>IF(E709="Female",IF(F709="Health and beauty","Yes","No"),IF(E709="Male","No"))</f>
        <v>No</v>
      </c>
      <c r="N709" t="str">
        <f>IF(H709=1,"Product Specific",IF(H709&gt;5,"Impulsive","List"))</f>
        <v>List</v>
      </c>
    </row>
    <row r="710" spans="1:14" x14ac:dyDescent="0.3">
      <c r="A710" t="s">
        <v>489</v>
      </c>
      <c r="B710" t="s">
        <v>19</v>
      </c>
      <c r="C710" t="s">
        <v>20</v>
      </c>
      <c r="D710" t="s">
        <v>21</v>
      </c>
      <c r="E710" t="s">
        <v>25</v>
      </c>
      <c r="F710" t="s">
        <v>38</v>
      </c>
      <c r="G710" s="14">
        <v>35.89</v>
      </c>
      <c r="H710">
        <v>1</v>
      </c>
      <c r="I710" s="14">
        <f t="shared" si="11"/>
        <v>35.89</v>
      </c>
      <c r="J710" s="1">
        <v>44095</v>
      </c>
      <c r="K710" s="2">
        <v>0.70277777777777783</v>
      </c>
      <c r="L710" t="s">
        <v>27</v>
      </c>
      <c r="M710" t="str">
        <f>IF(E710="Female",IF(F710="Health and beauty","Yes","No"),IF(E710="Male","No"))</f>
        <v>No</v>
      </c>
      <c r="N710" t="str">
        <f>IF(H710=1,"Product Specific",IF(H710&gt;5,"Impulsive","List"))</f>
        <v>Product Specific</v>
      </c>
    </row>
    <row r="711" spans="1:14" x14ac:dyDescent="0.3">
      <c r="A711" t="s">
        <v>830</v>
      </c>
      <c r="B711" t="s">
        <v>36</v>
      </c>
      <c r="C711" t="s">
        <v>37</v>
      </c>
      <c r="D711" t="s">
        <v>21</v>
      </c>
      <c r="E711" t="s">
        <v>25</v>
      </c>
      <c r="F711" t="s">
        <v>30</v>
      </c>
      <c r="G711" s="14">
        <v>23.01</v>
      </c>
      <c r="H711">
        <v>6</v>
      </c>
      <c r="I711" s="14">
        <f t="shared" si="11"/>
        <v>138.06</v>
      </c>
      <c r="J711" s="1">
        <v>44095</v>
      </c>
      <c r="K711" s="2">
        <v>0.69791666666666663</v>
      </c>
      <c r="L711" t="s">
        <v>17</v>
      </c>
      <c r="M711" t="str">
        <f>IF(E711="Female",IF(F711="Health and beauty","Yes","No"),IF(E711="Male","No"))</f>
        <v>No</v>
      </c>
      <c r="N711" t="str">
        <f>IF(H711=1,"Product Specific",IF(H711&gt;5,"Impulsive","List"))</f>
        <v>Impulsive</v>
      </c>
    </row>
    <row r="712" spans="1:14" x14ac:dyDescent="0.3">
      <c r="A712" t="s">
        <v>969</v>
      </c>
      <c r="B712" t="s">
        <v>19</v>
      </c>
      <c r="C712" t="s">
        <v>20</v>
      </c>
      <c r="D712" t="s">
        <v>21</v>
      </c>
      <c r="E712" t="s">
        <v>15</v>
      </c>
      <c r="F712" t="s">
        <v>38</v>
      </c>
      <c r="G712" s="14">
        <v>57.29</v>
      </c>
      <c r="H712">
        <v>6</v>
      </c>
      <c r="I712" s="14">
        <f t="shared" si="11"/>
        <v>343.74</v>
      </c>
      <c r="J712" s="1">
        <v>44095</v>
      </c>
      <c r="K712" s="2">
        <v>0.71111111111111114</v>
      </c>
      <c r="L712" t="s">
        <v>17</v>
      </c>
      <c r="M712" t="str">
        <f>IF(E712="Female",IF(F712="Health and beauty","Yes","No"),IF(E712="Male","No"))</f>
        <v>No</v>
      </c>
      <c r="N712" t="str">
        <f>IF(H712=1,"Product Specific",IF(H712&gt;5,"Impulsive","List"))</f>
        <v>Impulsive</v>
      </c>
    </row>
    <row r="713" spans="1:14" x14ac:dyDescent="0.3">
      <c r="A713" t="s">
        <v>693</v>
      </c>
      <c r="B713" t="s">
        <v>19</v>
      </c>
      <c r="C713" t="s">
        <v>20</v>
      </c>
      <c r="D713" t="s">
        <v>14</v>
      </c>
      <c r="E713" t="s">
        <v>15</v>
      </c>
      <c r="F713" t="s">
        <v>38</v>
      </c>
      <c r="G713" s="14">
        <v>87.1</v>
      </c>
      <c r="H713">
        <v>10</v>
      </c>
      <c r="I713" s="14">
        <f t="shared" si="11"/>
        <v>871</v>
      </c>
      <c r="J713" s="1">
        <v>44096</v>
      </c>
      <c r="K713" s="2">
        <v>0.61458333333333337</v>
      </c>
      <c r="L713" t="s">
        <v>27</v>
      </c>
      <c r="M713" t="str">
        <f>IF(E713="Female",IF(F713="Health and beauty","Yes","No"),IF(E713="Male","No"))</f>
        <v>No</v>
      </c>
      <c r="N713" t="str">
        <f>IF(H713=1,"Product Specific",IF(H713&gt;5,"Impulsive","List"))</f>
        <v>Impulsive</v>
      </c>
    </row>
    <row r="714" spans="1:14" x14ac:dyDescent="0.3">
      <c r="A714" t="s">
        <v>45</v>
      </c>
      <c r="B714" t="s">
        <v>36</v>
      </c>
      <c r="C714" t="s">
        <v>37</v>
      </c>
      <c r="D714" t="s">
        <v>14</v>
      </c>
      <c r="E714" t="s">
        <v>15</v>
      </c>
      <c r="F714" t="s">
        <v>30</v>
      </c>
      <c r="G714" s="14">
        <v>93.72</v>
      </c>
      <c r="H714">
        <v>6</v>
      </c>
      <c r="I714" s="14">
        <f t="shared" si="11"/>
        <v>562.31999999999994</v>
      </c>
      <c r="J714" s="1">
        <v>44097</v>
      </c>
      <c r="K714" s="2">
        <v>0.67986111111111114</v>
      </c>
      <c r="L714" t="s">
        <v>23</v>
      </c>
      <c r="M714" t="str">
        <f>IF(E714="Female",IF(F714="Health and beauty","Yes","No"),IF(E714="Male","No"))</f>
        <v>No</v>
      </c>
      <c r="N714" t="str">
        <f>IF(H714=1,"Product Specific",IF(H714&gt;5,"Impulsive","List"))</f>
        <v>Impulsive</v>
      </c>
    </row>
    <row r="715" spans="1:14" x14ac:dyDescent="0.3">
      <c r="A715" t="s">
        <v>86</v>
      </c>
      <c r="B715" t="s">
        <v>12</v>
      </c>
      <c r="C715" t="s">
        <v>13</v>
      </c>
      <c r="D715" t="s">
        <v>14</v>
      </c>
      <c r="E715" t="s">
        <v>25</v>
      </c>
      <c r="F715" t="s">
        <v>26</v>
      </c>
      <c r="G715" s="14">
        <v>44.34</v>
      </c>
      <c r="H715">
        <v>2</v>
      </c>
      <c r="I715" s="14">
        <f t="shared" si="11"/>
        <v>88.68</v>
      </c>
      <c r="J715" s="1">
        <v>44097</v>
      </c>
      <c r="K715" s="2">
        <v>0.47638888888888892</v>
      </c>
      <c r="L715" t="s">
        <v>23</v>
      </c>
      <c r="M715" t="str">
        <f>IF(E715="Female",IF(F715="Health and beauty","Yes","No"),IF(E715="Male","No"))</f>
        <v>No</v>
      </c>
      <c r="N715" t="str">
        <f>IF(H715=1,"Product Specific",IF(H715&gt;5,"Impulsive","List"))</f>
        <v>List</v>
      </c>
    </row>
    <row r="716" spans="1:14" x14ac:dyDescent="0.3">
      <c r="A716" t="s">
        <v>890</v>
      </c>
      <c r="B716" t="s">
        <v>19</v>
      </c>
      <c r="C716" t="s">
        <v>20</v>
      </c>
      <c r="D716" t="s">
        <v>14</v>
      </c>
      <c r="E716" t="s">
        <v>15</v>
      </c>
      <c r="F716" t="s">
        <v>26</v>
      </c>
      <c r="G716" s="14">
        <v>86.27</v>
      </c>
      <c r="H716">
        <v>1</v>
      </c>
      <c r="I716" s="14">
        <f t="shared" si="11"/>
        <v>86.27</v>
      </c>
      <c r="J716" s="1">
        <v>44097</v>
      </c>
      <c r="K716" s="2">
        <v>0.55833333333333335</v>
      </c>
      <c r="L716" t="s">
        <v>17</v>
      </c>
      <c r="M716" t="str">
        <f>IF(E716="Female",IF(F716="Health and beauty","Yes","No"),IF(E716="Male","No"))</f>
        <v>No</v>
      </c>
      <c r="N716" t="str">
        <f>IF(H716=1,"Product Specific",IF(H716&gt;5,"Impulsive","List"))</f>
        <v>Product Specific</v>
      </c>
    </row>
    <row r="717" spans="1:14" x14ac:dyDescent="0.3">
      <c r="A717" t="s">
        <v>306</v>
      </c>
      <c r="B717" t="s">
        <v>19</v>
      </c>
      <c r="C717" t="s">
        <v>20</v>
      </c>
      <c r="D717" t="s">
        <v>14</v>
      </c>
      <c r="E717" t="s">
        <v>15</v>
      </c>
      <c r="F717" t="s">
        <v>26</v>
      </c>
      <c r="G717" s="14">
        <v>21.82</v>
      </c>
      <c r="H717">
        <v>10</v>
      </c>
      <c r="I717" s="14">
        <f t="shared" si="11"/>
        <v>218.2</v>
      </c>
      <c r="J717" s="1">
        <v>44098</v>
      </c>
      <c r="K717" s="2">
        <v>0.73333333333333339</v>
      </c>
      <c r="L717" t="s">
        <v>23</v>
      </c>
      <c r="M717" t="str">
        <f>IF(E717="Female",IF(F717="Health and beauty","Yes","No"),IF(E717="Male","No"))</f>
        <v>No</v>
      </c>
      <c r="N717" t="str">
        <f>IF(H717=1,"Product Specific",IF(H717&gt;5,"Impulsive","List"))</f>
        <v>Impulsive</v>
      </c>
    </row>
    <row r="718" spans="1:14" x14ac:dyDescent="0.3">
      <c r="A718" t="s">
        <v>801</v>
      </c>
      <c r="B718" t="s">
        <v>19</v>
      </c>
      <c r="C718" t="s">
        <v>20</v>
      </c>
      <c r="D718" t="s">
        <v>14</v>
      </c>
      <c r="E718" t="s">
        <v>15</v>
      </c>
      <c r="F718" t="s">
        <v>16</v>
      </c>
      <c r="G718" s="14">
        <v>85.87</v>
      </c>
      <c r="H718">
        <v>7</v>
      </c>
      <c r="I718" s="14">
        <f t="shared" si="11"/>
        <v>601.09</v>
      </c>
      <c r="J718" s="1">
        <v>44099</v>
      </c>
      <c r="K718" s="2">
        <v>0.79236111111111107</v>
      </c>
      <c r="L718" t="s">
        <v>27</v>
      </c>
      <c r="M718" t="str">
        <f>IF(E718="Female",IF(F718="Health and beauty","Yes","No"),IF(E718="Male","No"))</f>
        <v>Yes</v>
      </c>
      <c r="N718" t="str">
        <f>IF(H718=1,"Product Specific",IF(H718&gt;5,"Impulsive","List"))</f>
        <v>Impulsive</v>
      </c>
    </row>
    <row r="719" spans="1:14" x14ac:dyDescent="0.3">
      <c r="A719" t="s">
        <v>220</v>
      </c>
      <c r="B719" t="s">
        <v>36</v>
      </c>
      <c r="C719" t="s">
        <v>37</v>
      </c>
      <c r="D719" t="s">
        <v>21</v>
      </c>
      <c r="E719" t="s">
        <v>15</v>
      </c>
      <c r="F719" t="s">
        <v>26</v>
      </c>
      <c r="G719" s="14">
        <v>77.040000000000006</v>
      </c>
      <c r="H719">
        <v>3</v>
      </c>
      <c r="I719" s="14">
        <f t="shared" si="11"/>
        <v>231.12</v>
      </c>
      <c r="J719" s="1">
        <v>44100</v>
      </c>
      <c r="K719" s="2">
        <v>0.44375000000000003</v>
      </c>
      <c r="L719" t="s">
        <v>27</v>
      </c>
      <c r="M719" t="str">
        <f>IF(E719="Female",IF(F719="Health and beauty","Yes","No"),IF(E719="Male","No"))</f>
        <v>No</v>
      </c>
      <c r="N719" t="str">
        <f>IF(H719=1,"Product Specific",IF(H719&gt;5,"Impulsive","List"))</f>
        <v>List</v>
      </c>
    </row>
    <row r="720" spans="1:14" x14ac:dyDescent="0.3">
      <c r="A720" t="s">
        <v>517</v>
      </c>
      <c r="B720" t="s">
        <v>12</v>
      </c>
      <c r="C720" t="s">
        <v>13</v>
      </c>
      <c r="D720" t="s">
        <v>21</v>
      </c>
      <c r="E720" t="s">
        <v>25</v>
      </c>
      <c r="F720" t="s">
        <v>40</v>
      </c>
      <c r="G720" s="14">
        <v>37.15</v>
      </c>
      <c r="H720">
        <v>4</v>
      </c>
      <c r="I720" s="14">
        <f t="shared" si="11"/>
        <v>148.6</v>
      </c>
      <c r="J720" s="1">
        <v>44100</v>
      </c>
      <c r="K720" s="2">
        <v>0.7909722222222223</v>
      </c>
      <c r="L720" t="s">
        <v>17</v>
      </c>
      <c r="M720" t="str">
        <f>IF(E720="Female",IF(F720="Health and beauty","Yes","No"),IF(E720="Male","No"))</f>
        <v>No</v>
      </c>
      <c r="N720" t="str">
        <f>IF(H720=1,"Product Specific",IF(H720&gt;5,"Impulsive","List"))</f>
        <v>List</v>
      </c>
    </row>
    <row r="721" spans="1:14" x14ac:dyDescent="0.3">
      <c r="A721" t="s">
        <v>416</v>
      </c>
      <c r="B721" t="s">
        <v>19</v>
      </c>
      <c r="C721" t="s">
        <v>20</v>
      </c>
      <c r="D721" t="s">
        <v>21</v>
      </c>
      <c r="E721" t="s">
        <v>25</v>
      </c>
      <c r="F721" t="s">
        <v>38</v>
      </c>
      <c r="G721" s="14">
        <v>46.77</v>
      </c>
      <c r="H721">
        <v>6</v>
      </c>
      <c r="I721" s="14">
        <f t="shared" si="11"/>
        <v>280.62</v>
      </c>
      <c r="J721" s="1">
        <v>44101</v>
      </c>
      <c r="K721" s="2">
        <v>0.56736111111111109</v>
      </c>
      <c r="L721" t="s">
        <v>23</v>
      </c>
      <c r="M721" t="str">
        <f>IF(E721="Female",IF(F721="Health and beauty","Yes","No"),IF(E721="Male","No"))</f>
        <v>No</v>
      </c>
      <c r="N721" t="str">
        <f>IF(H721=1,"Product Specific",IF(H721&gt;5,"Impulsive","List"))</f>
        <v>Impulsive</v>
      </c>
    </row>
    <row r="722" spans="1:14" x14ac:dyDescent="0.3">
      <c r="A722" t="s">
        <v>609</v>
      </c>
      <c r="B722" t="s">
        <v>36</v>
      </c>
      <c r="C722" t="s">
        <v>37</v>
      </c>
      <c r="D722" t="s">
        <v>21</v>
      </c>
      <c r="E722" t="s">
        <v>25</v>
      </c>
      <c r="F722" t="s">
        <v>16</v>
      </c>
      <c r="G722" s="14">
        <v>69.510000000000005</v>
      </c>
      <c r="H722">
        <v>2</v>
      </c>
      <c r="I722" s="14">
        <f t="shared" si="11"/>
        <v>139.02000000000001</v>
      </c>
      <c r="J722" s="1">
        <v>44101</v>
      </c>
      <c r="K722" s="2">
        <v>0.51041666666666663</v>
      </c>
      <c r="L722" t="s">
        <v>17</v>
      </c>
      <c r="M722" t="str">
        <f>IF(E722="Female",IF(F722="Health and beauty","Yes","No"),IF(E722="Male","No"))</f>
        <v>No</v>
      </c>
      <c r="N722" t="str">
        <f>IF(H722=1,"Product Specific",IF(H722&gt;5,"Impulsive","List"))</f>
        <v>List</v>
      </c>
    </row>
    <row r="723" spans="1:14" x14ac:dyDescent="0.3">
      <c r="A723" t="s">
        <v>657</v>
      </c>
      <c r="B723" t="s">
        <v>36</v>
      </c>
      <c r="C723" t="s">
        <v>37</v>
      </c>
      <c r="D723" t="s">
        <v>14</v>
      </c>
      <c r="E723" t="s">
        <v>25</v>
      </c>
      <c r="F723" t="s">
        <v>16</v>
      </c>
      <c r="G723" s="14">
        <v>82.58</v>
      </c>
      <c r="H723">
        <v>10</v>
      </c>
      <c r="I723" s="14">
        <f t="shared" si="11"/>
        <v>825.8</v>
      </c>
      <c r="J723" s="1">
        <v>44101</v>
      </c>
      <c r="K723" s="2">
        <v>0.6118055555555556</v>
      </c>
      <c r="L723" t="s">
        <v>23</v>
      </c>
      <c r="M723" t="str">
        <f>IF(E723="Female",IF(F723="Health and beauty","Yes","No"),IF(E723="Male","No"))</f>
        <v>No</v>
      </c>
      <c r="N723" t="str">
        <f>IF(H723=1,"Product Specific",IF(H723&gt;5,"Impulsive","List"))</f>
        <v>Impulsive</v>
      </c>
    </row>
    <row r="724" spans="1:14" x14ac:dyDescent="0.3">
      <c r="A724" t="s">
        <v>710</v>
      </c>
      <c r="B724" t="s">
        <v>36</v>
      </c>
      <c r="C724" t="s">
        <v>37</v>
      </c>
      <c r="D724" t="s">
        <v>14</v>
      </c>
      <c r="E724" t="s">
        <v>15</v>
      </c>
      <c r="F724" t="s">
        <v>22</v>
      </c>
      <c r="G724" s="14">
        <v>39.479999999999997</v>
      </c>
      <c r="H724">
        <v>1</v>
      </c>
      <c r="I724" s="14">
        <f t="shared" si="11"/>
        <v>39.479999999999997</v>
      </c>
      <c r="J724" s="1">
        <v>44101</v>
      </c>
      <c r="K724" s="2">
        <v>0.82152777777777775</v>
      </c>
      <c r="L724" t="s">
        <v>23</v>
      </c>
      <c r="M724" t="str">
        <f>IF(E724="Female",IF(F724="Health and beauty","Yes","No"),IF(E724="Male","No"))</f>
        <v>No</v>
      </c>
      <c r="N724" t="str">
        <f>IF(H724=1,"Product Specific",IF(H724&gt;5,"Impulsive","List"))</f>
        <v>Product Specific</v>
      </c>
    </row>
    <row r="725" spans="1:14" x14ac:dyDescent="0.3">
      <c r="A725" t="s">
        <v>732</v>
      </c>
      <c r="B725" t="s">
        <v>36</v>
      </c>
      <c r="C725" t="s">
        <v>37</v>
      </c>
      <c r="D725" t="s">
        <v>14</v>
      </c>
      <c r="E725" t="s">
        <v>15</v>
      </c>
      <c r="F725" t="s">
        <v>40</v>
      </c>
      <c r="G725" s="14">
        <v>19.77</v>
      </c>
      <c r="H725">
        <v>10</v>
      </c>
      <c r="I725" s="14">
        <f t="shared" si="11"/>
        <v>197.7</v>
      </c>
      <c r="J725" s="1">
        <v>44101</v>
      </c>
      <c r="K725" s="2">
        <v>0.7895833333333333</v>
      </c>
      <c r="L725" t="s">
        <v>27</v>
      </c>
      <c r="M725" t="str">
        <f>IF(E725="Female",IF(F725="Health and beauty","Yes","No"),IF(E725="Male","No"))</f>
        <v>No</v>
      </c>
      <c r="N725" t="str">
        <f>IF(H725=1,"Product Specific",IF(H725&gt;5,"Impulsive","List"))</f>
        <v>Impulsive</v>
      </c>
    </row>
    <row r="726" spans="1:14" x14ac:dyDescent="0.3">
      <c r="A726" t="s">
        <v>974</v>
      </c>
      <c r="B726" t="s">
        <v>12</v>
      </c>
      <c r="C726" t="s">
        <v>13</v>
      </c>
      <c r="D726" t="s">
        <v>14</v>
      </c>
      <c r="E726" t="s">
        <v>25</v>
      </c>
      <c r="F726" t="s">
        <v>16</v>
      </c>
      <c r="G726" s="14">
        <v>10.08</v>
      </c>
      <c r="H726">
        <v>7</v>
      </c>
      <c r="I726" s="14">
        <f t="shared" si="11"/>
        <v>70.56</v>
      </c>
      <c r="J726" s="1">
        <v>44101</v>
      </c>
      <c r="K726" s="2">
        <v>0.84305555555555556</v>
      </c>
      <c r="L726" t="s">
        <v>23</v>
      </c>
      <c r="M726" t="str">
        <f>IF(E726="Female",IF(F726="Health and beauty","Yes","No"),IF(E726="Male","No"))</f>
        <v>No</v>
      </c>
      <c r="N726" t="str">
        <f>IF(H726=1,"Product Specific",IF(H726&gt;5,"Impulsive","List"))</f>
        <v>Impulsive</v>
      </c>
    </row>
    <row r="727" spans="1:14" x14ac:dyDescent="0.3">
      <c r="A727" t="s">
        <v>944</v>
      </c>
      <c r="B727" t="s">
        <v>12</v>
      </c>
      <c r="C727" t="s">
        <v>13</v>
      </c>
      <c r="D727" t="s">
        <v>14</v>
      </c>
      <c r="E727" t="s">
        <v>15</v>
      </c>
      <c r="F727" t="s">
        <v>38</v>
      </c>
      <c r="G727" s="14">
        <v>99.6</v>
      </c>
      <c r="H727">
        <v>3</v>
      </c>
      <c r="I727" s="14">
        <f t="shared" si="11"/>
        <v>298.79999999999995</v>
      </c>
      <c r="J727" s="1">
        <v>44102</v>
      </c>
      <c r="K727" s="2">
        <v>0.78125</v>
      </c>
      <c r="L727" t="s">
        <v>23</v>
      </c>
      <c r="M727" t="str">
        <f>IF(E727="Female",IF(F727="Health and beauty","Yes","No"),IF(E727="Male","No"))</f>
        <v>No</v>
      </c>
      <c r="N727" t="str">
        <f>IF(H727=1,"Product Specific",IF(H727&gt;5,"Impulsive","List"))</f>
        <v>List</v>
      </c>
    </row>
    <row r="728" spans="1:14" x14ac:dyDescent="0.3">
      <c r="A728" t="s">
        <v>1024</v>
      </c>
      <c r="B728" t="s">
        <v>19</v>
      </c>
      <c r="C728" t="s">
        <v>20</v>
      </c>
      <c r="D728" t="s">
        <v>14</v>
      </c>
      <c r="E728" t="s">
        <v>15</v>
      </c>
      <c r="F728" t="s">
        <v>22</v>
      </c>
      <c r="G728" s="14">
        <v>60.95</v>
      </c>
      <c r="H728">
        <v>1</v>
      </c>
      <c r="I728" s="14">
        <f t="shared" si="11"/>
        <v>60.95</v>
      </c>
      <c r="J728" s="1">
        <v>44102</v>
      </c>
      <c r="K728" s="2">
        <v>0.4861111111111111</v>
      </c>
      <c r="L728" t="s">
        <v>17</v>
      </c>
      <c r="M728" t="str">
        <f>IF(E728="Female",IF(F728="Health and beauty","Yes","No"),IF(E728="Male","No"))</f>
        <v>No</v>
      </c>
      <c r="N728" t="str">
        <f>IF(H728=1,"Product Specific",IF(H728&gt;5,"Impulsive","List"))</f>
        <v>Product Specific</v>
      </c>
    </row>
    <row r="729" spans="1:14" x14ac:dyDescent="0.3">
      <c r="A729" t="s">
        <v>180</v>
      </c>
      <c r="B729" t="s">
        <v>36</v>
      </c>
      <c r="C729" t="s">
        <v>37</v>
      </c>
      <c r="D729" t="s">
        <v>14</v>
      </c>
      <c r="E729" t="s">
        <v>15</v>
      </c>
      <c r="F729" t="s">
        <v>40</v>
      </c>
      <c r="G729" s="14">
        <v>91.54</v>
      </c>
      <c r="H729">
        <v>4</v>
      </c>
      <c r="I729" s="14">
        <f t="shared" si="11"/>
        <v>366.16</v>
      </c>
      <c r="J729" s="1">
        <v>44103</v>
      </c>
      <c r="K729" s="2">
        <v>0.80555555555555547</v>
      </c>
      <c r="L729" t="s">
        <v>27</v>
      </c>
      <c r="M729" t="str">
        <f>IF(E729="Female",IF(F729="Health and beauty","Yes","No"),IF(E729="Male","No"))</f>
        <v>No</v>
      </c>
      <c r="N729" t="str">
        <f>IF(H729=1,"Product Specific",IF(H729&gt;5,"Impulsive","List"))</f>
        <v>List</v>
      </c>
    </row>
    <row r="730" spans="1:14" x14ac:dyDescent="0.3">
      <c r="A730" t="s">
        <v>437</v>
      </c>
      <c r="B730" t="s">
        <v>36</v>
      </c>
      <c r="C730" t="s">
        <v>37</v>
      </c>
      <c r="D730" t="s">
        <v>14</v>
      </c>
      <c r="E730" t="s">
        <v>15</v>
      </c>
      <c r="F730" t="s">
        <v>40</v>
      </c>
      <c r="G730" s="14">
        <v>68.709999999999994</v>
      </c>
      <c r="H730">
        <v>4</v>
      </c>
      <c r="I730" s="14">
        <f t="shared" si="11"/>
        <v>274.83999999999997</v>
      </c>
      <c r="J730" s="1">
        <v>44103</v>
      </c>
      <c r="K730" s="2">
        <v>0.79236111111111107</v>
      </c>
      <c r="L730" t="s">
        <v>23</v>
      </c>
      <c r="M730" t="str">
        <f>IF(E730="Female",IF(F730="Health and beauty","Yes","No"),IF(E730="Male","No"))</f>
        <v>No</v>
      </c>
      <c r="N730" t="str">
        <f>IF(H730=1,"Product Specific",IF(H730&gt;5,"Impulsive","List"))</f>
        <v>List</v>
      </c>
    </row>
    <row r="731" spans="1:14" x14ac:dyDescent="0.3">
      <c r="A731" t="s">
        <v>476</v>
      </c>
      <c r="B731" t="s">
        <v>19</v>
      </c>
      <c r="C731" t="s">
        <v>20</v>
      </c>
      <c r="D731" t="s">
        <v>14</v>
      </c>
      <c r="E731" t="s">
        <v>25</v>
      </c>
      <c r="F731" t="s">
        <v>38</v>
      </c>
      <c r="G731" s="14">
        <v>27.66</v>
      </c>
      <c r="H731">
        <v>10</v>
      </c>
      <c r="I731" s="14">
        <f t="shared" si="11"/>
        <v>276.60000000000002</v>
      </c>
      <c r="J731" s="1">
        <v>44103</v>
      </c>
      <c r="K731" s="2">
        <v>0.47638888888888892</v>
      </c>
      <c r="L731" t="s">
        <v>27</v>
      </c>
      <c r="M731" t="str">
        <f>IF(E731="Female",IF(F731="Health and beauty","Yes","No"),IF(E731="Male","No"))</f>
        <v>No</v>
      </c>
      <c r="N731" t="str">
        <f>IF(H731=1,"Product Specific",IF(H731&gt;5,"Impulsive","List"))</f>
        <v>Impulsive</v>
      </c>
    </row>
    <row r="732" spans="1:14" x14ac:dyDescent="0.3">
      <c r="A732" t="s">
        <v>597</v>
      </c>
      <c r="B732" t="s">
        <v>12</v>
      </c>
      <c r="C732" t="s">
        <v>13</v>
      </c>
      <c r="D732" t="s">
        <v>21</v>
      </c>
      <c r="E732" t="s">
        <v>15</v>
      </c>
      <c r="F732" t="s">
        <v>40</v>
      </c>
      <c r="G732" s="14">
        <v>65.739999999999995</v>
      </c>
      <c r="H732">
        <v>9</v>
      </c>
      <c r="I732" s="14">
        <f t="shared" si="11"/>
        <v>591.66</v>
      </c>
      <c r="J732" s="1">
        <v>44103</v>
      </c>
      <c r="K732" s="2">
        <v>0.57986111111111105</v>
      </c>
      <c r="L732" t="s">
        <v>23</v>
      </c>
      <c r="M732" t="str">
        <f>IF(E732="Female",IF(F732="Health and beauty","Yes","No"),IF(E732="Male","No"))</f>
        <v>No</v>
      </c>
      <c r="N732" t="str">
        <f>IF(H732=1,"Product Specific",IF(H732&gt;5,"Impulsive","List"))</f>
        <v>Impulsive</v>
      </c>
    </row>
    <row r="733" spans="1:14" x14ac:dyDescent="0.3">
      <c r="A733" t="s">
        <v>634</v>
      </c>
      <c r="B733" t="s">
        <v>19</v>
      </c>
      <c r="C733" t="s">
        <v>20</v>
      </c>
      <c r="D733" t="s">
        <v>14</v>
      </c>
      <c r="E733" t="s">
        <v>15</v>
      </c>
      <c r="F733" t="s">
        <v>40</v>
      </c>
      <c r="G733" s="14">
        <v>51.89</v>
      </c>
      <c r="H733">
        <v>7</v>
      </c>
      <c r="I733" s="14">
        <f t="shared" si="11"/>
        <v>363.23</v>
      </c>
      <c r="J733" s="1">
        <v>44103</v>
      </c>
      <c r="K733" s="2">
        <v>0.83888888888888891</v>
      </c>
      <c r="L733" t="s">
        <v>23</v>
      </c>
      <c r="M733" t="str">
        <f>IF(E733="Female",IF(F733="Health and beauty","Yes","No"),IF(E733="Male","No"))</f>
        <v>No</v>
      </c>
      <c r="N733" t="str">
        <f>IF(H733=1,"Product Specific",IF(H733&gt;5,"Impulsive","List"))</f>
        <v>Impulsive</v>
      </c>
    </row>
    <row r="734" spans="1:14" x14ac:dyDescent="0.3">
      <c r="A734" t="s">
        <v>862</v>
      </c>
      <c r="B734" t="s">
        <v>36</v>
      </c>
      <c r="C734" t="s">
        <v>37</v>
      </c>
      <c r="D734" t="s">
        <v>14</v>
      </c>
      <c r="E734" t="s">
        <v>15</v>
      </c>
      <c r="F734" t="s">
        <v>30</v>
      </c>
      <c r="G734" s="14">
        <v>11.85</v>
      </c>
      <c r="H734">
        <v>8</v>
      </c>
      <c r="I734" s="14">
        <f t="shared" si="11"/>
        <v>94.8</v>
      </c>
      <c r="J734" s="1">
        <v>44103</v>
      </c>
      <c r="K734" s="2">
        <v>0.69027777777777777</v>
      </c>
      <c r="L734" t="s">
        <v>23</v>
      </c>
      <c r="M734" t="str">
        <f>IF(E734="Female",IF(F734="Health and beauty","Yes","No"),IF(E734="Male","No"))</f>
        <v>No</v>
      </c>
      <c r="N734" t="str">
        <f>IF(H734=1,"Product Specific",IF(H734&gt;5,"Impulsive","List"))</f>
        <v>Impulsive</v>
      </c>
    </row>
    <row r="735" spans="1:14" x14ac:dyDescent="0.3">
      <c r="A735" t="s">
        <v>933</v>
      </c>
      <c r="B735" t="s">
        <v>12</v>
      </c>
      <c r="C735" t="s">
        <v>13</v>
      </c>
      <c r="D735" t="s">
        <v>21</v>
      </c>
      <c r="E735" t="s">
        <v>25</v>
      </c>
      <c r="F735" t="s">
        <v>38</v>
      </c>
      <c r="G735" s="14">
        <v>11.53</v>
      </c>
      <c r="H735">
        <v>7</v>
      </c>
      <c r="I735" s="14">
        <f t="shared" si="11"/>
        <v>80.709999999999994</v>
      </c>
      <c r="J735" s="1">
        <v>44103</v>
      </c>
      <c r="K735" s="2">
        <v>0.73263888888888884</v>
      </c>
      <c r="L735" t="s">
        <v>23</v>
      </c>
      <c r="M735" t="str">
        <f>IF(E735="Female",IF(F735="Health and beauty","Yes","No"),IF(E735="Male","No"))</f>
        <v>No</v>
      </c>
      <c r="N735" t="str">
        <f>IF(H735=1,"Product Specific",IF(H735&gt;5,"Impulsive","List"))</f>
        <v>Impulsive</v>
      </c>
    </row>
    <row r="736" spans="1:14" x14ac:dyDescent="0.3">
      <c r="A736" t="s">
        <v>356</v>
      </c>
      <c r="B736" t="s">
        <v>12</v>
      </c>
      <c r="C736" t="s">
        <v>13</v>
      </c>
      <c r="D736" t="s">
        <v>14</v>
      </c>
      <c r="E736" t="s">
        <v>25</v>
      </c>
      <c r="F736" t="s">
        <v>38</v>
      </c>
      <c r="G736" s="14">
        <v>99.78</v>
      </c>
      <c r="H736">
        <v>5</v>
      </c>
      <c r="I736" s="14">
        <f t="shared" si="11"/>
        <v>498.9</v>
      </c>
      <c r="J736" s="1">
        <v>44104</v>
      </c>
      <c r="K736" s="2">
        <v>0.79791666666666661</v>
      </c>
      <c r="L736" t="s">
        <v>23</v>
      </c>
      <c r="M736" t="str">
        <f>IF(E736="Female",IF(F736="Health and beauty","Yes","No"),IF(E736="Male","No"))</f>
        <v>No</v>
      </c>
      <c r="N736" t="str">
        <f>IF(H736=1,"Product Specific",IF(H736&gt;5,"Impulsive","List"))</f>
        <v>List</v>
      </c>
    </row>
    <row r="737" spans="1:14" x14ac:dyDescent="0.3">
      <c r="A737" t="s">
        <v>564</v>
      </c>
      <c r="B737" t="s">
        <v>12</v>
      </c>
      <c r="C737" t="s">
        <v>13</v>
      </c>
      <c r="D737" t="s">
        <v>21</v>
      </c>
      <c r="E737" t="s">
        <v>15</v>
      </c>
      <c r="F737" t="s">
        <v>26</v>
      </c>
      <c r="G737" s="14">
        <v>28.32</v>
      </c>
      <c r="H737">
        <v>5</v>
      </c>
      <c r="I737" s="14">
        <f t="shared" si="11"/>
        <v>141.6</v>
      </c>
      <c r="J737" s="1">
        <v>44104</v>
      </c>
      <c r="K737" s="2">
        <v>0.56111111111111112</v>
      </c>
      <c r="L737" t="s">
        <v>17</v>
      </c>
      <c r="M737" t="str">
        <f>IF(E737="Female",IF(F737="Health and beauty","Yes","No"),IF(E737="Male","No"))</f>
        <v>No</v>
      </c>
      <c r="N737" t="str">
        <f>IF(H737=1,"Product Specific",IF(H737&gt;5,"Impulsive","List"))</f>
        <v>List</v>
      </c>
    </row>
    <row r="738" spans="1:14" x14ac:dyDescent="0.3">
      <c r="A738" t="s">
        <v>913</v>
      </c>
      <c r="B738" t="s">
        <v>12</v>
      </c>
      <c r="C738" t="s">
        <v>13</v>
      </c>
      <c r="D738" t="s">
        <v>14</v>
      </c>
      <c r="E738" t="s">
        <v>15</v>
      </c>
      <c r="F738" t="s">
        <v>26</v>
      </c>
      <c r="G738" s="14">
        <v>34.42</v>
      </c>
      <c r="H738">
        <v>6</v>
      </c>
      <c r="I738" s="14">
        <f t="shared" si="11"/>
        <v>206.52</v>
      </c>
      <c r="J738" s="1">
        <v>44104</v>
      </c>
      <c r="K738" s="2">
        <v>0.53125</v>
      </c>
      <c r="L738" t="s">
        <v>17</v>
      </c>
      <c r="M738" t="str">
        <f>IF(E738="Female",IF(F738="Health and beauty","Yes","No"),IF(E738="Male","No"))</f>
        <v>No</v>
      </c>
      <c r="N738" t="str">
        <f>IF(H738=1,"Product Specific",IF(H738&gt;5,"Impulsive","List"))</f>
        <v>Impulsive</v>
      </c>
    </row>
    <row r="739" spans="1:14" x14ac:dyDescent="0.3">
      <c r="A739" t="s">
        <v>49</v>
      </c>
      <c r="B739" t="s">
        <v>36</v>
      </c>
      <c r="C739" t="s">
        <v>37</v>
      </c>
      <c r="D739" t="s">
        <v>21</v>
      </c>
      <c r="E739" t="s">
        <v>15</v>
      </c>
      <c r="F739" t="s">
        <v>26</v>
      </c>
      <c r="G739" s="14">
        <v>40.299999999999997</v>
      </c>
      <c r="H739">
        <v>2</v>
      </c>
      <c r="I739" s="14">
        <f t="shared" si="11"/>
        <v>80.599999999999994</v>
      </c>
      <c r="J739" s="1">
        <v>44105</v>
      </c>
      <c r="K739" s="2">
        <v>0.64583333333333337</v>
      </c>
      <c r="L739" t="s">
        <v>17</v>
      </c>
      <c r="M739" t="str">
        <f>IF(E739="Female",IF(F739="Health and beauty","Yes","No"),IF(E739="Male","No"))</f>
        <v>No</v>
      </c>
      <c r="N739" t="str">
        <f>IF(H739=1,"Product Specific",IF(H739&gt;5,"Impulsive","List"))</f>
        <v>List</v>
      </c>
    </row>
    <row r="740" spans="1:14" x14ac:dyDescent="0.3">
      <c r="A740" t="s">
        <v>712</v>
      </c>
      <c r="B740" t="s">
        <v>19</v>
      </c>
      <c r="C740" t="s">
        <v>20</v>
      </c>
      <c r="D740" t="s">
        <v>21</v>
      </c>
      <c r="E740" t="s">
        <v>15</v>
      </c>
      <c r="F740" t="s">
        <v>40</v>
      </c>
      <c r="G740" s="14">
        <v>49.32</v>
      </c>
      <c r="H740">
        <v>6</v>
      </c>
      <c r="I740" s="14">
        <f t="shared" si="11"/>
        <v>295.92</v>
      </c>
      <c r="J740" s="1">
        <v>44105</v>
      </c>
      <c r="K740" s="2">
        <v>0.57361111111111118</v>
      </c>
      <c r="L740" t="s">
        <v>17</v>
      </c>
      <c r="M740" t="str">
        <f>IF(E740="Female",IF(F740="Health and beauty","Yes","No"),IF(E740="Male","No"))</f>
        <v>No</v>
      </c>
      <c r="N740" t="str">
        <f>IF(H740=1,"Product Specific",IF(H740&gt;5,"Impulsive","List"))</f>
        <v>Impulsive</v>
      </c>
    </row>
    <row r="741" spans="1:14" x14ac:dyDescent="0.3">
      <c r="A741" t="s">
        <v>815</v>
      </c>
      <c r="B741" t="s">
        <v>12</v>
      </c>
      <c r="C741" t="s">
        <v>13</v>
      </c>
      <c r="D741" t="s">
        <v>21</v>
      </c>
      <c r="E741" t="s">
        <v>25</v>
      </c>
      <c r="F741" t="s">
        <v>22</v>
      </c>
      <c r="G741" s="14">
        <v>74.58</v>
      </c>
      <c r="H741">
        <v>7</v>
      </c>
      <c r="I741" s="14">
        <f t="shared" si="11"/>
        <v>522.05999999999995</v>
      </c>
      <c r="J741" s="1">
        <v>44105</v>
      </c>
      <c r="K741" s="2">
        <v>0.67291666666666661</v>
      </c>
      <c r="L741" t="s">
        <v>27</v>
      </c>
      <c r="M741" t="str">
        <f>IF(E741="Female",IF(F741="Health and beauty","Yes","No"),IF(E741="Male","No"))</f>
        <v>No</v>
      </c>
      <c r="N741" t="str">
        <f>IF(H741=1,"Product Specific",IF(H741&gt;5,"Impulsive","List"))</f>
        <v>Impulsive</v>
      </c>
    </row>
    <row r="742" spans="1:14" x14ac:dyDescent="0.3">
      <c r="A742" t="s">
        <v>28</v>
      </c>
      <c r="B742" t="s">
        <v>12</v>
      </c>
      <c r="C742" t="s">
        <v>13</v>
      </c>
      <c r="D742" t="s">
        <v>14</v>
      </c>
      <c r="E742" t="s">
        <v>25</v>
      </c>
      <c r="F742" t="s">
        <v>16</v>
      </c>
      <c r="G742" s="14">
        <v>58.22</v>
      </c>
      <c r="H742">
        <v>8</v>
      </c>
      <c r="I742" s="14">
        <f t="shared" si="11"/>
        <v>465.76</v>
      </c>
      <c r="J742" s="1">
        <v>44106</v>
      </c>
      <c r="K742" s="2">
        <v>0.85625000000000007</v>
      </c>
      <c r="L742" t="s">
        <v>17</v>
      </c>
      <c r="M742" t="str">
        <f>IF(E742="Female",IF(F742="Health and beauty","Yes","No"),IF(E742="Male","No"))</f>
        <v>No</v>
      </c>
      <c r="N742" t="str">
        <f>IF(H742=1,"Product Specific",IF(H742&gt;5,"Impulsive","List"))</f>
        <v>Impulsive</v>
      </c>
    </row>
    <row r="743" spans="1:14" x14ac:dyDescent="0.3">
      <c r="A743" t="s">
        <v>659</v>
      </c>
      <c r="B743" t="s">
        <v>12</v>
      </c>
      <c r="C743" t="s">
        <v>13</v>
      </c>
      <c r="D743" t="s">
        <v>21</v>
      </c>
      <c r="E743" t="s">
        <v>15</v>
      </c>
      <c r="F743" t="s">
        <v>40</v>
      </c>
      <c r="G743" s="14">
        <v>12.09</v>
      </c>
      <c r="H743">
        <v>1</v>
      </c>
      <c r="I743" s="14">
        <f t="shared" si="11"/>
        <v>12.09</v>
      </c>
      <c r="J743" s="1">
        <v>44106</v>
      </c>
      <c r="K743" s="2">
        <v>0.7631944444444444</v>
      </c>
      <c r="L743" t="s">
        <v>27</v>
      </c>
      <c r="M743" t="str">
        <f>IF(E743="Female",IF(F743="Health and beauty","Yes","No"),IF(E743="Male","No"))</f>
        <v>No</v>
      </c>
      <c r="N743" t="str">
        <f>IF(H743=1,"Product Specific",IF(H743&gt;5,"Impulsive","List"))</f>
        <v>Product Specific</v>
      </c>
    </row>
    <row r="744" spans="1:14" x14ac:dyDescent="0.3">
      <c r="A744" t="s">
        <v>174</v>
      </c>
      <c r="B744" t="s">
        <v>12</v>
      </c>
      <c r="C744" t="s">
        <v>13</v>
      </c>
      <c r="D744" t="s">
        <v>21</v>
      </c>
      <c r="E744" t="s">
        <v>15</v>
      </c>
      <c r="F744" t="s">
        <v>26</v>
      </c>
      <c r="G744" s="14">
        <v>77.95</v>
      </c>
      <c r="H744">
        <v>6</v>
      </c>
      <c r="I744" s="14">
        <f t="shared" si="11"/>
        <v>467.70000000000005</v>
      </c>
      <c r="J744" s="1">
        <v>44107</v>
      </c>
      <c r="K744" s="2">
        <v>0.69236111111111109</v>
      </c>
      <c r="L744" t="s">
        <v>17</v>
      </c>
      <c r="M744" t="str">
        <f>IF(E744="Female",IF(F744="Health and beauty","Yes","No"),IF(E744="Male","No"))</f>
        <v>No</v>
      </c>
      <c r="N744" t="str">
        <f>IF(H744=1,"Product Specific",IF(H744&gt;5,"Impulsive","List"))</f>
        <v>Impulsive</v>
      </c>
    </row>
    <row r="745" spans="1:14" x14ac:dyDescent="0.3">
      <c r="A745" t="s">
        <v>560</v>
      </c>
      <c r="B745" t="s">
        <v>12</v>
      </c>
      <c r="C745" t="s">
        <v>13</v>
      </c>
      <c r="D745" t="s">
        <v>21</v>
      </c>
      <c r="E745" t="s">
        <v>25</v>
      </c>
      <c r="F745" t="s">
        <v>16</v>
      </c>
      <c r="G745" s="14">
        <v>25.43</v>
      </c>
      <c r="H745">
        <v>6</v>
      </c>
      <c r="I745" s="14">
        <f t="shared" si="11"/>
        <v>152.57999999999998</v>
      </c>
      <c r="J745" s="1">
        <v>44107</v>
      </c>
      <c r="K745" s="2">
        <v>0.79236111111111107</v>
      </c>
      <c r="L745" t="s">
        <v>17</v>
      </c>
      <c r="M745" t="str">
        <f>IF(E745="Female",IF(F745="Health and beauty","Yes","No"),IF(E745="Male","No"))</f>
        <v>No</v>
      </c>
      <c r="N745" t="str">
        <f>IF(H745=1,"Product Specific",IF(H745&gt;5,"Impulsive","List"))</f>
        <v>Impulsive</v>
      </c>
    </row>
    <row r="746" spans="1:14" x14ac:dyDescent="0.3">
      <c r="A746" t="s">
        <v>960</v>
      </c>
      <c r="B746" t="s">
        <v>36</v>
      </c>
      <c r="C746" t="s">
        <v>37</v>
      </c>
      <c r="D746" t="s">
        <v>21</v>
      </c>
      <c r="E746" t="s">
        <v>25</v>
      </c>
      <c r="F746" t="s">
        <v>26</v>
      </c>
      <c r="G746" s="14">
        <v>99.92</v>
      </c>
      <c r="H746">
        <v>6</v>
      </c>
      <c r="I746" s="14">
        <f t="shared" si="11"/>
        <v>599.52</v>
      </c>
      <c r="J746" s="1">
        <v>44107</v>
      </c>
      <c r="K746" s="2">
        <v>0.56458333333333333</v>
      </c>
      <c r="L746" t="s">
        <v>17</v>
      </c>
      <c r="M746" t="str">
        <f>IF(E746="Female",IF(F746="Health and beauty","Yes","No"),IF(E746="Male","No"))</f>
        <v>No</v>
      </c>
      <c r="N746" t="str">
        <f>IF(H746=1,"Product Specific",IF(H746&gt;5,"Impulsive","List"))</f>
        <v>Impulsive</v>
      </c>
    </row>
    <row r="747" spans="1:14" x14ac:dyDescent="0.3">
      <c r="A747" t="s">
        <v>237</v>
      </c>
      <c r="B747" t="s">
        <v>19</v>
      </c>
      <c r="C747" t="s">
        <v>20</v>
      </c>
      <c r="D747" t="s">
        <v>14</v>
      </c>
      <c r="E747" t="s">
        <v>15</v>
      </c>
      <c r="F747" t="s">
        <v>26</v>
      </c>
      <c r="G747" s="14">
        <v>28.53</v>
      </c>
      <c r="H747">
        <v>10</v>
      </c>
      <c r="I747" s="14">
        <f t="shared" si="11"/>
        <v>285.3</v>
      </c>
      <c r="J747" s="1">
        <v>44108</v>
      </c>
      <c r="K747" s="2">
        <v>0.73472222222222217</v>
      </c>
      <c r="L747" t="s">
        <v>17</v>
      </c>
      <c r="M747" t="str">
        <f>IF(E747="Female",IF(F747="Health and beauty","Yes","No"),IF(E747="Male","No"))</f>
        <v>No</v>
      </c>
      <c r="N747" t="str">
        <f>IF(H747=1,"Product Specific",IF(H747&gt;5,"Impulsive","List"))</f>
        <v>Impulsive</v>
      </c>
    </row>
    <row r="748" spans="1:14" x14ac:dyDescent="0.3">
      <c r="A748" t="s">
        <v>277</v>
      </c>
      <c r="B748" t="s">
        <v>12</v>
      </c>
      <c r="C748" t="s">
        <v>13</v>
      </c>
      <c r="D748" t="s">
        <v>14</v>
      </c>
      <c r="E748" t="s">
        <v>25</v>
      </c>
      <c r="F748" t="s">
        <v>40</v>
      </c>
      <c r="G748" s="14">
        <v>17.940000000000001</v>
      </c>
      <c r="H748">
        <v>5</v>
      </c>
      <c r="I748" s="14">
        <f t="shared" si="11"/>
        <v>89.7</v>
      </c>
      <c r="J748" s="1">
        <v>44108</v>
      </c>
      <c r="K748" s="2">
        <v>0.58611111111111114</v>
      </c>
      <c r="L748" t="s">
        <v>17</v>
      </c>
      <c r="M748" t="str">
        <f>IF(E748="Female",IF(F748="Health and beauty","Yes","No"),IF(E748="Male","No"))</f>
        <v>No</v>
      </c>
      <c r="N748" t="str">
        <f>IF(H748=1,"Product Specific",IF(H748&gt;5,"Impulsive","List"))</f>
        <v>List</v>
      </c>
    </row>
    <row r="749" spans="1:14" x14ac:dyDescent="0.3">
      <c r="A749" t="s">
        <v>812</v>
      </c>
      <c r="B749" t="s">
        <v>12</v>
      </c>
      <c r="C749" t="s">
        <v>13</v>
      </c>
      <c r="D749" t="s">
        <v>14</v>
      </c>
      <c r="E749" t="s">
        <v>15</v>
      </c>
      <c r="F749" t="s">
        <v>40</v>
      </c>
      <c r="G749" s="14">
        <v>30.62</v>
      </c>
      <c r="H749">
        <v>1</v>
      </c>
      <c r="I749" s="14">
        <f t="shared" si="11"/>
        <v>30.62</v>
      </c>
      <c r="J749" s="1">
        <v>44108</v>
      </c>
      <c r="K749" s="2">
        <v>0.59305555555555556</v>
      </c>
      <c r="L749" t="s">
        <v>27</v>
      </c>
      <c r="M749" t="str">
        <f>IF(E749="Female",IF(F749="Health and beauty","Yes","No"),IF(E749="Male","No"))</f>
        <v>No</v>
      </c>
      <c r="N749" t="str">
        <f>IF(H749=1,"Product Specific",IF(H749&gt;5,"Impulsive","List"))</f>
        <v>Product Specific</v>
      </c>
    </row>
    <row r="750" spans="1:14" x14ac:dyDescent="0.3">
      <c r="A750" t="s">
        <v>139</v>
      </c>
      <c r="B750" t="s">
        <v>19</v>
      </c>
      <c r="C750" t="s">
        <v>20</v>
      </c>
      <c r="D750" t="s">
        <v>14</v>
      </c>
      <c r="E750" t="s">
        <v>25</v>
      </c>
      <c r="F750" t="s">
        <v>22</v>
      </c>
      <c r="G750" s="14">
        <v>81.97</v>
      </c>
      <c r="H750">
        <v>10</v>
      </c>
      <c r="I750" s="14">
        <f t="shared" si="11"/>
        <v>819.7</v>
      </c>
      <c r="J750" s="1">
        <v>44109</v>
      </c>
      <c r="K750" s="2">
        <v>0.60416666666666663</v>
      </c>
      <c r="L750" t="s">
        <v>23</v>
      </c>
      <c r="M750" t="str">
        <f>IF(E750="Female",IF(F750="Health and beauty","Yes","No"),IF(E750="Male","No"))</f>
        <v>No</v>
      </c>
      <c r="N750" t="str">
        <f>IF(H750=1,"Product Specific",IF(H750&gt;5,"Impulsive","List"))</f>
        <v>Impulsive</v>
      </c>
    </row>
    <row r="751" spans="1:14" x14ac:dyDescent="0.3">
      <c r="A751" t="s">
        <v>253</v>
      </c>
      <c r="B751" t="s">
        <v>19</v>
      </c>
      <c r="C751" t="s">
        <v>20</v>
      </c>
      <c r="D751" t="s">
        <v>14</v>
      </c>
      <c r="E751" t="s">
        <v>15</v>
      </c>
      <c r="F751" t="s">
        <v>40</v>
      </c>
      <c r="G751" s="14">
        <v>12.54</v>
      </c>
      <c r="H751">
        <v>1</v>
      </c>
      <c r="I751" s="14">
        <f t="shared" si="11"/>
        <v>12.54</v>
      </c>
      <c r="J751" s="1">
        <v>44109</v>
      </c>
      <c r="K751" s="2">
        <v>0.52638888888888891</v>
      </c>
      <c r="L751" t="s">
        <v>23</v>
      </c>
      <c r="M751" t="str">
        <f>IF(E751="Female",IF(F751="Health and beauty","Yes","No"),IF(E751="Male","No"))</f>
        <v>No</v>
      </c>
      <c r="N751" t="str">
        <f>IF(H751=1,"Product Specific",IF(H751&gt;5,"Impulsive","List"))</f>
        <v>Product Specific</v>
      </c>
    </row>
    <row r="752" spans="1:14" x14ac:dyDescent="0.3">
      <c r="A752" t="s">
        <v>262</v>
      </c>
      <c r="B752" t="s">
        <v>36</v>
      </c>
      <c r="C752" t="s">
        <v>37</v>
      </c>
      <c r="D752" t="s">
        <v>21</v>
      </c>
      <c r="E752" t="s">
        <v>15</v>
      </c>
      <c r="F752" t="s">
        <v>16</v>
      </c>
      <c r="G752" s="14">
        <v>84.09</v>
      </c>
      <c r="H752">
        <v>9</v>
      </c>
      <c r="I752" s="14">
        <f t="shared" si="11"/>
        <v>756.81000000000006</v>
      </c>
      <c r="J752" s="1">
        <v>44109</v>
      </c>
      <c r="K752" s="2">
        <v>0.45416666666666666</v>
      </c>
      <c r="L752" t="s">
        <v>23</v>
      </c>
      <c r="M752" t="str">
        <f>IF(E752="Female",IF(F752="Health and beauty","Yes","No"),IF(E752="Male","No"))</f>
        <v>Yes</v>
      </c>
      <c r="N752" t="str">
        <f>IF(H752=1,"Product Specific",IF(H752&gt;5,"Impulsive","List"))</f>
        <v>Impulsive</v>
      </c>
    </row>
    <row r="753" spans="1:14" x14ac:dyDescent="0.3">
      <c r="A753" t="s">
        <v>508</v>
      </c>
      <c r="B753" t="s">
        <v>36</v>
      </c>
      <c r="C753" t="s">
        <v>37</v>
      </c>
      <c r="D753" t="s">
        <v>21</v>
      </c>
      <c r="E753" t="s">
        <v>25</v>
      </c>
      <c r="F753" t="s">
        <v>30</v>
      </c>
      <c r="G753" s="14">
        <v>34.369999999999997</v>
      </c>
      <c r="H753">
        <v>10</v>
      </c>
      <c r="I753" s="14">
        <f t="shared" si="11"/>
        <v>343.7</v>
      </c>
      <c r="J753" s="1">
        <v>44109</v>
      </c>
      <c r="K753" s="2">
        <v>0.42430555555555555</v>
      </c>
      <c r="L753" t="s">
        <v>17</v>
      </c>
      <c r="M753" t="str">
        <f>IF(E753="Female",IF(F753="Health and beauty","Yes","No"),IF(E753="Male","No"))</f>
        <v>No</v>
      </c>
      <c r="N753" t="str">
        <f>IF(H753=1,"Product Specific",IF(H753&gt;5,"Impulsive","List"))</f>
        <v>Impulsive</v>
      </c>
    </row>
    <row r="754" spans="1:14" x14ac:dyDescent="0.3">
      <c r="A754" t="s">
        <v>327</v>
      </c>
      <c r="B754" t="s">
        <v>12</v>
      </c>
      <c r="C754" t="s">
        <v>13</v>
      </c>
      <c r="D754" t="s">
        <v>14</v>
      </c>
      <c r="E754" t="s">
        <v>25</v>
      </c>
      <c r="F754" t="s">
        <v>26</v>
      </c>
      <c r="G754" s="14">
        <v>78.38</v>
      </c>
      <c r="H754">
        <v>6</v>
      </c>
      <c r="I754" s="14">
        <f t="shared" si="11"/>
        <v>470.28</v>
      </c>
      <c r="J754" s="1">
        <v>44110</v>
      </c>
      <c r="K754" s="2">
        <v>0.59444444444444444</v>
      </c>
      <c r="L754" t="s">
        <v>17</v>
      </c>
      <c r="M754" t="str">
        <f>IF(E754="Female",IF(F754="Health and beauty","Yes","No"),IF(E754="Male","No"))</f>
        <v>No</v>
      </c>
      <c r="N754" t="str">
        <f>IF(H754=1,"Product Specific",IF(H754&gt;5,"Impulsive","List"))</f>
        <v>Impulsive</v>
      </c>
    </row>
    <row r="755" spans="1:14" x14ac:dyDescent="0.3">
      <c r="A755" t="s">
        <v>887</v>
      </c>
      <c r="B755" t="s">
        <v>12</v>
      </c>
      <c r="C755" t="s">
        <v>13</v>
      </c>
      <c r="D755" t="s">
        <v>14</v>
      </c>
      <c r="E755" t="s">
        <v>15</v>
      </c>
      <c r="F755" t="s">
        <v>26</v>
      </c>
      <c r="G755" s="14">
        <v>28.31</v>
      </c>
      <c r="H755">
        <v>4</v>
      </c>
      <c r="I755" s="14">
        <f t="shared" si="11"/>
        <v>113.24</v>
      </c>
      <c r="J755" s="1">
        <v>44110</v>
      </c>
      <c r="K755" s="2">
        <v>0.77430555555555547</v>
      </c>
      <c r="L755" t="s">
        <v>23</v>
      </c>
      <c r="M755" t="str">
        <f>IF(E755="Female",IF(F755="Health and beauty","Yes","No"),IF(E755="Male","No"))</f>
        <v>No</v>
      </c>
      <c r="N755" t="str">
        <f>IF(H755=1,"Product Specific",IF(H755&gt;5,"Impulsive","List"))</f>
        <v>List</v>
      </c>
    </row>
    <row r="756" spans="1:14" x14ac:dyDescent="0.3">
      <c r="A756" t="s">
        <v>598</v>
      </c>
      <c r="B756" t="s">
        <v>36</v>
      </c>
      <c r="C756" t="s">
        <v>37</v>
      </c>
      <c r="D756" t="s">
        <v>21</v>
      </c>
      <c r="E756" t="s">
        <v>15</v>
      </c>
      <c r="F756" t="s">
        <v>40</v>
      </c>
      <c r="G756" s="14">
        <v>79.86</v>
      </c>
      <c r="H756">
        <v>7</v>
      </c>
      <c r="I756" s="14">
        <f t="shared" si="11"/>
        <v>559.02</v>
      </c>
      <c r="J756" s="1">
        <v>44111</v>
      </c>
      <c r="K756" s="2">
        <v>0.43958333333333338</v>
      </c>
      <c r="L756" t="s">
        <v>27</v>
      </c>
      <c r="M756" t="str">
        <f>IF(E756="Female",IF(F756="Health and beauty","Yes","No"),IF(E756="Male","No"))</f>
        <v>No</v>
      </c>
      <c r="N756" t="str">
        <f>IF(H756=1,"Product Specific",IF(H756&gt;5,"Impulsive","List"))</f>
        <v>Impulsive</v>
      </c>
    </row>
    <row r="757" spans="1:14" x14ac:dyDescent="0.3">
      <c r="A757" t="s">
        <v>652</v>
      </c>
      <c r="B757" t="s">
        <v>36</v>
      </c>
      <c r="C757" t="s">
        <v>37</v>
      </c>
      <c r="D757" t="s">
        <v>14</v>
      </c>
      <c r="E757" t="s">
        <v>15</v>
      </c>
      <c r="F757" t="s">
        <v>26</v>
      </c>
      <c r="G757" s="14">
        <v>94.59</v>
      </c>
      <c r="H757">
        <v>7</v>
      </c>
      <c r="I757" s="14">
        <f t="shared" si="11"/>
        <v>662.13</v>
      </c>
      <c r="J757" s="1">
        <v>44111</v>
      </c>
      <c r="K757" s="2">
        <v>0.64374999999999993</v>
      </c>
      <c r="L757" t="s">
        <v>27</v>
      </c>
      <c r="M757" t="str">
        <f>IF(E757="Female",IF(F757="Health and beauty","Yes","No"),IF(E757="Male","No"))</f>
        <v>No</v>
      </c>
      <c r="N757" t="str">
        <f>IF(H757=1,"Product Specific",IF(H757&gt;5,"Impulsive","List"))</f>
        <v>Impulsive</v>
      </c>
    </row>
    <row r="758" spans="1:14" x14ac:dyDescent="0.3">
      <c r="A758" t="s">
        <v>754</v>
      </c>
      <c r="B758" t="s">
        <v>36</v>
      </c>
      <c r="C758" t="s">
        <v>37</v>
      </c>
      <c r="D758" t="s">
        <v>14</v>
      </c>
      <c r="E758" t="s">
        <v>25</v>
      </c>
      <c r="F758" t="s">
        <v>38</v>
      </c>
      <c r="G758" s="14">
        <v>23.34</v>
      </c>
      <c r="H758">
        <v>4</v>
      </c>
      <c r="I758" s="14">
        <f t="shared" si="11"/>
        <v>93.36</v>
      </c>
      <c r="J758" s="1">
        <v>44111</v>
      </c>
      <c r="K758" s="2">
        <v>0.78680555555555554</v>
      </c>
      <c r="L758" t="s">
        <v>17</v>
      </c>
      <c r="M758" t="str">
        <f>IF(E758="Female",IF(F758="Health and beauty","Yes","No"),IF(E758="Male","No"))</f>
        <v>No</v>
      </c>
      <c r="N758" t="str">
        <f>IF(H758=1,"Product Specific",IF(H758&gt;5,"Impulsive","List"))</f>
        <v>List</v>
      </c>
    </row>
    <row r="759" spans="1:14" x14ac:dyDescent="0.3">
      <c r="A759" t="s">
        <v>839</v>
      </c>
      <c r="B759" t="s">
        <v>19</v>
      </c>
      <c r="C759" t="s">
        <v>20</v>
      </c>
      <c r="D759" t="s">
        <v>21</v>
      </c>
      <c r="E759" t="s">
        <v>15</v>
      </c>
      <c r="F759" t="s">
        <v>40</v>
      </c>
      <c r="G759" s="14">
        <v>62.18</v>
      </c>
      <c r="H759">
        <v>10</v>
      </c>
      <c r="I759" s="14">
        <f t="shared" si="11"/>
        <v>621.79999999999995</v>
      </c>
      <c r="J759" s="1">
        <v>44111</v>
      </c>
      <c r="K759" s="2">
        <v>0.43958333333333338</v>
      </c>
      <c r="L759" t="s">
        <v>17</v>
      </c>
      <c r="M759" t="str">
        <f>IF(E759="Female",IF(F759="Health and beauty","Yes","No"),IF(E759="Male","No"))</f>
        <v>No</v>
      </c>
      <c r="N759" t="str">
        <f>IF(H759=1,"Product Specific",IF(H759&gt;5,"Impulsive","List"))</f>
        <v>Impulsive</v>
      </c>
    </row>
    <row r="760" spans="1:14" x14ac:dyDescent="0.3">
      <c r="A760" t="s">
        <v>250</v>
      </c>
      <c r="B760" t="s">
        <v>36</v>
      </c>
      <c r="C760" t="s">
        <v>37</v>
      </c>
      <c r="D760" t="s">
        <v>21</v>
      </c>
      <c r="E760" t="s">
        <v>25</v>
      </c>
      <c r="F760" t="s">
        <v>22</v>
      </c>
      <c r="G760" s="14">
        <v>45.35</v>
      </c>
      <c r="H760">
        <v>6</v>
      </c>
      <c r="I760" s="14">
        <f t="shared" si="11"/>
        <v>272.10000000000002</v>
      </c>
      <c r="J760" s="1">
        <v>44113</v>
      </c>
      <c r="K760" s="2">
        <v>0.57222222222222219</v>
      </c>
      <c r="L760" t="s">
        <v>17</v>
      </c>
      <c r="M760" t="str">
        <f>IF(E760="Female",IF(F760="Health and beauty","Yes","No"),IF(E760="Male","No"))</f>
        <v>No</v>
      </c>
      <c r="N760" t="str">
        <f>IF(H760=1,"Product Specific",IF(H760&gt;5,"Impulsive","List"))</f>
        <v>Impulsive</v>
      </c>
    </row>
    <row r="761" spans="1:14" x14ac:dyDescent="0.3">
      <c r="A761" t="s">
        <v>841</v>
      </c>
      <c r="B761" t="s">
        <v>12</v>
      </c>
      <c r="C761" t="s">
        <v>13</v>
      </c>
      <c r="D761" t="s">
        <v>21</v>
      </c>
      <c r="E761" t="s">
        <v>15</v>
      </c>
      <c r="F761" t="s">
        <v>22</v>
      </c>
      <c r="G761" s="14">
        <v>40.26</v>
      </c>
      <c r="H761">
        <v>10</v>
      </c>
      <c r="I761" s="14">
        <f t="shared" si="11"/>
        <v>402.59999999999997</v>
      </c>
      <c r="J761" s="1">
        <v>44113</v>
      </c>
      <c r="K761" s="2">
        <v>0.75416666666666676</v>
      </c>
      <c r="L761" t="s">
        <v>27</v>
      </c>
      <c r="M761" t="str">
        <f>IF(E761="Female",IF(F761="Health and beauty","Yes","No"),IF(E761="Male","No"))</f>
        <v>No</v>
      </c>
      <c r="N761" t="str">
        <f>IF(H761=1,"Product Specific",IF(H761&gt;5,"Impulsive","List"))</f>
        <v>Impulsive</v>
      </c>
    </row>
    <row r="762" spans="1:14" x14ac:dyDescent="0.3">
      <c r="A762" t="s">
        <v>947</v>
      </c>
      <c r="B762" t="s">
        <v>12</v>
      </c>
      <c r="C762" t="s">
        <v>13</v>
      </c>
      <c r="D762" t="s">
        <v>21</v>
      </c>
      <c r="E762" t="s">
        <v>15</v>
      </c>
      <c r="F762" t="s">
        <v>40</v>
      </c>
      <c r="G762" s="14">
        <v>94.67</v>
      </c>
      <c r="H762">
        <v>4</v>
      </c>
      <c r="I762" s="14">
        <f t="shared" si="11"/>
        <v>378.68</v>
      </c>
      <c r="J762" s="1">
        <v>44113</v>
      </c>
      <c r="K762" s="2">
        <v>0.50277777777777777</v>
      </c>
      <c r="L762" t="s">
        <v>23</v>
      </c>
      <c r="M762" t="str">
        <f>IF(E762="Female",IF(F762="Health and beauty","Yes","No"),IF(E762="Male","No"))</f>
        <v>No</v>
      </c>
      <c r="N762" t="str">
        <f>IF(H762=1,"Product Specific",IF(H762&gt;5,"Impulsive","List"))</f>
        <v>List</v>
      </c>
    </row>
    <row r="763" spans="1:14" x14ac:dyDescent="0.3">
      <c r="A763" t="s">
        <v>243</v>
      </c>
      <c r="B763" t="s">
        <v>36</v>
      </c>
      <c r="C763" t="s">
        <v>37</v>
      </c>
      <c r="D763" t="s">
        <v>21</v>
      </c>
      <c r="E763" t="s">
        <v>25</v>
      </c>
      <c r="F763" t="s">
        <v>30</v>
      </c>
      <c r="G763" s="14">
        <v>46.42</v>
      </c>
      <c r="H763">
        <v>3</v>
      </c>
      <c r="I763" s="14">
        <f t="shared" si="11"/>
        <v>139.26</v>
      </c>
      <c r="J763" s="1">
        <v>44114</v>
      </c>
      <c r="K763" s="2">
        <v>0.55833333333333335</v>
      </c>
      <c r="L763" t="s">
        <v>27</v>
      </c>
      <c r="M763" t="str">
        <f>IF(E763="Female",IF(F763="Health and beauty","Yes","No"),IF(E763="Male","No"))</f>
        <v>No</v>
      </c>
      <c r="N763" t="str">
        <f>IF(H763=1,"Product Specific",IF(H763&gt;5,"Impulsive","List"))</f>
        <v>List</v>
      </c>
    </row>
    <row r="764" spans="1:14" x14ac:dyDescent="0.3">
      <c r="A764" t="s">
        <v>365</v>
      </c>
      <c r="B764" t="s">
        <v>12</v>
      </c>
      <c r="C764" t="s">
        <v>13</v>
      </c>
      <c r="D764" t="s">
        <v>14</v>
      </c>
      <c r="E764" t="s">
        <v>15</v>
      </c>
      <c r="F764" t="s">
        <v>22</v>
      </c>
      <c r="G764" s="14">
        <v>28.45</v>
      </c>
      <c r="H764">
        <v>5</v>
      </c>
      <c r="I764" s="14">
        <f t="shared" si="11"/>
        <v>142.25</v>
      </c>
      <c r="J764" s="1">
        <v>44115</v>
      </c>
      <c r="K764" s="2">
        <v>0.4284722222222222</v>
      </c>
      <c r="L764" t="s">
        <v>27</v>
      </c>
      <c r="M764" t="str">
        <f>IF(E764="Female",IF(F764="Health and beauty","Yes","No"),IF(E764="Male","No"))</f>
        <v>No</v>
      </c>
      <c r="N764" t="str">
        <f>IF(H764=1,"Product Specific",IF(H764&gt;5,"Impulsive","List"))</f>
        <v>List</v>
      </c>
    </row>
    <row r="765" spans="1:14" x14ac:dyDescent="0.3">
      <c r="A765" t="s">
        <v>366</v>
      </c>
      <c r="B765" t="s">
        <v>12</v>
      </c>
      <c r="C765" t="s">
        <v>13</v>
      </c>
      <c r="D765" t="s">
        <v>21</v>
      </c>
      <c r="E765" t="s">
        <v>25</v>
      </c>
      <c r="F765" t="s">
        <v>40</v>
      </c>
      <c r="G765" s="14">
        <v>76.400000000000006</v>
      </c>
      <c r="H765">
        <v>9</v>
      </c>
      <c r="I765" s="14">
        <f t="shared" si="11"/>
        <v>687.6</v>
      </c>
      <c r="J765" s="1">
        <v>44115</v>
      </c>
      <c r="K765" s="2">
        <v>0.65902777777777777</v>
      </c>
      <c r="L765" t="s">
        <v>17</v>
      </c>
      <c r="M765" t="str">
        <f>IF(E765="Female",IF(F765="Health and beauty","Yes","No"),IF(E765="Male","No"))</f>
        <v>No</v>
      </c>
      <c r="N765" t="str">
        <f>IF(H765=1,"Product Specific",IF(H765&gt;5,"Impulsive","List"))</f>
        <v>Impulsive</v>
      </c>
    </row>
    <row r="766" spans="1:14" x14ac:dyDescent="0.3">
      <c r="A766" t="s">
        <v>502</v>
      </c>
      <c r="B766" t="s">
        <v>12</v>
      </c>
      <c r="C766" t="s">
        <v>13</v>
      </c>
      <c r="D766" t="s">
        <v>14</v>
      </c>
      <c r="E766" t="s">
        <v>25</v>
      </c>
      <c r="F766" t="s">
        <v>40</v>
      </c>
      <c r="G766" s="14">
        <v>43.13</v>
      </c>
      <c r="H766">
        <v>10</v>
      </c>
      <c r="I766" s="14">
        <f t="shared" si="11"/>
        <v>431.3</v>
      </c>
      <c r="J766" s="1">
        <v>44115</v>
      </c>
      <c r="K766" s="2">
        <v>0.7715277777777777</v>
      </c>
      <c r="L766" t="s">
        <v>27</v>
      </c>
      <c r="M766" t="str">
        <f>IF(E766="Female",IF(F766="Health and beauty","Yes","No"),IF(E766="Male","No"))</f>
        <v>No</v>
      </c>
      <c r="N766" t="str">
        <f>IF(H766=1,"Product Specific",IF(H766&gt;5,"Impulsive","List"))</f>
        <v>Impulsive</v>
      </c>
    </row>
    <row r="767" spans="1:14" x14ac:dyDescent="0.3">
      <c r="A767" t="s">
        <v>642</v>
      </c>
      <c r="B767" t="s">
        <v>36</v>
      </c>
      <c r="C767" t="s">
        <v>37</v>
      </c>
      <c r="D767" t="s">
        <v>14</v>
      </c>
      <c r="E767" t="s">
        <v>25</v>
      </c>
      <c r="F767" t="s">
        <v>40</v>
      </c>
      <c r="G767" s="14">
        <v>93.22</v>
      </c>
      <c r="H767">
        <v>3</v>
      </c>
      <c r="I767" s="14">
        <f t="shared" si="11"/>
        <v>279.65999999999997</v>
      </c>
      <c r="J767" s="1">
        <v>44115</v>
      </c>
      <c r="K767" s="2">
        <v>0.48958333333333331</v>
      </c>
      <c r="L767" t="s">
        <v>23</v>
      </c>
      <c r="M767" t="str">
        <f>IF(E767="Female",IF(F767="Health and beauty","Yes","No"),IF(E767="Male","No"))</f>
        <v>No</v>
      </c>
      <c r="N767" t="str">
        <f>IF(H767=1,"Product Specific",IF(H767&gt;5,"Impulsive","List"))</f>
        <v>List</v>
      </c>
    </row>
    <row r="768" spans="1:14" x14ac:dyDescent="0.3">
      <c r="A768" t="s">
        <v>784</v>
      </c>
      <c r="B768" t="s">
        <v>19</v>
      </c>
      <c r="C768" t="s">
        <v>20</v>
      </c>
      <c r="D768" t="s">
        <v>14</v>
      </c>
      <c r="E768" t="s">
        <v>15</v>
      </c>
      <c r="F768" t="s">
        <v>40</v>
      </c>
      <c r="G768" s="14">
        <v>84.87</v>
      </c>
      <c r="H768">
        <v>3</v>
      </c>
      <c r="I768" s="14">
        <f t="shared" si="11"/>
        <v>254.61</v>
      </c>
      <c r="J768" s="1">
        <v>44116</v>
      </c>
      <c r="K768" s="2">
        <v>0.77083333333333337</v>
      </c>
      <c r="L768" t="s">
        <v>17</v>
      </c>
      <c r="M768" t="str">
        <f>IF(E768="Female",IF(F768="Health and beauty","Yes","No"),IF(E768="Male","No"))</f>
        <v>No</v>
      </c>
      <c r="N768" t="str">
        <f>IF(H768=1,"Product Specific",IF(H768&gt;5,"Impulsive","List"))</f>
        <v>List</v>
      </c>
    </row>
    <row r="769" spans="1:14" x14ac:dyDescent="0.3">
      <c r="A769" t="s">
        <v>120</v>
      </c>
      <c r="B769" t="s">
        <v>19</v>
      </c>
      <c r="C769" t="s">
        <v>20</v>
      </c>
      <c r="D769" t="s">
        <v>14</v>
      </c>
      <c r="E769" t="s">
        <v>15</v>
      </c>
      <c r="F769" t="s">
        <v>26</v>
      </c>
      <c r="G769" s="14">
        <v>47.38</v>
      </c>
      <c r="H769">
        <v>4</v>
      </c>
      <c r="I769" s="14">
        <f t="shared" si="11"/>
        <v>189.52</v>
      </c>
      <c r="J769" s="1">
        <v>44118</v>
      </c>
      <c r="K769" s="2">
        <v>0.43402777777777773</v>
      </c>
      <c r="L769" t="s">
        <v>23</v>
      </c>
      <c r="M769" t="str">
        <f>IF(E769="Female",IF(F769="Health and beauty","Yes","No"),IF(E769="Male","No"))</f>
        <v>No</v>
      </c>
      <c r="N769" t="str">
        <f>IF(H769=1,"Product Specific",IF(H769&gt;5,"Impulsive","List"))</f>
        <v>List</v>
      </c>
    </row>
    <row r="770" spans="1:14" x14ac:dyDescent="0.3">
      <c r="A770" t="s">
        <v>967</v>
      </c>
      <c r="B770" t="s">
        <v>12</v>
      </c>
      <c r="C770" t="s">
        <v>13</v>
      </c>
      <c r="D770" t="s">
        <v>21</v>
      </c>
      <c r="E770" t="s">
        <v>15</v>
      </c>
      <c r="F770" t="s">
        <v>30</v>
      </c>
      <c r="G770" s="14">
        <v>89.48</v>
      </c>
      <c r="H770">
        <v>5</v>
      </c>
      <c r="I770" s="14">
        <f t="shared" si="11"/>
        <v>447.40000000000003</v>
      </c>
      <c r="J770" s="1">
        <v>44118</v>
      </c>
      <c r="K770" s="2">
        <v>0.4291666666666667</v>
      </c>
      <c r="L770" t="s">
        <v>23</v>
      </c>
      <c r="M770" t="str">
        <f>IF(E770="Female",IF(F770="Health and beauty","Yes","No"),IF(E770="Male","No"))</f>
        <v>No</v>
      </c>
      <c r="N770" t="str">
        <f>IF(H770=1,"Product Specific",IF(H770&gt;5,"Impulsive","List"))</f>
        <v>List</v>
      </c>
    </row>
    <row r="771" spans="1:14" x14ac:dyDescent="0.3">
      <c r="A771" t="s">
        <v>61</v>
      </c>
      <c r="B771" t="s">
        <v>36</v>
      </c>
      <c r="C771" t="s">
        <v>37</v>
      </c>
      <c r="D771" t="s">
        <v>14</v>
      </c>
      <c r="E771" t="s">
        <v>25</v>
      </c>
      <c r="F771" t="s">
        <v>30</v>
      </c>
      <c r="G771" s="14">
        <v>78.069999999999993</v>
      </c>
      <c r="H771">
        <v>9</v>
      </c>
      <c r="I771" s="14">
        <f t="shared" ref="I771:I834" si="12">G771*H771</f>
        <v>702.62999999999988</v>
      </c>
      <c r="J771" s="1">
        <v>44119</v>
      </c>
      <c r="K771" s="2">
        <v>0.52986111111111112</v>
      </c>
      <c r="L771" t="s">
        <v>23</v>
      </c>
      <c r="M771" t="str">
        <f>IF(E771="Female",IF(F771="Health and beauty","Yes","No"),IF(E771="Male","No"))</f>
        <v>No</v>
      </c>
      <c r="N771" t="str">
        <f>IF(H771=1,"Product Specific",IF(H771&gt;5,"Impulsive","List"))</f>
        <v>Impulsive</v>
      </c>
    </row>
    <row r="772" spans="1:14" x14ac:dyDescent="0.3">
      <c r="A772" t="s">
        <v>70</v>
      </c>
      <c r="B772" t="s">
        <v>36</v>
      </c>
      <c r="C772" t="s">
        <v>37</v>
      </c>
      <c r="D772" t="s">
        <v>14</v>
      </c>
      <c r="E772" t="s">
        <v>15</v>
      </c>
      <c r="F772" t="s">
        <v>26</v>
      </c>
      <c r="G772" s="14">
        <v>86.72</v>
      </c>
      <c r="H772">
        <v>1</v>
      </c>
      <c r="I772" s="14">
        <f t="shared" si="12"/>
        <v>86.72</v>
      </c>
      <c r="J772" s="1">
        <v>44119</v>
      </c>
      <c r="K772" s="2">
        <v>0.78125</v>
      </c>
      <c r="L772" t="s">
        <v>17</v>
      </c>
      <c r="M772" t="str">
        <f>IF(E772="Female",IF(F772="Health and beauty","Yes","No"),IF(E772="Male","No"))</f>
        <v>No</v>
      </c>
      <c r="N772" t="str">
        <f>IF(H772=1,"Product Specific",IF(H772&gt;5,"Impulsive","List"))</f>
        <v>Product Specific</v>
      </c>
    </row>
    <row r="773" spans="1:14" x14ac:dyDescent="0.3">
      <c r="A773" t="s">
        <v>99</v>
      </c>
      <c r="B773" t="s">
        <v>12</v>
      </c>
      <c r="C773" t="s">
        <v>13</v>
      </c>
      <c r="D773" t="s">
        <v>14</v>
      </c>
      <c r="E773" t="s">
        <v>15</v>
      </c>
      <c r="F773" t="s">
        <v>16</v>
      </c>
      <c r="G773" s="14">
        <v>18.329999999999998</v>
      </c>
      <c r="H773">
        <v>1</v>
      </c>
      <c r="I773" s="14">
        <f t="shared" si="12"/>
        <v>18.329999999999998</v>
      </c>
      <c r="J773" s="1">
        <v>44119</v>
      </c>
      <c r="K773" s="2">
        <v>0.78472222222222221</v>
      </c>
      <c r="L773" t="s">
        <v>23</v>
      </c>
      <c r="M773" t="str">
        <f>IF(E773="Female",IF(F773="Health and beauty","Yes","No"),IF(E773="Male","No"))</f>
        <v>Yes</v>
      </c>
      <c r="N773" t="str">
        <f>IF(H773=1,"Product Specific",IF(H773&gt;5,"Impulsive","List"))</f>
        <v>Product Specific</v>
      </c>
    </row>
    <row r="774" spans="1:14" x14ac:dyDescent="0.3">
      <c r="A774" t="s">
        <v>218</v>
      </c>
      <c r="B774" t="s">
        <v>12</v>
      </c>
      <c r="C774" t="s">
        <v>13</v>
      </c>
      <c r="D774" t="s">
        <v>21</v>
      </c>
      <c r="E774" t="s">
        <v>25</v>
      </c>
      <c r="F774" t="s">
        <v>26</v>
      </c>
      <c r="G774" s="14">
        <v>74.069999999999993</v>
      </c>
      <c r="H774">
        <v>1</v>
      </c>
      <c r="I774" s="14">
        <f t="shared" si="12"/>
        <v>74.069999999999993</v>
      </c>
      <c r="J774" s="1">
        <v>44119</v>
      </c>
      <c r="K774" s="2">
        <v>0.53472222222222221</v>
      </c>
      <c r="L774" t="s">
        <v>17</v>
      </c>
      <c r="M774" t="str">
        <f>IF(E774="Female",IF(F774="Health and beauty","Yes","No"),IF(E774="Male","No"))</f>
        <v>No</v>
      </c>
      <c r="N774" t="str">
        <f>IF(H774=1,"Product Specific",IF(H774&gt;5,"Impulsive","List"))</f>
        <v>Product Specific</v>
      </c>
    </row>
    <row r="775" spans="1:14" x14ac:dyDescent="0.3">
      <c r="A775" t="s">
        <v>328</v>
      </c>
      <c r="B775" t="s">
        <v>12</v>
      </c>
      <c r="C775" t="s">
        <v>13</v>
      </c>
      <c r="D775" t="s">
        <v>14</v>
      </c>
      <c r="E775" t="s">
        <v>25</v>
      </c>
      <c r="F775" t="s">
        <v>26</v>
      </c>
      <c r="G775" s="14">
        <v>60.01</v>
      </c>
      <c r="H775">
        <v>4</v>
      </c>
      <c r="I775" s="14">
        <f t="shared" si="12"/>
        <v>240.04</v>
      </c>
      <c r="J775" s="1">
        <v>44119</v>
      </c>
      <c r="K775" s="2">
        <v>0.66249999999999998</v>
      </c>
      <c r="L775" t="s">
        <v>23</v>
      </c>
      <c r="M775" t="str">
        <f>IF(E775="Female",IF(F775="Health and beauty","Yes","No"),IF(E775="Male","No"))</f>
        <v>No</v>
      </c>
      <c r="N775" t="str">
        <f>IF(H775=1,"Product Specific",IF(H775&gt;5,"Impulsive","List"))</f>
        <v>List</v>
      </c>
    </row>
    <row r="776" spans="1:14" x14ac:dyDescent="0.3">
      <c r="A776" t="s">
        <v>452</v>
      </c>
      <c r="B776" t="s">
        <v>19</v>
      </c>
      <c r="C776" t="s">
        <v>20</v>
      </c>
      <c r="D776" t="s">
        <v>14</v>
      </c>
      <c r="E776" t="s">
        <v>15</v>
      </c>
      <c r="F776" t="s">
        <v>40</v>
      </c>
      <c r="G776" s="14">
        <v>97.21</v>
      </c>
      <c r="H776">
        <v>10</v>
      </c>
      <c r="I776" s="14">
        <f t="shared" si="12"/>
        <v>972.09999999999991</v>
      </c>
      <c r="J776" s="1">
        <v>44119</v>
      </c>
      <c r="K776" s="2">
        <v>0.54166666666666663</v>
      </c>
      <c r="L776" t="s">
        <v>27</v>
      </c>
      <c r="M776" t="str">
        <f>IF(E776="Female",IF(F776="Health and beauty","Yes","No"),IF(E776="Male","No"))</f>
        <v>No</v>
      </c>
      <c r="N776" t="str">
        <f>IF(H776=1,"Product Specific",IF(H776&gt;5,"Impulsive","List"))</f>
        <v>Impulsive</v>
      </c>
    </row>
    <row r="777" spans="1:14" x14ac:dyDescent="0.3">
      <c r="A777" t="s">
        <v>478</v>
      </c>
      <c r="B777" t="s">
        <v>36</v>
      </c>
      <c r="C777" t="s">
        <v>37</v>
      </c>
      <c r="D777" t="s">
        <v>14</v>
      </c>
      <c r="E777" t="s">
        <v>15</v>
      </c>
      <c r="F777" t="s">
        <v>16</v>
      </c>
      <c r="G777" s="14">
        <v>27.07</v>
      </c>
      <c r="H777">
        <v>1</v>
      </c>
      <c r="I777" s="14">
        <f t="shared" si="12"/>
        <v>27.07</v>
      </c>
      <c r="J777" s="1">
        <v>44119</v>
      </c>
      <c r="K777" s="2">
        <v>0.83819444444444446</v>
      </c>
      <c r="L777" t="s">
        <v>27</v>
      </c>
      <c r="M777" t="str">
        <f>IF(E777="Female",IF(F777="Health and beauty","Yes","No"),IF(E777="Male","No"))</f>
        <v>Yes</v>
      </c>
      <c r="N777" t="str">
        <f>IF(H777=1,"Product Specific",IF(H777&gt;5,"Impulsive","List"))</f>
        <v>Product Specific</v>
      </c>
    </row>
    <row r="778" spans="1:14" x14ac:dyDescent="0.3">
      <c r="A778" t="s">
        <v>664</v>
      </c>
      <c r="B778" t="s">
        <v>36</v>
      </c>
      <c r="C778" t="s">
        <v>37</v>
      </c>
      <c r="D778" t="s">
        <v>14</v>
      </c>
      <c r="E778" t="s">
        <v>25</v>
      </c>
      <c r="F778" t="s">
        <v>38</v>
      </c>
      <c r="G778" s="14">
        <v>79.91</v>
      </c>
      <c r="H778">
        <v>3</v>
      </c>
      <c r="I778" s="14">
        <f t="shared" si="12"/>
        <v>239.73</v>
      </c>
      <c r="J778" s="1">
        <v>44119</v>
      </c>
      <c r="K778" s="2">
        <v>0.81111111111111101</v>
      </c>
      <c r="L778" t="s">
        <v>27</v>
      </c>
      <c r="M778" t="str">
        <f>IF(E778="Female",IF(F778="Health and beauty","Yes","No"),IF(E778="Male","No"))</f>
        <v>No</v>
      </c>
      <c r="N778" t="str">
        <f>IF(H778=1,"Product Specific",IF(H778&gt;5,"Impulsive","List"))</f>
        <v>List</v>
      </c>
    </row>
    <row r="779" spans="1:14" x14ac:dyDescent="0.3">
      <c r="A779" t="s">
        <v>926</v>
      </c>
      <c r="B779" t="s">
        <v>19</v>
      </c>
      <c r="C779" t="s">
        <v>20</v>
      </c>
      <c r="D779" t="s">
        <v>21</v>
      </c>
      <c r="E779" t="s">
        <v>25</v>
      </c>
      <c r="F779" t="s">
        <v>40</v>
      </c>
      <c r="G779" s="14">
        <v>60.74</v>
      </c>
      <c r="H779">
        <v>7</v>
      </c>
      <c r="I779" s="14">
        <f t="shared" si="12"/>
        <v>425.18</v>
      </c>
      <c r="J779" s="1">
        <v>44119</v>
      </c>
      <c r="K779" s="2">
        <v>0.68263888888888891</v>
      </c>
      <c r="L779" t="s">
        <v>17</v>
      </c>
      <c r="M779" t="str">
        <f>IF(E779="Female",IF(F779="Health and beauty","Yes","No"),IF(E779="Male","No"))</f>
        <v>No</v>
      </c>
      <c r="N779" t="str">
        <f>IF(H779=1,"Product Specific",IF(H779&gt;5,"Impulsive","List"))</f>
        <v>Impulsive</v>
      </c>
    </row>
    <row r="780" spans="1:14" x14ac:dyDescent="0.3">
      <c r="A780" t="s">
        <v>158</v>
      </c>
      <c r="B780" t="s">
        <v>19</v>
      </c>
      <c r="C780" t="s">
        <v>20</v>
      </c>
      <c r="D780" t="s">
        <v>14</v>
      </c>
      <c r="E780" t="s">
        <v>15</v>
      </c>
      <c r="F780" t="s">
        <v>38</v>
      </c>
      <c r="G780" s="14">
        <v>68.540000000000006</v>
      </c>
      <c r="H780">
        <v>8</v>
      </c>
      <c r="I780" s="14">
        <f t="shared" si="12"/>
        <v>548.32000000000005</v>
      </c>
      <c r="J780" s="1">
        <v>44121</v>
      </c>
      <c r="K780" s="2">
        <v>0.6645833333333333</v>
      </c>
      <c r="L780" t="s">
        <v>17</v>
      </c>
      <c r="M780" t="str">
        <f>IF(E780="Female",IF(F780="Health and beauty","Yes","No"),IF(E780="Male","No"))</f>
        <v>No</v>
      </c>
      <c r="N780" t="str">
        <f>IF(H780=1,"Product Specific",IF(H780&gt;5,"Impulsive","List"))</f>
        <v>Impulsive</v>
      </c>
    </row>
    <row r="781" spans="1:14" x14ac:dyDescent="0.3">
      <c r="A781" t="s">
        <v>339</v>
      </c>
      <c r="B781" t="s">
        <v>12</v>
      </c>
      <c r="C781" t="s">
        <v>13</v>
      </c>
      <c r="D781" t="s">
        <v>21</v>
      </c>
      <c r="E781" t="s">
        <v>15</v>
      </c>
      <c r="F781" t="s">
        <v>40</v>
      </c>
      <c r="G781" s="14">
        <v>81.91</v>
      </c>
      <c r="H781">
        <v>2</v>
      </c>
      <c r="I781" s="14">
        <f t="shared" si="12"/>
        <v>163.82</v>
      </c>
      <c r="J781" s="1">
        <v>44121</v>
      </c>
      <c r="K781" s="2">
        <v>0.73819444444444438</v>
      </c>
      <c r="L781" t="s">
        <v>23</v>
      </c>
      <c r="M781" t="str">
        <f>IF(E781="Female",IF(F781="Health and beauty","Yes","No"),IF(E781="Male","No"))</f>
        <v>No</v>
      </c>
      <c r="N781" t="str">
        <f>IF(H781=1,"Product Specific",IF(H781&gt;5,"Impulsive","List"))</f>
        <v>List</v>
      </c>
    </row>
    <row r="782" spans="1:14" x14ac:dyDescent="0.3">
      <c r="A782" t="s">
        <v>978</v>
      </c>
      <c r="B782" t="s">
        <v>19</v>
      </c>
      <c r="C782" t="s">
        <v>20</v>
      </c>
      <c r="D782" t="s">
        <v>14</v>
      </c>
      <c r="E782" t="s">
        <v>25</v>
      </c>
      <c r="F782" t="s">
        <v>26</v>
      </c>
      <c r="G782" s="14">
        <v>35.81</v>
      </c>
      <c r="H782">
        <v>5</v>
      </c>
      <c r="I782" s="14">
        <f t="shared" si="12"/>
        <v>179.05</v>
      </c>
      <c r="J782" s="1">
        <v>44121</v>
      </c>
      <c r="K782" s="2">
        <v>0.78055555555555556</v>
      </c>
      <c r="L782" t="s">
        <v>17</v>
      </c>
      <c r="M782" t="str">
        <f>IF(E782="Female",IF(F782="Health and beauty","Yes","No"),IF(E782="Male","No"))</f>
        <v>No</v>
      </c>
      <c r="N782" t="str">
        <f>IF(H782=1,"Product Specific",IF(H782&gt;5,"Impulsive","List"))</f>
        <v>List</v>
      </c>
    </row>
    <row r="783" spans="1:14" x14ac:dyDescent="0.3">
      <c r="A783" t="s">
        <v>1019</v>
      </c>
      <c r="B783" t="s">
        <v>36</v>
      </c>
      <c r="C783" t="s">
        <v>37</v>
      </c>
      <c r="D783" t="s">
        <v>14</v>
      </c>
      <c r="E783" t="s">
        <v>25</v>
      </c>
      <c r="F783" t="s">
        <v>16</v>
      </c>
      <c r="G783" s="14">
        <v>75.37</v>
      </c>
      <c r="H783">
        <v>8</v>
      </c>
      <c r="I783" s="14">
        <f t="shared" si="12"/>
        <v>602.96</v>
      </c>
      <c r="J783" s="1">
        <v>44121</v>
      </c>
      <c r="K783" s="2">
        <v>0.65694444444444444</v>
      </c>
      <c r="L783" t="s">
        <v>27</v>
      </c>
      <c r="M783" t="str">
        <f>IF(E783="Female",IF(F783="Health and beauty","Yes","No"),IF(E783="Male","No"))</f>
        <v>No</v>
      </c>
      <c r="N783" t="str">
        <f>IF(H783=1,"Product Specific",IF(H783&gt;5,"Impulsive","List"))</f>
        <v>Impulsive</v>
      </c>
    </row>
    <row r="784" spans="1:14" x14ac:dyDescent="0.3">
      <c r="A784" t="s">
        <v>272</v>
      </c>
      <c r="B784" t="s">
        <v>19</v>
      </c>
      <c r="C784" t="s">
        <v>20</v>
      </c>
      <c r="D784" t="s">
        <v>14</v>
      </c>
      <c r="E784" t="s">
        <v>25</v>
      </c>
      <c r="F784" t="s">
        <v>40</v>
      </c>
      <c r="G784" s="14">
        <v>93.2</v>
      </c>
      <c r="H784">
        <v>2</v>
      </c>
      <c r="I784" s="14">
        <f t="shared" si="12"/>
        <v>186.4</v>
      </c>
      <c r="J784" s="1">
        <v>44122</v>
      </c>
      <c r="K784" s="2">
        <v>0.77569444444444446</v>
      </c>
      <c r="L784" t="s">
        <v>27</v>
      </c>
      <c r="M784" t="str">
        <f>IF(E784="Female",IF(F784="Health and beauty","Yes","No"),IF(E784="Male","No"))</f>
        <v>No</v>
      </c>
      <c r="N784" t="str">
        <f>IF(H784=1,"Product Specific",IF(H784&gt;5,"Impulsive","List"))</f>
        <v>List</v>
      </c>
    </row>
    <row r="785" spans="1:14" x14ac:dyDescent="0.3">
      <c r="A785" t="s">
        <v>275</v>
      </c>
      <c r="B785" t="s">
        <v>12</v>
      </c>
      <c r="C785" t="s">
        <v>13</v>
      </c>
      <c r="D785" t="s">
        <v>14</v>
      </c>
      <c r="E785" t="s">
        <v>25</v>
      </c>
      <c r="F785" t="s">
        <v>26</v>
      </c>
      <c r="G785" s="14">
        <v>47.59</v>
      </c>
      <c r="H785">
        <v>8</v>
      </c>
      <c r="I785" s="14">
        <f t="shared" si="12"/>
        <v>380.72</v>
      </c>
      <c r="J785" s="1">
        <v>44122</v>
      </c>
      <c r="K785" s="2">
        <v>0.61597222222222225</v>
      </c>
      <c r="L785" t="s">
        <v>23</v>
      </c>
      <c r="M785" t="str">
        <f>IF(E785="Female",IF(F785="Health and beauty","Yes","No"),IF(E785="Male","No"))</f>
        <v>No</v>
      </c>
      <c r="N785" t="str">
        <f>IF(H785=1,"Product Specific",IF(H785&gt;5,"Impulsive","List"))</f>
        <v>Impulsive</v>
      </c>
    </row>
    <row r="786" spans="1:14" x14ac:dyDescent="0.3">
      <c r="A786" t="s">
        <v>393</v>
      </c>
      <c r="B786" t="s">
        <v>12</v>
      </c>
      <c r="C786" t="s">
        <v>13</v>
      </c>
      <c r="D786" t="s">
        <v>21</v>
      </c>
      <c r="E786" t="s">
        <v>25</v>
      </c>
      <c r="F786" t="s">
        <v>26</v>
      </c>
      <c r="G786" s="14">
        <v>73.22</v>
      </c>
      <c r="H786">
        <v>6</v>
      </c>
      <c r="I786" s="14">
        <f t="shared" si="12"/>
        <v>439.32</v>
      </c>
      <c r="J786" s="1">
        <v>44122</v>
      </c>
      <c r="K786" s="2">
        <v>0.73888888888888893</v>
      </c>
      <c r="L786" t="s">
        <v>23</v>
      </c>
      <c r="M786" t="str">
        <f>IF(E786="Female",IF(F786="Health and beauty","Yes","No"),IF(E786="Male","No"))</f>
        <v>No</v>
      </c>
      <c r="N786" t="str">
        <f>IF(H786=1,"Product Specific",IF(H786&gt;5,"Impulsive","List"))</f>
        <v>Impulsive</v>
      </c>
    </row>
    <row r="787" spans="1:14" x14ac:dyDescent="0.3">
      <c r="A787" t="s">
        <v>699</v>
      </c>
      <c r="B787" t="s">
        <v>36</v>
      </c>
      <c r="C787" t="s">
        <v>37</v>
      </c>
      <c r="D787" t="s">
        <v>21</v>
      </c>
      <c r="E787" t="s">
        <v>15</v>
      </c>
      <c r="F787" t="s">
        <v>30</v>
      </c>
      <c r="G787" s="14">
        <v>40.619999999999997</v>
      </c>
      <c r="H787">
        <v>2</v>
      </c>
      <c r="I787" s="14">
        <f t="shared" si="12"/>
        <v>81.239999999999995</v>
      </c>
      <c r="J787" s="1">
        <v>44122</v>
      </c>
      <c r="K787" s="2">
        <v>0.41736111111111113</v>
      </c>
      <c r="L787" t="s">
        <v>27</v>
      </c>
      <c r="M787" t="str">
        <f>IF(E787="Female",IF(F787="Health and beauty","Yes","No"),IF(E787="Male","No"))</f>
        <v>No</v>
      </c>
      <c r="N787" t="str">
        <f>IF(H787=1,"Product Specific",IF(H787&gt;5,"Impulsive","List"))</f>
        <v>List</v>
      </c>
    </row>
    <row r="788" spans="1:14" x14ac:dyDescent="0.3">
      <c r="A788" t="s">
        <v>972</v>
      </c>
      <c r="B788" t="s">
        <v>12</v>
      </c>
      <c r="C788" t="s">
        <v>13</v>
      </c>
      <c r="D788" t="s">
        <v>21</v>
      </c>
      <c r="E788" t="s">
        <v>15</v>
      </c>
      <c r="F788" t="s">
        <v>26</v>
      </c>
      <c r="G788" s="14">
        <v>45.68</v>
      </c>
      <c r="H788">
        <v>10</v>
      </c>
      <c r="I788" s="14">
        <f t="shared" si="12"/>
        <v>456.8</v>
      </c>
      <c r="J788" s="1">
        <v>44122</v>
      </c>
      <c r="K788" s="2">
        <v>0.8125</v>
      </c>
      <c r="L788" t="s">
        <v>17</v>
      </c>
      <c r="M788" t="str">
        <f>IF(E788="Female",IF(F788="Health and beauty","Yes","No"),IF(E788="Male","No"))</f>
        <v>No</v>
      </c>
      <c r="N788" t="str">
        <f>IF(H788=1,"Product Specific",IF(H788&gt;5,"Impulsive","List"))</f>
        <v>Impulsive</v>
      </c>
    </row>
    <row r="789" spans="1:14" x14ac:dyDescent="0.3">
      <c r="A789" t="s">
        <v>403</v>
      </c>
      <c r="B789" t="s">
        <v>19</v>
      </c>
      <c r="C789" t="s">
        <v>20</v>
      </c>
      <c r="D789" t="s">
        <v>21</v>
      </c>
      <c r="E789" t="s">
        <v>25</v>
      </c>
      <c r="F789" t="s">
        <v>40</v>
      </c>
      <c r="G789" s="14">
        <v>42.08</v>
      </c>
      <c r="H789">
        <v>6</v>
      </c>
      <c r="I789" s="14">
        <f t="shared" si="12"/>
        <v>252.48</v>
      </c>
      <c r="J789" s="1">
        <v>44123</v>
      </c>
      <c r="K789" s="2">
        <v>0.51736111111111105</v>
      </c>
      <c r="L789" t="s">
        <v>23</v>
      </c>
      <c r="M789" t="str">
        <f>IF(E789="Female",IF(F789="Health and beauty","Yes","No"),IF(E789="Male","No"))</f>
        <v>No</v>
      </c>
      <c r="N789" t="str">
        <f>IF(H789=1,"Product Specific",IF(H789&gt;5,"Impulsive","List"))</f>
        <v>Impulsive</v>
      </c>
    </row>
    <row r="790" spans="1:14" x14ac:dyDescent="0.3">
      <c r="A790" t="s">
        <v>747</v>
      </c>
      <c r="B790" t="s">
        <v>12</v>
      </c>
      <c r="C790" t="s">
        <v>13</v>
      </c>
      <c r="D790" t="s">
        <v>14</v>
      </c>
      <c r="E790" t="s">
        <v>25</v>
      </c>
      <c r="F790" t="s">
        <v>22</v>
      </c>
      <c r="G790" s="14">
        <v>11.94</v>
      </c>
      <c r="H790">
        <v>3</v>
      </c>
      <c r="I790" s="14">
        <f t="shared" si="12"/>
        <v>35.82</v>
      </c>
      <c r="J790" s="1">
        <v>44123</v>
      </c>
      <c r="K790" s="2">
        <v>0.53263888888888888</v>
      </c>
      <c r="L790" t="s">
        <v>27</v>
      </c>
      <c r="M790" t="str">
        <f>IF(E790="Female",IF(F790="Health and beauty","Yes","No"),IF(E790="Male","No"))</f>
        <v>No</v>
      </c>
      <c r="N790" t="str">
        <f>IF(H790=1,"Product Specific",IF(H790&gt;5,"Impulsive","List"))</f>
        <v>List</v>
      </c>
    </row>
    <row r="791" spans="1:14" x14ac:dyDescent="0.3">
      <c r="A791" t="s">
        <v>793</v>
      </c>
      <c r="B791" t="s">
        <v>12</v>
      </c>
      <c r="C791" t="s">
        <v>13</v>
      </c>
      <c r="D791" t="s">
        <v>14</v>
      </c>
      <c r="E791" t="s">
        <v>15</v>
      </c>
      <c r="F791" t="s">
        <v>16</v>
      </c>
      <c r="G791" s="14">
        <v>10.69</v>
      </c>
      <c r="H791">
        <v>5</v>
      </c>
      <c r="I791" s="14">
        <f t="shared" si="12"/>
        <v>53.449999999999996</v>
      </c>
      <c r="J791" s="1">
        <v>44123</v>
      </c>
      <c r="K791" s="2">
        <v>0.46319444444444446</v>
      </c>
      <c r="L791" t="s">
        <v>17</v>
      </c>
      <c r="M791" t="str">
        <f>IF(E791="Female",IF(F791="Health and beauty","Yes","No"),IF(E791="Male","No"))</f>
        <v>Yes</v>
      </c>
      <c r="N791" t="str">
        <f>IF(H791=1,"Product Specific",IF(H791&gt;5,"Impulsive","List"))</f>
        <v>List</v>
      </c>
    </row>
    <row r="792" spans="1:14" x14ac:dyDescent="0.3">
      <c r="A792" t="s">
        <v>823</v>
      </c>
      <c r="B792" t="s">
        <v>12</v>
      </c>
      <c r="C792" t="s">
        <v>13</v>
      </c>
      <c r="D792" t="s">
        <v>14</v>
      </c>
      <c r="E792" t="s">
        <v>25</v>
      </c>
      <c r="F792" t="s">
        <v>22</v>
      </c>
      <c r="G792" s="14">
        <v>92.6</v>
      </c>
      <c r="H792">
        <v>7</v>
      </c>
      <c r="I792" s="14">
        <f t="shared" si="12"/>
        <v>648.19999999999993</v>
      </c>
      <c r="J792" s="1">
        <v>44123</v>
      </c>
      <c r="K792" s="2">
        <v>0.53611111111111109</v>
      </c>
      <c r="L792" t="s">
        <v>27</v>
      </c>
      <c r="M792" t="str">
        <f>IF(E792="Female",IF(F792="Health and beauty","Yes","No"),IF(E792="Male","No"))</f>
        <v>No</v>
      </c>
      <c r="N792" t="str">
        <f>IF(H792=1,"Product Specific",IF(H792&gt;5,"Impulsive","List"))</f>
        <v>Impulsive</v>
      </c>
    </row>
    <row r="793" spans="1:14" x14ac:dyDescent="0.3">
      <c r="A793" t="s">
        <v>953</v>
      </c>
      <c r="B793" t="s">
        <v>19</v>
      </c>
      <c r="C793" t="s">
        <v>20</v>
      </c>
      <c r="D793" t="s">
        <v>21</v>
      </c>
      <c r="E793" t="s">
        <v>15</v>
      </c>
      <c r="F793" t="s">
        <v>30</v>
      </c>
      <c r="G793" s="14">
        <v>83.14</v>
      </c>
      <c r="H793">
        <v>7</v>
      </c>
      <c r="I793" s="14">
        <f t="shared" si="12"/>
        <v>581.98</v>
      </c>
      <c r="J793" s="1">
        <v>44123</v>
      </c>
      <c r="K793" s="2">
        <v>0.4381944444444445</v>
      </c>
      <c r="L793" t="s">
        <v>27</v>
      </c>
      <c r="M793" t="str">
        <f>IF(E793="Female",IF(F793="Health and beauty","Yes","No"),IF(E793="Male","No"))</f>
        <v>No</v>
      </c>
      <c r="N793" t="str">
        <f>IF(H793=1,"Product Specific",IF(H793&gt;5,"Impulsive","List"))</f>
        <v>Impulsive</v>
      </c>
    </row>
    <row r="794" spans="1:14" x14ac:dyDescent="0.3">
      <c r="A794" t="s">
        <v>160</v>
      </c>
      <c r="B794" t="s">
        <v>36</v>
      </c>
      <c r="C794" t="s">
        <v>37</v>
      </c>
      <c r="D794" t="s">
        <v>21</v>
      </c>
      <c r="E794" t="s">
        <v>15</v>
      </c>
      <c r="F794" t="s">
        <v>40</v>
      </c>
      <c r="G794" s="14">
        <v>39.619999999999997</v>
      </c>
      <c r="H794">
        <v>7</v>
      </c>
      <c r="I794" s="14">
        <f t="shared" si="12"/>
        <v>277.33999999999997</v>
      </c>
      <c r="J794" s="1">
        <v>44124</v>
      </c>
      <c r="K794" s="2">
        <v>0.5541666666666667</v>
      </c>
      <c r="L794" t="s">
        <v>23</v>
      </c>
      <c r="M794" t="str">
        <f>IF(E794="Female",IF(F794="Health and beauty","Yes","No"),IF(E794="Male","No"))</f>
        <v>No</v>
      </c>
      <c r="N794" t="str">
        <f>IF(H794=1,"Product Specific",IF(H794&gt;5,"Impulsive","List"))</f>
        <v>Impulsive</v>
      </c>
    </row>
    <row r="795" spans="1:14" x14ac:dyDescent="0.3">
      <c r="A795" t="s">
        <v>434</v>
      </c>
      <c r="B795" t="s">
        <v>19</v>
      </c>
      <c r="C795" t="s">
        <v>20</v>
      </c>
      <c r="D795" t="s">
        <v>14</v>
      </c>
      <c r="E795" t="s">
        <v>15</v>
      </c>
      <c r="F795" t="s">
        <v>40</v>
      </c>
      <c r="G795" s="14">
        <v>97.79</v>
      </c>
      <c r="H795">
        <v>7</v>
      </c>
      <c r="I795" s="14">
        <f t="shared" si="12"/>
        <v>684.53000000000009</v>
      </c>
      <c r="J795" s="1">
        <v>44124</v>
      </c>
      <c r="K795" s="2">
        <v>0.72916666666666663</v>
      </c>
      <c r="L795" t="s">
        <v>17</v>
      </c>
      <c r="M795" t="str">
        <f>IF(E795="Female",IF(F795="Health and beauty","Yes","No"),IF(E795="Male","No"))</f>
        <v>No</v>
      </c>
      <c r="N795" t="str">
        <f>IF(H795=1,"Product Specific",IF(H795&gt;5,"Impulsive","List"))</f>
        <v>Impulsive</v>
      </c>
    </row>
    <row r="796" spans="1:14" x14ac:dyDescent="0.3">
      <c r="A796" t="s">
        <v>596</v>
      </c>
      <c r="B796" t="s">
        <v>19</v>
      </c>
      <c r="C796" t="s">
        <v>20</v>
      </c>
      <c r="D796" t="s">
        <v>21</v>
      </c>
      <c r="E796" t="s">
        <v>15</v>
      </c>
      <c r="F796" t="s">
        <v>30</v>
      </c>
      <c r="G796" s="14">
        <v>49.33</v>
      </c>
      <c r="H796">
        <v>10</v>
      </c>
      <c r="I796" s="14">
        <f t="shared" si="12"/>
        <v>493.29999999999995</v>
      </c>
      <c r="J796" s="1">
        <v>44124</v>
      </c>
      <c r="K796" s="2">
        <v>0.69444444444444453</v>
      </c>
      <c r="L796" t="s">
        <v>27</v>
      </c>
      <c r="M796" t="str">
        <f>IF(E796="Female",IF(F796="Health and beauty","Yes","No"),IF(E796="Male","No"))</f>
        <v>No</v>
      </c>
      <c r="N796" t="str">
        <f>IF(H796=1,"Product Specific",IF(H796&gt;5,"Impulsive","List"))</f>
        <v>Impulsive</v>
      </c>
    </row>
    <row r="797" spans="1:14" x14ac:dyDescent="0.3">
      <c r="A797" t="s">
        <v>785</v>
      </c>
      <c r="B797" t="s">
        <v>12</v>
      </c>
      <c r="C797" t="s">
        <v>13</v>
      </c>
      <c r="D797" t="s">
        <v>21</v>
      </c>
      <c r="E797" t="s">
        <v>15</v>
      </c>
      <c r="F797" t="s">
        <v>40</v>
      </c>
      <c r="G797" s="14">
        <v>97.29</v>
      </c>
      <c r="H797">
        <v>8</v>
      </c>
      <c r="I797" s="14">
        <f t="shared" si="12"/>
        <v>778.32</v>
      </c>
      <c r="J797" s="1">
        <v>44124</v>
      </c>
      <c r="K797" s="2">
        <v>0.5541666666666667</v>
      </c>
      <c r="L797" t="s">
        <v>27</v>
      </c>
      <c r="M797" t="str">
        <f>IF(E797="Female",IF(F797="Health and beauty","Yes","No"),IF(E797="Male","No"))</f>
        <v>No</v>
      </c>
      <c r="N797" t="str">
        <f>IF(H797=1,"Product Specific",IF(H797&gt;5,"Impulsive","List"))</f>
        <v>Impulsive</v>
      </c>
    </row>
    <row r="798" spans="1:14" x14ac:dyDescent="0.3">
      <c r="A798" t="s">
        <v>788</v>
      </c>
      <c r="B798" t="s">
        <v>12</v>
      </c>
      <c r="C798" t="s">
        <v>13</v>
      </c>
      <c r="D798" t="s">
        <v>14</v>
      </c>
      <c r="E798" t="s">
        <v>25</v>
      </c>
      <c r="F798" t="s">
        <v>38</v>
      </c>
      <c r="G798" s="14">
        <v>18.850000000000001</v>
      </c>
      <c r="H798">
        <v>10</v>
      </c>
      <c r="I798" s="14">
        <f t="shared" si="12"/>
        <v>188.5</v>
      </c>
      <c r="J798" s="1">
        <v>44124</v>
      </c>
      <c r="K798" s="2">
        <v>0.76666666666666661</v>
      </c>
      <c r="L798" t="s">
        <v>17</v>
      </c>
      <c r="M798" t="str">
        <f>IF(E798="Female",IF(F798="Health and beauty","Yes","No"),IF(E798="Male","No"))</f>
        <v>No</v>
      </c>
      <c r="N798" t="str">
        <f>IF(H798=1,"Product Specific",IF(H798&gt;5,"Impulsive","List"))</f>
        <v>Impulsive</v>
      </c>
    </row>
    <row r="799" spans="1:14" x14ac:dyDescent="0.3">
      <c r="A799" t="s">
        <v>870</v>
      </c>
      <c r="B799" t="s">
        <v>12</v>
      </c>
      <c r="C799" t="s">
        <v>13</v>
      </c>
      <c r="D799" t="s">
        <v>21</v>
      </c>
      <c r="E799" t="s">
        <v>25</v>
      </c>
      <c r="F799" t="s">
        <v>40</v>
      </c>
      <c r="G799" s="14">
        <v>51.94</v>
      </c>
      <c r="H799">
        <v>3</v>
      </c>
      <c r="I799" s="14">
        <f t="shared" si="12"/>
        <v>155.82</v>
      </c>
      <c r="J799" s="1">
        <v>44124</v>
      </c>
      <c r="K799" s="2">
        <v>0.63958333333333328</v>
      </c>
      <c r="L799" t="s">
        <v>23</v>
      </c>
      <c r="M799" t="str">
        <f>IF(E799="Female",IF(F799="Health and beauty","Yes","No"),IF(E799="Male","No"))</f>
        <v>No</v>
      </c>
      <c r="N799" t="str">
        <f>IF(H799=1,"Product Specific",IF(H799&gt;5,"Impulsive","List"))</f>
        <v>List</v>
      </c>
    </row>
    <row r="800" spans="1:14" x14ac:dyDescent="0.3">
      <c r="A800" t="s">
        <v>127</v>
      </c>
      <c r="B800" t="s">
        <v>19</v>
      </c>
      <c r="C800" t="s">
        <v>20</v>
      </c>
      <c r="D800" t="s">
        <v>21</v>
      </c>
      <c r="E800" t="s">
        <v>15</v>
      </c>
      <c r="F800" t="s">
        <v>22</v>
      </c>
      <c r="G800" s="14">
        <v>12.45</v>
      </c>
      <c r="H800">
        <v>6</v>
      </c>
      <c r="I800" s="14">
        <f t="shared" si="12"/>
        <v>74.699999999999989</v>
      </c>
      <c r="J800" s="1">
        <v>44125</v>
      </c>
      <c r="K800" s="2">
        <v>0.5493055555555556</v>
      </c>
      <c r="L800" t="s">
        <v>23</v>
      </c>
      <c r="M800" t="str">
        <f>IF(E800="Female",IF(F800="Health and beauty","Yes","No"),IF(E800="Male","No"))</f>
        <v>No</v>
      </c>
      <c r="N800" t="str">
        <f>IF(H800=1,"Product Specific",IF(H800&gt;5,"Impulsive","List"))</f>
        <v>Impulsive</v>
      </c>
    </row>
    <row r="801" spans="1:14" x14ac:dyDescent="0.3">
      <c r="A801" t="s">
        <v>519</v>
      </c>
      <c r="B801" t="s">
        <v>36</v>
      </c>
      <c r="C801" t="s">
        <v>37</v>
      </c>
      <c r="D801" t="s">
        <v>14</v>
      </c>
      <c r="E801" t="s">
        <v>15</v>
      </c>
      <c r="F801" t="s">
        <v>26</v>
      </c>
      <c r="G801" s="14">
        <v>77.680000000000007</v>
      </c>
      <c r="H801">
        <v>9</v>
      </c>
      <c r="I801" s="14">
        <f t="shared" si="12"/>
        <v>699.12000000000012</v>
      </c>
      <c r="J801" s="1">
        <v>44125</v>
      </c>
      <c r="K801" s="2">
        <v>0.55625000000000002</v>
      </c>
      <c r="L801" t="s">
        <v>17</v>
      </c>
      <c r="M801" t="str">
        <f>IF(E801="Female",IF(F801="Health and beauty","Yes","No"),IF(E801="Male","No"))</f>
        <v>No</v>
      </c>
      <c r="N801" t="str">
        <f>IF(H801=1,"Product Specific",IF(H801&gt;5,"Impulsive","List"))</f>
        <v>Impulsive</v>
      </c>
    </row>
    <row r="802" spans="1:14" x14ac:dyDescent="0.3">
      <c r="A802" t="s">
        <v>654</v>
      </c>
      <c r="B802" t="s">
        <v>36</v>
      </c>
      <c r="C802" t="s">
        <v>37</v>
      </c>
      <c r="D802" t="s">
        <v>14</v>
      </c>
      <c r="E802" t="s">
        <v>25</v>
      </c>
      <c r="F802" t="s">
        <v>40</v>
      </c>
      <c r="G802" s="14">
        <v>91.35</v>
      </c>
      <c r="H802">
        <v>1</v>
      </c>
      <c r="I802" s="14">
        <f t="shared" si="12"/>
        <v>91.35</v>
      </c>
      <c r="J802" s="1">
        <v>44125</v>
      </c>
      <c r="K802" s="2">
        <v>0.65416666666666667</v>
      </c>
      <c r="L802" t="s">
        <v>23</v>
      </c>
      <c r="M802" t="str">
        <f>IF(E802="Female",IF(F802="Health and beauty","Yes","No"),IF(E802="Male","No"))</f>
        <v>No</v>
      </c>
      <c r="N802" t="str">
        <f>IF(H802=1,"Product Specific",IF(H802&gt;5,"Impulsive","List"))</f>
        <v>Product Specific</v>
      </c>
    </row>
    <row r="803" spans="1:14" x14ac:dyDescent="0.3">
      <c r="A803" t="s">
        <v>204</v>
      </c>
      <c r="B803" t="s">
        <v>36</v>
      </c>
      <c r="C803" t="s">
        <v>37</v>
      </c>
      <c r="D803" t="s">
        <v>21</v>
      </c>
      <c r="E803" t="s">
        <v>25</v>
      </c>
      <c r="F803" t="s">
        <v>38</v>
      </c>
      <c r="G803" s="14">
        <v>19.79</v>
      </c>
      <c r="H803">
        <v>8</v>
      </c>
      <c r="I803" s="14">
        <f t="shared" si="12"/>
        <v>158.32</v>
      </c>
      <c r="J803" s="1">
        <v>44127</v>
      </c>
      <c r="K803" s="2">
        <v>0.50277777777777777</v>
      </c>
      <c r="L803" t="s">
        <v>17</v>
      </c>
      <c r="M803" t="str">
        <f>IF(E803="Female",IF(F803="Health and beauty","Yes","No"),IF(E803="Male","No"))</f>
        <v>No</v>
      </c>
      <c r="N803" t="str">
        <f>IF(H803=1,"Product Specific",IF(H803&gt;5,"Impulsive","List"))</f>
        <v>Impulsive</v>
      </c>
    </row>
    <row r="804" spans="1:14" x14ac:dyDescent="0.3">
      <c r="A804" t="s">
        <v>305</v>
      </c>
      <c r="B804" t="s">
        <v>36</v>
      </c>
      <c r="C804" t="s">
        <v>37</v>
      </c>
      <c r="D804" t="s">
        <v>21</v>
      </c>
      <c r="E804" t="s">
        <v>25</v>
      </c>
      <c r="F804" t="s">
        <v>40</v>
      </c>
      <c r="G804" s="14">
        <v>47.97</v>
      </c>
      <c r="H804">
        <v>7</v>
      </c>
      <c r="I804" s="14">
        <f t="shared" si="12"/>
        <v>335.78999999999996</v>
      </c>
      <c r="J804" s="1">
        <v>44127</v>
      </c>
      <c r="K804" s="2">
        <v>0.86944444444444446</v>
      </c>
      <c r="L804" t="s">
        <v>23</v>
      </c>
      <c r="M804" t="str">
        <f>IF(E804="Female",IF(F804="Health and beauty","Yes","No"),IF(E804="Male","No"))</f>
        <v>No</v>
      </c>
      <c r="N804" t="str">
        <f>IF(H804=1,"Product Specific",IF(H804&gt;5,"Impulsive","List"))</f>
        <v>Impulsive</v>
      </c>
    </row>
    <row r="805" spans="1:14" x14ac:dyDescent="0.3">
      <c r="A805" t="s">
        <v>626</v>
      </c>
      <c r="B805" t="s">
        <v>12</v>
      </c>
      <c r="C805" t="s">
        <v>13</v>
      </c>
      <c r="D805" t="s">
        <v>21</v>
      </c>
      <c r="E805" t="s">
        <v>25</v>
      </c>
      <c r="F805" t="s">
        <v>38</v>
      </c>
      <c r="G805" s="14">
        <v>52.2</v>
      </c>
      <c r="H805">
        <v>3</v>
      </c>
      <c r="I805" s="14">
        <f t="shared" si="12"/>
        <v>156.60000000000002</v>
      </c>
      <c r="J805" s="1">
        <v>44127</v>
      </c>
      <c r="K805" s="2">
        <v>0.5625</v>
      </c>
      <c r="L805" t="s">
        <v>27</v>
      </c>
      <c r="M805" t="str">
        <f>IF(E805="Female",IF(F805="Health and beauty","Yes","No"),IF(E805="Male","No"))</f>
        <v>No</v>
      </c>
      <c r="N805" t="str">
        <f>IF(H805=1,"Product Specific",IF(H805&gt;5,"Impulsive","List"))</f>
        <v>List</v>
      </c>
    </row>
    <row r="806" spans="1:14" x14ac:dyDescent="0.3">
      <c r="A806" t="s">
        <v>433</v>
      </c>
      <c r="B806" t="s">
        <v>36</v>
      </c>
      <c r="C806" t="s">
        <v>37</v>
      </c>
      <c r="D806" t="s">
        <v>21</v>
      </c>
      <c r="E806" t="s">
        <v>15</v>
      </c>
      <c r="F806" t="s">
        <v>40</v>
      </c>
      <c r="G806" s="14">
        <v>39.75</v>
      </c>
      <c r="H806">
        <v>5</v>
      </c>
      <c r="I806" s="14">
        <f t="shared" si="12"/>
        <v>198.75</v>
      </c>
      <c r="J806" s="1">
        <v>44128</v>
      </c>
      <c r="K806" s="2">
        <v>0.4465277777777778</v>
      </c>
      <c r="L806" t="s">
        <v>17</v>
      </c>
      <c r="M806" t="str">
        <f>IF(E806="Female",IF(F806="Health and beauty","Yes","No"),IF(E806="Male","No"))</f>
        <v>No</v>
      </c>
      <c r="N806" t="str">
        <f>IF(H806=1,"Product Specific",IF(H806&gt;5,"Impulsive","List"))</f>
        <v>List</v>
      </c>
    </row>
    <row r="807" spans="1:14" x14ac:dyDescent="0.3">
      <c r="A807" t="s">
        <v>575</v>
      </c>
      <c r="B807" t="s">
        <v>36</v>
      </c>
      <c r="C807" t="s">
        <v>37</v>
      </c>
      <c r="D807" t="s">
        <v>14</v>
      </c>
      <c r="E807" t="s">
        <v>25</v>
      </c>
      <c r="F807" t="s">
        <v>26</v>
      </c>
      <c r="G807" s="14">
        <v>38.81</v>
      </c>
      <c r="H807">
        <v>4</v>
      </c>
      <c r="I807" s="14">
        <f t="shared" si="12"/>
        <v>155.24</v>
      </c>
      <c r="J807" s="1">
        <v>44128</v>
      </c>
      <c r="K807" s="2">
        <v>0.56944444444444442</v>
      </c>
      <c r="L807" t="s">
        <v>17</v>
      </c>
      <c r="M807" t="str">
        <f>IF(E807="Female",IF(F807="Health and beauty","Yes","No"),IF(E807="Male","No"))</f>
        <v>No</v>
      </c>
      <c r="N807" t="str">
        <f>IF(H807=1,"Product Specific",IF(H807&gt;5,"Impulsive","List"))</f>
        <v>List</v>
      </c>
    </row>
    <row r="808" spans="1:14" x14ac:dyDescent="0.3">
      <c r="A808" t="s">
        <v>263</v>
      </c>
      <c r="B808" t="s">
        <v>36</v>
      </c>
      <c r="C808" t="s">
        <v>37</v>
      </c>
      <c r="D808" t="s">
        <v>14</v>
      </c>
      <c r="E808" t="s">
        <v>25</v>
      </c>
      <c r="F808" t="s">
        <v>40</v>
      </c>
      <c r="G808" s="14">
        <v>73.819999999999993</v>
      </c>
      <c r="H808">
        <v>4</v>
      </c>
      <c r="I808" s="14">
        <f t="shared" si="12"/>
        <v>295.27999999999997</v>
      </c>
      <c r="J808" s="1">
        <v>44129</v>
      </c>
      <c r="K808" s="2">
        <v>0.7715277777777777</v>
      </c>
      <c r="L808" t="s">
        <v>23</v>
      </c>
      <c r="M808" t="str">
        <f>IF(E808="Female",IF(F808="Health and beauty","Yes","No"),IF(E808="Male","No"))</f>
        <v>No</v>
      </c>
      <c r="N808" t="str">
        <f>IF(H808=1,"Product Specific",IF(H808&gt;5,"Impulsive","List"))</f>
        <v>List</v>
      </c>
    </row>
    <row r="809" spans="1:14" x14ac:dyDescent="0.3">
      <c r="A809" t="s">
        <v>734</v>
      </c>
      <c r="B809" t="s">
        <v>36</v>
      </c>
      <c r="C809" t="s">
        <v>37</v>
      </c>
      <c r="D809" t="s">
        <v>14</v>
      </c>
      <c r="E809" t="s">
        <v>15</v>
      </c>
      <c r="F809" t="s">
        <v>26</v>
      </c>
      <c r="G809" s="14">
        <v>88.39</v>
      </c>
      <c r="H809">
        <v>9</v>
      </c>
      <c r="I809" s="14">
        <f t="shared" si="12"/>
        <v>795.51</v>
      </c>
      <c r="J809" s="1">
        <v>44129</v>
      </c>
      <c r="K809" s="2">
        <v>0.52777777777777779</v>
      </c>
      <c r="L809" t="s">
        <v>23</v>
      </c>
      <c r="M809" t="str">
        <f>IF(E809="Female",IF(F809="Health and beauty","Yes","No"),IF(E809="Male","No"))</f>
        <v>No</v>
      </c>
      <c r="N809" t="str">
        <f>IF(H809=1,"Product Specific",IF(H809&gt;5,"Impulsive","List"))</f>
        <v>Impulsive</v>
      </c>
    </row>
    <row r="810" spans="1:14" x14ac:dyDescent="0.3">
      <c r="A810" t="s">
        <v>794</v>
      </c>
      <c r="B810" t="s">
        <v>12</v>
      </c>
      <c r="C810" t="s">
        <v>13</v>
      </c>
      <c r="D810" t="s">
        <v>14</v>
      </c>
      <c r="E810" t="s">
        <v>25</v>
      </c>
      <c r="F810" t="s">
        <v>16</v>
      </c>
      <c r="G810" s="14">
        <v>55.5</v>
      </c>
      <c r="H810">
        <v>4</v>
      </c>
      <c r="I810" s="14">
        <f t="shared" si="12"/>
        <v>222</v>
      </c>
      <c r="J810" s="1">
        <v>44129</v>
      </c>
      <c r="K810" s="2">
        <v>0.65833333333333333</v>
      </c>
      <c r="L810" t="s">
        <v>27</v>
      </c>
      <c r="M810" t="str">
        <f>IF(E810="Female",IF(F810="Health and beauty","Yes","No"),IF(E810="Male","No"))</f>
        <v>No</v>
      </c>
      <c r="N810" t="str">
        <f>IF(H810=1,"Product Specific",IF(H810&gt;5,"Impulsive","List"))</f>
        <v>List</v>
      </c>
    </row>
    <row r="811" spans="1:14" x14ac:dyDescent="0.3">
      <c r="A811" t="s">
        <v>961</v>
      </c>
      <c r="B811" t="s">
        <v>19</v>
      </c>
      <c r="C811" t="s">
        <v>20</v>
      </c>
      <c r="D811" t="s">
        <v>14</v>
      </c>
      <c r="E811" t="s">
        <v>15</v>
      </c>
      <c r="F811" t="s">
        <v>40</v>
      </c>
      <c r="G811" s="14">
        <v>83.35</v>
      </c>
      <c r="H811">
        <v>2</v>
      </c>
      <c r="I811" s="14">
        <f t="shared" si="12"/>
        <v>166.7</v>
      </c>
      <c r="J811" s="1">
        <v>44129</v>
      </c>
      <c r="K811" s="2">
        <v>0.58680555555555558</v>
      </c>
      <c r="L811" t="s">
        <v>27</v>
      </c>
      <c r="M811" t="str">
        <f>IF(E811="Female",IF(F811="Health and beauty","Yes","No"),IF(E811="Male","No"))</f>
        <v>No</v>
      </c>
      <c r="N811" t="str">
        <f>IF(H811=1,"Product Specific",IF(H811&gt;5,"Impulsive","List"))</f>
        <v>List</v>
      </c>
    </row>
    <row r="812" spans="1:14" x14ac:dyDescent="0.3">
      <c r="A812" t="s">
        <v>991</v>
      </c>
      <c r="B812" t="s">
        <v>12</v>
      </c>
      <c r="C812" t="s">
        <v>13</v>
      </c>
      <c r="D812" t="s">
        <v>14</v>
      </c>
      <c r="E812" t="s">
        <v>25</v>
      </c>
      <c r="F812" t="s">
        <v>22</v>
      </c>
      <c r="G812" s="14">
        <v>20.89</v>
      </c>
      <c r="H812">
        <v>2</v>
      </c>
      <c r="I812" s="14">
        <f t="shared" si="12"/>
        <v>41.78</v>
      </c>
      <c r="J812" s="1">
        <v>44129</v>
      </c>
      <c r="K812" s="2">
        <v>0.78125</v>
      </c>
      <c r="L812" t="s">
        <v>23</v>
      </c>
      <c r="M812" t="str">
        <f>IF(E812="Female",IF(F812="Health and beauty","Yes","No"),IF(E812="Male","No"))</f>
        <v>No</v>
      </c>
      <c r="N812" t="str">
        <f>IF(H812=1,"Product Specific",IF(H812&gt;5,"Impulsive","List"))</f>
        <v>List</v>
      </c>
    </row>
    <row r="813" spans="1:14" x14ac:dyDescent="0.3">
      <c r="A813" t="s">
        <v>105</v>
      </c>
      <c r="B813" t="s">
        <v>19</v>
      </c>
      <c r="C813" t="s">
        <v>20</v>
      </c>
      <c r="D813" t="s">
        <v>21</v>
      </c>
      <c r="E813" t="s">
        <v>15</v>
      </c>
      <c r="F813" t="s">
        <v>22</v>
      </c>
      <c r="G813" s="14">
        <v>41.65</v>
      </c>
      <c r="H813">
        <v>10</v>
      </c>
      <c r="I813" s="14">
        <f t="shared" si="12"/>
        <v>416.5</v>
      </c>
      <c r="J813" s="1">
        <v>44130</v>
      </c>
      <c r="K813" s="2">
        <v>0.71111111111111114</v>
      </c>
      <c r="L813" t="s">
        <v>27</v>
      </c>
      <c r="M813" t="str">
        <f>IF(E813="Female",IF(F813="Health and beauty","Yes","No"),IF(E813="Male","No"))</f>
        <v>No</v>
      </c>
      <c r="N813" t="str">
        <f>IF(H813=1,"Product Specific",IF(H813&gt;5,"Impulsive","List"))</f>
        <v>Impulsive</v>
      </c>
    </row>
    <row r="814" spans="1:14" x14ac:dyDescent="0.3">
      <c r="A814" t="s">
        <v>748</v>
      </c>
      <c r="B814" t="s">
        <v>12</v>
      </c>
      <c r="C814" t="s">
        <v>13</v>
      </c>
      <c r="D814" t="s">
        <v>21</v>
      </c>
      <c r="E814" t="s">
        <v>25</v>
      </c>
      <c r="F814" t="s">
        <v>40</v>
      </c>
      <c r="G814" s="14">
        <v>45.38</v>
      </c>
      <c r="H814">
        <v>3</v>
      </c>
      <c r="I814" s="14">
        <f t="shared" si="12"/>
        <v>136.14000000000001</v>
      </c>
      <c r="J814" s="1">
        <v>44130</v>
      </c>
      <c r="K814" s="2">
        <v>0.56527777777777777</v>
      </c>
      <c r="L814" t="s">
        <v>27</v>
      </c>
      <c r="M814" t="str">
        <f>IF(E814="Female",IF(F814="Health and beauty","Yes","No"),IF(E814="Male","No"))</f>
        <v>No</v>
      </c>
      <c r="N814" t="str">
        <f>IF(H814=1,"Product Specific",IF(H814&gt;5,"Impulsive","List"))</f>
        <v>List</v>
      </c>
    </row>
    <row r="815" spans="1:14" x14ac:dyDescent="0.3">
      <c r="A815" t="s">
        <v>906</v>
      </c>
      <c r="B815" t="s">
        <v>19</v>
      </c>
      <c r="C815" t="s">
        <v>20</v>
      </c>
      <c r="D815" t="s">
        <v>14</v>
      </c>
      <c r="E815" t="s">
        <v>25</v>
      </c>
      <c r="F815" t="s">
        <v>40</v>
      </c>
      <c r="G815" s="14">
        <v>52.35</v>
      </c>
      <c r="H815">
        <v>1</v>
      </c>
      <c r="I815" s="14">
        <f t="shared" si="12"/>
        <v>52.35</v>
      </c>
      <c r="J815" s="1">
        <v>44130</v>
      </c>
      <c r="K815" s="2">
        <v>0.74236111111111114</v>
      </c>
      <c r="L815" t="s">
        <v>23</v>
      </c>
      <c r="M815" t="str">
        <f>IF(E815="Female",IF(F815="Health and beauty","Yes","No"),IF(E815="Male","No"))</f>
        <v>No</v>
      </c>
      <c r="N815" t="str">
        <f>IF(H815=1,"Product Specific",IF(H815&gt;5,"Impulsive","List"))</f>
        <v>Product Specific</v>
      </c>
    </row>
    <row r="816" spans="1:14" x14ac:dyDescent="0.3">
      <c r="A816" t="s">
        <v>103</v>
      </c>
      <c r="B816" t="s">
        <v>19</v>
      </c>
      <c r="C816" t="s">
        <v>20</v>
      </c>
      <c r="D816" t="s">
        <v>21</v>
      </c>
      <c r="E816" t="s">
        <v>15</v>
      </c>
      <c r="F816" t="s">
        <v>22</v>
      </c>
      <c r="G816" s="14">
        <v>75.91</v>
      </c>
      <c r="H816">
        <v>6</v>
      </c>
      <c r="I816" s="14">
        <f t="shared" si="12"/>
        <v>455.46</v>
      </c>
      <c r="J816" s="1">
        <v>44131</v>
      </c>
      <c r="K816" s="2">
        <v>0.76458333333333339</v>
      </c>
      <c r="L816" t="s">
        <v>23</v>
      </c>
      <c r="M816" t="str">
        <f>IF(E816="Female",IF(F816="Health and beauty","Yes","No"),IF(E816="Male","No"))</f>
        <v>No</v>
      </c>
      <c r="N816" t="str">
        <f>IF(H816=1,"Product Specific",IF(H816&gt;5,"Impulsive","List"))</f>
        <v>Impulsive</v>
      </c>
    </row>
    <row r="817" spans="1:14" x14ac:dyDescent="0.3">
      <c r="A817" t="s">
        <v>176</v>
      </c>
      <c r="B817" t="s">
        <v>12</v>
      </c>
      <c r="C817" t="s">
        <v>13</v>
      </c>
      <c r="D817" t="s">
        <v>14</v>
      </c>
      <c r="E817" t="s">
        <v>15</v>
      </c>
      <c r="F817" t="s">
        <v>40</v>
      </c>
      <c r="G817" s="14">
        <v>30.14</v>
      </c>
      <c r="H817">
        <v>10</v>
      </c>
      <c r="I817" s="14">
        <f t="shared" si="12"/>
        <v>301.39999999999998</v>
      </c>
      <c r="J817" s="1">
        <v>44131</v>
      </c>
      <c r="K817" s="2">
        <v>0.51944444444444449</v>
      </c>
      <c r="L817" t="s">
        <v>17</v>
      </c>
      <c r="M817" t="str">
        <f>IF(E817="Female",IF(F817="Health and beauty","Yes","No"),IF(E817="Male","No"))</f>
        <v>No</v>
      </c>
      <c r="N817" t="str">
        <f>IF(H817=1,"Product Specific",IF(H817&gt;5,"Impulsive","List"))</f>
        <v>Impulsive</v>
      </c>
    </row>
    <row r="818" spans="1:14" x14ac:dyDescent="0.3">
      <c r="A818" t="s">
        <v>346</v>
      </c>
      <c r="B818" t="s">
        <v>19</v>
      </c>
      <c r="C818" t="s">
        <v>20</v>
      </c>
      <c r="D818" t="s">
        <v>14</v>
      </c>
      <c r="E818" t="s">
        <v>15</v>
      </c>
      <c r="F818" t="s">
        <v>38</v>
      </c>
      <c r="G818" s="14">
        <v>21.08</v>
      </c>
      <c r="H818">
        <v>3</v>
      </c>
      <c r="I818" s="14">
        <f t="shared" si="12"/>
        <v>63.239999999999995</v>
      </c>
      <c r="J818" s="1">
        <v>44131</v>
      </c>
      <c r="K818" s="2">
        <v>0.43402777777777773</v>
      </c>
      <c r="L818" t="s">
        <v>23</v>
      </c>
      <c r="M818" t="str">
        <f>IF(E818="Female",IF(F818="Health and beauty","Yes","No"),IF(E818="Male","No"))</f>
        <v>No</v>
      </c>
      <c r="N818" t="str">
        <f>IF(H818=1,"Product Specific",IF(H818&gt;5,"Impulsive","List"))</f>
        <v>List</v>
      </c>
    </row>
    <row r="819" spans="1:14" x14ac:dyDescent="0.3">
      <c r="A819" t="s">
        <v>694</v>
      </c>
      <c r="B819" t="s">
        <v>19</v>
      </c>
      <c r="C819" t="s">
        <v>20</v>
      </c>
      <c r="D819" t="s">
        <v>21</v>
      </c>
      <c r="E819" t="s">
        <v>15</v>
      </c>
      <c r="F819" t="s">
        <v>30</v>
      </c>
      <c r="G819" s="14">
        <v>98.8</v>
      </c>
      <c r="H819">
        <v>2</v>
      </c>
      <c r="I819" s="14">
        <f t="shared" si="12"/>
        <v>197.6</v>
      </c>
      <c r="J819" s="1">
        <v>44131</v>
      </c>
      <c r="K819" s="2">
        <v>0.48541666666666666</v>
      </c>
      <c r="L819" t="s">
        <v>23</v>
      </c>
      <c r="M819" t="str">
        <f>IF(E819="Female",IF(F819="Health and beauty","Yes","No"),IF(E819="Male","No"))</f>
        <v>No</v>
      </c>
      <c r="N819" t="str">
        <f>IF(H819=1,"Product Specific",IF(H819&gt;5,"Impulsive","List"))</f>
        <v>List</v>
      </c>
    </row>
    <row r="820" spans="1:14" x14ac:dyDescent="0.3">
      <c r="A820" t="s">
        <v>910</v>
      </c>
      <c r="B820" t="s">
        <v>36</v>
      </c>
      <c r="C820" t="s">
        <v>37</v>
      </c>
      <c r="D820" t="s">
        <v>14</v>
      </c>
      <c r="E820" t="s">
        <v>15</v>
      </c>
      <c r="F820" t="s">
        <v>38</v>
      </c>
      <c r="G820" s="14">
        <v>33.21</v>
      </c>
      <c r="H820">
        <v>10</v>
      </c>
      <c r="I820" s="14">
        <f t="shared" si="12"/>
        <v>332.1</v>
      </c>
      <c r="J820" s="1">
        <v>44131</v>
      </c>
      <c r="K820" s="2">
        <v>0.60069444444444442</v>
      </c>
      <c r="L820" t="s">
        <v>17</v>
      </c>
      <c r="M820" t="str">
        <f>IF(E820="Female",IF(F820="Health and beauty","Yes","No"),IF(E820="Male","No"))</f>
        <v>No</v>
      </c>
      <c r="N820" t="str">
        <f>IF(H820=1,"Product Specific",IF(H820&gt;5,"Impulsive","List"))</f>
        <v>Impulsive</v>
      </c>
    </row>
    <row r="821" spans="1:14" x14ac:dyDescent="0.3">
      <c r="A821" t="s">
        <v>983</v>
      </c>
      <c r="B821" t="s">
        <v>19</v>
      </c>
      <c r="C821" t="s">
        <v>20</v>
      </c>
      <c r="D821" t="s">
        <v>14</v>
      </c>
      <c r="E821" t="s">
        <v>15</v>
      </c>
      <c r="F821" t="s">
        <v>38</v>
      </c>
      <c r="G821" s="14">
        <v>21.04</v>
      </c>
      <c r="H821">
        <v>4</v>
      </c>
      <c r="I821" s="14">
        <f t="shared" si="12"/>
        <v>84.16</v>
      </c>
      <c r="J821" s="1">
        <v>44131</v>
      </c>
      <c r="K821" s="2">
        <v>0.58194444444444449</v>
      </c>
      <c r="L821" t="s">
        <v>23</v>
      </c>
      <c r="M821" t="str">
        <f>IF(E821="Female",IF(F821="Health and beauty","Yes","No"),IF(E821="Male","No"))</f>
        <v>No</v>
      </c>
      <c r="N821" t="str">
        <f>IF(H821=1,"Product Specific",IF(H821&gt;5,"Impulsive","List"))</f>
        <v>List</v>
      </c>
    </row>
    <row r="822" spans="1:14" x14ac:dyDescent="0.3">
      <c r="A822" t="s">
        <v>397</v>
      </c>
      <c r="B822" t="s">
        <v>12</v>
      </c>
      <c r="C822" t="s">
        <v>13</v>
      </c>
      <c r="D822" t="s">
        <v>14</v>
      </c>
      <c r="E822" t="s">
        <v>25</v>
      </c>
      <c r="F822" t="s">
        <v>26</v>
      </c>
      <c r="G822" s="14">
        <v>65.94</v>
      </c>
      <c r="H822">
        <v>4</v>
      </c>
      <c r="I822" s="14">
        <f t="shared" si="12"/>
        <v>263.76</v>
      </c>
      <c r="J822" s="1">
        <v>44132</v>
      </c>
      <c r="K822" s="2">
        <v>0.4368055555555555</v>
      </c>
      <c r="L822" t="s">
        <v>23</v>
      </c>
      <c r="M822" t="str">
        <f>IF(E822="Female",IF(F822="Health and beauty","Yes","No"),IF(E822="Male","No"))</f>
        <v>No</v>
      </c>
      <c r="N822" t="str">
        <f>IF(H822=1,"Product Specific",IF(H822&gt;5,"Impulsive","List"))</f>
        <v>List</v>
      </c>
    </row>
    <row r="823" spans="1:14" x14ac:dyDescent="0.3">
      <c r="A823" t="s">
        <v>917</v>
      </c>
      <c r="B823" t="s">
        <v>12</v>
      </c>
      <c r="C823" t="s">
        <v>13</v>
      </c>
      <c r="D823" t="s">
        <v>14</v>
      </c>
      <c r="E823" t="s">
        <v>15</v>
      </c>
      <c r="F823" t="s">
        <v>22</v>
      </c>
      <c r="G823" s="14">
        <v>73.47</v>
      </c>
      <c r="H823">
        <v>10</v>
      </c>
      <c r="I823" s="14">
        <f t="shared" si="12"/>
        <v>734.7</v>
      </c>
      <c r="J823" s="1">
        <v>44132</v>
      </c>
      <c r="K823" s="2">
        <v>0.55138888888888882</v>
      </c>
      <c r="L823" t="s">
        <v>17</v>
      </c>
      <c r="M823" t="str">
        <f>IF(E823="Female",IF(F823="Health and beauty","Yes","No"),IF(E823="Male","No"))</f>
        <v>No</v>
      </c>
      <c r="N823" t="str">
        <f>IF(H823=1,"Product Specific",IF(H823&gt;5,"Impulsive","List"))</f>
        <v>Impulsive</v>
      </c>
    </row>
    <row r="824" spans="1:14" x14ac:dyDescent="0.3">
      <c r="A824" t="s">
        <v>153</v>
      </c>
      <c r="B824" t="s">
        <v>19</v>
      </c>
      <c r="C824" t="s">
        <v>20</v>
      </c>
      <c r="D824" t="s">
        <v>14</v>
      </c>
      <c r="E824" t="s">
        <v>25</v>
      </c>
      <c r="F824" t="s">
        <v>26</v>
      </c>
      <c r="G824" s="14">
        <v>63.91</v>
      </c>
      <c r="H824">
        <v>8</v>
      </c>
      <c r="I824" s="14">
        <f t="shared" si="12"/>
        <v>511.28</v>
      </c>
      <c r="J824" s="1">
        <v>44133</v>
      </c>
      <c r="K824" s="2">
        <v>0.82777777777777783</v>
      </c>
      <c r="L824" t="s">
        <v>27</v>
      </c>
      <c r="M824" t="str">
        <f>IF(E824="Female",IF(F824="Health and beauty","Yes","No"),IF(E824="Male","No"))</f>
        <v>No</v>
      </c>
      <c r="N824" t="str">
        <f>IF(H824=1,"Product Specific",IF(H824&gt;5,"Impulsive","List"))</f>
        <v>Impulsive</v>
      </c>
    </row>
    <row r="825" spans="1:14" x14ac:dyDescent="0.3">
      <c r="A825" t="s">
        <v>872</v>
      </c>
      <c r="B825" t="s">
        <v>12</v>
      </c>
      <c r="C825" t="s">
        <v>13</v>
      </c>
      <c r="D825" t="s">
        <v>14</v>
      </c>
      <c r="E825" t="s">
        <v>15</v>
      </c>
      <c r="F825" t="s">
        <v>30</v>
      </c>
      <c r="G825" s="14">
        <v>39.47</v>
      </c>
      <c r="H825">
        <v>2</v>
      </c>
      <c r="I825" s="14">
        <f t="shared" si="12"/>
        <v>78.94</v>
      </c>
      <c r="J825" s="1">
        <v>44133</v>
      </c>
      <c r="K825" s="2">
        <v>0.6777777777777777</v>
      </c>
      <c r="L825" t="s">
        <v>27</v>
      </c>
      <c r="M825" t="str">
        <f>IF(E825="Female",IF(F825="Health and beauty","Yes","No"),IF(E825="Male","No"))</f>
        <v>No</v>
      </c>
      <c r="N825" t="str">
        <f>IF(H825=1,"Product Specific",IF(H825&gt;5,"Impulsive","List"))</f>
        <v>List</v>
      </c>
    </row>
    <row r="826" spans="1:14" x14ac:dyDescent="0.3">
      <c r="A826" t="s">
        <v>914</v>
      </c>
      <c r="B826" t="s">
        <v>12</v>
      </c>
      <c r="C826" t="s">
        <v>13</v>
      </c>
      <c r="D826" t="s">
        <v>14</v>
      </c>
      <c r="E826" t="s">
        <v>15</v>
      </c>
      <c r="F826" t="s">
        <v>38</v>
      </c>
      <c r="G826" s="14">
        <v>83.34</v>
      </c>
      <c r="H826">
        <v>2</v>
      </c>
      <c r="I826" s="14">
        <f t="shared" si="12"/>
        <v>166.68</v>
      </c>
      <c r="J826" s="1">
        <v>44133</v>
      </c>
      <c r="K826" s="2">
        <v>0.56736111111111109</v>
      </c>
      <c r="L826" t="s">
        <v>23</v>
      </c>
      <c r="M826" t="str">
        <f>IF(E826="Female",IF(F826="Health and beauty","Yes","No"),IF(E826="Male","No"))</f>
        <v>No</v>
      </c>
      <c r="N826" t="str">
        <f>IF(H826=1,"Product Specific",IF(H826&gt;5,"Impulsive","List"))</f>
        <v>List</v>
      </c>
    </row>
    <row r="827" spans="1:14" x14ac:dyDescent="0.3">
      <c r="A827" t="s">
        <v>132</v>
      </c>
      <c r="B827" t="s">
        <v>19</v>
      </c>
      <c r="C827" t="s">
        <v>20</v>
      </c>
      <c r="D827" t="s">
        <v>21</v>
      </c>
      <c r="E827" t="s">
        <v>15</v>
      </c>
      <c r="F827" t="s">
        <v>22</v>
      </c>
      <c r="G827" s="14">
        <v>23.07</v>
      </c>
      <c r="H827">
        <v>9</v>
      </c>
      <c r="I827" s="14">
        <f t="shared" si="12"/>
        <v>207.63</v>
      </c>
      <c r="J827" s="1">
        <v>44134</v>
      </c>
      <c r="K827" s="2">
        <v>0.4770833333333333</v>
      </c>
      <c r="L827" t="s">
        <v>23</v>
      </c>
      <c r="M827" t="str">
        <f>IF(E827="Female",IF(F827="Health and beauty","Yes","No"),IF(E827="Male","No"))</f>
        <v>No</v>
      </c>
      <c r="N827" t="str">
        <f>IF(H827=1,"Product Specific",IF(H827&gt;5,"Impulsive","List"))</f>
        <v>Impulsive</v>
      </c>
    </row>
    <row r="828" spans="1:14" x14ac:dyDescent="0.3">
      <c r="A828" t="s">
        <v>146</v>
      </c>
      <c r="B828" t="s">
        <v>36</v>
      </c>
      <c r="C828" t="s">
        <v>37</v>
      </c>
      <c r="D828" t="s">
        <v>14</v>
      </c>
      <c r="E828" t="s">
        <v>25</v>
      </c>
      <c r="F828" t="s">
        <v>40</v>
      </c>
      <c r="G828" s="14">
        <v>21.94</v>
      </c>
      <c r="H828">
        <v>5</v>
      </c>
      <c r="I828" s="14">
        <f t="shared" si="12"/>
        <v>109.7</v>
      </c>
      <c r="J828" s="1">
        <v>44134</v>
      </c>
      <c r="K828" s="2">
        <v>0.52013888888888882</v>
      </c>
      <c r="L828" t="s">
        <v>17</v>
      </c>
      <c r="M828" t="str">
        <f>IF(E828="Female",IF(F828="Health and beauty","Yes","No"),IF(E828="Male","No"))</f>
        <v>No</v>
      </c>
      <c r="N828" t="str">
        <f>IF(H828=1,"Product Specific",IF(H828&gt;5,"Impulsive","List"))</f>
        <v>List</v>
      </c>
    </row>
    <row r="829" spans="1:14" x14ac:dyDescent="0.3">
      <c r="A829" t="s">
        <v>337</v>
      </c>
      <c r="B829" t="s">
        <v>12</v>
      </c>
      <c r="C829" t="s">
        <v>13</v>
      </c>
      <c r="D829" t="s">
        <v>14</v>
      </c>
      <c r="E829" t="s">
        <v>15</v>
      </c>
      <c r="F829" t="s">
        <v>26</v>
      </c>
      <c r="G829" s="14">
        <v>88.79</v>
      </c>
      <c r="H829">
        <v>8</v>
      </c>
      <c r="I829" s="14">
        <f t="shared" si="12"/>
        <v>710.32</v>
      </c>
      <c r="J829" s="1">
        <v>44134</v>
      </c>
      <c r="K829" s="2">
        <v>0.71458333333333324</v>
      </c>
      <c r="L829" t="s">
        <v>23</v>
      </c>
      <c r="M829" t="str">
        <f>IF(E829="Female",IF(F829="Health and beauty","Yes","No"),IF(E829="Male","No"))</f>
        <v>No</v>
      </c>
      <c r="N829" t="str">
        <f>IF(H829=1,"Product Specific",IF(H829&gt;5,"Impulsive","List"))</f>
        <v>Impulsive</v>
      </c>
    </row>
    <row r="830" spans="1:14" x14ac:dyDescent="0.3">
      <c r="A830" t="s">
        <v>368</v>
      </c>
      <c r="B830" t="s">
        <v>19</v>
      </c>
      <c r="C830" t="s">
        <v>20</v>
      </c>
      <c r="D830" t="s">
        <v>21</v>
      </c>
      <c r="E830" t="s">
        <v>15</v>
      </c>
      <c r="F830" t="s">
        <v>22</v>
      </c>
      <c r="G830" s="14">
        <v>47.65</v>
      </c>
      <c r="H830">
        <v>3</v>
      </c>
      <c r="I830" s="14">
        <f t="shared" si="12"/>
        <v>142.94999999999999</v>
      </c>
      <c r="J830" s="1">
        <v>44134</v>
      </c>
      <c r="K830" s="2">
        <v>0.54027777777777775</v>
      </c>
      <c r="L830" t="s">
        <v>27</v>
      </c>
      <c r="M830" t="str">
        <f>IF(E830="Female",IF(F830="Health and beauty","Yes","No"),IF(E830="Male","No"))</f>
        <v>No</v>
      </c>
      <c r="N830" t="str">
        <f>IF(H830=1,"Product Specific",IF(H830&gt;5,"Impulsive","List"))</f>
        <v>List</v>
      </c>
    </row>
    <row r="831" spans="1:14" x14ac:dyDescent="0.3">
      <c r="A831" t="s">
        <v>951</v>
      </c>
      <c r="B831" t="s">
        <v>36</v>
      </c>
      <c r="C831" t="s">
        <v>37</v>
      </c>
      <c r="D831" t="s">
        <v>21</v>
      </c>
      <c r="E831" t="s">
        <v>15</v>
      </c>
      <c r="F831" t="s">
        <v>26</v>
      </c>
      <c r="G831" s="14">
        <v>16.37</v>
      </c>
      <c r="H831">
        <v>6</v>
      </c>
      <c r="I831" s="14">
        <f t="shared" si="12"/>
        <v>98.22</v>
      </c>
      <c r="J831" s="1">
        <v>44134</v>
      </c>
      <c r="K831" s="2">
        <v>0.45694444444444443</v>
      </c>
      <c r="L831" t="s">
        <v>23</v>
      </c>
      <c r="M831" t="str">
        <f>IF(E831="Female",IF(F831="Health and beauty","Yes","No"),IF(E831="Male","No"))</f>
        <v>No</v>
      </c>
      <c r="N831" t="str">
        <f>IF(H831=1,"Product Specific",IF(H831&gt;5,"Impulsive","List"))</f>
        <v>Impulsive</v>
      </c>
    </row>
    <row r="832" spans="1:14" x14ac:dyDescent="0.3">
      <c r="A832" t="s">
        <v>727</v>
      </c>
      <c r="B832" t="s">
        <v>36</v>
      </c>
      <c r="C832" t="s">
        <v>37</v>
      </c>
      <c r="D832" t="s">
        <v>21</v>
      </c>
      <c r="E832" t="s">
        <v>25</v>
      </c>
      <c r="F832" t="s">
        <v>26</v>
      </c>
      <c r="G832" s="14">
        <v>62.19</v>
      </c>
      <c r="H832">
        <v>4</v>
      </c>
      <c r="I832" s="14">
        <f t="shared" si="12"/>
        <v>248.76</v>
      </c>
      <c r="J832" s="1">
        <v>44135</v>
      </c>
      <c r="K832" s="2">
        <v>0.82361111111111107</v>
      </c>
      <c r="L832" t="s">
        <v>17</v>
      </c>
      <c r="M832" t="str">
        <f>IF(E832="Female",IF(F832="Health and beauty","Yes","No"),IF(E832="Male","No"))</f>
        <v>No</v>
      </c>
      <c r="N832" t="str">
        <f>IF(H832=1,"Product Specific",IF(H832&gt;5,"Impulsive","List"))</f>
        <v>List</v>
      </c>
    </row>
    <row r="833" spans="1:14" x14ac:dyDescent="0.3">
      <c r="A833" t="s">
        <v>846</v>
      </c>
      <c r="B833" t="s">
        <v>19</v>
      </c>
      <c r="C833" t="s">
        <v>20</v>
      </c>
      <c r="D833" t="s">
        <v>21</v>
      </c>
      <c r="E833" t="s">
        <v>15</v>
      </c>
      <c r="F833" t="s">
        <v>40</v>
      </c>
      <c r="G833" s="14">
        <v>45.44</v>
      </c>
      <c r="H833">
        <v>7</v>
      </c>
      <c r="I833" s="14">
        <f t="shared" si="12"/>
        <v>318.08</v>
      </c>
      <c r="J833" s="1">
        <v>44135</v>
      </c>
      <c r="K833" s="2">
        <v>0.46875</v>
      </c>
      <c r="L833" t="s">
        <v>23</v>
      </c>
      <c r="M833" t="str">
        <f>IF(E833="Female",IF(F833="Health and beauty","Yes","No"),IF(E833="Male","No"))</f>
        <v>No</v>
      </c>
      <c r="N833" t="str">
        <f>IF(H833=1,"Product Specific",IF(H833&gt;5,"Impulsive","List"))</f>
        <v>Impulsive</v>
      </c>
    </row>
    <row r="834" spans="1:14" x14ac:dyDescent="0.3">
      <c r="A834" t="s">
        <v>95</v>
      </c>
      <c r="B834" t="s">
        <v>12</v>
      </c>
      <c r="C834" t="s">
        <v>13</v>
      </c>
      <c r="D834" t="s">
        <v>14</v>
      </c>
      <c r="E834" t="s">
        <v>25</v>
      </c>
      <c r="F834" t="s">
        <v>16</v>
      </c>
      <c r="G834" s="14">
        <v>15.87</v>
      </c>
      <c r="H834">
        <v>10</v>
      </c>
      <c r="I834" s="14">
        <f t="shared" si="12"/>
        <v>158.69999999999999</v>
      </c>
      <c r="J834" s="1">
        <v>44136</v>
      </c>
      <c r="K834" s="2">
        <v>0.69444444444444453</v>
      </c>
      <c r="L834" t="s">
        <v>23</v>
      </c>
      <c r="M834" t="str">
        <f>IF(E834="Female",IF(F834="Health and beauty","Yes","No"),IF(E834="Male","No"))</f>
        <v>No</v>
      </c>
      <c r="N834" t="str">
        <f>IF(H834=1,"Product Specific",IF(H834&gt;5,"Impulsive","List"))</f>
        <v>Impulsive</v>
      </c>
    </row>
    <row r="835" spans="1:14" x14ac:dyDescent="0.3">
      <c r="A835" t="s">
        <v>359</v>
      </c>
      <c r="B835" t="s">
        <v>12</v>
      </c>
      <c r="C835" t="s">
        <v>13</v>
      </c>
      <c r="D835" t="s">
        <v>14</v>
      </c>
      <c r="E835" t="s">
        <v>25</v>
      </c>
      <c r="F835" t="s">
        <v>22</v>
      </c>
      <c r="G835" s="14">
        <v>36.36</v>
      </c>
      <c r="H835">
        <v>4</v>
      </c>
      <c r="I835" s="14">
        <f t="shared" ref="I835:I898" si="13">G835*H835</f>
        <v>145.44</v>
      </c>
      <c r="J835" s="1">
        <v>44136</v>
      </c>
      <c r="K835" s="2">
        <v>0.54652777777777783</v>
      </c>
      <c r="L835" t="s">
        <v>23</v>
      </c>
      <c r="M835" t="str">
        <f>IF(E835="Female",IF(F835="Health and beauty","Yes","No"),IF(E835="Male","No"))</f>
        <v>No</v>
      </c>
      <c r="N835" t="str">
        <f>IF(H835=1,"Product Specific",IF(H835&gt;5,"Impulsive","List"))</f>
        <v>List</v>
      </c>
    </row>
    <row r="836" spans="1:14" x14ac:dyDescent="0.3">
      <c r="A836" t="s">
        <v>363</v>
      </c>
      <c r="B836" t="s">
        <v>12</v>
      </c>
      <c r="C836" t="s">
        <v>13</v>
      </c>
      <c r="D836" t="s">
        <v>14</v>
      </c>
      <c r="E836" t="s">
        <v>25</v>
      </c>
      <c r="F836" t="s">
        <v>38</v>
      </c>
      <c r="G836" s="14">
        <v>23.48</v>
      </c>
      <c r="H836">
        <v>2</v>
      </c>
      <c r="I836" s="14">
        <f t="shared" si="13"/>
        <v>46.96</v>
      </c>
      <c r="J836" s="1">
        <v>44136</v>
      </c>
      <c r="K836" s="2">
        <v>0.47291666666666665</v>
      </c>
      <c r="L836" t="s">
        <v>27</v>
      </c>
      <c r="M836" t="str">
        <f>IF(E836="Female",IF(F836="Health and beauty","Yes","No"),IF(E836="Male","No"))</f>
        <v>No</v>
      </c>
      <c r="N836" t="str">
        <f>IF(H836=1,"Product Specific",IF(H836&gt;5,"Impulsive","List"))</f>
        <v>List</v>
      </c>
    </row>
    <row r="837" spans="1:14" x14ac:dyDescent="0.3">
      <c r="A837" t="s">
        <v>386</v>
      </c>
      <c r="B837" t="s">
        <v>19</v>
      </c>
      <c r="C837" t="s">
        <v>20</v>
      </c>
      <c r="D837" t="s">
        <v>21</v>
      </c>
      <c r="E837" t="s">
        <v>15</v>
      </c>
      <c r="F837" t="s">
        <v>40</v>
      </c>
      <c r="G837" s="14">
        <v>37.549999999999997</v>
      </c>
      <c r="H837">
        <v>10</v>
      </c>
      <c r="I837" s="14">
        <f t="shared" si="13"/>
        <v>375.5</v>
      </c>
      <c r="J837" s="1">
        <v>44136</v>
      </c>
      <c r="K837" s="2">
        <v>0.8340277777777777</v>
      </c>
      <c r="L837" t="s">
        <v>27</v>
      </c>
      <c r="M837" t="str">
        <f>IF(E837="Female",IF(F837="Health and beauty","Yes","No"),IF(E837="Male","No"))</f>
        <v>No</v>
      </c>
      <c r="N837" t="str">
        <f>IF(H837=1,"Product Specific",IF(H837&gt;5,"Impulsive","List"))</f>
        <v>Impulsive</v>
      </c>
    </row>
    <row r="838" spans="1:14" x14ac:dyDescent="0.3">
      <c r="A838" t="s">
        <v>805</v>
      </c>
      <c r="B838" t="s">
        <v>36</v>
      </c>
      <c r="C838" t="s">
        <v>37</v>
      </c>
      <c r="D838" t="s">
        <v>21</v>
      </c>
      <c r="E838" t="s">
        <v>15</v>
      </c>
      <c r="F838" t="s">
        <v>38</v>
      </c>
      <c r="G838" s="14">
        <v>28.86</v>
      </c>
      <c r="H838">
        <v>5</v>
      </c>
      <c r="I838" s="14">
        <f t="shared" si="13"/>
        <v>144.30000000000001</v>
      </c>
      <c r="J838" s="1">
        <v>44136</v>
      </c>
      <c r="K838" s="2">
        <v>0.75555555555555554</v>
      </c>
      <c r="L838" t="s">
        <v>27</v>
      </c>
      <c r="M838" t="str">
        <f>IF(E838="Female",IF(F838="Health and beauty","Yes","No"),IF(E838="Male","No"))</f>
        <v>No</v>
      </c>
      <c r="N838" t="str">
        <f>IF(H838=1,"Product Specific",IF(H838&gt;5,"Impulsive","List"))</f>
        <v>List</v>
      </c>
    </row>
    <row r="839" spans="1:14" x14ac:dyDescent="0.3">
      <c r="A839" t="s">
        <v>847</v>
      </c>
      <c r="B839" t="s">
        <v>12</v>
      </c>
      <c r="C839" t="s">
        <v>13</v>
      </c>
      <c r="D839" t="s">
        <v>21</v>
      </c>
      <c r="E839" t="s">
        <v>25</v>
      </c>
      <c r="F839" t="s">
        <v>38</v>
      </c>
      <c r="G839" s="14">
        <v>33.880000000000003</v>
      </c>
      <c r="H839">
        <v>8</v>
      </c>
      <c r="I839" s="14">
        <f t="shared" si="13"/>
        <v>271.04000000000002</v>
      </c>
      <c r="J839" s="1">
        <v>44136</v>
      </c>
      <c r="K839" s="2">
        <v>0.8534722222222223</v>
      </c>
      <c r="L839" t="s">
        <v>17</v>
      </c>
      <c r="M839" t="str">
        <f>IF(E839="Female",IF(F839="Health and beauty","Yes","No"),IF(E839="Male","No"))</f>
        <v>No</v>
      </c>
      <c r="N839" t="str">
        <f>IF(H839=1,"Product Specific",IF(H839&gt;5,"Impulsive","List"))</f>
        <v>Impulsive</v>
      </c>
    </row>
    <row r="840" spans="1:14" x14ac:dyDescent="0.3">
      <c r="A840" t="s">
        <v>203</v>
      </c>
      <c r="B840" t="s">
        <v>36</v>
      </c>
      <c r="C840" t="s">
        <v>37</v>
      </c>
      <c r="D840" t="s">
        <v>14</v>
      </c>
      <c r="E840" t="s">
        <v>25</v>
      </c>
      <c r="F840" t="s">
        <v>22</v>
      </c>
      <c r="G840" s="14">
        <v>52.89</v>
      </c>
      <c r="H840">
        <v>6</v>
      </c>
      <c r="I840" s="14">
        <f t="shared" si="13"/>
        <v>317.34000000000003</v>
      </c>
      <c r="J840" s="1">
        <v>44137</v>
      </c>
      <c r="K840" s="2">
        <v>0.7319444444444444</v>
      </c>
      <c r="L840" t="s">
        <v>27</v>
      </c>
      <c r="M840" t="str">
        <f>IF(E840="Female",IF(F840="Health and beauty","Yes","No"),IF(E840="Male","No"))</f>
        <v>No</v>
      </c>
      <c r="N840" t="str">
        <f>IF(H840=1,"Product Specific",IF(H840&gt;5,"Impulsive","List"))</f>
        <v>Impulsive</v>
      </c>
    </row>
    <row r="841" spans="1:14" x14ac:dyDescent="0.3">
      <c r="A841" t="s">
        <v>349</v>
      </c>
      <c r="B841" t="s">
        <v>19</v>
      </c>
      <c r="C841" t="s">
        <v>20</v>
      </c>
      <c r="D841" t="s">
        <v>14</v>
      </c>
      <c r="E841" t="s">
        <v>25</v>
      </c>
      <c r="F841" t="s">
        <v>16</v>
      </c>
      <c r="G841" s="14">
        <v>44.07</v>
      </c>
      <c r="H841">
        <v>4</v>
      </c>
      <c r="I841" s="14">
        <f t="shared" si="13"/>
        <v>176.28</v>
      </c>
      <c r="J841" s="1">
        <v>44137</v>
      </c>
      <c r="K841" s="2">
        <v>0.68611111111111101</v>
      </c>
      <c r="L841" t="s">
        <v>17</v>
      </c>
      <c r="M841" t="str">
        <f>IF(E841="Female",IF(F841="Health and beauty","Yes","No"),IF(E841="Male","No"))</f>
        <v>No</v>
      </c>
      <c r="N841" t="str">
        <f>IF(H841=1,"Product Specific",IF(H841&gt;5,"Impulsive","List"))</f>
        <v>List</v>
      </c>
    </row>
    <row r="842" spans="1:14" x14ac:dyDescent="0.3">
      <c r="A842" t="s">
        <v>441</v>
      </c>
      <c r="B842" t="s">
        <v>36</v>
      </c>
      <c r="C842" t="s">
        <v>37</v>
      </c>
      <c r="D842" t="s">
        <v>21</v>
      </c>
      <c r="E842" t="s">
        <v>25</v>
      </c>
      <c r="F842" t="s">
        <v>30</v>
      </c>
      <c r="G842" s="14">
        <v>21.87</v>
      </c>
      <c r="H842">
        <v>2</v>
      </c>
      <c r="I842" s="14">
        <f t="shared" si="13"/>
        <v>43.74</v>
      </c>
      <c r="J842" s="1">
        <v>44137</v>
      </c>
      <c r="K842" s="2">
        <v>0.60347222222222219</v>
      </c>
      <c r="L842" t="s">
        <v>17</v>
      </c>
      <c r="M842" t="str">
        <f>IF(E842="Female",IF(F842="Health and beauty","Yes","No"),IF(E842="Male","No"))</f>
        <v>No</v>
      </c>
      <c r="N842" t="str">
        <f>IF(H842=1,"Product Specific",IF(H842&gt;5,"Impulsive","List"))</f>
        <v>List</v>
      </c>
    </row>
    <row r="843" spans="1:14" x14ac:dyDescent="0.3">
      <c r="A843" t="s">
        <v>587</v>
      </c>
      <c r="B843" t="s">
        <v>19</v>
      </c>
      <c r="C843" t="s">
        <v>20</v>
      </c>
      <c r="D843" t="s">
        <v>14</v>
      </c>
      <c r="E843" t="s">
        <v>15</v>
      </c>
      <c r="F843" t="s">
        <v>38</v>
      </c>
      <c r="G843" s="14">
        <v>98.52</v>
      </c>
      <c r="H843">
        <v>10</v>
      </c>
      <c r="I843" s="14">
        <f t="shared" si="13"/>
        <v>985.19999999999993</v>
      </c>
      <c r="J843" s="1">
        <v>44138</v>
      </c>
      <c r="K843" s="2">
        <v>0.84930555555555554</v>
      </c>
      <c r="L843" t="s">
        <v>17</v>
      </c>
      <c r="M843" t="str">
        <f>IF(E843="Female",IF(F843="Health and beauty","Yes","No"),IF(E843="Male","No"))</f>
        <v>No</v>
      </c>
      <c r="N843" t="str">
        <f>IF(H843=1,"Product Specific",IF(H843&gt;5,"Impulsive","List"))</f>
        <v>Impulsive</v>
      </c>
    </row>
    <row r="844" spans="1:14" x14ac:dyDescent="0.3">
      <c r="A844" t="s">
        <v>241</v>
      </c>
      <c r="B844" t="s">
        <v>19</v>
      </c>
      <c r="C844" t="s">
        <v>20</v>
      </c>
      <c r="D844" t="s">
        <v>21</v>
      </c>
      <c r="E844" t="s">
        <v>15</v>
      </c>
      <c r="F844" t="s">
        <v>38</v>
      </c>
      <c r="G844" s="14">
        <v>93.26</v>
      </c>
      <c r="H844">
        <v>9</v>
      </c>
      <c r="I844" s="14">
        <f t="shared" si="13"/>
        <v>839.34</v>
      </c>
      <c r="J844" s="1">
        <v>44139</v>
      </c>
      <c r="K844" s="2">
        <v>0.75555555555555554</v>
      </c>
      <c r="L844" t="s">
        <v>23</v>
      </c>
      <c r="M844" t="str">
        <f>IF(E844="Female",IF(F844="Health and beauty","Yes","No"),IF(E844="Male","No"))</f>
        <v>No</v>
      </c>
      <c r="N844" t="str">
        <f>IF(H844=1,"Product Specific",IF(H844&gt;5,"Impulsive","List"))</f>
        <v>Impulsive</v>
      </c>
    </row>
    <row r="845" spans="1:14" x14ac:dyDescent="0.3">
      <c r="A845" t="s">
        <v>303</v>
      </c>
      <c r="B845" t="s">
        <v>12</v>
      </c>
      <c r="C845" t="s">
        <v>13</v>
      </c>
      <c r="D845" t="s">
        <v>21</v>
      </c>
      <c r="E845" t="s">
        <v>15</v>
      </c>
      <c r="F845" t="s">
        <v>26</v>
      </c>
      <c r="G845" s="14">
        <v>12.03</v>
      </c>
      <c r="H845">
        <v>2</v>
      </c>
      <c r="I845" s="14">
        <f t="shared" si="13"/>
        <v>24.06</v>
      </c>
      <c r="J845" s="1">
        <v>44139</v>
      </c>
      <c r="K845" s="2">
        <v>0.66041666666666665</v>
      </c>
      <c r="L845" t="s">
        <v>23</v>
      </c>
      <c r="M845" t="str">
        <f>IF(E845="Female",IF(F845="Health and beauty","Yes","No"),IF(E845="Male","No"))</f>
        <v>No</v>
      </c>
      <c r="N845" t="str">
        <f>IF(H845=1,"Product Specific",IF(H845&gt;5,"Impulsive","List"))</f>
        <v>List</v>
      </c>
    </row>
    <row r="846" spans="1:14" x14ac:dyDescent="0.3">
      <c r="A846" t="s">
        <v>357</v>
      </c>
      <c r="B846" t="s">
        <v>19</v>
      </c>
      <c r="C846" t="s">
        <v>20</v>
      </c>
      <c r="D846" t="s">
        <v>14</v>
      </c>
      <c r="E846" t="s">
        <v>25</v>
      </c>
      <c r="F846" t="s">
        <v>38</v>
      </c>
      <c r="G846" s="14">
        <v>94.26</v>
      </c>
      <c r="H846">
        <v>4</v>
      </c>
      <c r="I846" s="14">
        <f t="shared" si="13"/>
        <v>377.04</v>
      </c>
      <c r="J846" s="1">
        <v>44139</v>
      </c>
      <c r="K846" s="2">
        <v>0.6875</v>
      </c>
      <c r="L846" t="s">
        <v>23</v>
      </c>
      <c r="M846" t="str">
        <f>IF(E846="Female",IF(F846="Health and beauty","Yes","No"),IF(E846="Male","No"))</f>
        <v>No</v>
      </c>
      <c r="N846" t="str">
        <f>IF(H846=1,"Product Specific",IF(H846&gt;5,"Impulsive","List"))</f>
        <v>List</v>
      </c>
    </row>
    <row r="847" spans="1:14" x14ac:dyDescent="0.3">
      <c r="A847" t="s">
        <v>678</v>
      </c>
      <c r="B847" t="s">
        <v>19</v>
      </c>
      <c r="C847" t="s">
        <v>20</v>
      </c>
      <c r="D847" t="s">
        <v>14</v>
      </c>
      <c r="E847" t="s">
        <v>15</v>
      </c>
      <c r="F847" t="s">
        <v>30</v>
      </c>
      <c r="G847" s="14">
        <v>15.49</v>
      </c>
      <c r="H847">
        <v>2</v>
      </c>
      <c r="I847" s="14">
        <f t="shared" si="13"/>
        <v>30.98</v>
      </c>
      <c r="J847" s="1">
        <v>44139</v>
      </c>
      <c r="K847" s="2">
        <v>0.63194444444444442</v>
      </c>
      <c r="L847" t="s">
        <v>23</v>
      </c>
      <c r="M847" t="str">
        <f>IF(E847="Female",IF(F847="Health and beauty","Yes","No"),IF(E847="Male","No"))</f>
        <v>No</v>
      </c>
      <c r="N847" t="str">
        <f>IF(H847=1,"Product Specific",IF(H847&gt;5,"Impulsive","List"))</f>
        <v>List</v>
      </c>
    </row>
    <row r="848" spans="1:14" x14ac:dyDescent="0.3">
      <c r="A848" t="s">
        <v>918</v>
      </c>
      <c r="B848" t="s">
        <v>19</v>
      </c>
      <c r="C848" t="s">
        <v>20</v>
      </c>
      <c r="D848" t="s">
        <v>21</v>
      </c>
      <c r="E848" t="s">
        <v>15</v>
      </c>
      <c r="F848" t="s">
        <v>40</v>
      </c>
      <c r="G848" s="14">
        <v>12.19</v>
      </c>
      <c r="H848">
        <v>8</v>
      </c>
      <c r="I848" s="14">
        <f t="shared" si="13"/>
        <v>97.52</v>
      </c>
      <c r="J848" s="1">
        <v>44139</v>
      </c>
      <c r="K848" s="2">
        <v>0.53263888888888888</v>
      </c>
      <c r="L848" t="s">
        <v>17</v>
      </c>
      <c r="M848" t="str">
        <f>IF(E848="Female",IF(F848="Health and beauty","Yes","No"),IF(E848="Male","No"))</f>
        <v>No</v>
      </c>
      <c r="N848" t="str">
        <f>IF(H848=1,"Product Specific",IF(H848&gt;5,"Impulsive","List"))</f>
        <v>Impulsive</v>
      </c>
    </row>
    <row r="849" spans="1:14" x14ac:dyDescent="0.3">
      <c r="A849" t="s">
        <v>69</v>
      </c>
      <c r="B849" t="s">
        <v>36</v>
      </c>
      <c r="C849" t="s">
        <v>37</v>
      </c>
      <c r="D849" t="s">
        <v>14</v>
      </c>
      <c r="E849" t="s">
        <v>25</v>
      </c>
      <c r="F849" t="s">
        <v>26</v>
      </c>
      <c r="G849" s="14">
        <v>30.12</v>
      </c>
      <c r="H849">
        <v>8</v>
      </c>
      <c r="I849" s="14">
        <f t="shared" si="13"/>
        <v>240.96</v>
      </c>
      <c r="J849" s="1">
        <v>44140</v>
      </c>
      <c r="K849" s="2">
        <v>0.54236111111111118</v>
      </c>
      <c r="L849" t="s">
        <v>23</v>
      </c>
      <c r="M849" t="str">
        <f>IF(E849="Female",IF(F849="Health and beauty","Yes","No"),IF(E849="Male","No"))</f>
        <v>No</v>
      </c>
      <c r="N849" t="str">
        <f>IF(H849=1,"Product Specific",IF(H849&gt;5,"Impulsive","List"))</f>
        <v>Impulsive</v>
      </c>
    </row>
    <row r="850" spans="1:14" x14ac:dyDescent="0.3">
      <c r="A850" t="s">
        <v>340</v>
      </c>
      <c r="B850" t="s">
        <v>36</v>
      </c>
      <c r="C850" t="s">
        <v>37</v>
      </c>
      <c r="D850" t="s">
        <v>14</v>
      </c>
      <c r="E850" t="s">
        <v>25</v>
      </c>
      <c r="F850" t="s">
        <v>30</v>
      </c>
      <c r="G850" s="14">
        <v>79.930000000000007</v>
      </c>
      <c r="H850">
        <v>6</v>
      </c>
      <c r="I850" s="14">
        <f t="shared" si="13"/>
        <v>479.58000000000004</v>
      </c>
      <c r="J850" s="1">
        <v>44140</v>
      </c>
      <c r="K850" s="2">
        <v>0.58611111111111114</v>
      </c>
      <c r="L850" t="s">
        <v>23</v>
      </c>
      <c r="M850" t="str">
        <f>IF(E850="Female",IF(F850="Health and beauty","Yes","No"),IF(E850="Male","No"))</f>
        <v>No</v>
      </c>
      <c r="N850" t="str">
        <f>IF(H850=1,"Product Specific",IF(H850&gt;5,"Impulsive","List"))</f>
        <v>Impulsive</v>
      </c>
    </row>
    <row r="851" spans="1:14" x14ac:dyDescent="0.3">
      <c r="A851" t="s">
        <v>912</v>
      </c>
      <c r="B851" t="s">
        <v>36</v>
      </c>
      <c r="C851" t="s">
        <v>37</v>
      </c>
      <c r="D851" t="s">
        <v>14</v>
      </c>
      <c r="E851" t="s">
        <v>25</v>
      </c>
      <c r="F851" t="s">
        <v>30</v>
      </c>
      <c r="G851" s="14">
        <v>31.99</v>
      </c>
      <c r="H851">
        <v>10</v>
      </c>
      <c r="I851" s="14">
        <f t="shared" si="13"/>
        <v>319.89999999999998</v>
      </c>
      <c r="J851" s="1">
        <v>44140</v>
      </c>
      <c r="K851" s="2">
        <v>0.63750000000000007</v>
      </c>
      <c r="L851" t="s">
        <v>27</v>
      </c>
      <c r="M851" t="str">
        <f>IF(E851="Female",IF(F851="Health and beauty","Yes","No"),IF(E851="Male","No"))</f>
        <v>No</v>
      </c>
      <c r="N851" t="str">
        <f>IF(H851=1,"Product Specific",IF(H851&gt;5,"Impulsive","List"))</f>
        <v>Impulsive</v>
      </c>
    </row>
    <row r="852" spans="1:14" x14ac:dyDescent="0.3">
      <c r="A852" t="s">
        <v>298</v>
      </c>
      <c r="B852" t="s">
        <v>12</v>
      </c>
      <c r="C852" t="s">
        <v>13</v>
      </c>
      <c r="D852" t="s">
        <v>14</v>
      </c>
      <c r="E852" t="s">
        <v>25</v>
      </c>
      <c r="F852" t="s">
        <v>26</v>
      </c>
      <c r="G852" s="14">
        <v>70.739999999999995</v>
      </c>
      <c r="H852">
        <v>4</v>
      </c>
      <c r="I852" s="14">
        <f t="shared" si="13"/>
        <v>282.95999999999998</v>
      </c>
      <c r="J852" s="1">
        <v>44141</v>
      </c>
      <c r="K852" s="2">
        <v>0.67013888888888884</v>
      </c>
      <c r="L852" t="s">
        <v>27</v>
      </c>
      <c r="M852" t="str">
        <f>IF(E852="Female",IF(F852="Health and beauty","Yes","No"),IF(E852="Male","No"))</f>
        <v>No</v>
      </c>
      <c r="N852" t="str">
        <f>IF(H852=1,"Product Specific",IF(H852&gt;5,"Impulsive","List"))</f>
        <v>List</v>
      </c>
    </row>
    <row r="853" spans="1:14" x14ac:dyDescent="0.3">
      <c r="A853" t="s">
        <v>745</v>
      </c>
      <c r="B853" t="s">
        <v>12</v>
      </c>
      <c r="C853" t="s">
        <v>13</v>
      </c>
      <c r="D853" t="s">
        <v>21</v>
      </c>
      <c r="E853" t="s">
        <v>15</v>
      </c>
      <c r="F853" t="s">
        <v>16</v>
      </c>
      <c r="G853" s="14">
        <v>35.68</v>
      </c>
      <c r="H853">
        <v>5</v>
      </c>
      <c r="I853" s="14">
        <f t="shared" si="13"/>
        <v>178.4</v>
      </c>
      <c r="J853" s="1">
        <v>44141</v>
      </c>
      <c r="K853" s="2">
        <v>0.7729166666666667</v>
      </c>
      <c r="L853" t="s">
        <v>27</v>
      </c>
      <c r="M853" t="str">
        <f>IF(E853="Female",IF(F853="Health and beauty","Yes","No"),IF(E853="Male","No"))</f>
        <v>Yes</v>
      </c>
      <c r="N853" t="str">
        <f>IF(H853=1,"Product Specific",IF(H853&gt;5,"Impulsive","List"))</f>
        <v>List</v>
      </c>
    </row>
    <row r="854" spans="1:14" x14ac:dyDescent="0.3">
      <c r="A854" t="s">
        <v>213</v>
      </c>
      <c r="B854" t="s">
        <v>19</v>
      </c>
      <c r="C854" t="s">
        <v>20</v>
      </c>
      <c r="D854" t="s">
        <v>21</v>
      </c>
      <c r="E854" t="s">
        <v>25</v>
      </c>
      <c r="F854" t="s">
        <v>16</v>
      </c>
      <c r="G854" s="14">
        <v>34.31</v>
      </c>
      <c r="H854">
        <v>8</v>
      </c>
      <c r="I854" s="14">
        <f t="shared" si="13"/>
        <v>274.48</v>
      </c>
      <c r="J854" s="1">
        <v>44142</v>
      </c>
      <c r="K854" s="2">
        <v>0.625</v>
      </c>
      <c r="L854" t="s">
        <v>17</v>
      </c>
      <c r="M854" t="str">
        <f>IF(E854="Female",IF(F854="Health and beauty","Yes","No"),IF(E854="Male","No"))</f>
        <v>No</v>
      </c>
      <c r="N854" t="str">
        <f>IF(H854=1,"Product Specific",IF(H854&gt;5,"Impulsive","List"))</f>
        <v>Impulsive</v>
      </c>
    </row>
    <row r="855" spans="1:14" x14ac:dyDescent="0.3">
      <c r="A855" t="s">
        <v>456</v>
      </c>
      <c r="B855" t="s">
        <v>12</v>
      </c>
      <c r="C855" t="s">
        <v>13</v>
      </c>
      <c r="D855" t="s">
        <v>14</v>
      </c>
      <c r="E855" t="s">
        <v>25</v>
      </c>
      <c r="F855" t="s">
        <v>16</v>
      </c>
      <c r="G855" s="14">
        <v>53.17</v>
      </c>
      <c r="H855">
        <v>7</v>
      </c>
      <c r="I855" s="14">
        <f t="shared" si="13"/>
        <v>372.19</v>
      </c>
      <c r="J855" s="1">
        <v>44142</v>
      </c>
      <c r="K855" s="2">
        <v>0.75069444444444444</v>
      </c>
      <c r="L855" t="s">
        <v>23</v>
      </c>
      <c r="M855" t="str">
        <f>IF(E855="Female",IF(F855="Health and beauty","Yes","No"),IF(E855="Male","No"))</f>
        <v>No</v>
      </c>
      <c r="N855" t="str">
        <f>IF(H855=1,"Product Specific",IF(H855&gt;5,"Impulsive","List"))</f>
        <v>Impulsive</v>
      </c>
    </row>
    <row r="856" spans="1:14" x14ac:dyDescent="0.3">
      <c r="A856" t="s">
        <v>93</v>
      </c>
      <c r="B856" t="s">
        <v>12</v>
      </c>
      <c r="C856" t="s">
        <v>13</v>
      </c>
      <c r="D856" t="s">
        <v>14</v>
      </c>
      <c r="E856" t="s">
        <v>25</v>
      </c>
      <c r="F856" t="s">
        <v>30</v>
      </c>
      <c r="G856" s="14">
        <v>15.81</v>
      </c>
      <c r="H856">
        <v>10</v>
      </c>
      <c r="I856" s="14">
        <f t="shared" si="13"/>
        <v>158.1</v>
      </c>
      <c r="J856" s="1">
        <v>44143</v>
      </c>
      <c r="K856" s="2">
        <v>0.51874999999999993</v>
      </c>
      <c r="L856" t="s">
        <v>27</v>
      </c>
      <c r="M856" t="str">
        <f>IF(E856="Female",IF(F856="Health and beauty","Yes","No"),IF(E856="Male","No"))</f>
        <v>No</v>
      </c>
      <c r="N856" t="str">
        <f>IF(H856=1,"Product Specific",IF(H856&gt;5,"Impulsive","List"))</f>
        <v>Impulsive</v>
      </c>
    </row>
    <row r="857" spans="1:14" x14ac:dyDescent="0.3">
      <c r="A857" t="s">
        <v>123</v>
      </c>
      <c r="B857" t="s">
        <v>36</v>
      </c>
      <c r="C857" t="s">
        <v>37</v>
      </c>
      <c r="D857" t="s">
        <v>14</v>
      </c>
      <c r="E857" t="s">
        <v>25</v>
      </c>
      <c r="F857" t="s">
        <v>16</v>
      </c>
      <c r="G857" s="14">
        <v>64.36</v>
      </c>
      <c r="H857">
        <v>9</v>
      </c>
      <c r="I857" s="14">
        <f t="shared" si="13"/>
        <v>579.24</v>
      </c>
      <c r="J857" s="1">
        <v>44143</v>
      </c>
      <c r="K857" s="2">
        <v>0.50624999999999998</v>
      </c>
      <c r="L857" t="s">
        <v>27</v>
      </c>
      <c r="M857" t="str">
        <f>IF(E857="Female",IF(F857="Health and beauty","Yes","No"),IF(E857="Male","No"))</f>
        <v>No</v>
      </c>
      <c r="N857" t="str">
        <f>IF(H857=1,"Product Specific",IF(H857&gt;5,"Impulsive","List"))</f>
        <v>Impulsive</v>
      </c>
    </row>
    <row r="858" spans="1:14" x14ac:dyDescent="0.3">
      <c r="A858" t="s">
        <v>209</v>
      </c>
      <c r="B858" t="s">
        <v>19</v>
      </c>
      <c r="C858" t="s">
        <v>20</v>
      </c>
      <c r="D858" t="s">
        <v>14</v>
      </c>
      <c r="E858" t="s">
        <v>25</v>
      </c>
      <c r="F858" t="s">
        <v>16</v>
      </c>
      <c r="G858" s="14">
        <v>86.8</v>
      </c>
      <c r="H858">
        <v>3</v>
      </c>
      <c r="I858" s="14">
        <f t="shared" si="13"/>
        <v>260.39999999999998</v>
      </c>
      <c r="J858" s="1">
        <v>44143</v>
      </c>
      <c r="K858" s="2">
        <v>0.69930555555555562</v>
      </c>
      <c r="L858" t="s">
        <v>17</v>
      </c>
      <c r="M858" t="str">
        <f>IF(E858="Female",IF(F858="Health and beauty","Yes","No"),IF(E858="Male","No"))</f>
        <v>No</v>
      </c>
      <c r="N858" t="str">
        <f>IF(H858=1,"Product Specific",IF(H858&gt;5,"Impulsive","List"))</f>
        <v>List</v>
      </c>
    </row>
    <row r="859" spans="1:14" x14ac:dyDescent="0.3">
      <c r="A859" t="s">
        <v>320</v>
      </c>
      <c r="B859" t="s">
        <v>36</v>
      </c>
      <c r="C859" t="s">
        <v>37</v>
      </c>
      <c r="D859" t="s">
        <v>14</v>
      </c>
      <c r="E859" t="s">
        <v>25</v>
      </c>
      <c r="F859" t="s">
        <v>22</v>
      </c>
      <c r="G859" s="14">
        <v>40.299999999999997</v>
      </c>
      <c r="H859">
        <v>10</v>
      </c>
      <c r="I859" s="14">
        <f t="shared" si="13"/>
        <v>403</v>
      </c>
      <c r="J859" s="1">
        <v>44143</v>
      </c>
      <c r="K859" s="2">
        <v>0.73402777777777783</v>
      </c>
      <c r="L859" t="s">
        <v>27</v>
      </c>
      <c r="M859" t="str">
        <f>IF(E859="Female",IF(F859="Health and beauty","Yes","No"),IF(E859="Male","No"))</f>
        <v>No</v>
      </c>
      <c r="N859" t="str">
        <f>IF(H859=1,"Product Specific",IF(H859&gt;5,"Impulsive","List"))</f>
        <v>Impulsive</v>
      </c>
    </row>
    <row r="860" spans="1:14" x14ac:dyDescent="0.3">
      <c r="A860" t="s">
        <v>726</v>
      </c>
      <c r="B860" t="s">
        <v>12</v>
      </c>
      <c r="C860" t="s">
        <v>13</v>
      </c>
      <c r="D860" t="s">
        <v>14</v>
      </c>
      <c r="E860" t="s">
        <v>15</v>
      </c>
      <c r="F860" t="s">
        <v>30</v>
      </c>
      <c r="G860" s="14">
        <v>27.04</v>
      </c>
      <c r="H860">
        <v>4</v>
      </c>
      <c r="I860" s="14">
        <f t="shared" si="13"/>
        <v>108.16</v>
      </c>
      <c r="J860" s="1">
        <v>44143</v>
      </c>
      <c r="K860" s="2">
        <v>0.85138888888888886</v>
      </c>
      <c r="L860" t="s">
        <v>17</v>
      </c>
      <c r="M860" t="str">
        <f>IF(E860="Female",IF(F860="Health and beauty","Yes","No"),IF(E860="Male","No"))</f>
        <v>No</v>
      </c>
      <c r="N860" t="str">
        <f>IF(H860=1,"Product Specific",IF(H860&gt;5,"Impulsive","List"))</f>
        <v>List</v>
      </c>
    </row>
    <row r="861" spans="1:14" x14ac:dyDescent="0.3">
      <c r="A861" t="s">
        <v>975</v>
      </c>
      <c r="B861" t="s">
        <v>12</v>
      </c>
      <c r="C861" t="s">
        <v>13</v>
      </c>
      <c r="D861" t="s">
        <v>21</v>
      </c>
      <c r="E861" t="s">
        <v>15</v>
      </c>
      <c r="F861" t="s">
        <v>22</v>
      </c>
      <c r="G861" s="14">
        <v>93.88</v>
      </c>
      <c r="H861">
        <v>7</v>
      </c>
      <c r="I861" s="14">
        <f t="shared" si="13"/>
        <v>657.16</v>
      </c>
      <c r="J861" s="1">
        <v>44143</v>
      </c>
      <c r="K861" s="2">
        <v>0.49374999999999997</v>
      </c>
      <c r="L861" t="s">
        <v>27</v>
      </c>
      <c r="M861" t="str">
        <f>IF(E861="Female",IF(F861="Health and beauty","Yes","No"),IF(E861="Male","No"))</f>
        <v>No</v>
      </c>
      <c r="N861" t="str">
        <f>IF(H861=1,"Product Specific",IF(H861&gt;5,"Impulsive","List"))</f>
        <v>Impulsive</v>
      </c>
    </row>
    <row r="862" spans="1:14" x14ac:dyDescent="0.3">
      <c r="A862" t="s">
        <v>1008</v>
      </c>
      <c r="B862" t="s">
        <v>36</v>
      </c>
      <c r="C862" t="s">
        <v>37</v>
      </c>
      <c r="D862" t="s">
        <v>21</v>
      </c>
      <c r="E862" t="s">
        <v>15</v>
      </c>
      <c r="F862" t="s">
        <v>22</v>
      </c>
      <c r="G862" s="14">
        <v>25.45</v>
      </c>
      <c r="H862">
        <v>1</v>
      </c>
      <c r="I862" s="14">
        <f t="shared" si="13"/>
        <v>25.45</v>
      </c>
      <c r="J862" s="1">
        <v>44143</v>
      </c>
      <c r="K862" s="2">
        <v>0.75694444444444453</v>
      </c>
      <c r="L862" t="s">
        <v>27</v>
      </c>
      <c r="M862" t="str">
        <f>IF(E862="Female",IF(F862="Health and beauty","Yes","No"),IF(E862="Male","No"))</f>
        <v>No</v>
      </c>
      <c r="N862" t="str">
        <f>IF(H862=1,"Product Specific",IF(H862&gt;5,"Impulsive","List"))</f>
        <v>Product Specific</v>
      </c>
    </row>
    <row r="863" spans="1:14" x14ac:dyDescent="0.3">
      <c r="A863" t="s">
        <v>231</v>
      </c>
      <c r="B863" t="s">
        <v>36</v>
      </c>
      <c r="C863" t="s">
        <v>37</v>
      </c>
      <c r="D863" t="s">
        <v>14</v>
      </c>
      <c r="E863" t="s">
        <v>15</v>
      </c>
      <c r="F863" t="s">
        <v>22</v>
      </c>
      <c r="G863" s="14">
        <v>57.49</v>
      </c>
      <c r="H863">
        <v>4</v>
      </c>
      <c r="I863" s="14">
        <f t="shared" si="13"/>
        <v>229.96</v>
      </c>
      <c r="J863" s="1">
        <v>44144</v>
      </c>
      <c r="K863" s="2">
        <v>0.49791666666666662</v>
      </c>
      <c r="L863" t="s">
        <v>23</v>
      </c>
      <c r="M863" t="str">
        <f>IF(E863="Female",IF(F863="Health and beauty","Yes","No"),IF(E863="Male","No"))</f>
        <v>No</v>
      </c>
      <c r="N863" t="str">
        <f>IF(H863=1,"Product Specific",IF(H863&gt;5,"Impulsive","List"))</f>
        <v>List</v>
      </c>
    </row>
    <row r="864" spans="1:14" x14ac:dyDescent="0.3">
      <c r="A864" t="s">
        <v>792</v>
      </c>
      <c r="B864" t="s">
        <v>12</v>
      </c>
      <c r="C864" t="s">
        <v>13</v>
      </c>
      <c r="D864" t="s">
        <v>14</v>
      </c>
      <c r="E864" t="s">
        <v>15</v>
      </c>
      <c r="F864" t="s">
        <v>40</v>
      </c>
      <c r="G864" s="14">
        <v>63.88</v>
      </c>
      <c r="H864">
        <v>8</v>
      </c>
      <c r="I864" s="14">
        <f t="shared" si="13"/>
        <v>511.04</v>
      </c>
      <c r="J864" s="1">
        <v>44144</v>
      </c>
      <c r="K864" s="2">
        <v>0.7416666666666667</v>
      </c>
      <c r="L864" t="s">
        <v>17</v>
      </c>
      <c r="M864" t="str">
        <f>IF(E864="Female",IF(F864="Health and beauty","Yes","No"),IF(E864="Male","No"))</f>
        <v>No</v>
      </c>
      <c r="N864" t="str">
        <f>IF(H864=1,"Product Specific",IF(H864&gt;5,"Impulsive","List"))</f>
        <v>Impulsive</v>
      </c>
    </row>
    <row r="865" spans="1:14" x14ac:dyDescent="0.3">
      <c r="A865" t="s">
        <v>77</v>
      </c>
      <c r="B865" t="s">
        <v>36</v>
      </c>
      <c r="C865" t="s">
        <v>37</v>
      </c>
      <c r="D865" t="s">
        <v>14</v>
      </c>
      <c r="E865" t="s">
        <v>15</v>
      </c>
      <c r="F865" t="s">
        <v>38</v>
      </c>
      <c r="G865" s="14">
        <v>20.010000000000002</v>
      </c>
      <c r="H865">
        <v>9</v>
      </c>
      <c r="I865" s="14">
        <f t="shared" si="13"/>
        <v>180.09</v>
      </c>
      <c r="J865" s="1">
        <v>44145</v>
      </c>
      <c r="K865" s="2">
        <v>0.65763888888888888</v>
      </c>
      <c r="L865" t="s">
        <v>17</v>
      </c>
      <c r="M865" t="str">
        <f>IF(E865="Female",IF(F865="Health and beauty","Yes","No"),IF(E865="Male","No"))</f>
        <v>No</v>
      </c>
      <c r="N865" t="str">
        <f>IF(H865=1,"Product Specific",IF(H865&gt;5,"Impulsive","List"))</f>
        <v>Impulsive</v>
      </c>
    </row>
    <row r="866" spans="1:14" x14ac:dyDescent="0.3">
      <c r="A866" t="s">
        <v>347</v>
      </c>
      <c r="B866" t="s">
        <v>19</v>
      </c>
      <c r="C866" t="s">
        <v>20</v>
      </c>
      <c r="D866" t="s">
        <v>14</v>
      </c>
      <c r="E866" t="s">
        <v>25</v>
      </c>
      <c r="F866" t="s">
        <v>22</v>
      </c>
      <c r="G866" s="14">
        <v>74.790000000000006</v>
      </c>
      <c r="H866">
        <v>5</v>
      </c>
      <c r="I866" s="14">
        <f t="shared" si="13"/>
        <v>373.95000000000005</v>
      </c>
      <c r="J866" s="1">
        <v>44145</v>
      </c>
      <c r="K866" s="2">
        <v>0.48194444444444445</v>
      </c>
      <c r="L866" t="s">
        <v>23</v>
      </c>
      <c r="M866" t="str">
        <f>IF(E866="Female",IF(F866="Health and beauty","Yes","No"),IF(E866="Male","No"))</f>
        <v>No</v>
      </c>
      <c r="N866" t="str">
        <f>IF(H866=1,"Product Specific",IF(H866&gt;5,"Impulsive","List"))</f>
        <v>List</v>
      </c>
    </row>
    <row r="867" spans="1:14" x14ac:dyDescent="0.3">
      <c r="A867" t="s">
        <v>362</v>
      </c>
      <c r="B867" t="s">
        <v>12</v>
      </c>
      <c r="C867" t="s">
        <v>13</v>
      </c>
      <c r="D867" t="s">
        <v>21</v>
      </c>
      <c r="E867" t="s">
        <v>25</v>
      </c>
      <c r="F867" t="s">
        <v>40</v>
      </c>
      <c r="G867" s="14">
        <v>77.02</v>
      </c>
      <c r="H867">
        <v>5</v>
      </c>
      <c r="I867" s="14">
        <f t="shared" si="13"/>
        <v>385.09999999999997</v>
      </c>
      <c r="J867" s="1">
        <v>44145</v>
      </c>
      <c r="K867" s="2">
        <v>0.66597222222222219</v>
      </c>
      <c r="L867" t="s">
        <v>23</v>
      </c>
      <c r="M867" t="str">
        <f>IF(E867="Female",IF(F867="Health and beauty","Yes","No"),IF(E867="Male","No"))</f>
        <v>No</v>
      </c>
      <c r="N867" t="str">
        <f>IF(H867=1,"Product Specific",IF(H867&gt;5,"Impulsive","List"))</f>
        <v>List</v>
      </c>
    </row>
    <row r="868" spans="1:14" x14ac:dyDescent="0.3">
      <c r="A868" t="s">
        <v>549</v>
      </c>
      <c r="B868" t="s">
        <v>19</v>
      </c>
      <c r="C868" t="s">
        <v>20</v>
      </c>
      <c r="D868" t="s">
        <v>14</v>
      </c>
      <c r="E868" t="s">
        <v>25</v>
      </c>
      <c r="F868" t="s">
        <v>30</v>
      </c>
      <c r="G868" s="14">
        <v>71.92</v>
      </c>
      <c r="H868">
        <v>5</v>
      </c>
      <c r="I868" s="14">
        <f t="shared" si="13"/>
        <v>359.6</v>
      </c>
      <c r="J868" s="1">
        <v>44145</v>
      </c>
      <c r="K868" s="2">
        <v>0.62847222222222221</v>
      </c>
      <c r="L868" t="s">
        <v>27</v>
      </c>
      <c r="M868" t="str">
        <f>IF(E868="Female",IF(F868="Health and beauty","Yes","No"),IF(E868="Male","No"))</f>
        <v>No</v>
      </c>
      <c r="N868" t="str">
        <f>IF(H868=1,"Product Specific",IF(H868&gt;5,"Impulsive","List"))</f>
        <v>List</v>
      </c>
    </row>
    <row r="869" spans="1:14" x14ac:dyDescent="0.3">
      <c r="A869" t="s">
        <v>555</v>
      </c>
      <c r="B869" t="s">
        <v>12</v>
      </c>
      <c r="C869" t="s">
        <v>13</v>
      </c>
      <c r="D869" t="s">
        <v>14</v>
      </c>
      <c r="E869" t="s">
        <v>15</v>
      </c>
      <c r="F869" t="s">
        <v>30</v>
      </c>
      <c r="G869" s="14">
        <v>91.41</v>
      </c>
      <c r="H869">
        <v>5</v>
      </c>
      <c r="I869" s="14">
        <f t="shared" si="13"/>
        <v>457.04999999999995</v>
      </c>
      <c r="J869" s="1">
        <v>44145</v>
      </c>
      <c r="K869" s="2">
        <v>0.66875000000000007</v>
      </c>
      <c r="L869" t="s">
        <v>17</v>
      </c>
      <c r="M869" t="str">
        <f>IF(E869="Female",IF(F869="Health and beauty","Yes","No"),IF(E869="Male","No"))</f>
        <v>No</v>
      </c>
      <c r="N869" t="str">
        <f>IF(H869=1,"Product Specific",IF(H869&gt;5,"Impulsive","List"))</f>
        <v>List</v>
      </c>
    </row>
    <row r="870" spans="1:14" x14ac:dyDescent="0.3">
      <c r="A870" t="s">
        <v>763</v>
      </c>
      <c r="B870" t="s">
        <v>36</v>
      </c>
      <c r="C870" t="s">
        <v>37</v>
      </c>
      <c r="D870" t="s">
        <v>21</v>
      </c>
      <c r="E870" t="s">
        <v>25</v>
      </c>
      <c r="F870" t="s">
        <v>22</v>
      </c>
      <c r="G870" s="14">
        <v>75.88</v>
      </c>
      <c r="H870">
        <v>7</v>
      </c>
      <c r="I870" s="14">
        <f t="shared" si="13"/>
        <v>531.16</v>
      </c>
      <c r="J870" s="1">
        <v>44145</v>
      </c>
      <c r="K870" s="2">
        <v>0.44305555555555554</v>
      </c>
      <c r="L870" t="s">
        <v>17</v>
      </c>
      <c r="M870" t="str">
        <f>IF(E870="Female",IF(F870="Health and beauty","Yes","No"),IF(E870="Male","No"))</f>
        <v>No</v>
      </c>
      <c r="N870" t="str">
        <f>IF(H870=1,"Product Specific",IF(H870&gt;5,"Impulsive","List"))</f>
        <v>Impulsive</v>
      </c>
    </row>
    <row r="871" spans="1:14" x14ac:dyDescent="0.3">
      <c r="A871" t="s">
        <v>835</v>
      </c>
      <c r="B871" t="s">
        <v>12</v>
      </c>
      <c r="C871" t="s">
        <v>13</v>
      </c>
      <c r="D871" t="s">
        <v>21</v>
      </c>
      <c r="E871" t="s">
        <v>15</v>
      </c>
      <c r="F871" t="s">
        <v>26</v>
      </c>
      <c r="G871" s="14">
        <v>77.47</v>
      </c>
      <c r="H871">
        <v>4</v>
      </c>
      <c r="I871" s="14">
        <f t="shared" si="13"/>
        <v>309.88</v>
      </c>
      <c r="J871" s="1">
        <v>44145</v>
      </c>
      <c r="K871" s="2">
        <v>0.69166666666666676</v>
      </c>
      <c r="L871" t="s">
        <v>23</v>
      </c>
      <c r="M871" t="str">
        <f>IF(E871="Female",IF(F871="Health and beauty","Yes","No"),IF(E871="Male","No"))</f>
        <v>No</v>
      </c>
      <c r="N871" t="str">
        <f>IF(H871=1,"Product Specific",IF(H871&gt;5,"Impulsive","List"))</f>
        <v>List</v>
      </c>
    </row>
    <row r="872" spans="1:14" x14ac:dyDescent="0.3">
      <c r="A872" t="s">
        <v>855</v>
      </c>
      <c r="B872" t="s">
        <v>12</v>
      </c>
      <c r="C872" t="s">
        <v>13</v>
      </c>
      <c r="D872" t="s">
        <v>14</v>
      </c>
      <c r="E872" t="s">
        <v>15</v>
      </c>
      <c r="F872" t="s">
        <v>30</v>
      </c>
      <c r="G872" s="14">
        <v>22.01</v>
      </c>
      <c r="H872">
        <v>4</v>
      </c>
      <c r="I872" s="14">
        <f t="shared" si="13"/>
        <v>88.04</v>
      </c>
      <c r="J872" s="1">
        <v>44145</v>
      </c>
      <c r="K872" s="2">
        <v>0.76041666666666663</v>
      </c>
      <c r="L872" t="s">
        <v>27</v>
      </c>
      <c r="M872" t="str">
        <f>IF(E872="Female",IF(F872="Health and beauty","Yes","No"),IF(E872="Male","No"))</f>
        <v>No</v>
      </c>
      <c r="N872" t="str">
        <f>IF(H872=1,"Product Specific",IF(H872&gt;5,"Impulsive","List"))</f>
        <v>List</v>
      </c>
    </row>
    <row r="873" spans="1:14" x14ac:dyDescent="0.3">
      <c r="A873" t="s">
        <v>902</v>
      </c>
      <c r="B873" t="s">
        <v>36</v>
      </c>
      <c r="C873" t="s">
        <v>37</v>
      </c>
      <c r="D873" t="s">
        <v>14</v>
      </c>
      <c r="E873" t="s">
        <v>15</v>
      </c>
      <c r="F873" t="s">
        <v>22</v>
      </c>
      <c r="G873" s="14">
        <v>21.43</v>
      </c>
      <c r="H873">
        <v>10</v>
      </c>
      <c r="I873" s="14">
        <f t="shared" si="13"/>
        <v>214.3</v>
      </c>
      <c r="J873" s="1">
        <v>44145</v>
      </c>
      <c r="K873" s="2">
        <v>0.49374999999999997</v>
      </c>
      <c r="L873" t="s">
        <v>23</v>
      </c>
      <c r="M873" t="str">
        <f>IF(E873="Female",IF(F873="Health and beauty","Yes","No"),IF(E873="Male","No"))</f>
        <v>No</v>
      </c>
      <c r="N873" t="str">
        <f>IF(H873=1,"Product Specific",IF(H873&gt;5,"Impulsive","List"))</f>
        <v>Impulsive</v>
      </c>
    </row>
    <row r="874" spans="1:14" x14ac:dyDescent="0.3">
      <c r="A874" t="s">
        <v>52</v>
      </c>
      <c r="B874" t="s">
        <v>36</v>
      </c>
      <c r="C874" t="s">
        <v>37</v>
      </c>
      <c r="D874" t="s">
        <v>21</v>
      </c>
      <c r="E874" t="s">
        <v>25</v>
      </c>
      <c r="F874" t="s">
        <v>26</v>
      </c>
      <c r="G874" s="14">
        <v>33.200000000000003</v>
      </c>
      <c r="H874">
        <v>2</v>
      </c>
      <c r="I874" s="14">
        <f t="shared" si="13"/>
        <v>66.400000000000006</v>
      </c>
      <c r="J874" s="1">
        <v>44146</v>
      </c>
      <c r="K874" s="2">
        <v>0.51388888888888895</v>
      </c>
      <c r="L874" t="s">
        <v>27</v>
      </c>
      <c r="M874" t="str">
        <f>IF(E874="Female",IF(F874="Health and beauty","Yes","No"),IF(E874="Male","No"))</f>
        <v>No</v>
      </c>
      <c r="N874" t="str">
        <f>IF(H874=1,"Product Specific",IF(H874&gt;5,"Impulsive","List"))</f>
        <v>List</v>
      </c>
    </row>
    <row r="875" spans="1:14" x14ac:dyDescent="0.3">
      <c r="A875" t="s">
        <v>383</v>
      </c>
      <c r="B875" t="s">
        <v>36</v>
      </c>
      <c r="C875" t="s">
        <v>37</v>
      </c>
      <c r="D875" t="s">
        <v>14</v>
      </c>
      <c r="E875" t="s">
        <v>25</v>
      </c>
      <c r="F875" t="s">
        <v>26</v>
      </c>
      <c r="G875" s="14">
        <v>27</v>
      </c>
      <c r="H875">
        <v>9</v>
      </c>
      <c r="I875" s="14">
        <f t="shared" si="13"/>
        <v>243</v>
      </c>
      <c r="J875" s="1">
        <v>44146</v>
      </c>
      <c r="K875" s="2">
        <v>0.59444444444444444</v>
      </c>
      <c r="L875" t="s">
        <v>23</v>
      </c>
      <c r="M875" t="str">
        <f>IF(E875="Female",IF(F875="Health and beauty","Yes","No"),IF(E875="Male","No"))</f>
        <v>No</v>
      </c>
      <c r="N875" t="str">
        <f>IF(H875=1,"Product Specific",IF(H875&gt;5,"Impulsive","List"))</f>
        <v>Impulsive</v>
      </c>
    </row>
    <row r="876" spans="1:14" x14ac:dyDescent="0.3">
      <c r="A876" t="s">
        <v>487</v>
      </c>
      <c r="B876" t="s">
        <v>36</v>
      </c>
      <c r="C876" t="s">
        <v>37</v>
      </c>
      <c r="D876" t="s">
        <v>21</v>
      </c>
      <c r="E876" t="s">
        <v>25</v>
      </c>
      <c r="F876" t="s">
        <v>22</v>
      </c>
      <c r="G876" s="14">
        <v>79.39</v>
      </c>
      <c r="H876">
        <v>10</v>
      </c>
      <c r="I876" s="14">
        <f t="shared" si="13"/>
        <v>793.9</v>
      </c>
      <c r="J876" s="1">
        <v>44146</v>
      </c>
      <c r="K876" s="2">
        <v>0.85</v>
      </c>
      <c r="L876" t="s">
        <v>23</v>
      </c>
      <c r="M876" t="str">
        <f>IF(E876="Female",IF(F876="Health and beauty","Yes","No"),IF(E876="Male","No"))</f>
        <v>No</v>
      </c>
      <c r="N876" t="str">
        <f>IF(H876=1,"Product Specific",IF(H876&gt;5,"Impulsive","List"))</f>
        <v>Impulsive</v>
      </c>
    </row>
    <row r="877" spans="1:14" x14ac:dyDescent="0.3">
      <c r="A877" t="s">
        <v>607</v>
      </c>
      <c r="B877" t="s">
        <v>19</v>
      </c>
      <c r="C877" t="s">
        <v>20</v>
      </c>
      <c r="D877" t="s">
        <v>21</v>
      </c>
      <c r="E877" t="s">
        <v>25</v>
      </c>
      <c r="F877" t="s">
        <v>38</v>
      </c>
      <c r="G877" s="14">
        <v>31.77</v>
      </c>
      <c r="H877">
        <v>4</v>
      </c>
      <c r="I877" s="14">
        <f t="shared" si="13"/>
        <v>127.08</v>
      </c>
      <c r="J877" s="1">
        <v>44146</v>
      </c>
      <c r="K877" s="2">
        <v>0.61319444444444449</v>
      </c>
      <c r="L877" t="s">
        <v>17</v>
      </c>
      <c r="M877" t="str">
        <f>IF(E877="Female",IF(F877="Health and beauty","Yes","No"),IF(E877="Male","No"))</f>
        <v>No</v>
      </c>
      <c r="N877" t="str">
        <f>IF(H877=1,"Product Specific",IF(H877&gt;5,"Impulsive","List"))</f>
        <v>List</v>
      </c>
    </row>
    <row r="878" spans="1:14" x14ac:dyDescent="0.3">
      <c r="A878" t="s">
        <v>769</v>
      </c>
      <c r="B878" t="s">
        <v>12</v>
      </c>
      <c r="C878" t="s">
        <v>13</v>
      </c>
      <c r="D878" t="s">
        <v>21</v>
      </c>
      <c r="E878" t="s">
        <v>25</v>
      </c>
      <c r="F878" t="s">
        <v>26</v>
      </c>
      <c r="G878" s="14">
        <v>93.96</v>
      </c>
      <c r="H878">
        <v>9</v>
      </c>
      <c r="I878" s="14">
        <f t="shared" si="13"/>
        <v>845.64</v>
      </c>
      <c r="J878" s="1">
        <v>44146</v>
      </c>
      <c r="K878" s="2">
        <v>0.48055555555555557</v>
      </c>
      <c r="L878" t="s">
        <v>23</v>
      </c>
      <c r="M878" t="str">
        <f>IF(E878="Female",IF(F878="Health and beauty","Yes","No"),IF(E878="Male","No"))</f>
        <v>No</v>
      </c>
      <c r="N878" t="str">
        <f>IF(H878=1,"Product Specific",IF(H878&gt;5,"Impulsive","List"))</f>
        <v>Impulsive</v>
      </c>
    </row>
    <row r="879" spans="1:14" x14ac:dyDescent="0.3">
      <c r="A879" t="s">
        <v>133</v>
      </c>
      <c r="B879" t="s">
        <v>12</v>
      </c>
      <c r="C879" t="s">
        <v>13</v>
      </c>
      <c r="D879" t="s">
        <v>21</v>
      </c>
      <c r="E879" t="s">
        <v>25</v>
      </c>
      <c r="F879" t="s">
        <v>38</v>
      </c>
      <c r="G879" s="14">
        <v>58.26</v>
      </c>
      <c r="H879">
        <v>6</v>
      </c>
      <c r="I879" s="14">
        <f t="shared" si="13"/>
        <v>349.56</v>
      </c>
      <c r="J879" s="1">
        <v>44147</v>
      </c>
      <c r="K879" s="2">
        <v>0.6972222222222223</v>
      </c>
      <c r="L879" t="s">
        <v>23</v>
      </c>
      <c r="M879" t="str">
        <f>IF(E879="Female",IF(F879="Health and beauty","Yes","No"),IF(E879="Male","No"))</f>
        <v>No</v>
      </c>
      <c r="N879" t="str">
        <f>IF(H879=1,"Product Specific",IF(H879&gt;5,"Impulsive","List"))</f>
        <v>Impulsive</v>
      </c>
    </row>
    <row r="880" spans="1:14" x14ac:dyDescent="0.3">
      <c r="A880" t="s">
        <v>351</v>
      </c>
      <c r="B880" t="s">
        <v>19</v>
      </c>
      <c r="C880" t="s">
        <v>20</v>
      </c>
      <c r="D880" t="s">
        <v>21</v>
      </c>
      <c r="E880" t="s">
        <v>15</v>
      </c>
      <c r="F880" t="s">
        <v>16</v>
      </c>
      <c r="G880" s="14">
        <v>39.42</v>
      </c>
      <c r="H880">
        <v>1</v>
      </c>
      <c r="I880" s="14">
        <f t="shared" si="13"/>
        <v>39.42</v>
      </c>
      <c r="J880" s="1">
        <v>44147</v>
      </c>
      <c r="K880" s="2">
        <v>0.63055555555555554</v>
      </c>
      <c r="L880" t="s">
        <v>23</v>
      </c>
      <c r="M880" t="str">
        <f>IF(E880="Female",IF(F880="Health and beauty","Yes","No"),IF(E880="Male","No"))</f>
        <v>Yes</v>
      </c>
      <c r="N880" t="str">
        <f>IF(H880=1,"Product Specific",IF(H880&gt;5,"Impulsive","List"))</f>
        <v>Product Specific</v>
      </c>
    </row>
    <row r="881" spans="1:14" x14ac:dyDescent="0.3">
      <c r="A881" t="s">
        <v>720</v>
      </c>
      <c r="B881" t="s">
        <v>19</v>
      </c>
      <c r="C881" t="s">
        <v>20</v>
      </c>
      <c r="D881" t="s">
        <v>14</v>
      </c>
      <c r="E881" t="s">
        <v>15</v>
      </c>
      <c r="F881" t="s">
        <v>30</v>
      </c>
      <c r="G881" s="14">
        <v>70.19</v>
      </c>
      <c r="H881">
        <v>9</v>
      </c>
      <c r="I881" s="14">
        <f t="shared" si="13"/>
        <v>631.71</v>
      </c>
      <c r="J881" s="1">
        <v>44147</v>
      </c>
      <c r="K881" s="2">
        <v>0.56805555555555554</v>
      </c>
      <c r="L881" t="s">
        <v>23</v>
      </c>
      <c r="M881" t="str">
        <f>IF(E881="Female",IF(F881="Health and beauty","Yes","No"),IF(E881="Male","No"))</f>
        <v>No</v>
      </c>
      <c r="N881" t="str">
        <f>IF(H881=1,"Product Specific",IF(H881&gt;5,"Impulsive","List"))</f>
        <v>Impulsive</v>
      </c>
    </row>
    <row r="882" spans="1:14" x14ac:dyDescent="0.3">
      <c r="A882" t="s">
        <v>136</v>
      </c>
      <c r="B882" t="s">
        <v>19</v>
      </c>
      <c r="C882" t="s">
        <v>20</v>
      </c>
      <c r="D882" t="s">
        <v>21</v>
      </c>
      <c r="E882" t="s">
        <v>25</v>
      </c>
      <c r="F882" t="s">
        <v>40</v>
      </c>
      <c r="G882" s="14">
        <v>27.38</v>
      </c>
      <c r="H882">
        <v>6</v>
      </c>
      <c r="I882" s="14">
        <f t="shared" si="13"/>
        <v>164.28</v>
      </c>
      <c r="J882" s="1">
        <v>44148</v>
      </c>
      <c r="K882" s="2">
        <v>0.87083333333333324</v>
      </c>
      <c r="L882" t="s">
        <v>27</v>
      </c>
      <c r="M882" t="str">
        <f>IF(E882="Female",IF(F882="Health and beauty","Yes","No"),IF(E882="Male","No"))</f>
        <v>No</v>
      </c>
      <c r="N882" t="str">
        <f>IF(H882=1,"Product Specific",IF(H882&gt;5,"Impulsive","List"))</f>
        <v>Impulsive</v>
      </c>
    </row>
    <row r="883" spans="1:14" x14ac:dyDescent="0.3">
      <c r="A883" t="s">
        <v>389</v>
      </c>
      <c r="B883" t="s">
        <v>36</v>
      </c>
      <c r="C883" t="s">
        <v>37</v>
      </c>
      <c r="D883" t="s">
        <v>21</v>
      </c>
      <c r="E883" t="s">
        <v>25</v>
      </c>
      <c r="F883" t="s">
        <v>30</v>
      </c>
      <c r="G883" s="14">
        <v>74.97</v>
      </c>
      <c r="H883">
        <v>1</v>
      </c>
      <c r="I883" s="14">
        <f t="shared" si="13"/>
        <v>74.97</v>
      </c>
      <c r="J883" s="1">
        <v>44148</v>
      </c>
      <c r="K883" s="2">
        <v>0.70694444444444438</v>
      </c>
      <c r="L883" t="s">
        <v>23</v>
      </c>
      <c r="M883" t="str">
        <f>IF(E883="Female",IF(F883="Health and beauty","Yes","No"),IF(E883="Male","No"))</f>
        <v>No</v>
      </c>
      <c r="N883" t="str">
        <f>IF(H883=1,"Product Specific",IF(H883&gt;5,"Impulsive","List"))</f>
        <v>Product Specific</v>
      </c>
    </row>
    <row r="884" spans="1:14" x14ac:dyDescent="0.3">
      <c r="A884" t="s">
        <v>461</v>
      </c>
      <c r="B884" t="s">
        <v>19</v>
      </c>
      <c r="C884" t="s">
        <v>20</v>
      </c>
      <c r="D884" t="s">
        <v>21</v>
      </c>
      <c r="E884" t="s">
        <v>25</v>
      </c>
      <c r="F884" t="s">
        <v>38</v>
      </c>
      <c r="G884" s="14">
        <v>43.27</v>
      </c>
      <c r="H884">
        <v>2</v>
      </c>
      <c r="I884" s="14">
        <f t="shared" si="13"/>
        <v>86.54</v>
      </c>
      <c r="J884" s="1">
        <v>44148</v>
      </c>
      <c r="K884" s="2">
        <v>0.70347222222222217</v>
      </c>
      <c r="L884" t="s">
        <v>17</v>
      </c>
      <c r="M884" t="str">
        <f>IF(E884="Female",IF(F884="Health and beauty","Yes","No"),IF(E884="Male","No"))</f>
        <v>No</v>
      </c>
      <c r="N884" t="str">
        <f>IF(H884=1,"Product Specific",IF(H884&gt;5,"Impulsive","List"))</f>
        <v>List</v>
      </c>
    </row>
    <row r="885" spans="1:14" x14ac:dyDescent="0.3">
      <c r="A885" t="s">
        <v>469</v>
      </c>
      <c r="B885" t="s">
        <v>19</v>
      </c>
      <c r="C885" t="s">
        <v>20</v>
      </c>
      <c r="D885" t="s">
        <v>21</v>
      </c>
      <c r="E885" t="s">
        <v>15</v>
      </c>
      <c r="F885" t="s">
        <v>22</v>
      </c>
      <c r="G885" s="14">
        <v>40.86</v>
      </c>
      <c r="H885">
        <v>8</v>
      </c>
      <c r="I885" s="14">
        <f t="shared" si="13"/>
        <v>326.88</v>
      </c>
      <c r="J885" s="1">
        <v>44148</v>
      </c>
      <c r="K885" s="2">
        <v>0.60972222222222217</v>
      </c>
      <c r="L885" t="s">
        <v>27</v>
      </c>
      <c r="M885" t="str">
        <f>IF(E885="Female",IF(F885="Health and beauty","Yes","No"),IF(E885="Male","No"))</f>
        <v>No</v>
      </c>
      <c r="N885" t="str">
        <f>IF(H885=1,"Product Specific",IF(H885&gt;5,"Impulsive","List"))</f>
        <v>Impulsive</v>
      </c>
    </row>
    <row r="886" spans="1:14" x14ac:dyDescent="0.3">
      <c r="A886" t="s">
        <v>43</v>
      </c>
      <c r="B886" t="s">
        <v>12</v>
      </c>
      <c r="C886" t="s">
        <v>13</v>
      </c>
      <c r="D886" t="s">
        <v>21</v>
      </c>
      <c r="E886" t="s">
        <v>25</v>
      </c>
      <c r="F886" t="s">
        <v>38</v>
      </c>
      <c r="G886" s="14">
        <v>43.19</v>
      </c>
      <c r="H886">
        <v>10</v>
      </c>
      <c r="I886" s="14">
        <f t="shared" si="13"/>
        <v>431.9</v>
      </c>
      <c r="J886" s="1">
        <v>44149</v>
      </c>
      <c r="K886" s="2">
        <v>0.70000000000000007</v>
      </c>
      <c r="L886" t="s">
        <v>17</v>
      </c>
      <c r="M886" t="str">
        <f>IF(E886="Female",IF(F886="Health and beauty","Yes","No"),IF(E886="Male","No"))</f>
        <v>No</v>
      </c>
      <c r="N886" t="str">
        <f>IF(H886=1,"Product Specific",IF(H886&gt;5,"Impulsive","List"))</f>
        <v>Impulsive</v>
      </c>
    </row>
    <row r="887" spans="1:14" x14ac:dyDescent="0.3">
      <c r="A887" t="s">
        <v>164</v>
      </c>
      <c r="B887" t="s">
        <v>19</v>
      </c>
      <c r="C887" t="s">
        <v>20</v>
      </c>
      <c r="D887" t="s">
        <v>21</v>
      </c>
      <c r="E887" t="s">
        <v>15</v>
      </c>
      <c r="F887" t="s">
        <v>16</v>
      </c>
      <c r="G887" s="14">
        <v>81.3</v>
      </c>
      <c r="H887">
        <v>6</v>
      </c>
      <c r="I887" s="14">
        <f t="shared" si="13"/>
        <v>487.79999999999995</v>
      </c>
      <c r="J887" s="1">
        <v>44149</v>
      </c>
      <c r="K887" s="2">
        <v>0.69652777777777775</v>
      </c>
      <c r="L887" t="s">
        <v>17</v>
      </c>
      <c r="M887" t="str">
        <f>IF(E887="Female",IF(F887="Health and beauty","Yes","No"),IF(E887="Male","No"))</f>
        <v>Yes</v>
      </c>
      <c r="N887" t="str">
        <f>IF(H887=1,"Product Specific",IF(H887&gt;5,"Impulsive","List"))</f>
        <v>Impulsive</v>
      </c>
    </row>
    <row r="888" spans="1:14" x14ac:dyDescent="0.3">
      <c r="A888" t="s">
        <v>668</v>
      </c>
      <c r="B888" t="s">
        <v>36</v>
      </c>
      <c r="C888" t="s">
        <v>37</v>
      </c>
      <c r="D888" t="s">
        <v>14</v>
      </c>
      <c r="E888" t="s">
        <v>15</v>
      </c>
      <c r="F888" t="s">
        <v>38</v>
      </c>
      <c r="G888" s="14">
        <v>17.63</v>
      </c>
      <c r="H888">
        <v>5</v>
      </c>
      <c r="I888" s="14">
        <f t="shared" si="13"/>
        <v>88.149999999999991</v>
      </c>
      <c r="J888" s="1">
        <v>44149</v>
      </c>
      <c r="K888" s="2">
        <v>0.64374999999999993</v>
      </c>
      <c r="L888" t="s">
        <v>23</v>
      </c>
      <c r="M888" t="str">
        <f>IF(E888="Female",IF(F888="Health and beauty","Yes","No"),IF(E888="Male","No"))</f>
        <v>No</v>
      </c>
      <c r="N888" t="str">
        <f>IF(H888=1,"Product Specific",IF(H888&gt;5,"Impulsive","List"))</f>
        <v>List</v>
      </c>
    </row>
    <row r="889" spans="1:14" x14ac:dyDescent="0.3">
      <c r="A889" t="s">
        <v>929</v>
      </c>
      <c r="B889" t="s">
        <v>12</v>
      </c>
      <c r="C889" t="s">
        <v>13</v>
      </c>
      <c r="D889" t="s">
        <v>14</v>
      </c>
      <c r="E889" t="s">
        <v>25</v>
      </c>
      <c r="F889" t="s">
        <v>38</v>
      </c>
      <c r="G889" s="14">
        <v>35.04</v>
      </c>
      <c r="H889">
        <v>9</v>
      </c>
      <c r="I889" s="14">
        <f t="shared" si="13"/>
        <v>315.36</v>
      </c>
      <c r="J889" s="1">
        <v>44149</v>
      </c>
      <c r="K889" s="2">
        <v>0.80347222222222225</v>
      </c>
      <c r="L889" t="s">
        <v>17</v>
      </c>
      <c r="M889" t="str">
        <f>IF(E889="Female",IF(F889="Health and beauty","Yes","No"),IF(E889="Male","No"))</f>
        <v>No</v>
      </c>
      <c r="N889" t="str">
        <f>IF(H889=1,"Product Specific",IF(H889&gt;5,"Impulsive","List"))</f>
        <v>Impulsive</v>
      </c>
    </row>
    <row r="890" spans="1:14" x14ac:dyDescent="0.3">
      <c r="A890" t="s">
        <v>315</v>
      </c>
      <c r="B890" t="s">
        <v>36</v>
      </c>
      <c r="C890" t="s">
        <v>37</v>
      </c>
      <c r="D890" t="s">
        <v>21</v>
      </c>
      <c r="E890" t="s">
        <v>25</v>
      </c>
      <c r="F890" t="s">
        <v>16</v>
      </c>
      <c r="G890" s="14">
        <v>66.680000000000007</v>
      </c>
      <c r="H890">
        <v>5</v>
      </c>
      <c r="I890" s="14">
        <f t="shared" si="13"/>
        <v>333.40000000000003</v>
      </c>
      <c r="J890" s="1">
        <v>44150</v>
      </c>
      <c r="K890" s="2">
        <v>0.75069444444444444</v>
      </c>
      <c r="L890" t="s">
        <v>23</v>
      </c>
      <c r="M890" t="str">
        <f>IF(E890="Female",IF(F890="Health and beauty","Yes","No"),IF(E890="Male","No"))</f>
        <v>No</v>
      </c>
      <c r="N890" t="str">
        <f>IF(H890=1,"Product Specific",IF(H890&gt;5,"Impulsive","List"))</f>
        <v>List</v>
      </c>
    </row>
    <row r="891" spans="1:14" x14ac:dyDescent="0.3">
      <c r="A891" t="s">
        <v>582</v>
      </c>
      <c r="B891" t="s">
        <v>36</v>
      </c>
      <c r="C891" t="s">
        <v>37</v>
      </c>
      <c r="D891" t="s">
        <v>21</v>
      </c>
      <c r="E891" t="s">
        <v>15</v>
      </c>
      <c r="F891" t="s">
        <v>16</v>
      </c>
      <c r="G891" s="14">
        <v>58.24</v>
      </c>
      <c r="H891">
        <v>9</v>
      </c>
      <c r="I891" s="14">
        <f t="shared" si="13"/>
        <v>524.16</v>
      </c>
      <c r="J891" s="1">
        <v>44150</v>
      </c>
      <c r="K891" s="2">
        <v>0.52361111111111114</v>
      </c>
      <c r="L891" t="s">
        <v>23</v>
      </c>
      <c r="M891" t="str">
        <f>IF(E891="Female",IF(F891="Health and beauty","Yes","No"),IF(E891="Male","No"))</f>
        <v>Yes</v>
      </c>
      <c r="N891" t="str">
        <f>IF(H891=1,"Product Specific",IF(H891&gt;5,"Impulsive","List"))</f>
        <v>Impulsive</v>
      </c>
    </row>
    <row r="892" spans="1:14" x14ac:dyDescent="0.3">
      <c r="A892" t="s">
        <v>987</v>
      </c>
      <c r="B892" t="s">
        <v>36</v>
      </c>
      <c r="C892" t="s">
        <v>37</v>
      </c>
      <c r="D892" t="s">
        <v>21</v>
      </c>
      <c r="E892" t="s">
        <v>25</v>
      </c>
      <c r="F892" t="s">
        <v>22</v>
      </c>
      <c r="G892" s="14">
        <v>46.02</v>
      </c>
      <c r="H892">
        <v>6</v>
      </c>
      <c r="I892" s="14">
        <f t="shared" si="13"/>
        <v>276.12</v>
      </c>
      <c r="J892" s="1">
        <v>44150</v>
      </c>
      <c r="K892" s="2">
        <v>0.66319444444444442</v>
      </c>
      <c r="L892" t="s">
        <v>23</v>
      </c>
      <c r="M892" t="str">
        <f>IF(E892="Female",IF(F892="Health and beauty","Yes","No"),IF(E892="Male","No"))</f>
        <v>No</v>
      </c>
      <c r="N892" t="str">
        <f>IF(H892=1,"Product Specific",IF(H892&gt;5,"Impulsive","List"))</f>
        <v>Impulsive</v>
      </c>
    </row>
    <row r="893" spans="1:14" x14ac:dyDescent="0.3">
      <c r="A893" t="s">
        <v>130</v>
      </c>
      <c r="B893" t="s">
        <v>19</v>
      </c>
      <c r="C893" t="s">
        <v>20</v>
      </c>
      <c r="D893" t="s">
        <v>14</v>
      </c>
      <c r="E893" t="s">
        <v>25</v>
      </c>
      <c r="F893" t="s">
        <v>40</v>
      </c>
      <c r="G893" s="14">
        <v>48.71</v>
      </c>
      <c r="H893">
        <v>1</v>
      </c>
      <c r="I893" s="14">
        <f t="shared" si="13"/>
        <v>48.71</v>
      </c>
      <c r="J893" s="1">
        <v>44151</v>
      </c>
      <c r="K893" s="2">
        <v>0.80555555555555547</v>
      </c>
      <c r="L893" t="s">
        <v>23</v>
      </c>
      <c r="M893" t="str">
        <f>IF(E893="Female",IF(F893="Health and beauty","Yes","No"),IF(E893="Male","No"))</f>
        <v>No</v>
      </c>
      <c r="N893" t="str">
        <f>IF(H893=1,"Product Specific",IF(H893&gt;5,"Impulsive","List"))</f>
        <v>Product Specific</v>
      </c>
    </row>
    <row r="894" spans="1:14" x14ac:dyDescent="0.3">
      <c r="A894" t="s">
        <v>353</v>
      </c>
      <c r="B894" t="s">
        <v>12</v>
      </c>
      <c r="C894" t="s">
        <v>13</v>
      </c>
      <c r="D894" t="s">
        <v>21</v>
      </c>
      <c r="E894" t="s">
        <v>15</v>
      </c>
      <c r="F894" t="s">
        <v>40</v>
      </c>
      <c r="G894" s="14">
        <v>61.77</v>
      </c>
      <c r="H894">
        <v>5</v>
      </c>
      <c r="I894" s="14">
        <f t="shared" si="13"/>
        <v>308.85000000000002</v>
      </c>
      <c r="J894" s="1">
        <v>44151</v>
      </c>
      <c r="K894" s="2">
        <v>0.55625000000000002</v>
      </c>
      <c r="L894" t="s">
        <v>23</v>
      </c>
      <c r="M894" t="str">
        <f>IF(E894="Female",IF(F894="Health and beauty","Yes","No"),IF(E894="Male","No"))</f>
        <v>No</v>
      </c>
      <c r="N894" t="str">
        <f>IF(H894=1,"Product Specific",IF(H894&gt;5,"Impulsive","List"))</f>
        <v>List</v>
      </c>
    </row>
    <row r="895" spans="1:14" x14ac:dyDescent="0.3">
      <c r="A895" t="s">
        <v>679</v>
      </c>
      <c r="B895" t="s">
        <v>19</v>
      </c>
      <c r="C895" t="s">
        <v>20</v>
      </c>
      <c r="D895" t="s">
        <v>21</v>
      </c>
      <c r="E895" t="s">
        <v>25</v>
      </c>
      <c r="F895" t="s">
        <v>22</v>
      </c>
      <c r="G895" s="14">
        <v>24.74</v>
      </c>
      <c r="H895">
        <v>10</v>
      </c>
      <c r="I895" s="14">
        <f t="shared" si="13"/>
        <v>247.39999999999998</v>
      </c>
      <c r="J895" s="1">
        <v>44151</v>
      </c>
      <c r="K895" s="2">
        <v>0.6972222222222223</v>
      </c>
      <c r="L895" t="s">
        <v>23</v>
      </c>
      <c r="M895" t="str">
        <f>IF(E895="Female",IF(F895="Health and beauty","Yes","No"),IF(E895="Male","No"))</f>
        <v>No</v>
      </c>
      <c r="N895" t="str">
        <f>IF(H895=1,"Product Specific",IF(H895&gt;5,"Impulsive","List"))</f>
        <v>Impulsive</v>
      </c>
    </row>
    <row r="896" spans="1:14" x14ac:dyDescent="0.3">
      <c r="A896" t="s">
        <v>713</v>
      </c>
      <c r="B896" t="s">
        <v>12</v>
      </c>
      <c r="C896" t="s">
        <v>13</v>
      </c>
      <c r="D896" t="s">
        <v>14</v>
      </c>
      <c r="E896" t="s">
        <v>25</v>
      </c>
      <c r="F896" t="s">
        <v>40</v>
      </c>
      <c r="G896" s="14">
        <v>21.48</v>
      </c>
      <c r="H896">
        <v>2</v>
      </c>
      <c r="I896" s="14">
        <f t="shared" si="13"/>
        <v>42.96</v>
      </c>
      <c r="J896" s="1">
        <v>44151</v>
      </c>
      <c r="K896" s="2">
        <v>0.51527777777777783</v>
      </c>
      <c r="L896" t="s">
        <v>17</v>
      </c>
      <c r="M896" t="str">
        <f>IF(E896="Female",IF(F896="Health and beauty","Yes","No"),IF(E896="Male","No"))</f>
        <v>No</v>
      </c>
      <c r="N896" t="str">
        <f>IF(H896=1,"Product Specific",IF(H896&gt;5,"Impulsive","List"))</f>
        <v>List</v>
      </c>
    </row>
    <row r="897" spans="1:14" x14ac:dyDescent="0.3">
      <c r="A897" t="s">
        <v>868</v>
      </c>
      <c r="B897" t="s">
        <v>19</v>
      </c>
      <c r="C897" t="s">
        <v>20</v>
      </c>
      <c r="D897" t="s">
        <v>21</v>
      </c>
      <c r="E897" t="s">
        <v>25</v>
      </c>
      <c r="F897" t="s">
        <v>22</v>
      </c>
      <c r="G897" s="14">
        <v>55.87</v>
      </c>
      <c r="H897">
        <v>10</v>
      </c>
      <c r="I897" s="14">
        <f t="shared" si="13"/>
        <v>558.69999999999993</v>
      </c>
      <c r="J897" s="1">
        <v>44151</v>
      </c>
      <c r="K897" s="2">
        <v>0.62569444444444444</v>
      </c>
      <c r="L897" t="s">
        <v>23</v>
      </c>
      <c r="M897" t="str">
        <f>IF(E897="Female",IF(F897="Health and beauty","Yes","No"),IF(E897="Male","No"))</f>
        <v>No</v>
      </c>
      <c r="N897" t="str">
        <f>IF(H897=1,"Product Specific",IF(H897&gt;5,"Impulsive","List"))</f>
        <v>Impulsive</v>
      </c>
    </row>
    <row r="898" spans="1:14" x14ac:dyDescent="0.3">
      <c r="A898" t="s">
        <v>1001</v>
      </c>
      <c r="B898" t="s">
        <v>36</v>
      </c>
      <c r="C898" t="s">
        <v>37</v>
      </c>
      <c r="D898" t="s">
        <v>14</v>
      </c>
      <c r="E898" t="s">
        <v>25</v>
      </c>
      <c r="F898" t="s">
        <v>26</v>
      </c>
      <c r="G898" s="14">
        <v>36.909999999999997</v>
      </c>
      <c r="H898">
        <v>7</v>
      </c>
      <c r="I898" s="14">
        <f t="shared" si="13"/>
        <v>258.37</v>
      </c>
      <c r="J898" s="1">
        <v>44151</v>
      </c>
      <c r="K898" s="2">
        <v>0.57708333333333328</v>
      </c>
      <c r="L898" t="s">
        <v>17</v>
      </c>
      <c r="M898" t="str">
        <f>IF(E898="Female",IF(F898="Health and beauty","Yes","No"),IF(E898="Male","No"))</f>
        <v>No</v>
      </c>
      <c r="N898" t="str">
        <f>IF(H898=1,"Product Specific",IF(H898&gt;5,"Impulsive","List"))</f>
        <v>Impulsive</v>
      </c>
    </row>
    <row r="899" spans="1:14" x14ac:dyDescent="0.3">
      <c r="A899" t="s">
        <v>288</v>
      </c>
      <c r="B899" t="s">
        <v>12</v>
      </c>
      <c r="C899" t="s">
        <v>13</v>
      </c>
      <c r="D899" t="s">
        <v>14</v>
      </c>
      <c r="E899" t="s">
        <v>25</v>
      </c>
      <c r="F899" t="s">
        <v>22</v>
      </c>
      <c r="G899" s="14">
        <v>32.25</v>
      </c>
      <c r="H899">
        <v>4</v>
      </c>
      <c r="I899" s="14">
        <f t="shared" ref="I899:I962" si="14">G899*H899</f>
        <v>129</v>
      </c>
      <c r="J899" s="1">
        <v>44152</v>
      </c>
      <c r="K899" s="2">
        <v>0.52638888888888891</v>
      </c>
      <c r="L899" t="s">
        <v>17</v>
      </c>
      <c r="M899" t="str">
        <f>IF(E899="Female",IF(F899="Health and beauty","Yes","No"),IF(E899="Male","No"))</f>
        <v>No</v>
      </c>
      <c r="N899" t="str">
        <f>IF(H899=1,"Product Specific",IF(H899&gt;5,"Impulsive","List"))</f>
        <v>List</v>
      </c>
    </row>
    <row r="900" spans="1:14" x14ac:dyDescent="0.3">
      <c r="A900" t="s">
        <v>31</v>
      </c>
      <c r="B900" t="s">
        <v>19</v>
      </c>
      <c r="C900" t="s">
        <v>20</v>
      </c>
      <c r="D900" t="s">
        <v>21</v>
      </c>
      <c r="E900" t="s">
        <v>25</v>
      </c>
      <c r="F900" t="s">
        <v>22</v>
      </c>
      <c r="G900" s="14">
        <v>85.39</v>
      </c>
      <c r="H900">
        <v>7</v>
      </c>
      <c r="I900" s="14">
        <f t="shared" si="14"/>
        <v>597.73</v>
      </c>
      <c r="J900" s="1">
        <v>44153</v>
      </c>
      <c r="K900" s="2">
        <v>0.77083333333333337</v>
      </c>
      <c r="L900" t="s">
        <v>17</v>
      </c>
      <c r="M900" t="str">
        <f>IF(E900="Female",IF(F900="Health and beauty","Yes","No"),IF(E900="Male","No"))</f>
        <v>No</v>
      </c>
      <c r="N900" t="str">
        <f>IF(H900=1,"Product Specific",IF(H900&gt;5,"Impulsive","List"))</f>
        <v>Impulsive</v>
      </c>
    </row>
    <row r="901" spans="1:14" x14ac:dyDescent="0.3">
      <c r="A901" t="s">
        <v>207</v>
      </c>
      <c r="B901" t="s">
        <v>19</v>
      </c>
      <c r="C901" t="s">
        <v>20</v>
      </c>
      <c r="D901" t="s">
        <v>21</v>
      </c>
      <c r="E901" t="s">
        <v>15</v>
      </c>
      <c r="F901" t="s">
        <v>40</v>
      </c>
      <c r="G901" s="14">
        <v>22.51</v>
      </c>
      <c r="H901">
        <v>7</v>
      </c>
      <c r="I901" s="14">
        <f t="shared" si="14"/>
        <v>157.57000000000002</v>
      </c>
      <c r="J901" s="1">
        <v>44153</v>
      </c>
      <c r="K901" s="2">
        <v>0.4513888888888889</v>
      </c>
      <c r="L901" t="s">
        <v>27</v>
      </c>
      <c r="M901" t="str">
        <f>IF(E901="Female",IF(F901="Health and beauty","Yes","No"),IF(E901="Male","No"))</f>
        <v>No</v>
      </c>
      <c r="N901" t="str">
        <f>IF(H901=1,"Product Specific",IF(H901&gt;5,"Impulsive","List"))</f>
        <v>Impulsive</v>
      </c>
    </row>
    <row r="902" spans="1:14" x14ac:dyDescent="0.3">
      <c r="A902" t="s">
        <v>756</v>
      </c>
      <c r="B902" t="s">
        <v>19</v>
      </c>
      <c r="C902" t="s">
        <v>20</v>
      </c>
      <c r="D902" t="s">
        <v>14</v>
      </c>
      <c r="E902" t="s">
        <v>25</v>
      </c>
      <c r="F902" t="s">
        <v>26</v>
      </c>
      <c r="G902" s="14">
        <v>55.57</v>
      </c>
      <c r="H902">
        <v>3</v>
      </c>
      <c r="I902" s="14">
        <f t="shared" si="14"/>
        <v>166.71</v>
      </c>
      <c r="J902" s="1">
        <v>44153</v>
      </c>
      <c r="K902" s="2">
        <v>0.48749999999999999</v>
      </c>
      <c r="L902" t="s">
        <v>27</v>
      </c>
      <c r="M902" t="str">
        <f>IF(E902="Female",IF(F902="Health and beauty","Yes","No"),IF(E902="Male","No"))</f>
        <v>No</v>
      </c>
      <c r="N902" t="str">
        <f>IF(H902=1,"Product Specific",IF(H902&gt;5,"Impulsive","List"))</f>
        <v>List</v>
      </c>
    </row>
    <row r="903" spans="1:14" x14ac:dyDescent="0.3">
      <c r="A903" t="s">
        <v>300</v>
      </c>
      <c r="B903" t="s">
        <v>36</v>
      </c>
      <c r="C903" t="s">
        <v>37</v>
      </c>
      <c r="D903" t="s">
        <v>21</v>
      </c>
      <c r="E903" t="s">
        <v>15</v>
      </c>
      <c r="F903" t="s">
        <v>30</v>
      </c>
      <c r="G903" s="14">
        <v>67.430000000000007</v>
      </c>
      <c r="H903">
        <v>5</v>
      </c>
      <c r="I903" s="14">
        <f t="shared" si="14"/>
        <v>337.15000000000003</v>
      </c>
      <c r="J903" s="1">
        <v>44154</v>
      </c>
      <c r="K903" s="2">
        <v>0.75902777777777775</v>
      </c>
      <c r="L903" t="s">
        <v>17</v>
      </c>
      <c r="M903" t="str">
        <f>IF(E903="Female",IF(F903="Health and beauty","Yes","No"),IF(E903="Male","No"))</f>
        <v>No</v>
      </c>
      <c r="N903" t="str">
        <f>IF(H903=1,"Product Specific",IF(H903&gt;5,"Impulsive","List"))</f>
        <v>List</v>
      </c>
    </row>
    <row r="904" spans="1:14" x14ac:dyDescent="0.3">
      <c r="A904" t="s">
        <v>703</v>
      </c>
      <c r="B904" t="s">
        <v>19</v>
      </c>
      <c r="C904" t="s">
        <v>20</v>
      </c>
      <c r="D904" t="s">
        <v>21</v>
      </c>
      <c r="E904" t="s">
        <v>25</v>
      </c>
      <c r="F904" t="s">
        <v>16</v>
      </c>
      <c r="G904" s="14">
        <v>33.64</v>
      </c>
      <c r="H904">
        <v>8</v>
      </c>
      <c r="I904" s="14">
        <f t="shared" si="14"/>
        <v>269.12</v>
      </c>
      <c r="J904" s="1">
        <v>44154</v>
      </c>
      <c r="K904" s="2">
        <v>0.71527777777777779</v>
      </c>
      <c r="L904" t="s">
        <v>27</v>
      </c>
      <c r="M904" t="str">
        <f>IF(E904="Female",IF(F904="Health and beauty","Yes","No"),IF(E904="Male","No"))</f>
        <v>No</v>
      </c>
      <c r="N904" t="str">
        <f>IF(H904=1,"Product Specific",IF(H904&gt;5,"Impulsive","List"))</f>
        <v>Impulsive</v>
      </c>
    </row>
    <row r="905" spans="1:14" x14ac:dyDescent="0.3">
      <c r="A905" t="s">
        <v>570</v>
      </c>
      <c r="B905" t="s">
        <v>12</v>
      </c>
      <c r="C905" t="s">
        <v>13</v>
      </c>
      <c r="D905" t="s">
        <v>21</v>
      </c>
      <c r="E905" t="s">
        <v>25</v>
      </c>
      <c r="F905" t="s">
        <v>26</v>
      </c>
      <c r="G905" s="14">
        <v>30.68</v>
      </c>
      <c r="H905">
        <v>3</v>
      </c>
      <c r="I905" s="14">
        <f t="shared" si="14"/>
        <v>92.039999999999992</v>
      </c>
      <c r="J905" s="1">
        <v>44155</v>
      </c>
      <c r="K905" s="2">
        <v>0.45833333333333331</v>
      </c>
      <c r="L905" t="s">
        <v>17</v>
      </c>
      <c r="M905" t="str">
        <f>IF(E905="Female",IF(F905="Health and beauty","Yes","No"),IF(E905="Male","No"))</f>
        <v>No</v>
      </c>
      <c r="N905" t="str">
        <f>IF(H905=1,"Product Specific",IF(H905&gt;5,"Impulsive","List"))</f>
        <v>List</v>
      </c>
    </row>
    <row r="906" spans="1:14" x14ac:dyDescent="0.3">
      <c r="A906" t="s">
        <v>752</v>
      </c>
      <c r="B906" t="s">
        <v>36</v>
      </c>
      <c r="C906" t="s">
        <v>37</v>
      </c>
      <c r="D906" t="s">
        <v>21</v>
      </c>
      <c r="E906" t="s">
        <v>25</v>
      </c>
      <c r="F906" t="s">
        <v>26</v>
      </c>
      <c r="G906" s="14">
        <v>44.12</v>
      </c>
      <c r="H906">
        <v>3</v>
      </c>
      <c r="I906" s="14">
        <f t="shared" si="14"/>
        <v>132.35999999999999</v>
      </c>
      <c r="J906" s="1">
        <v>44155</v>
      </c>
      <c r="K906" s="2">
        <v>0.57291666666666663</v>
      </c>
      <c r="L906" t="s">
        <v>27</v>
      </c>
      <c r="M906" t="str">
        <f>IF(E906="Female",IF(F906="Health and beauty","Yes","No"),IF(E906="Male","No"))</f>
        <v>No</v>
      </c>
      <c r="N906" t="str">
        <f>IF(H906=1,"Product Specific",IF(H906&gt;5,"Impulsive","List"))</f>
        <v>List</v>
      </c>
    </row>
    <row r="907" spans="1:14" x14ac:dyDescent="0.3">
      <c r="A907" t="s">
        <v>604</v>
      </c>
      <c r="B907" t="s">
        <v>12</v>
      </c>
      <c r="C907" t="s">
        <v>13</v>
      </c>
      <c r="D907" t="s">
        <v>21</v>
      </c>
      <c r="E907" t="s">
        <v>25</v>
      </c>
      <c r="F907" t="s">
        <v>30</v>
      </c>
      <c r="G907" s="14">
        <v>85.91</v>
      </c>
      <c r="H907">
        <v>5</v>
      </c>
      <c r="I907" s="14">
        <f t="shared" si="14"/>
        <v>429.54999999999995</v>
      </c>
      <c r="J907" s="1">
        <v>44156</v>
      </c>
      <c r="K907" s="2">
        <v>0.60625000000000007</v>
      </c>
      <c r="L907" t="s">
        <v>27</v>
      </c>
      <c r="M907" t="str">
        <f>IF(E907="Female",IF(F907="Health and beauty","Yes","No"),IF(E907="Male","No"))</f>
        <v>No</v>
      </c>
      <c r="N907" t="str">
        <f>IF(H907=1,"Product Specific",IF(H907&gt;5,"Impulsive","List"))</f>
        <v>List</v>
      </c>
    </row>
    <row r="908" spans="1:14" x14ac:dyDescent="0.3">
      <c r="A908" t="s">
        <v>653</v>
      </c>
      <c r="B908" t="s">
        <v>36</v>
      </c>
      <c r="C908" t="s">
        <v>37</v>
      </c>
      <c r="D908" t="s">
        <v>21</v>
      </c>
      <c r="E908" t="s">
        <v>15</v>
      </c>
      <c r="F908" t="s">
        <v>40</v>
      </c>
      <c r="G908" s="14">
        <v>83.25</v>
      </c>
      <c r="H908">
        <v>10</v>
      </c>
      <c r="I908" s="14">
        <f t="shared" si="14"/>
        <v>832.5</v>
      </c>
      <c r="J908" s="1">
        <v>44157</v>
      </c>
      <c r="K908" s="2">
        <v>0.47569444444444442</v>
      </c>
      <c r="L908" t="s">
        <v>27</v>
      </c>
      <c r="M908" t="str">
        <f>IF(E908="Female",IF(F908="Health and beauty","Yes","No"),IF(E908="Male","No"))</f>
        <v>No</v>
      </c>
      <c r="N908" t="str">
        <f>IF(H908=1,"Product Specific",IF(H908&gt;5,"Impulsive","List"))</f>
        <v>Impulsive</v>
      </c>
    </row>
    <row r="909" spans="1:14" x14ac:dyDescent="0.3">
      <c r="A909" t="s">
        <v>545</v>
      </c>
      <c r="B909" t="s">
        <v>19</v>
      </c>
      <c r="C909" t="s">
        <v>20</v>
      </c>
      <c r="D909" t="s">
        <v>14</v>
      </c>
      <c r="E909" t="s">
        <v>15</v>
      </c>
      <c r="F909" t="s">
        <v>40</v>
      </c>
      <c r="G909" s="14">
        <v>51.47</v>
      </c>
      <c r="H909">
        <v>1</v>
      </c>
      <c r="I909" s="14">
        <f t="shared" si="14"/>
        <v>51.47</v>
      </c>
      <c r="J909" s="1">
        <v>44159</v>
      </c>
      <c r="K909" s="2">
        <v>0.66111111111111109</v>
      </c>
      <c r="L909" t="s">
        <v>17</v>
      </c>
      <c r="M909" t="str">
        <f>IF(E909="Female",IF(F909="Health and beauty","Yes","No"),IF(E909="Male","No"))</f>
        <v>No</v>
      </c>
      <c r="N909" t="str">
        <f>IF(H909=1,"Product Specific",IF(H909&gt;5,"Impulsive","List"))</f>
        <v>Product Specific</v>
      </c>
    </row>
    <row r="910" spans="1:14" x14ac:dyDescent="0.3">
      <c r="A910" t="s">
        <v>571</v>
      </c>
      <c r="B910" t="s">
        <v>19</v>
      </c>
      <c r="C910" t="s">
        <v>20</v>
      </c>
      <c r="D910" t="s">
        <v>14</v>
      </c>
      <c r="E910" t="s">
        <v>25</v>
      </c>
      <c r="F910" t="s">
        <v>16</v>
      </c>
      <c r="G910" s="14">
        <v>75.88</v>
      </c>
      <c r="H910">
        <v>1</v>
      </c>
      <c r="I910" s="14">
        <f t="shared" si="14"/>
        <v>75.88</v>
      </c>
      <c r="J910" s="1">
        <v>44160</v>
      </c>
      <c r="K910" s="2">
        <v>0.4375</v>
      </c>
      <c r="L910" t="s">
        <v>27</v>
      </c>
      <c r="M910" t="str">
        <f>IF(E910="Female",IF(F910="Health and beauty","Yes","No"),IF(E910="Male","No"))</f>
        <v>No</v>
      </c>
      <c r="N910" t="str">
        <f>IF(H910=1,"Product Specific",IF(H910&gt;5,"Impulsive","List"))</f>
        <v>Product Specific</v>
      </c>
    </row>
    <row r="911" spans="1:14" x14ac:dyDescent="0.3">
      <c r="A911" t="s">
        <v>719</v>
      </c>
      <c r="B911" t="s">
        <v>12</v>
      </c>
      <c r="C911" t="s">
        <v>13</v>
      </c>
      <c r="D911" t="s">
        <v>21</v>
      </c>
      <c r="E911" t="s">
        <v>15</v>
      </c>
      <c r="F911" t="s">
        <v>38</v>
      </c>
      <c r="G911" s="14">
        <v>67.099999999999994</v>
      </c>
      <c r="H911">
        <v>3</v>
      </c>
      <c r="I911" s="14">
        <f t="shared" si="14"/>
        <v>201.29999999999998</v>
      </c>
      <c r="J911" s="1">
        <v>44160</v>
      </c>
      <c r="K911" s="2">
        <v>0.44166666666666665</v>
      </c>
      <c r="L911" t="s">
        <v>23</v>
      </c>
      <c r="M911" t="str">
        <f>IF(E911="Female",IF(F911="Health and beauty","Yes","No"),IF(E911="Male","No"))</f>
        <v>No</v>
      </c>
      <c r="N911" t="str">
        <f>IF(H911=1,"Product Specific",IF(H911&gt;5,"Impulsive","List"))</f>
        <v>List</v>
      </c>
    </row>
    <row r="912" spans="1:14" x14ac:dyDescent="0.3">
      <c r="A912" t="s">
        <v>1002</v>
      </c>
      <c r="B912" t="s">
        <v>36</v>
      </c>
      <c r="C912" t="s">
        <v>37</v>
      </c>
      <c r="D912" t="s">
        <v>21</v>
      </c>
      <c r="E912" t="s">
        <v>25</v>
      </c>
      <c r="F912" t="s">
        <v>22</v>
      </c>
      <c r="G912" s="14">
        <v>87.08</v>
      </c>
      <c r="H912">
        <v>7</v>
      </c>
      <c r="I912" s="14">
        <f t="shared" si="14"/>
        <v>609.55999999999995</v>
      </c>
      <c r="J912" s="1">
        <v>44160</v>
      </c>
      <c r="K912" s="2">
        <v>0.63680555555555551</v>
      </c>
      <c r="L912" t="s">
        <v>23</v>
      </c>
      <c r="M912" t="str">
        <f>IF(E912="Female",IF(F912="Health and beauty","Yes","No"),IF(E912="Male","No"))</f>
        <v>No</v>
      </c>
      <c r="N912" t="str">
        <f>IF(H912=1,"Product Specific",IF(H912&gt;5,"Impulsive","List"))</f>
        <v>Impulsive</v>
      </c>
    </row>
    <row r="913" spans="1:14" x14ac:dyDescent="0.3">
      <c r="A913" t="s">
        <v>790</v>
      </c>
      <c r="B913" t="s">
        <v>36</v>
      </c>
      <c r="C913" t="s">
        <v>37</v>
      </c>
      <c r="D913" t="s">
        <v>14</v>
      </c>
      <c r="E913" t="s">
        <v>15</v>
      </c>
      <c r="F913" t="s">
        <v>38</v>
      </c>
      <c r="G913" s="14">
        <v>77.2</v>
      </c>
      <c r="H913">
        <v>10</v>
      </c>
      <c r="I913" s="14">
        <f t="shared" si="14"/>
        <v>772</v>
      </c>
      <c r="J913" s="1">
        <v>44161</v>
      </c>
      <c r="K913" s="2">
        <v>0.44305555555555554</v>
      </c>
      <c r="L913" t="s">
        <v>27</v>
      </c>
      <c r="M913" t="str">
        <f>IF(E913="Female",IF(F913="Health and beauty","Yes","No"),IF(E913="Male","No"))</f>
        <v>No</v>
      </c>
      <c r="N913" t="str">
        <f>IF(H913=1,"Product Specific",IF(H913&gt;5,"Impulsive","List"))</f>
        <v>Impulsive</v>
      </c>
    </row>
    <row r="914" spans="1:14" x14ac:dyDescent="0.3">
      <c r="A914" t="s">
        <v>323</v>
      </c>
      <c r="B914" t="s">
        <v>12</v>
      </c>
      <c r="C914" t="s">
        <v>13</v>
      </c>
      <c r="D914" t="s">
        <v>14</v>
      </c>
      <c r="E914" t="s">
        <v>15</v>
      </c>
      <c r="F914" t="s">
        <v>38</v>
      </c>
      <c r="G914" s="14">
        <v>36.36</v>
      </c>
      <c r="H914">
        <v>2</v>
      </c>
      <c r="I914" s="14">
        <f t="shared" si="14"/>
        <v>72.72</v>
      </c>
      <c r="J914" s="1">
        <v>44162</v>
      </c>
      <c r="K914" s="2">
        <v>0.41666666666666669</v>
      </c>
      <c r="L914" t="s">
        <v>23</v>
      </c>
      <c r="M914" t="str">
        <f>IF(E914="Female",IF(F914="Health and beauty","Yes","No"),IF(E914="Male","No"))</f>
        <v>No</v>
      </c>
      <c r="N914" t="str">
        <f>IF(H914=1,"Product Specific",IF(H914&gt;5,"Impulsive","List"))</f>
        <v>List</v>
      </c>
    </row>
    <row r="915" spans="1:14" x14ac:dyDescent="0.3">
      <c r="A915" t="s">
        <v>342</v>
      </c>
      <c r="B915" t="s">
        <v>12</v>
      </c>
      <c r="C915" t="s">
        <v>13</v>
      </c>
      <c r="D915" t="s">
        <v>14</v>
      </c>
      <c r="E915" t="s">
        <v>15</v>
      </c>
      <c r="F915" t="s">
        <v>38</v>
      </c>
      <c r="G915" s="14">
        <v>14.23</v>
      </c>
      <c r="H915">
        <v>5</v>
      </c>
      <c r="I915" s="14">
        <f t="shared" si="14"/>
        <v>71.150000000000006</v>
      </c>
      <c r="J915" s="1">
        <v>44162</v>
      </c>
      <c r="K915" s="2">
        <v>0.42222222222222222</v>
      </c>
      <c r="L915" t="s">
        <v>27</v>
      </c>
      <c r="M915" t="str">
        <f>IF(E915="Female",IF(F915="Health and beauty","Yes","No"),IF(E915="Male","No"))</f>
        <v>No</v>
      </c>
      <c r="N915" t="str">
        <f>IF(H915=1,"Product Specific",IF(H915&gt;5,"Impulsive","List"))</f>
        <v>List</v>
      </c>
    </row>
    <row r="916" spans="1:14" x14ac:dyDescent="0.3">
      <c r="A916" t="s">
        <v>423</v>
      </c>
      <c r="B916" t="s">
        <v>12</v>
      </c>
      <c r="C916" t="s">
        <v>13</v>
      </c>
      <c r="D916" t="s">
        <v>14</v>
      </c>
      <c r="E916" t="s">
        <v>15</v>
      </c>
      <c r="F916" t="s">
        <v>30</v>
      </c>
      <c r="G916" s="14">
        <v>52.26</v>
      </c>
      <c r="H916">
        <v>10</v>
      </c>
      <c r="I916" s="14">
        <f t="shared" si="14"/>
        <v>522.6</v>
      </c>
      <c r="J916" s="1">
        <v>44162</v>
      </c>
      <c r="K916" s="2">
        <v>0.53125</v>
      </c>
      <c r="L916" t="s">
        <v>27</v>
      </c>
      <c r="M916" t="str">
        <f>IF(E916="Female",IF(F916="Health and beauty","Yes","No"),IF(E916="Male","No"))</f>
        <v>No</v>
      </c>
      <c r="N916" t="str">
        <f>IF(H916=1,"Product Specific",IF(H916&gt;5,"Impulsive","List"))</f>
        <v>Impulsive</v>
      </c>
    </row>
    <row r="917" spans="1:14" x14ac:dyDescent="0.3">
      <c r="A917" t="s">
        <v>593</v>
      </c>
      <c r="B917" t="s">
        <v>12</v>
      </c>
      <c r="C917" t="s">
        <v>13</v>
      </c>
      <c r="D917" t="s">
        <v>14</v>
      </c>
      <c r="E917" t="s">
        <v>25</v>
      </c>
      <c r="F917" t="s">
        <v>22</v>
      </c>
      <c r="G917" s="14">
        <v>74.510000000000005</v>
      </c>
      <c r="H917">
        <v>6</v>
      </c>
      <c r="I917" s="14">
        <f t="shared" si="14"/>
        <v>447.06000000000006</v>
      </c>
      <c r="J917" s="1">
        <v>44162</v>
      </c>
      <c r="K917" s="2">
        <v>0.63055555555555554</v>
      </c>
      <c r="L917" t="s">
        <v>17</v>
      </c>
      <c r="M917" t="str">
        <f>IF(E917="Female",IF(F917="Health and beauty","Yes","No"),IF(E917="Male","No"))</f>
        <v>No</v>
      </c>
      <c r="N917" t="str">
        <f>IF(H917=1,"Product Specific",IF(H917&gt;5,"Impulsive","List"))</f>
        <v>Impulsive</v>
      </c>
    </row>
    <row r="918" spans="1:14" x14ac:dyDescent="0.3">
      <c r="A918" t="s">
        <v>803</v>
      </c>
      <c r="B918" t="s">
        <v>19</v>
      </c>
      <c r="C918" t="s">
        <v>20</v>
      </c>
      <c r="D918" t="s">
        <v>21</v>
      </c>
      <c r="E918" t="s">
        <v>15</v>
      </c>
      <c r="F918" t="s">
        <v>38</v>
      </c>
      <c r="G918" s="14">
        <v>52.42</v>
      </c>
      <c r="H918">
        <v>1</v>
      </c>
      <c r="I918" s="14">
        <f t="shared" si="14"/>
        <v>52.42</v>
      </c>
      <c r="J918" s="1">
        <v>44163</v>
      </c>
      <c r="K918" s="2">
        <v>0.43194444444444446</v>
      </c>
      <c r="L918" t="s">
        <v>27</v>
      </c>
      <c r="M918" t="str">
        <f>IF(E918="Female",IF(F918="Health and beauty","Yes","No"),IF(E918="Male","No"))</f>
        <v>No</v>
      </c>
      <c r="N918" t="str">
        <f>IF(H918=1,"Product Specific",IF(H918&gt;5,"Impulsive","List"))</f>
        <v>Product Specific</v>
      </c>
    </row>
    <row r="919" spans="1:14" x14ac:dyDescent="0.3">
      <c r="A919" t="s">
        <v>889</v>
      </c>
      <c r="B919" t="s">
        <v>12</v>
      </c>
      <c r="C919" t="s">
        <v>13</v>
      </c>
      <c r="D919" t="s">
        <v>14</v>
      </c>
      <c r="E919" t="s">
        <v>15</v>
      </c>
      <c r="F919" t="s">
        <v>38</v>
      </c>
      <c r="G919" s="14">
        <v>47.63</v>
      </c>
      <c r="H919">
        <v>9</v>
      </c>
      <c r="I919" s="14">
        <f t="shared" si="14"/>
        <v>428.67</v>
      </c>
      <c r="J919" s="1">
        <v>44164</v>
      </c>
      <c r="K919" s="2">
        <v>0.52430555555555558</v>
      </c>
      <c r="L919" t="s">
        <v>23</v>
      </c>
      <c r="M919" t="str">
        <f>IF(E919="Female",IF(F919="Health and beauty","Yes","No"),IF(E919="Male","No"))</f>
        <v>No</v>
      </c>
      <c r="N919" t="str">
        <f>IF(H919=1,"Product Specific",IF(H919&gt;5,"Impulsive","List"))</f>
        <v>Impulsive</v>
      </c>
    </row>
    <row r="920" spans="1:14" x14ac:dyDescent="0.3">
      <c r="A920" t="s">
        <v>271</v>
      </c>
      <c r="B920" t="s">
        <v>12</v>
      </c>
      <c r="C920" t="s">
        <v>13</v>
      </c>
      <c r="D920" t="s">
        <v>21</v>
      </c>
      <c r="E920" t="s">
        <v>25</v>
      </c>
      <c r="F920" t="s">
        <v>16</v>
      </c>
      <c r="G920" s="14">
        <v>59.77</v>
      </c>
      <c r="H920">
        <v>2</v>
      </c>
      <c r="I920" s="14">
        <f t="shared" si="14"/>
        <v>119.54</v>
      </c>
      <c r="J920" s="1">
        <v>44165</v>
      </c>
      <c r="K920" s="2">
        <v>0.50069444444444444</v>
      </c>
      <c r="L920" t="s">
        <v>27</v>
      </c>
      <c r="M920" t="str">
        <f>IF(E920="Female",IF(F920="Health and beauty","Yes","No"),IF(E920="Male","No"))</f>
        <v>No</v>
      </c>
      <c r="N920" t="str">
        <f>IF(H920=1,"Product Specific",IF(H920&gt;5,"Impulsive","List"))</f>
        <v>List</v>
      </c>
    </row>
    <row r="921" spans="1:14" x14ac:dyDescent="0.3">
      <c r="A921" t="s">
        <v>773</v>
      </c>
      <c r="B921" t="s">
        <v>12</v>
      </c>
      <c r="C921" t="s">
        <v>13</v>
      </c>
      <c r="D921" t="s">
        <v>14</v>
      </c>
      <c r="E921" t="s">
        <v>25</v>
      </c>
      <c r="F921" t="s">
        <v>26</v>
      </c>
      <c r="G921" s="14">
        <v>37.69</v>
      </c>
      <c r="H921">
        <v>2</v>
      </c>
      <c r="I921" s="14">
        <f t="shared" si="14"/>
        <v>75.38</v>
      </c>
      <c r="J921" s="1">
        <v>44165</v>
      </c>
      <c r="K921" s="2">
        <v>0.64513888888888882</v>
      </c>
      <c r="L921" t="s">
        <v>17</v>
      </c>
      <c r="M921" t="str">
        <f>IF(E921="Female",IF(F921="Health and beauty","Yes","No"),IF(E921="Male","No"))</f>
        <v>No</v>
      </c>
      <c r="N921" t="str">
        <f>IF(H921=1,"Product Specific",IF(H921&gt;5,"Impulsive","List"))</f>
        <v>List</v>
      </c>
    </row>
    <row r="922" spans="1:14" x14ac:dyDescent="0.3">
      <c r="A922" t="s">
        <v>1022</v>
      </c>
      <c r="B922" t="s">
        <v>12</v>
      </c>
      <c r="C922" t="s">
        <v>13</v>
      </c>
      <c r="D922" t="s">
        <v>21</v>
      </c>
      <c r="E922" t="s">
        <v>25</v>
      </c>
      <c r="F922" t="s">
        <v>22</v>
      </c>
      <c r="G922" s="14">
        <v>58.03</v>
      </c>
      <c r="H922">
        <v>2</v>
      </c>
      <c r="I922" s="14">
        <f t="shared" si="14"/>
        <v>116.06</v>
      </c>
      <c r="J922" s="1">
        <v>44166</v>
      </c>
      <c r="K922" s="2">
        <v>0.8652777777777777</v>
      </c>
      <c r="L922" t="s">
        <v>17</v>
      </c>
      <c r="M922" t="str">
        <f>IF(E922="Female",IF(F922="Health and beauty","Yes","No"),IF(E922="Male","No"))</f>
        <v>No</v>
      </c>
      <c r="N922" t="str">
        <f>IF(H922=1,"Product Specific",IF(H922&gt;5,"Impulsive","List"))</f>
        <v>List</v>
      </c>
    </row>
    <row r="923" spans="1:14" x14ac:dyDescent="0.3">
      <c r="A923" t="s">
        <v>923</v>
      </c>
      <c r="B923" t="s">
        <v>36</v>
      </c>
      <c r="C923" t="s">
        <v>37</v>
      </c>
      <c r="D923" t="s">
        <v>21</v>
      </c>
      <c r="E923" t="s">
        <v>25</v>
      </c>
      <c r="F923" t="s">
        <v>22</v>
      </c>
      <c r="G923" s="14">
        <v>28.38</v>
      </c>
      <c r="H923">
        <v>5</v>
      </c>
      <c r="I923" s="14">
        <f t="shared" si="14"/>
        <v>141.9</v>
      </c>
      <c r="J923" s="1">
        <v>44167</v>
      </c>
      <c r="K923" s="2">
        <v>0.87291666666666667</v>
      </c>
      <c r="L923" t="s">
        <v>23</v>
      </c>
      <c r="M923" t="str">
        <f>IF(E923="Female",IF(F923="Health and beauty","Yes","No"),IF(E923="Male","No"))</f>
        <v>No</v>
      </c>
      <c r="N923" t="str">
        <f>IF(H923=1,"Product Specific",IF(H923&gt;5,"Impulsive","List"))</f>
        <v>List</v>
      </c>
    </row>
    <row r="924" spans="1:14" x14ac:dyDescent="0.3">
      <c r="A924" t="s">
        <v>934</v>
      </c>
      <c r="B924" t="s">
        <v>19</v>
      </c>
      <c r="C924" t="s">
        <v>20</v>
      </c>
      <c r="D924" t="s">
        <v>21</v>
      </c>
      <c r="E924" t="s">
        <v>15</v>
      </c>
      <c r="F924" t="s">
        <v>16</v>
      </c>
      <c r="G924" s="14">
        <v>58.32</v>
      </c>
      <c r="H924">
        <v>2</v>
      </c>
      <c r="I924" s="14">
        <f t="shared" si="14"/>
        <v>116.64</v>
      </c>
      <c r="J924" s="1">
        <v>44167</v>
      </c>
      <c r="K924" s="2">
        <v>0.52916666666666667</v>
      </c>
      <c r="L924" t="s">
        <v>17</v>
      </c>
      <c r="M924" t="str">
        <f>IF(E924="Female",IF(F924="Health and beauty","Yes","No"),IF(E924="Male","No"))</f>
        <v>Yes</v>
      </c>
      <c r="N924" t="str">
        <f>IF(H924=1,"Product Specific",IF(H924&gt;5,"Impulsive","List"))</f>
        <v>List</v>
      </c>
    </row>
    <row r="925" spans="1:14" x14ac:dyDescent="0.3">
      <c r="A925" t="s">
        <v>1029</v>
      </c>
      <c r="B925" t="s">
        <v>12</v>
      </c>
      <c r="C925" t="s">
        <v>13</v>
      </c>
      <c r="D925" t="s">
        <v>14</v>
      </c>
      <c r="E925" t="s">
        <v>15</v>
      </c>
      <c r="F925" t="s">
        <v>40</v>
      </c>
      <c r="G925" s="14">
        <v>88.34</v>
      </c>
      <c r="H925">
        <v>7</v>
      </c>
      <c r="I925" s="14">
        <f t="shared" si="14"/>
        <v>618.38</v>
      </c>
      <c r="J925" s="1">
        <v>44168</v>
      </c>
      <c r="K925" s="2">
        <v>0.56111111111111112</v>
      </c>
      <c r="L925" t="s">
        <v>23</v>
      </c>
      <c r="M925" t="str">
        <f>IF(E925="Female",IF(F925="Health and beauty","Yes","No"),IF(E925="Male","No"))</f>
        <v>No</v>
      </c>
      <c r="N925" t="str">
        <f>IF(H925=1,"Product Specific",IF(H925&gt;5,"Impulsive","List"))</f>
        <v>Impulsive</v>
      </c>
    </row>
    <row r="926" spans="1:14" x14ac:dyDescent="0.3">
      <c r="A926" t="s">
        <v>185</v>
      </c>
      <c r="B926" t="s">
        <v>12</v>
      </c>
      <c r="C926" t="s">
        <v>13</v>
      </c>
      <c r="D926" t="s">
        <v>14</v>
      </c>
      <c r="E926" t="s">
        <v>25</v>
      </c>
      <c r="F926" t="s">
        <v>38</v>
      </c>
      <c r="G926" s="14">
        <v>92.29</v>
      </c>
      <c r="H926">
        <v>5</v>
      </c>
      <c r="I926" s="14">
        <f t="shared" si="14"/>
        <v>461.45000000000005</v>
      </c>
      <c r="J926" s="1">
        <v>44169</v>
      </c>
      <c r="K926" s="2">
        <v>0.66319444444444442</v>
      </c>
      <c r="L926" t="s">
        <v>27</v>
      </c>
      <c r="M926" t="str">
        <f>IF(E926="Female",IF(F926="Health and beauty","Yes","No"),IF(E926="Male","No"))</f>
        <v>No</v>
      </c>
      <c r="N926" t="str">
        <f>IF(H926=1,"Product Specific",IF(H926&gt;5,"Impulsive","List"))</f>
        <v>List</v>
      </c>
    </row>
    <row r="927" spans="1:14" x14ac:dyDescent="0.3">
      <c r="A927" t="s">
        <v>284</v>
      </c>
      <c r="B927" t="s">
        <v>12</v>
      </c>
      <c r="C927" t="s">
        <v>13</v>
      </c>
      <c r="D927" t="s">
        <v>14</v>
      </c>
      <c r="E927" t="s">
        <v>25</v>
      </c>
      <c r="F927" t="s">
        <v>26</v>
      </c>
      <c r="G927" s="14">
        <v>58.9</v>
      </c>
      <c r="H927">
        <v>8</v>
      </c>
      <c r="I927" s="14">
        <f t="shared" si="14"/>
        <v>471.2</v>
      </c>
      <c r="J927" s="1">
        <v>44169</v>
      </c>
      <c r="K927" s="2">
        <v>0.47430555555555554</v>
      </c>
      <c r="L927" t="s">
        <v>23</v>
      </c>
      <c r="M927" t="str">
        <f>IF(E927="Female",IF(F927="Health and beauty","Yes","No"),IF(E927="Male","No"))</f>
        <v>No</v>
      </c>
      <c r="N927" t="str">
        <f>IF(H927=1,"Product Specific",IF(H927&gt;5,"Impulsive","List"))</f>
        <v>Impulsive</v>
      </c>
    </row>
    <row r="928" spans="1:14" x14ac:dyDescent="0.3">
      <c r="A928" t="s">
        <v>100</v>
      </c>
      <c r="B928" t="s">
        <v>19</v>
      </c>
      <c r="C928" t="s">
        <v>20</v>
      </c>
      <c r="D928" t="s">
        <v>21</v>
      </c>
      <c r="E928" t="s">
        <v>25</v>
      </c>
      <c r="F928" t="s">
        <v>38</v>
      </c>
      <c r="G928" s="14">
        <v>89.48</v>
      </c>
      <c r="H928">
        <v>10</v>
      </c>
      <c r="I928" s="14">
        <f t="shared" si="14"/>
        <v>894.80000000000007</v>
      </c>
      <c r="J928" s="1">
        <v>44170</v>
      </c>
      <c r="K928" s="2">
        <v>0.53194444444444444</v>
      </c>
      <c r="L928" t="s">
        <v>27</v>
      </c>
      <c r="M928" t="str">
        <f>IF(E928="Female",IF(F928="Health and beauty","Yes","No"),IF(E928="Male","No"))</f>
        <v>No</v>
      </c>
      <c r="N928" t="str">
        <f>IF(H928=1,"Product Specific",IF(H928&gt;5,"Impulsive","List"))</f>
        <v>Impulsive</v>
      </c>
    </row>
    <row r="929" spans="1:14" x14ac:dyDescent="0.3">
      <c r="A929" t="s">
        <v>567</v>
      </c>
      <c r="B929" t="s">
        <v>12</v>
      </c>
      <c r="C929" t="s">
        <v>13</v>
      </c>
      <c r="D929" t="s">
        <v>21</v>
      </c>
      <c r="E929" t="s">
        <v>25</v>
      </c>
      <c r="F929" t="s">
        <v>26</v>
      </c>
      <c r="G929" s="14">
        <v>97.94</v>
      </c>
      <c r="H929">
        <v>1</v>
      </c>
      <c r="I929" s="14">
        <f t="shared" si="14"/>
        <v>97.94</v>
      </c>
      <c r="J929" s="1">
        <v>44170</v>
      </c>
      <c r="K929" s="2">
        <v>0.48888888888888887</v>
      </c>
      <c r="L929" t="s">
        <v>17</v>
      </c>
      <c r="M929" t="str">
        <f>IF(E929="Female",IF(F929="Health and beauty","Yes","No"),IF(E929="Male","No"))</f>
        <v>No</v>
      </c>
      <c r="N929" t="str">
        <f>IF(H929=1,"Product Specific",IF(H929&gt;5,"Impulsive","List"))</f>
        <v>Product Specific</v>
      </c>
    </row>
    <row r="930" spans="1:14" x14ac:dyDescent="0.3">
      <c r="A930" t="s">
        <v>999</v>
      </c>
      <c r="B930" t="s">
        <v>36</v>
      </c>
      <c r="C930" t="s">
        <v>37</v>
      </c>
      <c r="D930" t="s">
        <v>14</v>
      </c>
      <c r="E930" t="s">
        <v>15</v>
      </c>
      <c r="F930" t="s">
        <v>22</v>
      </c>
      <c r="G930" s="14">
        <v>34.49</v>
      </c>
      <c r="H930">
        <v>5</v>
      </c>
      <c r="I930" s="14">
        <f t="shared" si="14"/>
        <v>172.45000000000002</v>
      </c>
      <c r="J930" s="1">
        <v>44170</v>
      </c>
      <c r="K930" s="2">
        <v>0.8222222222222223</v>
      </c>
      <c r="L930" t="s">
        <v>27</v>
      </c>
      <c r="M930" t="str">
        <f>IF(E930="Female",IF(F930="Health and beauty","Yes","No"),IF(E930="Male","No"))</f>
        <v>No</v>
      </c>
      <c r="N930" t="str">
        <f>IF(H930=1,"Product Specific",IF(H930&gt;5,"Impulsive","List"))</f>
        <v>List</v>
      </c>
    </row>
    <row r="931" spans="1:14" x14ac:dyDescent="0.3">
      <c r="A931" t="s">
        <v>64</v>
      </c>
      <c r="B931" t="s">
        <v>19</v>
      </c>
      <c r="C931" t="s">
        <v>20</v>
      </c>
      <c r="D931" t="s">
        <v>14</v>
      </c>
      <c r="E931" t="s">
        <v>15</v>
      </c>
      <c r="F931" t="s">
        <v>38</v>
      </c>
      <c r="G931" s="14">
        <v>99.42</v>
      </c>
      <c r="H931">
        <v>4</v>
      </c>
      <c r="I931" s="14">
        <f t="shared" si="14"/>
        <v>397.68</v>
      </c>
      <c r="J931" s="1">
        <v>44172</v>
      </c>
      <c r="K931" s="2">
        <v>0.4458333333333333</v>
      </c>
      <c r="L931" t="s">
        <v>17</v>
      </c>
      <c r="M931" t="str">
        <f>IF(E931="Female",IF(F931="Health and beauty","Yes","No"),IF(E931="Male","No"))</f>
        <v>No</v>
      </c>
      <c r="N931" t="str">
        <f>IF(H931=1,"Product Specific",IF(H931&gt;5,"Impulsive","List"))</f>
        <v>List</v>
      </c>
    </row>
    <row r="932" spans="1:14" x14ac:dyDescent="0.3">
      <c r="A932" t="s">
        <v>631</v>
      </c>
      <c r="B932" t="s">
        <v>19</v>
      </c>
      <c r="C932" t="s">
        <v>20</v>
      </c>
      <c r="D932" t="s">
        <v>21</v>
      </c>
      <c r="E932" t="s">
        <v>15</v>
      </c>
      <c r="F932" t="s">
        <v>40</v>
      </c>
      <c r="G932" s="14">
        <v>64.989999999999995</v>
      </c>
      <c r="H932">
        <v>1</v>
      </c>
      <c r="I932" s="14">
        <f t="shared" si="14"/>
        <v>64.989999999999995</v>
      </c>
      <c r="J932" s="1">
        <v>44172</v>
      </c>
      <c r="K932" s="2">
        <v>0.42083333333333334</v>
      </c>
      <c r="L932" t="s">
        <v>27</v>
      </c>
      <c r="M932" t="str">
        <f>IF(E932="Female",IF(F932="Health and beauty","Yes","No"),IF(E932="Male","No"))</f>
        <v>No</v>
      </c>
      <c r="N932" t="str">
        <f>IF(H932=1,"Product Specific",IF(H932&gt;5,"Impulsive","List"))</f>
        <v>Product Specific</v>
      </c>
    </row>
    <row r="933" spans="1:14" x14ac:dyDescent="0.3">
      <c r="A933" t="s">
        <v>186</v>
      </c>
      <c r="B933" t="s">
        <v>36</v>
      </c>
      <c r="C933" t="s">
        <v>37</v>
      </c>
      <c r="D933" t="s">
        <v>14</v>
      </c>
      <c r="E933" t="s">
        <v>25</v>
      </c>
      <c r="F933" t="s">
        <v>22</v>
      </c>
      <c r="G933" s="14">
        <v>72.17</v>
      </c>
      <c r="H933">
        <v>1</v>
      </c>
      <c r="I933" s="14">
        <f t="shared" si="14"/>
        <v>72.17</v>
      </c>
      <c r="J933" s="1">
        <v>44173</v>
      </c>
      <c r="K933" s="2">
        <v>0.81944444444444453</v>
      </c>
      <c r="L933" t="s">
        <v>23</v>
      </c>
      <c r="M933" t="str">
        <f>IF(E933="Female",IF(F933="Health and beauty","Yes","No"),IF(E933="Male","No"))</f>
        <v>No</v>
      </c>
      <c r="N933" t="str">
        <f>IF(H933=1,"Product Specific",IF(H933&gt;5,"Impulsive","List"))</f>
        <v>Product Specific</v>
      </c>
    </row>
    <row r="934" spans="1:14" x14ac:dyDescent="0.3">
      <c r="A934" t="s">
        <v>600</v>
      </c>
      <c r="B934" t="s">
        <v>36</v>
      </c>
      <c r="C934" t="s">
        <v>37</v>
      </c>
      <c r="D934" t="s">
        <v>14</v>
      </c>
      <c r="E934" t="s">
        <v>15</v>
      </c>
      <c r="F934" t="s">
        <v>26</v>
      </c>
      <c r="G934" s="14">
        <v>82.04</v>
      </c>
      <c r="H934">
        <v>5</v>
      </c>
      <c r="I934" s="14">
        <f t="shared" si="14"/>
        <v>410.20000000000005</v>
      </c>
      <c r="J934" s="1">
        <v>44173</v>
      </c>
      <c r="K934" s="2">
        <v>0.71944444444444444</v>
      </c>
      <c r="L934" t="s">
        <v>27</v>
      </c>
      <c r="M934" t="str">
        <f>IF(E934="Female",IF(F934="Health and beauty","Yes","No"),IF(E934="Male","No"))</f>
        <v>No</v>
      </c>
      <c r="N934" t="str">
        <f>IF(H934=1,"Product Specific",IF(H934&gt;5,"Impulsive","List"))</f>
        <v>List</v>
      </c>
    </row>
    <row r="935" spans="1:14" x14ac:dyDescent="0.3">
      <c r="A935" t="s">
        <v>751</v>
      </c>
      <c r="B935" t="s">
        <v>19</v>
      </c>
      <c r="C935" t="s">
        <v>20</v>
      </c>
      <c r="D935" t="s">
        <v>14</v>
      </c>
      <c r="E935" t="s">
        <v>15</v>
      </c>
      <c r="F935" t="s">
        <v>30</v>
      </c>
      <c r="G935" s="14">
        <v>90.63</v>
      </c>
      <c r="H935">
        <v>9</v>
      </c>
      <c r="I935" s="14">
        <f t="shared" si="14"/>
        <v>815.67</v>
      </c>
      <c r="J935" s="1">
        <v>44173</v>
      </c>
      <c r="K935" s="2">
        <v>0.64444444444444449</v>
      </c>
      <c r="L935" t="s">
        <v>23</v>
      </c>
      <c r="M935" t="str">
        <f>IF(E935="Female",IF(F935="Health and beauty","Yes","No"),IF(E935="Male","No"))</f>
        <v>No</v>
      </c>
      <c r="N935" t="str">
        <f>IF(H935=1,"Product Specific",IF(H935&gt;5,"Impulsive","List"))</f>
        <v>Impulsive</v>
      </c>
    </row>
    <row r="936" spans="1:14" x14ac:dyDescent="0.3">
      <c r="A936" t="s">
        <v>221</v>
      </c>
      <c r="B936" t="s">
        <v>36</v>
      </c>
      <c r="C936" t="s">
        <v>37</v>
      </c>
      <c r="D936" t="s">
        <v>21</v>
      </c>
      <c r="E936" t="s">
        <v>15</v>
      </c>
      <c r="F936" t="s">
        <v>40</v>
      </c>
      <c r="G936" s="14">
        <v>73.52</v>
      </c>
      <c r="H936">
        <v>2</v>
      </c>
      <c r="I936" s="14">
        <f t="shared" si="14"/>
        <v>147.04</v>
      </c>
      <c r="J936" s="1">
        <v>44174</v>
      </c>
      <c r="K936" s="2">
        <v>0.57013888888888886</v>
      </c>
      <c r="L936" t="s">
        <v>17</v>
      </c>
      <c r="M936" t="str">
        <f>IF(E936="Female",IF(F936="Health and beauty","Yes","No"),IF(E936="Male","No"))</f>
        <v>No</v>
      </c>
      <c r="N936" t="str">
        <f>IF(H936=1,"Product Specific",IF(H936&gt;5,"Impulsive","List"))</f>
        <v>List</v>
      </c>
    </row>
    <row r="937" spans="1:14" x14ac:dyDescent="0.3">
      <c r="A937" t="s">
        <v>124</v>
      </c>
      <c r="B937" t="s">
        <v>19</v>
      </c>
      <c r="C937" t="s">
        <v>20</v>
      </c>
      <c r="D937" t="s">
        <v>21</v>
      </c>
      <c r="E937" t="s">
        <v>25</v>
      </c>
      <c r="F937" t="s">
        <v>16</v>
      </c>
      <c r="G937" s="14">
        <v>89.75</v>
      </c>
      <c r="H937">
        <v>1</v>
      </c>
      <c r="I937" s="14">
        <f t="shared" si="14"/>
        <v>89.75</v>
      </c>
      <c r="J937" s="1">
        <v>44175</v>
      </c>
      <c r="K937" s="2">
        <v>0.83680555555555547</v>
      </c>
      <c r="L937" t="s">
        <v>27</v>
      </c>
      <c r="M937" t="str">
        <f>IF(E937="Female",IF(F937="Health and beauty","Yes","No"),IF(E937="Male","No"))</f>
        <v>No</v>
      </c>
      <c r="N937" t="str">
        <f>IF(H937=1,"Product Specific",IF(H937&gt;5,"Impulsive","List"))</f>
        <v>Product Specific</v>
      </c>
    </row>
    <row r="938" spans="1:14" x14ac:dyDescent="0.3">
      <c r="A938" t="s">
        <v>235</v>
      </c>
      <c r="B938" t="s">
        <v>12</v>
      </c>
      <c r="C938" t="s">
        <v>13</v>
      </c>
      <c r="D938" t="s">
        <v>21</v>
      </c>
      <c r="E938" t="s">
        <v>15</v>
      </c>
      <c r="F938" t="s">
        <v>16</v>
      </c>
      <c r="G938" s="14">
        <v>23.03</v>
      </c>
      <c r="H938">
        <v>9</v>
      </c>
      <c r="I938" s="14">
        <f t="shared" si="14"/>
        <v>207.27</v>
      </c>
      <c r="J938" s="1">
        <v>44175</v>
      </c>
      <c r="K938" s="2">
        <v>0.50138888888888888</v>
      </c>
      <c r="L938" t="s">
        <v>17</v>
      </c>
      <c r="M938" t="str">
        <f>IF(E938="Female",IF(F938="Health and beauty","Yes","No"),IF(E938="Male","No"))</f>
        <v>Yes</v>
      </c>
      <c r="N938" t="str">
        <f>IF(H938=1,"Product Specific",IF(H938&gt;5,"Impulsive","List"))</f>
        <v>Impulsive</v>
      </c>
    </row>
    <row r="939" spans="1:14" x14ac:dyDescent="0.3">
      <c r="A939" t="s">
        <v>268</v>
      </c>
      <c r="B939" t="s">
        <v>36</v>
      </c>
      <c r="C939" t="s">
        <v>37</v>
      </c>
      <c r="D939" t="s">
        <v>14</v>
      </c>
      <c r="E939" t="s">
        <v>15</v>
      </c>
      <c r="F939" t="s">
        <v>22</v>
      </c>
      <c r="G939" s="14">
        <v>13.22</v>
      </c>
      <c r="H939">
        <v>5</v>
      </c>
      <c r="I939" s="14">
        <f t="shared" si="14"/>
        <v>66.100000000000009</v>
      </c>
      <c r="J939" s="1">
        <v>44175</v>
      </c>
      <c r="K939" s="2">
        <v>0.80972222222222223</v>
      </c>
      <c r="L939" t="s">
        <v>23</v>
      </c>
      <c r="M939" t="str">
        <f>IF(E939="Female",IF(F939="Health and beauty","Yes","No"),IF(E939="Male","No"))</f>
        <v>No</v>
      </c>
      <c r="N939" t="str">
        <f>IF(H939=1,"Product Specific",IF(H939&gt;5,"Impulsive","List"))</f>
        <v>List</v>
      </c>
    </row>
    <row r="940" spans="1:14" x14ac:dyDescent="0.3">
      <c r="A940" t="s">
        <v>562</v>
      </c>
      <c r="B940" t="s">
        <v>36</v>
      </c>
      <c r="C940" t="s">
        <v>37</v>
      </c>
      <c r="D940" t="s">
        <v>21</v>
      </c>
      <c r="E940" t="s">
        <v>25</v>
      </c>
      <c r="F940" t="s">
        <v>22</v>
      </c>
      <c r="G940" s="14">
        <v>22.95</v>
      </c>
      <c r="H940">
        <v>10</v>
      </c>
      <c r="I940" s="14">
        <f t="shared" si="14"/>
        <v>229.5</v>
      </c>
      <c r="J940" s="1">
        <v>44175</v>
      </c>
      <c r="K940" s="2">
        <v>0.80555555555555547</v>
      </c>
      <c r="L940" t="s">
        <v>17</v>
      </c>
      <c r="M940" t="str">
        <f>IF(E940="Female",IF(F940="Health and beauty","Yes","No"),IF(E940="Male","No"))</f>
        <v>No</v>
      </c>
      <c r="N940" t="str">
        <f>IF(H940=1,"Product Specific",IF(H940&gt;5,"Impulsive","List"))</f>
        <v>Impulsive</v>
      </c>
    </row>
    <row r="941" spans="1:14" x14ac:dyDescent="0.3">
      <c r="A941" t="s">
        <v>584</v>
      </c>
      <c r="B941" t="s">
        <v>12</v>
      </c>
      <c r="C941" t="s">
        <v>13</v>
      </c>
      <c r="D941" t="s">
        <v>14</v>
      </c>
      <c r="E941" t="s">
        <v>25</v>
      </c>
      <c r="F941" t="s">
        <v>22</v>
      </c>
      <c r="G941" s="14">
        <v>19.32</v>
      </c>
      <c r="H941">
        <v>7</v>
      </c>
      <c r="I941" s="14">
        <f t="shared" si="14"/>
        <v>135.24</v>
      </c>
      <c r="J941" s="1">
        <v>44175</v>
      </c>
      <c r="K941" s="2">
        <v>0.78541666666666676</v>
      </c>
      <c r="L941" t="s">
        <v>23</v>
      </c>
      <c r="M941" t="str">
        <f>IF(E941="Female",IF(F941="Health and beauty","Yes","No"),IF(E941="Male","No"))</f>
        <v>No</v>
      </c>
      <c r="N941" t="str">
        <f>IF(H941=1,"Product Specific",IF(H941&gt;5,"Impulsive","List"))</f>
        <v>Impulsive</v>
      </c>
    </row>
    <row r="942" spans="1:14" x14ac:dyDescent="0.3">
      <c r="A942" t="s">
        <v>371</v>
      </c>
      <c r="B942" t="s">
        <v>36</v>
      </c>
      <c r="C942" t="s">
        <v>37</v>
      </c>
      <c r="D942" t="s">
        <v>14</v>
      </c>
      <c r="E942" t="s">
        <v>15</v>
      </c>
      <c r="F942" t="s">
        <v>16</v>
      </c>
      <c r="G942" s="14">
        <v>55.97</v>
      </c>
      <c r="H942">
        <v>7</v>
      </c>
      <c r="I942" s="14">
        <f t="shared" si="14"/>
        <v>391.78999999999996</v>
      </c>
      <c r="J942" s="1">
        <v>44176</v>
      </c>
      <c r="K942" s="2">
        <v>0.79583333333333339</v>
      </c>
      <c r="L942" t="s">
        <v>17</v>
      </c>
      <c r="M942" t="str">
        <f>IF(E942="Female",IF(F942="Health and beauty","Yes","No"),IF(E942="Male","No"))</f>
        <v>Yes</v>
      </c>
      <c r="N942" t="str">
        <f>IF(H942=1,"Product Specific",IF(H942&gt;5,"Impulsive","List"))</f>
        <v>Impulsive</v>
      </c>
    </row>
    <row r="943" spans="1:14" x14ac:dyDescent="0.3">
      <c r="A943" t="s">
        <v>829</v>
      </c>
      <c r="B943" t="s">
        <v>19</v>
      </c>
      <c r="C943" t="s">
        <v>20</v>
      </c>
      <c r="D943" t="s">
        <v>14</v>
      </c>
      <c r="E943" t="s">
        <v>25</v>
      </c>
      <c r="F943" t="s">
        <v>26</v>
      </c>
      <c r="G943" s="14">
        <v>86.69</v>
      </c>
      <c r="H943">
        <v>5</v>
      </c>
      <c r="I943" s="14">
        <f t="shared" si="14"/>
        <v>433.45</v>
      </c>
      <c r="J943" s="1">
        <v>44176</v>
      </c>
      <c r="K943" s="2">
        <v>0.77638888888888891</v>
      </c>
      <c r="L943" t="s">
        <v>17</v>
      </c>
      <c r="M943" t="str">
        <f>IF(E943="Female",IF(F943="Health and beauty","Yes","No"),IF(E943="Male","No"))</f>
        <v>No</v>
      </c>
      <c r="N943" t="str">
        <f>IF(H943=1,"Product Specific",IF(H943&gt;5,"Impulsive","List"))</f>
        <v>List</v>
      </c>
    </row>
    <row r="944" spans="1:14" x14ac:dyDescent="0.3">
      <c r="A944" t="s">
        <v>428</v>
      </c>
      <c r="B944" t="s">
        <v>36</v>
      </c>
      <c r="C944" t="s">
        <v>37</v>
      </c>
      <c r="D944" t="s">
        <v>14</v>
      </c>
      <c r="E944" t="s">
        <v>15</v>
      </c>
      <c r="F944" t="s">
        <v>16</v>
      </c>
      <c r="G944" s="14">
        <v>41.06</v>
      </c>
      <c r="H944">
        <v>6</v>
      </c>
      <c r="I944" s="14">
        <f t="shared" si="14"/>
        <v>246.36</v>
      </c>
      <c r="J944" s="1">
        <v>44177</v>
      </c>
      <c r="K944" s="2">
        <v>0.5625</v>
      </c>
      <c r="L944" t="s">
        <v>27</v>
      </c>
      <c r="M944" t="str">
        <f>IF(E944="Female",IF(F944="Health and beauty","Yes","No"),IF(E944="Male","No"))</f>
        <v>Yes</v>
      </c>
      <c r="N944" t="str">
        <f>IF(H944=1,"Product Specific",IF(H944&gt;5,"Impulsive","List"))</f>
        <v>Impulsive</v>
      </c>
    </row>
    <row r="945" spans="1:14" x14ac:dyDescent="0.3">
      <c r="A945" t="s">
        <v>544</v>
      </c>
      <c r="B945" t="s">
        <v>19</v>
      </c>
      <c r="C945" t="s">
        <v>20</v>
      </c>
      <c r="D945" t="s">
        <v>14</v>
      </c>
      <c r="E945" t="s">
        <v>25</v>
      </c>
      <c r="F945" t="s">
        <v>30</v>
      </c>
      <c r="G945" s="14">
        <v>58.39</v>
      </c>
      <c r="H945">
        <v>7</v>
      </c>
      <c r="I945" s="14">
        <f t="shared" si="14"/>
        <v>408.73</v>
      </c>
      <c r="J945" s="1">
        <v>44177</v>
      </c>
      <c r="K945" s="2">
        <v>0.8256944444444444</v>
      </c>
      <c r="L945" t="s">
        <v>27</v>
      </c>
      <c r="M945" t="str">
        <f>IF(E945="Female",IF(F945="Health and beauty","Yes","No"),IF(E945="Male","No"))</f>
        <v>No</v>
      </c>
      <c r="N945" t="str">
        <f>IF(H945=1,"Product Specific",IF(H945&gt;5,"Impulsive","List"))</f>
        <v>Impulsive</v>
      </c>
    </row>
    <row r="946" spans="1:14" x14ac:dyDescent="0.3">
      <c r="A946" t="s">
        <v>247</v>
      </c>
      <c r="B946" t="s">
        <v>12</v>
      </c>
      <c r="C946" t="s">
        <v>13</v>
      </c>
      <c r="D946" t="s">
        <v>14</v>
      </c>
      <c r="E946" t="s">
        <v>15</v>
      </c>
      <c r="F946" t="s">
        <v>22</v>
      </c>
      <c r="G946" s="14">
        <v>94.64</v>
      </c>
      <c r="H946">
        <v>3</v>
      </c>
      <c r="I946" s="14">
        <f t="shared" si="14"/>
        <v>283.92</v>
      </c>
      <c r="J946" s="1">
        <v>44178</v>
      </c>
      <c r="K946" s="2">
        <v>0.70486111111111116</v>
      </c>
      <c r="L946" t="s">
        <v>23</v>
      </c>
      <c r="M946" t="str">
        <f>IF(E946="Female",IF(F946="Health and beauty","Yes","No"),IF(E946="Male","No"))</f>
        <v>No</v>
      </c>
      <c r="N946" t="str">
        <f>IF(H946=1,"Product Specific",IF(H946&gt;5,"Impulsive","List"))</f>
        <v>List</v>
      </c>
    </row>
    <row r="947" spans="1:14" x14ac:dyDescent="0.3">
      <c r="A947" t="s">
        <v>280</v>
      </c>
      <c r="B947" t="s">
        <v>36</v>
      </c>
      <c r="C947" t="s">
        <v>37</v>
      </c>
      <c r="D947" t="s">
        <v>14</v>
      </c>
      <c r="E947" t="s">
        <v>25</v>
      </c>
      <c r="F947" t="s">
        <v>38</v>
      </c>
      <c r="G947" s="14">
        <v>46.55</v>
      </c>
      <c r="H947">
        <v>9</v>
      </c>
      <c r="I947" s="14">
        <f t="shared" si="14"/>
        <v>418.95</v>
      </c>
      <c r="J947" s="1">
        <v>44178</v>
      </c>
      <c r="K947" s="2">
        <v>0.64861111111111114</v>
      </c>
      <c r="L947" t="s">
        <v>17</v>
      </c>
      <c r="M947" t="str">
        <f>IF(E947="Female",IF(F947="Health and beauty","Yes","No"),IF(E947="Male","No"))</f>
        <v>No</v>
      </c>
      <c r="N947" t="str">
        <f>IF(H947=1,"Product Specific",IF(H947&gt;5,"Impulsive","List"))</f>
        <v>Impulsive</v>
      </c>
    </row>
    <row r="948" spans="1:14" x14ac:dyDescent="0.3">
      <c r="A948" t="s">
        <v>391</v>
      </c>
      <c r="B948" t="s">
        <v>19</v>
      </c>
      <c r="C948" t="s">
        <v>20</v>
      </c>
      <c r="D948" t="s">
        <v>21</v>
      </c>
      <c r="E948" t="s">
        <v>15</v>
      </c>
      <c r="F948" t="s">
        <v>38</v>
      </c>
      <c r="G948" s="14">
        <v>94.47</v>
      </c>
      <c r="H948">
        <v>8</v>
      </c>
      <c r="I948" s="14">
        <f t="shared" si="14"/>
        <v>755.76</v>
      </c>
      <c r="J948" s="1">
        <v>44178</v>
      </c>
      <c r="K948" s="2">
        <v>0.6333333333333333</v>
      </c>
      <c r="L948" t="s">
        <v>23</v>
      </c>
      <c r="M948" t="str">
        <f>IF(E948="Female",IF(F948="Health and beauty","Yes","No"),IF(E948="Male","No"))</f>
        <v>No</v>
      </c>
      <c r="N948" t="str">
        <f>IF(H948=1,"Product Specific",IF(H948&gt;5,"Impulsive","List"))</f>
        <v>Impulsive</v>
      </c>
    </row>
    <row r="949" spans="1:14" x14ac:dyDescent="0.3">
      <c r="A949" t="s">
        <v>494</v>
      </c>
      <c r="B949" t="s">
        <v>12</v>
      </c>
      <c r="C949" t="s">
        <v>13</v>
      </c>
      <c r="D949" t="s">
        <v>14</v>
      </c>
      <c r="E949" t="s">
        <v>25</v>
      </c>
      <c r="F949" t="s">
        <v>38</v>
      </c>
      <c r="G949" s="14">
        <v>51.34</v>
      </c>
      <c r="H949">
        <v>5</v>
      </c>
      <c r="I949" s="14">
        <f t="shared" si="14"/>
        <v>256.70000000000005</v>
      </c>
      <c r="J949" s="1">
        <v>44178</v>
      </c>
      <c r="K949" s="2">
        <v>0.64652777777777781</v>
      </c>
      <c r="L949" t="s">
        <v>27</v>
      </c>
      <c r="M949" t="str">
        <f>IF(E949="Female",IF(F949="Health and beauty","Yes","No"),IF(E949="Male","No"))</f>
        <v>No</v>
      </c>
      <c r="N949" t="str">
        <f>IF(H949=1,"Product Specific",IF(H949&gt;5,"Impulsive","List"))</f>
        <v>List</v>
      </c>
    </row>
    <row r="950" spans="1:14" x14ac:dyDescent="0.3">
      <c r="A950" t="s">
        <v>322</v>
      </c>
      <c r="B950" t="s">
        <v>12</v>
      </c>
      <c r="C950" t="s">
        <v>13</v>
      </c>
      <c r="D950" t="s">
        <v>14</v>
      </c>
      <c r="E950" t="s">
        <v>15</v>
      </c>
      <c r="F950" t="s">
        <v>22</v>
      </c>
      <c r="G950" s="14">
        <v>62.48</v>
      </c>
      <c r="H950">
        <v>1</v>
      </c>
      <c r="I950" s="14">
        <f t="shared" si="14"/>
        <v>62.48</v>
      </c>
      <c r="J950" s="1">
        <v>44179</v>
      </c>
      <c r="K950" s="2">
        <v>0.8534722222222223</v>
      </c>
      <c r="L950" t="s">
        <v>23</v>
      </c>
      <c r="M950" t="str">
        <f>IF(E950="Female",IF(F950="Health and beauty","Yes","No"),IF(E950="Male","No"))</f>
        <v>No</v>
      </c>
      <c r="N950" t="str">
        <f>IF(H950=1,"Product Specific",IF(H950&gt;5,"Impulsive","List"))</f>
        <v>Product Specific</v>
      </c>
    </row>
    <row r="951" spans="1:14" x14ac:dyDescent="0.3">
      <c r="A951" t="s">
        <v>551</v>
      </c>
      <c r="B951" t="s">
        <v>19</v>
      </c>
      <c r="C951" t="s">
        <v>20</v>
      </c>
      <c r="D951" t="s">
        <v>14</v>
      </c>
      <c r="E951" t="s">
        <v>15</v>
      </c>
      <c r="F951" t="s">
        <v>26</v>
      </c>
      <c r="G951" s="14">
        <v>83.17</v>
      </c>
      <c r="H951">
        <v>6</v>
      </c>
      <c r="I951" s="14">
        <f t="shared" si="14"/>
        <v>499.02</v>
      </c>
      <c r="J951" s="1">
        <v>44179</v>
      </c>
      <c r="K951" s="2">
        <v>0.47430555555555554</v>
      </c>
      <c r="L951" t="s">
        <v>23</v>
      </c>
      <c r="M951" t="str">
        <f>IF(E951="Female",IF(F951="Health and beauty","Yes","No"),IF(E951="Male","No"))</f>
        <v>No</v>
      </c>
      <c r="N951" t="str">
        <f>IF(H951=1,"Product Specific",IF(H951&gt;5,"Impulsive","List"))</f>
        <v>Impulsive</v>
      </c>
    </row>
    <row r="952" spans="1:14" x14ac:dyDescent="0.3">
      <c r="A952" t="s">
        <v>677</v>
      </c>
      <c r="B952" t="s">
        <v>36</v>
      </c>
      <c r="C952" t="s">
        <v>37</v>
      </c>
      <c r="D952" t="s">
        <v>14</v>
      </c>
      <c r="E952" t="s">
        <v>25</v>
      </c>
      <c r="F952" t="s">
        <v>40</v>
      </c>
      <c r="G952" s="14">
        <v>33.630000000000003</v>
      </c>
      <c r="H952">
        <v>1</v>
      </c>
      <c r="I952" s="14">
        <f t="shared" si="14"/>
        <v>33.630000000000003</v>
      </c>
      <c r="J952" s="1">
        <v>44180</v>
      </c>
      <c r="K952" s="2">
        <v>0.82986111111111116</v>
      </c>
      <c r="L952" t="s">
        <v>23</v>
      </c>
      <c r="M952" t="str">
        <f>IF(E952="Female",IF(F952="Health and beauty","Yes","No"),IF(E952="Male","No"))</f>
        <v>No</v>
      </c>
      <c r="N952" t="str">
        <f>IF(H952=1,"Product Specific",IF(H952&gt;5,"Impulsive","List"))</f>
        <v>Product Specific</v>
      </c>
    </row>
    <row r="953" spans="1:14" x14ac:dyDescent="0.3">
      <c r="A953" t="s">
        <v>990</v>
      </c>
      <c r="B953" t="s">
        <v>19</v>
      </c>
      <c r="C953" t="s">
        <v>20</v>
      </c>
      <c r="D953" t="s">
        <v>14</v>
      </c>
      <c r="E953" t="s">
        <v>25</v>
      </c>
      <c r="F953" t="s">
        <v>40</v>
      </c>
      <c r="G953" s="14">
        <v>91.98</v>
      </c>
      <c r="H953">
        <v>1</v>
      </c>
      <c r="I953" s="14">
        <f t="shared" si="14"/>
        <v>91.98</v>
      </c>
      <c r="J953" s="1">
        <v>44180</v>
      </c>
      <c r="K953" s="2">
        <v>0.64513888888888882</v>
      </c>
      <c r="L953" t="s">
        <v>23</v>
      </c>
      <c r="M953" t="str">
        <f>IF(E953="Female",IF(F953="Health and beauty","Yes","No"),IF(E953="Male","No"))</f>
        <v>No</v>
      </c>
      <c r="N953" t="str">
        <f>IF(H953=1,"Product Specific",IF(H953&gt;5,"Impulsive","List"))</f>
        <v>Product Specific</v>
      </c>
    </row>
    <row r="954" spans="1:14" x14ac:dyDescent="0.3">
      <c r="A954" t="s">
        <v>115</v>
      </c>
      <c r="B954" t="s">
        <v>19</v>
      </c>
      <c r="C954" t="s">
        <v>20</v>
      </c>
      <c r="D954" t="s">
        <v>21</v>
      </c>
      <c r="E954" t="s">
        <v>15</v>
      </c>
      <c r="F954" t="s">
        <v>30</v>
      </c>
      <c r="G954" s="14">
        <v>83.06</v>
      </c>
      <c r="H954">
        <v>7</v>
      </c>
      <c r="I954" s="14">
        <f t="shared" si="14"/>
        <v>581.42000000000007</v>
      </c>
      <c r="J954" s="1">
        <v>44181</v>
      </c>
      <c r="K954" s="2">
        <v>0.60486111111111118</v>
      </c>
      <c r="L954" t="s">
        <v>17</v>
      </c>
      <c r="M954" t="str">
        <f>IF(E954="Female",IF(F954="Health and beauty","Yes","No"),IF(E954="Male","No"))</f>
        <v>No</v>
      </c>
      <c r="N954" t="str">
        <f>IF(H954=1,"Product Specific",IF(H954&gt;5,"Impulsive","List"))</f>
        <v>Impulsive</v>
      </c>
    </row>
    <row r="955" spans="1:14" x14ac:dyDescent="0.3">
      <c r="A955" t="s">
        <v>691</v>
      </c>
      <c r="B955" t="s">
        <v>19</v>
      </c>
      <c r="C955" t="s">
        <v>20</v>
      </c>
      <c r="D955" t="s">
        <v>14</v>
      </c>
      <c r="E955" t="s">
        <v>25</v>
      </c>
      <c r="F955" t="s">
        <v>30</v>
      </c>
      <c r="G955" s="14">
        <v>17.14</v>
      </c>
      <c r="H955">
        <v>7</v>
      </c>
      <c r="I955" s="14">
        <f t="shared" si="14"/>
        <v>119.98</v>
      </c>
      <c r="J955" s="1">
        <v>44182</v>
      </c>
      <c r="K955" s="2">
        <v>0.50486111111111109</v>
      </c>
      <c r="L955" t="s">
        <v>27</v>
      </c>
      <c r="M955" t="str">
        <f>IF(E955="Female",IF(F955="Health and beauty","Yes","No"),IF(E955="Male","No"))</f>
        <v>No</v>
      </c>
      <c r="N955" t="str">
        <f>IF(H955=1,"Product Specific",IF(H955&gt;5,"Impulsive","List"))</f>
        <v>Impulsive</v>
      </c>
    </row>
    <row r="956" spans="1:14" x14ac:dyDescent="0.3">
      <c r="A956" t="s">
        <v>854</v>
      </c>
      <c r="B956" t="s">
        <v>36</v>
      </c>
      <c r="C956" t="s">
        <v>37</v>
      </c>
      <c r="D956" t="s">
        <v>14</v>
      </c>
      <c r="E956" t="s">
        <v>15</v>
      </c>
      <c r="F956" t="s">
        <v>30</v>
      </c>
      <c r="G956" s="14">
        <v>60.08</v>
      </c>
      <c r="H956">
        <v>7</v>
      </c>
      <c r="I956" s="14">
        <f t="shared" si="14"/>
        <v>420.56</v>
      </c>
      <c r="J956" s="1">
        <v>44182</v>
      </c>
      <c r="K956" s="2">
        <v>0.48333333333333334</v>
      </c>
      <c r="L956" t="s">
        <v>27</v>
      </c>
      <c r="M956" t="str">
        <f>IF(E956="Female",IF(F956="Health and beauty","Yes","No"),IF(E956="Male","No"))</f>
        <v>No</v>
      </c>
      <c r="N956" t="str">
        <f>IF(H956=1,"Product Specific",IF(H956&gt;5,"Impulsive","List"))</f>
        <v>Impulsive</v>
      </c>
    </row>
    <row r="957" spans="1:14" x14ac:dyDescent="0.3">
      <c r="A957" t="s">
        <v>464</v>
      </c>
      <c r="B957" t="s">
        <v>36</v>
      </c>
      <c r="C957" t="s">
        <v>37</v>
      </c>
      <c r="D957" t="s">
        <v>21</v>
      </c>
      <c r="E957" t="s">
        <v>15</v>
      </c>
      <c r="F957" t="s">
        <v>40</v>
      </c>
      <c r="G957" s="14">
        <v>47.44</v>
      </c>
      <c r="H957">
        <v>1</v>
      </c>
      <c r="I957" s="14">
        <f t="shared" si="14"/>
        <v>47.44</v>
      </c>
      <c r="J957" s="1">
        <v>44183</v>
      </c>
      <c r="K957" s="2">
        <v>0.7631944444444444</v>
      </c>
      <c r="L957" t="s">
        <v>27</v>
      </c>
      <c r="M957" t="str">
        <f>IF(E957="Female",IF(F957="Health and beauty","Yes","No"),IF(E957="Male","No"))</f>
        <v>No</v>
      </c>
      <c r="N957" t="str">
        <f>IF(H957=1,"Product Specific",IF(H957&gt;5,"Impulsive","List"))</f>
        <v>Product Specific</v>
      </c>
    </row>
    <row r="958" spans="1:14" x14ac:dyDescent="0.3">
      <c r="A958" t="s">
        <v>777</v>
      </c>
      <c r="B958" t="s">
        <v>19</v>
      </c>
      <c r="C958" t="s">
        <v>20</v>
      </c>
      <c r="D958" t="s">
        <v>14</v>
      </c>
      <c r="E958" t="s">
        <v>15</v>
      </c>
      <c r="F958" t="s">
        <v>26</v>
      </c>
      <c r="G958" s="14">
        <v>10.53</v>
      </c>
      <c r="H958">
        <v>5</v>
      </c>
      <c r="I958" s="14">
        <f t="shared" si="14"/>
        <v>52.65</v>
      </c>
      <c r="J958" s="1">
        <v>44183</v>
      </c>
      <c r="K958" s="2">
        <v>0.61319444444444449</v>
      </c>
      <c r="L958" t="s">
        <v>27</v>
      </c>
      <c r="M958" t="str">
        <f>IF(E958="Female",IF(F958="Health and beauty","Yes","No"),IF(E958="Male","No"))</f>
        <v>No</v>
      </c>
      <c r="N958" t="str">
        <f>IF(H958=1,"Product Specific",IF(H958&gt;5,"Impulsive","List"))</f>
        <v>List</v>
      </c>
    </row>
    <row r="959" spans="1:14" x14ac:dyDescent="0.3">
      <c r="A959" t="s">
        <v>290</v>
      </c>
      <c r="B959" t="s">
        <v>12</v>
      </c>
      <c r="C959" t="s">
        <v>13</v>
      </c>
      <c r="D959" t="s">
        <v>21</v>
      </c>
      <c r="E959" t="s">
        <v>15</v>
      </c>
      <c r="F959" t="s">
        <v>22</v>
      </c>
      <c r="G959" s="14">
        <v>75.06</v>
      </c>
      <c r="H959">
        <v>9</v>
      </c>
      <c r="I959" s="14">
        <f t="shared" si="14"/>
        <v>675.54</v>
      </c>
      <c r="J959" s="1">
        <v>44184</v>
      </c>
      <c r="K959" s="2">
        <v>0.55902777777777779</v>
      </c>
      <c r="L959" t="s">
        <v>17</v>
      </c>
      <c r="M959" t="str">
        <f>IF(E959="Female",IF(F959="Health and beauty","Yes","No"),IF(E959="Male","No"))</f>
        <v>No</v>
      </c>
      <c r="N959" t="str">
        <f>IF(H959=1,"Product Specific",IF(H959&gt;5,"Impulsive","List"))</f>
        <v>Impulsive</v>
      </c>
    </row>
    <row r="960" spans="1:14" x14ac:dyDescent="0.3">
      <c r="A960" t="s">
        <v>661</v>
      </c>
      <c r="B960" t="s">
        <v>12</v>
      </c>
      <c r="C960" t="s">
        <v>13</v>
      </c>
      <c r="D960" t="s">
        <v>21</v>
      </c>
      <c r="E960" t="s">
        <v>25</v>
      </c>
      <c r="F960" t="s">
        <v>22</v>
      </c>
      <c r="G960" s="14">
        <v>78.31</v>
      </c>
      <c r="H960">
        <v>3</v>
      </c>
      <c r="I960" s="14">
        <f t="shared" si="14"/>
        <v>234.93</v>
      </c>
      <c r="J960" s="1">
        <v>44184</v>
      </c>
      <c r="K960" s="2">
        <v>0.69305555555555554</v>
      </c>
      <c r="L960" t="s">
        <v>17</v>
      </c>
      <c r="M960" t="str">
        <f>IF(E960="Female",IF(F960="Health and beauty","Yes","No"),IF(E960="Male","No"))</f>
        <v>No</v>
      </c>
      <c r="N960" t="str">
        <f>IF(H960=1,"Product Specific",IF(H960&gt;5,"Impulsive","List"))</f>
        <v>List</v>
      </c>
    </row>
    <row r="961" spans="1:14" x14ac:dyDescent="0.3">
      <c r="A961" t="s">
        <v>966</v>
      </c>
      <c r="B961" t="s">
        <v>19</v>
      </c>
      <c r="C961" t="s">
        <v>20</v>
      </c>
      <c r="D961" t="s">
        <v>21</v>
      </c>
      <c r="E961" t="s">
        <v>15</v>
      </c>
      <c r="F961" t="s">
        <v>16</v>
      </c>
      <c r="G961" s="14">
        <v>78.89</v>
      </c>
      <c r="H961">
        <v>7</v>
      </c>
      <c r="I961" s="14">
        <f t="shared" si="14"/>
        <v>552.23</v>
      </c>
      <c r="J961" s="1">
        <v>44184</v>
      </c>
      <c r="K961" s="2">
        <v>0.82500000000000007</v>
      </c>
      <c r="L961" t="s">
        <v>17</v>
      </c>
      <c r="M961" t="str">
        <f>IF(E961="Female",IF(F961="Health and beauty","Yes","No"),IF(E961="Male","No"))</f>
        <v>Yes</v>
      </c>
      <c r="N961" t="str">
        <f>IF(H961=1,"Product Specific",IF(H961&gt;5,"Impulsive","List"))</f>
        <v>Impulsive</v>
      </c>
    </row>
    <row r="962" spans="1:14" x14ac:dyDescent="0.3">
      <c r="A962" t="s">
        <v>141</v>
      </c>
      <c r="B962" t="s">
        <v>19</v>
      </c>
      <c r="C962" t="s">
        <v>20</v>
      </c>
      <c r="D962" t="s">
        <v>14</v>
      </c>
      <c r="E962" t="s">
        <v>15</v>
      </c>
      <c r="F962" t="s">
        <v>16</v>
      </c>
      <c r="G962" s="14">
        <v>98.21</v>
      </c>
      <c r="H962">
        <v>3</v>
      </c>
      <c r="I962" s="14">
        <f t="shared" si="14"/>
        <v>294.63</v>
      </c>
      <c r="J962" s="1">
        <v>44185</v>
      </c>
      <c r="K962" s="2">
        <v>0.44513888888888892</v>
      </c>
      <c r="L962" t="s">
        <v>27</v>
      </c>
      <c r="M962" t="str">
        <f>IF(E962="Female",IF(F962="Health and beauty","Yes","No"),IF(E962="Male","No"))</f>
        <v>Yes</v>
      </c>
      <c r="N962" t="str">
        <f>IF(H962=1,"Product Specific",IF(H962&gt;5,"Impulsive","List"))</f>
        <v>List</v>
      </c>
    </row>
    <row r="963" spans="1:14" x14ac:dyDescent="0.3">
      <c r="A963" t="s">
        <v>188</v>
      </c>
      <c r="B963" t="s">
        <v>36</v>
      </c>
      <c r="C963" t="s">
        <v>37</v>
      </c>
      <c r="D963" t="s">
        <v>14</v>
      </c>
      <c r="E963" t="s">
        <v>25</v>
      </c>
      <c r="F963" t="s">
        <v>16</v>
      </c>
      <c r="G963" s="14">
        <v>97.22</v>
      </c>
      <c r="H963">
        <v>9</v>
      </c>
      <c r="I963" s="14">
        <f t="shared" ref="I963:I1001" si="15">G963*H963</f>
        <v>874.98</v>
      </c>
      <c r="J963" s="1">
        <v>44185</v>
      </c>
      <c r="K963" s="2">
        <v>0.61319444444444449</v>
      </c>
      <c r="L963" t="s">
        <v>17</v>
      </c>
      <c r="M963" t="str">
        <f>IF(E963="Female",IF(F963="Health and beauty","Yes","No"),IF(E963="Male","No"))</f>
        <v>No</v>
      </c>
      <c r="N963" t="str">
        <f>IF(H963=1,"Product Specific",IF(H963&gt;5,"Impulsive","List"))</f>
        <v>Impulsive</v>
      </c>
    </row>
    <row r="964" spans="1:14" x14ac:dyDescent="0.3">
      <c r="A964" t="s">
        <v>233</v>
      </c>
      <c r="B964" t="s">
        <v>36</v>
      </c>
      <c r="C964" t="s">
        <v>37</v>
      </c>
      <c r="D964" t="s">
        <v>14</v>
      </c>
      <c r="E964" t="s">
        <v>25</v>
      </c>
      <c r="F964" t="s">
        <v>16</v>
      </c>
      <c r="G964" s="14">
        <v>25.9</v>
      </c>
      <c r="H964">
        <v>10</v>
      </c>
      <c r="I964" s="14">
        <f t="shared" si="15"/>
        <v>259</v>
      </c>
      <c r="J964" s="1">
        <v>44185</v>
      </c>
      <c r="K964" s="2">
        <v>0.61875000000000002</v>
      </c>
      <c r="L964" t="s">
        <v>17</v>
      </c>
      <c r="M964" t="str">
        <f>IF(E964="Female",IF(F964="Health and beauty","Yes","No"),IF(E964="Male","No"))</f>
        <v>No</v>
      </c>
      <c r="N964" t="str">
        <f>IF(H964=1,"Product Specific",IF(H964&gt;5,"Impulsive","List"))</f>
        <v>Impulsive</v>
      </c>
    </row>
    <row r="965" spans="1:14" x14ac:dyDescent="0.3">
      <c r="A965" t="s">
        <v>640</v>
      </c>
      <c r="B965" t="s">
        <v>12</v>
      </c>
      <c r="C965" t="s">
        <v>13</v>
      </c>
      <c r="D965" t="s">
        <v>21</v>
      </c>
      <c r="E965" t="s">
        <v>15</v>
      </c>
      <c r="F965" t="s">
        <v>22</v>
      </c>
      <c r="G965" s="14">
        <v>28.96</v>
      </c>
      <c r="H965">
        <v>1</v>
      </c>
      <c r="I965" s="14">
        <f t="shared" si="15"/>
        <v>28.96</v>
      </c>
      <c r="J965" s="1">
        <v>44185</v>
      </c>
      <c r="K965" s="2">
        <v>0.4291666666666667</v>
      </c>
      <c r="L965" t="s">
        <v>27</v>
      </c>
      <c r="M965" t="str">
        <f>IF(E965="Female",IF(F965="Health and beauty","Yes","No"),IF(E965="Male","No"))</f>
        <v>No</v>
      </c>
      <c r="N965" t="str">
        <f>IF(H965=1,"Product Specific",IF(H965&gt;5,"Impulsive","List"))</f>
        <v>Product Specific</v>
      </c>
    </row>
    <row r="966" spans="1:14" x14ac:dyDescent="0.3">
      <c r="A966" t="s">
        <v>674</v>
      </c>
      <c r="B966" t="s">
        <v>19</v>
      </c>
      <c r="C966" t="s">
        <v>20</v>
      </c>
      <c r="D966" t="s">
        <v>14</v>
      </c>
      <c r="E966" t="s">
        <v>25</v>
      </c>
      <c r="F966" t="s">
        <v>22</v>
      </c>
      <c r="G966" s="14">
        <v>12.05</v>
      </c>
      <c r="H966">
        <v>5</v>
      </c>
      <c r="I966" s="14">
        <f t="shared" si="15"/>
        <v>60.25</v>
      </c>
      <c r="J966" s="1">
        <v>44185</v>
      </c>
      <c r="K966" s="2">
        <v>0.66180555555555554</v>
      </c>
      <c r="L966" t="s">
        <v>17</v>
      </c>
      <c r="M966" t="str">
        <f>IF(E966="Female",IF(F966="Health and beauty","Yes","No"),IF(E966="Male","No"))</f>
        <v>No</v>
      </c>
      <c r="N966" t="str">
        <f>IF(H966=1,"Product Specific",IF(H966&gt;5,"Impulsive","List"))</f>
        <v>List</v>
      </c>
    </row>
    <row r="967" spans="1:14" x14ac:dyDescent="0.3">
      <c r="A967" t="s">
        <v>925</v>
      </c>
      <c r="B967" t="s">
        <v>36</v>
      </c>
      <c r="C967" t="s">
        <v>37</v>
      </c>
      <c r="D967" t="s">
        <v>21</v>
      </c>
      <c r="E967" t="s">
        <v>25</v>
      </c>
      <c r="F967" t="s">
        <v>16</v>
      </c>
      <c r="G967" s="14">
        <v>99.16</v>
      </c>
      <c r="H967">
        <v>8</v>
      </c>
      <c r="I967" s="14">
        <f t="shared" si="15"/>
        <v>793.28</v>
      </c>
      <c r="J967" s="1">
        <v>44185</v>
      </c>
      <c r="K967" s="2">
        <v>0.74097222222222225</v>
      </c>
      <c r="L967" t="s">
        <v>27</v>
      </c>
      <c r="M967" t="str">
        <f>IF(E967="Female",IF(F967="Health and beauty","Yes","No"),IF(E967="Male","No"))</f>
        <v>No</v>
      </c>
      <c r="N967" t="str">
        <f>IF(H967=1,"Product Specific",IF(H967&gt;5,"Impulsive","List"))</f>
        <v>Impulsive</v>
      </c>
    </row>
    <row r="968" spans="1:14" x14ac:dyDescent="0.3">
      <c r="A968" t="s">
        <v>335</v>
      </c>
      <c r="B968" t="s">
        <v>12</v>
      </c>
      <c r="C968" t="s">
        <v>13</v>
      </c>
      <c r="D968" t="s">
        <v>14</v>
      </c>
      <c r="E968" t="s">
        <v>25</v>
      </c>
      <c r="F968" t="s">
        <v>22</v>
      </c>
      <c r="G968" s="14">
        <v>72.2</v>
      </c>
      <c r="H968">
        <v>7</v>
      </c>
      <c r="I968" s="14">
        <f t="shared" si="15"/>
        <v>505.40000000000003</v>
      </c>
      <c r="J968" s="1">
        <v>44186</v>
      </c>
      <c r="K968" s="2">
        <v>0.84305555555555556</v>
      </c>
      <c r="L968" t="s">
        <v>17</v>
      </c>
      <c r="M968" t="str">
        <f>IF(E968="Female",IF(F968="Health and beauty","Yes","No"),IF(E968="Male","No"))</f>
        <v>No</v>
      </c>
      <c r="N968" t="str">
        <f>IF(H968=1,"Product Specific",IF(H968&gt;5,"Impulsive","List"))</f>
        <v>Impulsive</v>
      </c>
    </row>
    <row r="969" spans="1:14" x14ac:dyDescent="0.3">
      <c r="A969" t="s">
        <v>390</v>
      </c>
      <c r="B969" t="s">
        <v>12</v>
      </c>
      <c r="C969" t="s">
        <v>13</v>
      </c>
      <c r="D969" t="s">
        <v>14</v>
      </c>
      <c r="E969" t="s">
        <v>25</v>
      </c>
      <c r="F969" t="s">
        <v>38</v>
      </c>
      <c r="G969" s="14">
        <v>80.959999999999994</v>
      </c>
      <c r="H969">
        <v>8</v>
      </c>
      <c r="I969" s="14">
        <f t="shared" si="15"/>
        <v>647.67999999999995</v>
      </c>
      <c r="J969" s="1">
        <v>44186</v>
      </c>
      <c r="K969" s="2">
        <v>0.46666666666666662</v>
      </c>
      <c r="L969" t="s">
        <v>27</v>
      </c>
      <c r="M969" t="str">
        <f>IF(E969="Female",IF(F969="Health and beauty","Yes","No"),IF(E969="Male","No"))</f>
        <v>No</v>
      </c>
      <c r="N969" t="str">
        <f>IF(H969=1,"Product Specific",IF(H969&gt;5,"Impulsive","List"))</f>
        <v>Impulsive</v>
      </c>
    </row>
    <row r="970" spans="1:14" x14ac:dyDescent="0.3">
      <c r="A970" t="s">
        <v>740</v>
      </c>
      <c r="B970" t="s">
        <v>12</v>
      </c>
      <c r="C970" t="s">
        <v>13</v>
      </c>
      <c r="D970" t="s">
        <v>14</v>
      </c>
      <c r="E970" t="s">
        <v>25</v>
      </c>
      <c r="F970" t="s">
        <v>38</v>
      </c>
      <c r="G970" s="14">
        <v>80.62</v>
      </c>
      <c r="H970">
        <v>6</v>
      </c>
      <c r="I970" s="14">
        <f t="shared" si="15"/>
        <v>483.72</v>
      </c>
      <c r="J970" s="1">
        <v>44186</v>
      </c>
      <c r="K970" s="2">
        <v>0.84583333333333333</v>
      </c>
      <c r="L970" t="s">
        <v>23</v>
      </c>
      <c r="M970" t="str">
        <f>IF(E970="Female",IF(F970="Health and beauty","Yes","No"),IF(E970="Male","No"))</f>
        <v>No</v>
      </c>
      <c r="N970" t="str">
        <f>IF(H970=1,"Product Specific",IF(H970&gt;5,"Impulsive","List"))</f>
        <v>Impulsive</v>
      </c>
    </row>
    <row r="971" spans="1:14" x14ac:dyDescent="0.3">
      <c r="A971" t="s">
        <v>904</v>
      </c>
      <c r="B971" t="s">
        <v>12</v>
      </c>
      <c r="C971" t="s">
        <v>13</v>
      </c>
      <c r="D971" t="s">
        <v>14</v>
      </c>
      <c r="E971" t="s">
        <v>25</v>
      </c>
      <c r="F971" t="s">
        <v>26</v>
      </c>
      <c r="G971" s="14">
        <v>23.29</v>
      </c>
      <c r="H971">
        <v>4</v>
      </c>
      <c r="I971" s="14">
        <f t="shared" si="15"/>
        <v>93.16</v>
      </c>
      <c r="J971" s="1">
        <v>44186</v>
      </c>
      <c r="K971" s="2">
        <v>0.49444444444444446</v>
      </c>
      <c r="L971" t="s">
        <v>27</v>
      </c>
      <c r="M971" t="str">
        <f>IF(E971="Female",IF(F971="Health and beauty","Yes","No"),IF(E971="Male","No"))</f>
        <v>No</v>
      </c>
      <c r="N971" t="str">
        <f>IF(H971=1,"Product Specific",IF(H971&gt;5,"Impulsive","List"))</f>
        <v>List</v>
      </c>
    </row>
    <row r="972" spans="1:14" x14ac:dyDescent="0.3">
      <c r="A972" t="s">
        <v>301</v>
      </c>
      <c r="B972" t="s">
        <v>19</v>
      </c>
      <c r="C972" t="s">
        <v>20</v>
      </c>
      <c r="D972" t="s">
        <v>14</v>
      </c>
      <c r="E972" t="s">
        <v>15</v>
      </c>
      <c r="F972" t="s">
        <v>16</v>
      </c>
      <c r="G972" s="14">
        <v>21.12</v>
      </c>
      <c r="H972">
        <v>2</v>
      </c>
      <c r="I972" s="14">
        <f t="shared" si="15"/>
        <v>42.24</v>
      </c>
      <c r="J972" s="1">
        <v>44187</v>
      </c>
      <c r="K972" s="2">
        <v>0.80347222222222225</v>
      </c>
      <c r="L972" t="s">
        <v>23</v>
      </c>
      <c r="M972" t="str">
        <f>IF(E972="Female",IF(F972="Health and beauty","Yes","No"),IF(E972="Male","No"))</f>
        <v>Yes</v>
      </c>
      <c r="N972" t="str">
        <f>IF(H972=1,"Product Specific",IF(H972&gt;5,"Impulsive","List"))</f>
        <v>List</v>
      </c>
    </row>
    <row r="973" spans="1:14" x14ac:dyDescent="0.3">
      <c r="A973" t="s">
        <v>610</v>
      </c>
      <c r="B973" t="s">
        <v>19</v>
      </c>
      <c r="C973" t="s">
        <v>20</v>
      </c>
      <c r="D973" t="s">
        <v>21</v>
      </c>
      <c r="E973" t="s">
        <v>25</v>
      </c>
      <c r="F973" t="s">
        <v>38</v>
      </c>
      <c r="G973" s="14">
        <v>27.22</v>
      </c>
      <c r="H973">
        <v>3</v>
      </c>
      <c r="I973" s="14">
        <f t="shared" si="15"/>
        <v>81.66</v>
      </c>
      <c r="J973" s="1">
        <v>44187</v>
      </c>
      <c r="K973" s="2">
        <v>0.52569444444444446</v>
      </c>
      <c r="L973" t="s">
        <v>23</v>
      </c>
      <c r="M973" t="str">
        <f>IF(E973="Female",IF(F973="Health and beauty","Yes","No"),IF(E973="Male","No"))</f>
        <v>No</v>
      </c>
      <c r="N973" t="str">
        <f>IF(H973=1,"Product Specific",IF(H973&gt;5,"Impulsive","List"))</f>
        <v>List</v>
      </c>
    </row>
    <row r="974" spans="1:14" x14ac:dyDescent="0.3">
      <c r="A974" t="s">
        <v>774</v>
      </c>
      <c r="B974" t="s">
        <v>19</v>
      </c>
      <c r="C974" t="s">
        <v>20</v>
      </c>
      <c r="D974" t="s">
        <v>14</v>
      </c>
      <c r="E974" t="s">
        <v>15</v>
      </c>
      <c r="F974" t="s">
        <v>30</v>
      </c>
      <c r="G974" s="14">
        <v>31.67</v>
      </c>
      <c r="H974">
        <v>8</v>
      </c>
      <c r="I974" s="14">
        <f t="shared" si="15"/>
        <v>253.36</v>
      </c>
      <c r="J974" s="1">
        <v>44187</v>
      </c>
      <c r="K974" s="2">
        <v>0.67986111111111114</v>
      </c>
      <c r="L974" t="s">
        <v>27</v>
      </c>
      <c r="M974" t="str">
        <f>IF(E974="Female",IF(F974="Health and beauty","Yes","No"),IF(E974="Male","No"))</f>
        <v>No</v>
      </c>
      <c r="N974" t="str">
        <f>IF(H974=1,"Product Specific",IF(H974&gt;5,"Impulsive","List"))</f>
        <v>Impulsive</v>
      </c>
    </row>
    <row r="975" spans="1:14" x14ac:dyDescent="0.3">
      <c r="A975" t="s">
        <v>971</v>
      </c>
      <c r="B975" t="s">
        <v>19</v>
      </c>
      <c r="C975" t="s">
        <v>20</v>
      </c>
      <c r="D975" t="s">
        <v>14</v>
      </c>
      <c r="E975" t="s">
        <v>25</v>
      </c>
      <c r="F975" t="s">
        <v>40</v>
      </c>
      <c r="G975" s="14">
        <v>99.82</v>
      </c>
      <c r="H975">
        <v>9</v>
      </c>
      <c r="I975" s="14">
        <f t="shared" si="15"/>
        <v>898.37999999999988</v>
      </c>
      <c r="J975" s="1">
        <v>44187</v>
      </c>
      <c r="K975" s="2">
        <v>0.4465277777777778</v>
      </c>
      <c r="L975" t="s">
        <v>23</v>
      </c>
      <c r="M975" t="str">
        <f>IF(E975="Female",IF(F975="Health and beauty","Yes","No"),IF(E975="Male","No"))</f>
        <v>No</v>
      </c>
      <c r="N975" t="str">
        <f>IF(H975=1,"Product Specific",IF(H975&gt;5,"Impulsive","List"))</f>
        <v>Impulsive</v>
      </c>
    </row>
    <row r="976" spans="1:14" x14ac:dyDescent="0.3">
      <c r="A976" t="s">
        <v>611</v>
      </c>
      <c r="B976" t="s">
        <v>12</v>
      </c>
      <c r="C976" t="s">
        <v>13</v>
      </c>
      <c r="D976" t="s">
        <v>14</v>
      </c>
      <c r="E976" t="s">
        <v>15</v>
      </c>
      <c r="F976" t="s">
        <v>16</v>
      </c>
      <c r="G976" s="14">
        <v>77.680000000000007</v>
      </c>
      <c r="H976">
        <v>4</v>
      </c>
      <c r="I976" s="14">
        <f t="shared" si="15"/>
        <v>310.72000000000003</v>
      </c>
      <c r="J976" s="1">
        <v>44188</v>
      </c>
      <c r="K976" s="2">
        <v>0.82916666666666661</v>
      </c>
      <c r="L976" t="s">
        <v>23</v>
      </c>
      <c r="M976" t="str">
        <f>IF(E976="Female",IF(F976="Health and beauty","Yes","No"),IF(E976="Male","No"))</f>
        <v>Yes</v>
      </c>
      <c r="N976" t="str">
        <f>IF(H976=1,"Product Specific",IF(H976&gt;5,"Impulsive","List"))</f>
        <v>List</v>
      </c>
    </row>
    <row r="977" spans="1:14" x14ac:dyDescent="0.3">
      <c r="A977" t="s">
        <v>685</v>
      </c>
      <c r="B977" t="s">
        <v>12</v>
      </c>
      <c r="C977" t="s">
        <v>13</v>
      </c>
      <c r="D977" t="s">
        <v>21</v>
      </c>
      <c r="E977" t="s">
        <v>15</v>
      </c>
      <c r="F977" t="s">
        <v>22</v>
      </c>
      <c r="G977" s="14">
        <v>15.69</v>
      </c>
      <c r="H977">
        <v>3</v>
      </c>
      <c r="I977" s="14">
        <f t="shared" si="15"/>
        <v>47.07</v>
      </c>
      <c r="J977" s="1">
        <v>44188</v>
      </c>
      <c r="K977" s="2">
        <v>0.59236111111111112</v>
      </c>
      <c r="L977" t="s">
        <v>27</v>
      </c>
      <c r="M977" t="str">
        <f>IF(E977="Female",IF(F977="Health and beauty","Yes","No"),IF(E977="Male","No"))</f>
        <v>No</v>
      </c>
      <c r="N977" t="str">
        <f>IF(H977=1,"Product Specific",IF(H977&gt;5,"Impulsive","List"))</f>
        <v>List</v>
      </c>
    </row>
    <row r="978" spans="1:14" x14ac:dyDescent="0.3">
      <c r="A978" t="s">
        <v>996</v>
      </c>
      <c r="B978" t="s">
        <v>12</v>
      </c>
      <c r="C978" t="s">
        <v>13</v>
      </c>
      <c r="D978" t="s">
        <v>21</v>
      </c>
      <c r="E978" t="s">
        <v>15</v>
      </c>
      <c r="F978" t="s">
        <v>26</v>
      </c>
      <c r="G978" s="14">
        <v>33.299999999999997</v>
      </c>
      <c r="H978">
        <v>9</v>
      </c>
      <c r="I978" s="14">
        <f t="shared" si="15"/>
        <v>299.7</v>
      </c>
      <c r="J978" s="1">
        <v>44188</v>
      </c>
      <c r="K978" s="2">
        <v>0.64374999999999993</v>
      </c>
      <c r="L978" t="s">
        <v>17</v>
      </c>
      <c r="M978" t="str">
        <f>IF(E978="Female",IF(F978="Health and beauty","Yes","No"),IF(E978="Male","No"))</f>
        <v>No</v>
      </c>
      <c r="N978" t="str">
        <f>IF(H978=1,"Product Specific",IF(H978&gt;5,"Impulsive","List"))</f>
        <v>Impulsive</v>
      </c>
    </row>
    <row r="979" spans="1:14" x14ac:dyDescent="0.3">
      <c r="A979" t="s">
        <v>234</v>
      </c>
      <c r="B979" t="s">
        <v>36</v>
      </c>
      <c r="C979" t="s">
        <v>37</v>
      </c>
      <c r="D979" t="s">
        <v>14</v>
      </c>
      <c r="E979" t="s">
        <v>25</v>
      </c>
      <c r="F979" t="s">
        <v>26</v>
      </c>
      <c r="G979" s="14">
        <v>17.77</v>
      </c>
      <c r="H979">
        <v>5</v>
      </c>
      <c r="I979" s="14">
        <f t="shared" si="15"/>
        <v>88.85</v>
      </c>
      <c r="J979" s="1">
        <v>44189</v>
      </c>
      <c r="K979" s="2">
        <v>0.52916666666666667</v>
      </c>
      <c r="L979" t="s">
        <v>27</v>
      </c>
      <c r="M979" t="str">
        <f>IF(E979="Female",IF(F979="Health and beauty","Yes","No"),IF(E979="Male","No"))</f>
        <v>No</v>
      </c>
      <c r="N979" t="str">
        <f>IF(H979=1,"Product Specific",IF(H979&gt;5,"Impulsive","List"))</f>
        <v>List</v>
      </c>
    </row>
    <row r="980" spans="1:14" x14ac:dyDescent="0.3">
      <c r="A980" t="s">
        <v>352</v>
      </c>
      <c r="B980" t="s">
        <v>12</v>
      </c>
      <c r="C980" t="s">
        <v>13</v>
      </c>
      <c r="D980" t="s">
        <v>21</v>
      </c>
      <c r="E980" t="s">
        <v>25</v>
      </c>
      <c r="F980" t="s">
        <v>16</v>
      </c>
      <c r="G980" s="14">
        <v>15.26</v>
      </c>
      <c r="H980">
        <v>6</v>
      </c>
      <c r="I980" s="14">
        <f t="shared" si="15"/>
        <v>91.56</v>
      </c>
      <c r="J980" s="1">
        <v>44189</v>
      </c>
      <c r="K980" s="2">
        <v>0.75208333333333333</v>
      </c>
      <c r="L980" t="s">
        <v>17</v>
      </c>
      <c r="M980" t="str">
        <f>IF(E980="Female",IF(F980="Health and beauty","Yes","No"),IF(E980="Male","No"))</f>
        <v>No</v>
      </c>
      <c r="N980" t="str">
        <f>IF(H980=1,"Product Specific",IF(H980&gt;5,"Impulsive","List"))</f>
        <v>Impulsive</v>
      </c>
    </row>
    <row r="981" spans="1:14" x14ac:dyDescent="0.3">
      <c r="A981" t="s">
        <v>384</v>
      </c>
      <c r="B981" t="s">
        <v>19</v>
      </c>
      <c r="C981" t="s">
        <v>20</v>
      </c>
      <c r="D981" t="s">
        <v>21</v>
      </c>
      <c r="E981" t="s">
        <v>15</v>
      </c>
      <c r="F981" t="s">
        <v>22</v>
      </c>
      <c r="G981" s="14">
        <v>30.24</v>
      </c>
      <c r="H981">
        <v>1</v>
      </c>
      <c r="I981" s="14">
        <f t="shared" si="15"/>
        <v>30.24</v>
      </c>
      <c r="J981" s="1">
        <v>44189</v>
      </c>
      <c r="K981" s="2">
        <v>0.65555555555555556</v>
      </c>
      <c r="L981" t="s">
        <v>23</v>
      </c>
      <c r="M981" t="str">
        <f>IF(E981="Female",IF(F981="Health and beauty","Yes","No"),IF(E981="Male","No"))</f>
        <v>No</v>
      </c>
      <c r="N981" t="str">
        <f>IF(H981=1,"Product Specific",IF(H981&gt;5,"Impulsive","List"))</f>
        <v>Product Specific</v>
      </c>
    </row>
    <row r="982" spans="1:14" x14ac:dyDescent="0.3">
      <c r="A982" t="s">
        <v>497</v>
      </c>
      <c r="B982" t="s">
        <v>36</v>
      </c>
      <c r="C982" t="s">
        <v>37</v>
      </c>
      <c r="D982" t="s">
        <v>21</v>
      </c>
      <c r="E982" t="s">
        <v>25</v>
      </c>
      <c r="F982" t="s">
        <v>30</v>
      </c>
      <c r="G982" s="14">
        <v>37.020000000000003</v>
      </c>
      <c r="H982">
        <v>6</v>
      </c>
      <c r="I982" s="14">
        <f t="shared" si="15"/>
        <v>222.12</v>
      </c>
      <c r="J982" s="1">
        <v>44189</v>
      </c>
      <c r="K982" s="2">
        <v>0.7729166666666667</v>
      </c>
      <c r="L982" t="s">
        <v>23</v>
      </c>
      <c r="M982" t="str">
        <f>IF(E982="Female",IF(F982="Health and beauty","Yes","No"),IF(E982="Male","No"))</f>
        <v>No</v>
      </c>
      <c r="N982" t="str">
        <f>IF(H982=1,"Product Specific",IF(H982&gt;5,"Impulsive","List"))</f>
        <v>Impulsive</v>
      </c>
    </row>
    <row r="983" spans="1:14" x14ac:dyDescent="0.3">
      <c r="A983" t="s">
        <v>807</v>
      </c>
      <c r="B983" t="s">
        <v>36</v>
      </c>
      <c r="C983" t="s">
        <v>37</v>
      </c>
      <c r="D983" t="s">
        <v>21</v>
      </c>
      <c r="E983" t="s">
        <v>25</v>
      </c>
      <c r="F983" t="s">
        <v>30</v>
      </c>
      <c r="G983" s="14">
        <v>93.38</v>
      </c>
      <c r="H983">
        <v>1</v>
      </c>
      <c r="I983" s="14">
        <f t="shared" si="15"/>
        <v>93.38</v>
      </c>
      <c r="J983" s="1">
        <v>44189</v>
      </c>
      <c r="K983" s="2">
        <v>0.54652777777777783</v>
      </c>
      <c r="L983" t="s">
        <v>23</v>
      </c>
      <c r="M983" t="str">
        <f>IF(E983="Female",IF(F983="Health and beauty","Yes","No"),IF(E983="Male","No"))</f>
        <v>No</v>
      </c>
      <c r="N983" t="str">
        <f>IF(H983=1,"Product Specific",IF(H983&gt;5,"Impulsive","List"))</f>
        <v>Product Specific</v>
      </c>
    </row>
    <row r="984" spans="1:14" x14ac:dyDescent="0.3">
      <c r="A984" t="s">
        <v>950</v>
      </c>
      <c r="B984" t="s">
        <v>19</v>
      </c>
      <c r="C984" t="s">
        <v>20</v>
      </c>
      <c r="D984" t="s">
        <v>14</v>
      </c>
      <c r="E984" t="s">
        <v>15</v>
      </c>
      <c r="F984" t="s">
        <v>26</v>
      </c>
      <c r="G984" s="14">
        <v>35.79</v>
      </c>
      <c r="H984">
        <v>9</v>
      </c>
      <c r="I984" s="14">
        <f t="shared" si="15"/>
        <v>322.11</v>
      </c>
      <c r="J984" s="1">
        <v>44189</v>
      </c>
      <c r="K984" s="2">
        <v>0.62916666666666665</v>
      </c>
      <c r="L984" t="s">
        <v>27</v>
      </c>
      <c r="M984" t="str">
        <f>IF(E984="Female",IF(F984="Health and beauty","Yes","No"),IF(E984="Male","No"))</f>
        <v>No</v>
      </c>
      <c r="N984" t="str">
        <f>IF(H984=1,"Product Specific",IF(H984&gt;5,"Impulsive","List"))</f>
        <v>Impulsive</v>
      </c>
    </row>
    <row r="985" spans="1:14" x14ac:dyDescent="0.3">
      <c r="A985" t="s">
        <v>54</v>
      </c>
      <c r="B985" t="s">
        <v>12</v>
      </c>
      <c r="C985" t="s">
        <v>13</v>
      </c>
      <c r="D985" t="s">
        <v>14</v>
      </c>
      <c r="E985" t="s">
        <v>25</v>
      </c>
      <c r="F985" t="s">
        <v>30</v>
      </c>
      <c r="G985" s="14">
        <v>88.63</v>
      </c>
      <c r="H985">
        <v>3</v>
      </c>
      <c r="I985" s="14">
        <f t="shared" si="15"/>
        <v>265.89</v>
      </c>
      <c r="J985" s="1">
        <v>44190</v>
      </c>
      <c r="K985" s="2">
        <v>0.73333333333333339</v>
      </c>
      <c r="L985" t="s">
        <v>17</v>
      </c>
      <c r="M985" t="str">
        <f>IF(E985="Female",IF(F985="Health and beauty","Yes","No"),IF(E985="Male","No"))</f>
        <v>No</v>
      </c>
      <c r="N985" t="str">
        <f>IF(H985=1,"Product Specific",IF(H985&gt;5,"Impulsive","List"))</f>
        <v>List</v>
      </c>
    </row>
    <row r="986" spans="1:14" x14ac:dyDescent="0.3">
      <c r="A986" t="s">
        <v>837</v>
      </c>
      <c r="B986" t="s">
        <v>12</v>
      </c>
      <c r="C986" t="s">
        <v>13</v>
      </c>
      <c r="D986" t="s">
        <v>21</v>
      </c>
      <c r="E986" t="s">
        <v>15</v>
      </c>
      <c r="F986" t="s">
        <v>22</v>
      </c>
      <c r="G986" s="14">
        <v>50.23</v>
      </c>
      <c r="H986">
        <v>4</v>
      </c>
      <c r="I986" s="14">
        <f t="shared" si="15"/>
        <v>200.92</v>
      </c>
      <c r="J986" s="1">
        <v>44191</v>
      </c>
      <c r="K986" s="2">
        <v>0.71666666666666667</v>
      </c>
      <c r="L986" t="s">
        <v>23</v>
      </c>
      <c r="M986" t="str">
        <f>IF(E986="Female",IF(F986="Health and beauty","Yes","No"),IF(E986="Male","No"))</f>
        <v>No</v>
      </c>
      <c r="N986" t="str">
        <f>IF(H986=1,"Product Specific",IF(H986&gt;5,"Impulsive","List"))</f>
        <v>List</v>
      </c>
    </row>
    <row r="987" spans="1:14" x14ac:dyDescent="0.3">
      <c r="A987" t="s">
        <v>167</v>
      </c>
      <c r="B987" t="s">
        <v>12</v>
      </c>
      <c r="C987" t="s">
        <v>13</v>
      </c>
      <c r="D987" t="s">
        <v>14</v>
      </c>
      <c r="E987" t="s">
        <v>15</v>
      </c>
      <c r="F987" t="s">
        <v>26</v>
      </c>
      <c r="G987" s="14">
        <v>34.42</v>
      </c>
      <c r="H987">
        <v>6</v>
      </c>
      <c r="I987" s="14">
        <f t="shared" si="15"/>
        <v>206.52</v>
      </c>
      <c r="J987" s="1">
        <v>44192</v>
      </c>
      <c r="K987" s="2">
        <v>0.65208333333333335</v>
      </c>
      <c r="L987" t="s">
        <v>23</v>
      </c>
      <c r="M987" t="str">
        <f>IF(E987="Female",IF(F987="Health and beauty","Yes","No"),IF(E987="Male","No"))</f>
        <v>No</v>
      </c>
      <c r="N987" t="str">
        <f>IF(H987=1,"Product Specific",IF(H987&gt;5,"Impulsive","List"))</f>
        <v>Impulsive</v>
      </c>
    </row>
    <row r="988" spans="1:14" x14ac:dyDescent="0.3">
      <c r="A988" t="s">
        <v>308</v>
      </c>
      <c r="B988" t="s">
        <v>19</v>
      </c>
      <c r="C988" t="s">
        <v>20</v>
      </c>
      <c r="D988" t="s">
        <v>14</v>
      </c>
      <c r="E988" t="s">
        <v>25</v>
      </c>
      <c r="F988" t="s">
        <v>40</v>
      </c>
      <c r="G988" s="14">
        <v>70.989999999999995</v>
      </c>
      <c r="H988">
        <v>10</v>
      </c>
      <c r="I988" s="14">
        <f t="shared" si="15"/>
        <v>709.9</v>
      </c>
      <c r="J988" s="1">
        <v>44192</v>
      </c>
      <c r="K988" s="2">
        <v>0.68611111111111101</v>
      </c>
      <c r="L988" t="s">
        <v>23</v>
      </c>
      <c r="M988" t="str">
        <f>IF(E988="Female",IF(F988="Health and beauty","Yes","No"),IF(E988="Male","No"))</f>
        <v>No</v>
      </c>
      <c r="N988" t="str">
        <f>IF(H988=1,"Product Specific",IF(H988&gt;5,"Impulsive","List"))</f>
        <v>Impulsive</v>
      </c>
    </row>
    <row r="989" spans="1:14" x14ac:dyDescent="0.3">
      <c r="A989" t="s">
        <v>457</v>
      </c>
      <c r="B989" t="s">
        <v>36</v>
      </c>
      <c r="C989" t="s">
        <v>37</v>
      </c>
      <c r="D989" t="s">
        <v>14</v>
      </c>
      <c r="E989" t="s">
        <v>15</v>
      </c>
      <c r="F989" t="s">
        <v>38</v>
      </c>
      <c r="G989" s="14">
        <v>20.87</v>
      </c>
      <c r="H989">
        <v>3</v>
      </c>
      <c r="I989" s="14">
        <f t="shared" si="15"/>
        <v>62.61</v>
      </c>
      <c r="J989" s="1">
        <v>44192</v>
      </c>
      <c r="K989" s="2">
        <v>0.57847222222222217</v>
      </c>
      <c r="L989" t="s">
        <v>27</v>
      </c>
      <c r="M989" t="str">
        <f>IF(E989="Female",IF(F989="Health and beauty","Yes","No"),IF(E989="Male","No"))</f>
        <v>No</v>
      </c>
      <c r="N989" t="str">
        <f>IF(H989=1,"Product Specific",IF(H989&gt;5,"Impulsive","List"))</f>
        <v>List</v>
      </c>
    </row>
    <row r="990" spans="1:14" x14ac:dyDescent="0.3">
      <c r="A990" t="s">
        <v>547</v>
      </c>
      <c r="B990" t="s">
        <v>19</v>
      </c>
      <c r="C990" t="s">
        <v>20</v>
      </c>
      <c r="D990" t="s">
        <v>14</v>
      </c>
      <c r="E990" t="s">
        <v>25</v>
      </c>
      <c r="F990" t="s">
        <v>26</v>
      </c>
      <c r="G990" s="14">
        <v>39.39</v>
      </c>
      <c r="H990">
        <v>5</v>
      </c>
      <c r="I990" s="14">
        <f t="shared" si="15"/>
        <v>196.95</v>
      </c>
      <c r="J990" s="1">
        <v>44192</v>
      </c>
      <c r="K990" s="2">
        <v>0.8652777777777777</v>
      </c>
      <c r="L990" t="s">
        <v>27</v>
      </c>
      <c r="M990" t="str">
        <f>IF(E990="Female",IF(F990="Health and beauty","Yes","No"),IF(E990="Male","No"))</f>
        <v>No</v>
      </c>
      <c r="N990" t="str">
        <f>IF(H990=1,"Product Specific",IF(H990&gt;5,"Impulsive","List"))</f>
        <v>List</v>
      </c>
    </row>
    <row r="991" spans="1:14" x14ac:dyDescent="0.3">
      <c r="A991" t="s">
        <v>762</v>
      </c>
      <c r="B991" t="s">
        <v>12</v>
      </c>
      <c r="C991" t="s">
        <v>13</v>
      </c>
      <c r="D991" t="s">
        <v>14</v>
      </c>
      <c r="E991" t="s">
        <v>25</v>
      </c>
      <c r="F991" t="s">
        <v>40</v>
      </c>
      <c r="G991" s="14">
        <v>19.7</v>
      </c>
      <c r="H991">
        <v>1</v>
      </c>
      <c r="I991" s="14">
        <f t="shared" si="15"/>
        <v>19.7</v>
      </c>
      <c r="J991" s="1">
        <v>44192</v>
      </c>
      <c r="K991" s="2">
        <v>0.48541666666666666</v>
      </c>
      <c r="L991" t="s">
        <v>17</v>
      </c>
      <c r="M991" t="str">
        <f>IF(E991="Female",IF(F991="Health and beauty","Yes","No"),IF(E991="Male","No"))</f>
        <v>No</v>
      </c>
      <c r="N991" t="str">
        <f>IF(H991=1,"Product Specific",IF(H991&gt;5,"Impulsive","List"))</f>
        <v>Product Specific</v>
      </c>
    </row>
    <row r="992" spans="1:14" x14ac:dyDescent="0.3">
      <c r="A992" t="s">
        <v>702</v>
      </c>
      <c r="B992" t="s">
        <v>36</v>
      </c>
      <c r="C992" t="s">
        <v>37</v>
      </c>
      <c r="D992" t="s">
        <v>21</v>
      </c>
      <c r="E992" t="s">
        <v>15</v>
      </c>
      <c r="F992" t="s">
        <v>16</v>
      </c>
      <c r="G992" s="14">
        <v>73.41</v>
      </c>
      <c r="H992">
        <v>3</v>
      </c>
      <c r="I992" s="14">
        <f t="shared" si="15"/>
        <v>220.23</v>
      </c>
      <c r="J992" s="1">
        <v>44193</v>
      </c>
      <c r="K992" s="2">
        <v>0.54861111111111105</v>
      </c>
      <c r="L992" t="s">
        <v>17</v>
      </c>
      <c r="M992" t="str">
        <f>IF(E992="Female",IF(F992="Health and beauty","Yes","No"),IF(E992="Male","No"))</f>
        <v>Yes</v>
      </c>
      <c r="N992" t="str">
        <f>IF(H992=1,"Product Specific",IF(H992&gt;5,"Impulsive","List"))</f>
        <v>List</v>
      </c>
    </row>
    <row r="993" spans="1:14" x14ac:dyDescent="0.3">
      <c r="A993" t="s">
        <v>299</v>
      </c>
      <c r="B993" t="s">
        <v>12</v>
      </c>
      <c r="C993" t="s">
        <v>13</v>
      </c>
      <c r="D993" t="s">
        <v>14</v>
      </c>
      <c r="E993" t="s">
        <v>15</v>
      </c>
      <c r="F993" t="s">
        <v>26</v>
      </c>
      <c r="G993" s="14">
        <v>35.54</v>
      </c>
      <c r="H993">
        <v>10</v>
      </c>
      <c r="I993" s="14">
        <f t="shared" si="15"/>
        <v>355.4</v>
      </c>
      <c r="J993" s="1">
        <v>44194</v>
      </c>
      <c r="K993" s="2">
        <v>0.56527777777777777</v>
      </c>
      <c r="L993" t="s">
        <v>17</v>
      </c>
      <c r="M993" t="str">
        <f>IF(E993="Female",IF(F993="Health and beauty","Yes","No"),IF(E993="Male","No"))</f>
        <v>No</v>
      </c>
      <c r="N993" t="str">
        <f>IF(H993=1,"Product Specific",IF(H993&gt;5,"Impulsive","List"))</f>
        <v>Impulsive</v>
      </c>
    </row>
    <row r="994" spans="1:14" x14ac:dyDescent="0.3">
      <c r="A994" t="s">
        <v>350</v>
      </c>
      <c r="B994" t="s">
        <v>19</v>
      </c>
      <c r="C994" t="s">
        <v>20</v>
      </c>
      <c r="D994" t="s">
        <v>21</v>
      </c>
      <c r="E994" t="s">
        <v>15</v>
      </c>
      <c r="F994" t="s">
        <v>38</v>
      </c>
      <c r="G994" s="14">
        <v>22.93</v>
      </c>
      <c r="H994">
        <v>9</v>
      </c>
      <c r="I994" s="14">
        <f t="shared" si="15"/>
        <v>206.37</v>
      </c>
      <c r="J994" s="1">
        <v>44194</v>
      </c>
      <c r="K994" s="2">
        <v>0.85138888888888886</v>
      </c>
      <c r="L994" t="s">
        <v>23</v>
      </c>
      <c r="M994" t="str">
        <f>IF(E994="Female",IF(F994="Health and beauty","Yes","No"),IF(E994="Male","No"))</f>
        <v>No</v>
      </c>
      <c r="N994" t="str">
        <f>IF(H994=1,"Product Specific",IF(H994&gt;5,"Impulsive","List"))</f>
        <v>Impulsive</v>
      </c>
    </row>
    <row r="995" spans="1:14" x14ac:dyDescent="0.3">
      <c r="A995" t="s">
        <v>627</v>
      </c>
      <c r="B995" t="s">
        <v>19</v>
      </c>
      <c r="C995" t="s">
        <v>20</v>
      </c>
      <c r="D995" t="s">
        <v>21</v>
      </c>
      <c r="E995" t="s">
        <v>15</v>
      </c>
      <c r="F995" t="s">
        <v>30</v>
      </c>
      <c r="G995" s="14">
        <v>46.66</v>
      </c>
      <c r="H995">
        <v>9</v>
      </c>
      <c r="I995" s="14">
        <f t="shared" si="15"/>
        <v>419.93999999999994</v>
      </c>
      <c r="J995" s="1">
        <v>44194</v>
      </c>
      <c r="K995" s="2">
        <v>0.7993055555555556</v>
      </c>
      <c r="L995" t="s">
        <v>17</v>
      </c>
      <c r="M995" t="str">
        <f>IF(E995="Female",IF(F995="Health and beauty","Yes","No"),IF(E995="Male","No"))</f>
        <v>No</v>
      </c>
      <c r="N995" t="str">
        <f>IF(H995=1,"Product Specific",IF(H995&gt;5,"Impulsive","List"))</f>
        <v>Impulsive</v>
      </c>
    </row>
    <row r="996" spans="1:14" x14ac:dyDescent="0.3">
      <c r="A996" t="s">
        <v>649</v>
      </c>
      <c r="B996" t="s">
        <v>19</v>
      </c>
      <c r="C996" t="s">
        <v>20</v>
      </c>
      <c r="D996" t="s">
        <v>14</v>
      </c>
      <c r="E996" t="s">
        <v>15</v>
      </c>
      <c r="F996" t="s">
        <v>40</v>
      </c>
      <c r="G996" s="14">
        <v>43.46</v>
      </c>
      <c r="H996">
        <v>6</v>
      </c>
      <c r="I996" s="14">
        <f t="shared" si="15"/>
        <v>260.76</v>
      </c>
      <c r="J996" s="1">
        <v>44194</v>
      </c>
      <c r="K996" s="2">
        <v>0.74652777777777779</v>
      </c>
      <c r="L996" t="s">
        <v>17</v>
      </c>
      <c r="M996" t="str">
        <f>IF(E996="Female",IF(F996="Health and beauty","Yes","No"),IF(E996="Male","No"))</f>
        <v>No</v>
      </c>
      <c r="N996" t="str">
        <f>IF(H996=1,"Product Specific",IF(H996&gt;5,"Impulsive","List"))</f>
        <v>Impulsive</v>
      </c>
    </row>
    <row r="997" spans="1:14" x14ac:dyDescent="0.3">
      <c r="A997" t="s">
        <v>821</v>
      </c>
      <c r="B997" t="s">
        <v>19</v>
      </c>
      <c r="C997" t="s">
        <v>20</v>
      </c>
      <c r="D997" t="s">
        <v>14</v>
      </c>
      <c r="E997" t="s">
        <v>25</v>
      </c>
      <c r="F997" t="s">
        <v>16</v>
      </c>
      <c r="G997" s="14">
        <v>68.55</v>
      </c>
      <c r="H997">
        <v>4</v>
      </c>
      <c r="I997" s="14">
        <f t="shared" si="15"/>
        <v>274.2</v>
      </c>
      <c r="J997" s="1">
        <v>44194</v>
      </c>
      <c r="K997" s="2">
        <v>0.84791666666666676</v>
      </c>
      <c r="L997" t="s">
        <v>27</v>
      </c>
      <c r="M997" t="str">
        <f>IF(E997="Female",IF(F997="Health and beauty","Yes","No"),IF(E997="Male","No"))</f>
        <v>No</v>
      </c>
      <c r="N997" t="str">
        <f>IF(H997=1,"Product Specific",IF(H997&gt;5,"Impulsive","List"))</f>
        <v>List</v>
      </c>
    </row>
    <row r="998" spans="1:14" x14ac:dyDescent="0.3">
      <c r="A998" t="s">
        <v>881</v>
      </c>
      <c r="B998" t="s">
        <v>12</v>
      </c>
      <c r="C998" t="s">
        <v>13</v>
      </c>
      <c r="D998" t="s">
        <v>21</v>
      </c>
      <c r="E998" t="s">
        <v>15</v>
      </c>
      <c r="F998" t="s">
        <v>40</v>
      </c>
      <c r="G998" s="14">
        <v>98.48</v>
      </c>
      <c r="H998">
        <v>2</v>
      </c>
      <c r="I998" s="14">
        <f t="shared" si="15"/>
        <v>196.96</v>
      </c>
      <c r="J998" s="1">
        <v>44194</v>
      </c>
      <c r="K998" s="2">
        <v>0.42499999999999999</v>
      </c>
      <c r="L998" t="s">
        <v>17</v>
      </c>
      <c r="M998" t="str">
        <f>IF(E998="Female",IF(F998="Health and beauty","Yes","No"),IF(E998="Male","No"))</f>
        <v>No</v>
      </c>
      <c r="N998" t="str">
        <f>IF(H998=1,"Product Specific",IF(H998&gt;5,"Impulsive","List"))</f>
        <v>List</v>
      </c>
    </row>
    <row r="999" spans="1:14" x14ac:dyDescent="0.3">
      <c r="A999" t="s">
        <v>82</v>
      </c>
      <c r="B999" t="s">
        <v>36</v>
      </c>
      <c r="C999" t="s">
        <v>37</v>
      </c>
      <c r="D999" t="s">
        <v>14</v>
      </c>
      <c r="E999" t="s">
        <v>15</v>
      </c>
      <c r="F999" t="s">
        <v>40</v>
      </c>
      <c r="G999" s="14">
        <v>17.87</v>
      </c>
      <c r="H999">
        <v>4</v>
      </c>
      <c r="I999" s="14">
        <f t="shared" si="15"/>
        <v>71.48</v>
      </c>
      <c r="J999" s="1">
        <v>44195</v>
      </c>
      <c r="K999" s="2">
        <v>0.61249999999999993</v>
      </c>
      <c r="L999" t="s">
        <v>17</v>
      </c>
      <c r="M999" t="str">
        <f>IF(E999="Female",IF(F999="Health and beauty","Yes","No"),IF(E999="Male","No"))</f>
        <v>No</v>
      </c>
      <c r="N999" t="str">
        <f>IF(H999=1,"Product Specific",IF(H999&gt;5,"Impulsive","List"))</f>
        <v>List</v>
      </c>
    </row>
    <row r="1000" spans="1:14" x14ac:dyDescent="0.3">
      <c r="A1000" t="s">
        <v>480</v>
      </c>
      <c r="B1000" t="s">
        <v>36</v>
      </c>
      <c r="C1000" t="s">
        <v>37</v>
      </c>
      <c r="D1000" t="s">
        <v>21</v>
      </c>
      <c r="E1000" t="s">
        <v>15</v>
      </c>
      <c r="F1000" t="s">
        <v>22</v>
      </c>
      <c r="G1000" s="14">
        <v>74.709999999999994</v>
      </c>
      <c r="H1000">
        <v>6</v>
      </c>
      <c r="I1000" s="14">
        <f t="shared" si="15"/>
        <v>448.26</v>
      </c>
      <c r="J1000" s="1">
        <v>44195</v>
      </c>
      <c r="K1000" s="2">
        <v>0.79652777777777783</v>
      </c>
      <c r="L1000" t="s">
        <v>23</v>
      </c>
      <c r="M1000" t="str">
        <f>IF(E1000="Female",IF(F1000="Health and beauty","Yes","No"),IF(E1000="Male","No"))</f>
        <v>No</v>
      </c>
      <c r="N1000" t="str">
        <f>IF(H1000=1,"Product Specific",IF(H1000&gt;5,"Impulsive","List"))</f>
        <v>Impulsive</v>
      </c>
    </row>
    <row r="1001" spans="1:14" x14ac:dyDescent="0.3">
      <c r="A1001" t="s">
        <v>845</v>
      </c>
      <c r="B1001" t="s">
        <v>36</v>
      </c>
      <c r="C1001" t="s">
        <v>37</v>
      </c>
      <c r="D1001" t="s">
        <v>21</v>
      </c>
      <c r="E1001" t="s">
        <v>15</v>
      </c>
      <c r="F1001" t="s">
        <v>38</v>
      </c>
      <c r="G1001" s="14">
        <v>53.21</v>
      </c>
      <c r="H1001">
        <v>8</v>
      </c>
      <c r="I1001" s="14">
        <f t="shared" si="15"/>
        <v>425.68</v>
      </c>
      <c r="J1001" s="1">
        <v>44195</v>
      </c>
      <c r="K1001" s="2">
        <v>0.69791666666666663</v>
      </c>
      <c r="L1001" t="s">
        <v>17</v>
      </c>
      <c r="M1001" t="str">
        <f>IF(E1001="Female",IF(F1001="Health and beauty","Yes","No"),IF(E1001="Male","No"))</f>
        <v>No</v>
      </c>
      <c r="N1001" t="str">
        <f>IF(H1001=1,"Product Specific",IF(H1001&gt;5,"Impulsive","List"))</f>
        <v>Impulsive</v>
      </c>
    </row>
  </sheetData>
  <sortState xmlns:xlrd2="http://schemas.microsoft.com/office/spreadsheetml/2017/richdata2" ref="A2:P1001">
    <sortCondition ref="J2"/>
  </sortState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Yahiya Ather Ali</cp:lastModifiedBy>
  <dcterms:created xsi:type="dcterms:W3CDTF">2020-10-08T08:15:26Z</dcterms:created>
  <dcterms:modified xsi:type="dcterms:W3CDTF">2025-08-03T12:00:52Z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4350b57d-a8d9-4cf4-a88c-84a1edd1782a</vt:lpwstr>
  </property>
</Properties>
</file>