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283B1F7E-6D4E-A445-A982-871698628292}" xr6:coauthVersionLast="47" xr6:coauthVersionMax="47" xr10:uidLastSave="{00000000-0000-0000-0000-000000000000}"/>
  <bookViews>
    <workbookView xWindow="9260" yWindow="1600" windowWidth="33600" windowHeight="19400" xr2:uid="{00000000-000D-0000-FFFF-FFFF00000000}"/>
  </bookViews>
  <sheets>
    <sheet name="all_admitstatus" sheetId="1" r:id="rId1"/>
    <sheet name="Census_Pop_Ests" sheetId="3" r:id="rId2"/>
  </sheets>
  <calcPr calcId="191029" iterate="1" iterateCount="1"/>
</workbook>
</file>

<file path=xl/calcChain.xml><?xml version="1.0" encoding="utf-8"?>
<calcChain xmlns="http://schemas.openxmlformats.org/spreadsheetml/2006/main">
  <c r="W12" i="1" l="1"/>
  <c r="S13" i="1"/>
  <c r="O14" i="1"/>
  <c r="W16" i="1"/>
  <c r="S17" i="1"/>
  <c r="C36" i="1"/>
  <c r="D36" i="1"/>
  <c r="G36" i="1"/>
  <c r="H36" i="1"/>
  <c r="K36" i="1"/>
  <c r="B45" i="1"/>
  <c r="N40" i="1" s="1"/>
  <c r="E45" i="1"/>
  <c r="Q38" i="1" s="1"/>
  <c r="F45" i="1"/>
  <c r="R39" i="1" s="1"/>
  <c r="I45" i="1"/>
  <c r="U40" i="1" s="1"/>
  <c r="J45" i="1"/>
  <c r="V38" i="1" s="1"/>
  <c r="B2" i="3"/>
  <c r="B9" i="1" s="1"/>
  <c r="C2" i="3"/>
  <c r="C9" i="1" s="1"/>
  <c r="D2" i="3"/>
  <c r="D9" i="1" s="1"/>
  <c r="E2" i="3"/>
  <c r="E9" i="1" s="1"/>
  <c r="F2" i="3"/>
  <c r="F9" i="1" s="1"/>
  <c r="G2" i="3"/>
  <c r="G9" i="1" s="1"/>
  <c r="H2" i="3"/>
  <c r="H9" i="1" s="1"/>
  <c r="I2" i="3"/>
  <c r="I9" i="1" s="1"/>
  <c r="J2" i="3"/>
  <c r="J9" i="1" s="1"/>
  <c r="K2" i="3"/>
  <c r="K9" i="1" s="1"/>
  <c r="B3" i="3"/>
  <c r="B18" i="1" s="1"/>
  <c r="C3" i="3"/>
  <c r="C18" i="1" s="1"/>
  <c r="O12" i="1" s="1"/>
  <c r="D3" i="3"/>
  <c r="D18" i="1" s="1"/>
  <c r="E3" i="3"/>
  <c r="E18" i="1" s="1"/>
  <c r="F3" i="3"/>
  <c r="F18" i="1" s="1"/>
  <c r="G3" i="3"/>
  <c r="G18" i="1" s="1"/>
  <c r="S15" i="1" s="1"/>
  <c r="H3" i="3"/>
  <c r="H18" i="1" s="1"/>
  <c r="I3" i="3"/>
  <c r="I18" i="1" s="1"/>
  <c r="J3" i="3"/>
  <c r="J18" i="1" s="1"/>
  <c r="K3" i="3"/>
  <c r="K18" i="1" s="1"/>
  <c r="W14" i="1" s="1"/>
  <c r="B4" i="3"/>
  <c r="B27" i="1" s="1"/>
  <c r="C4" i="3"/>
  <c r="C27" i="1" s="1"/>
  <c r="D4" i="3"/>
  <c r="D27" i="1" s="1"/>
  <c r="E4" i="3"/>
  <c r="E27" i="1" s="1"/>
  <c r="F4" i="3"/>
  <c r="F27" i="1" s="1"/>
  <c r="G4" i="3"/>
  <c r="G27" i="1" s="1"/>
  <c r="H4" i="3"/>
  <c r="H27" i="1" s="1"/>
  <c r="I4" i="3"/>
  <c r="I27" i="1" s="1"/>
  <c r="J4" i="3"/>
  <c r="J27" i="1" s="1"/>
  <c r="K4" i="3"/>
  <c r="K27" i="1" s="1"/>
  <c r="B8" i="3"/>
  <c r="B36" i="1" s="1"/>
  <c r="C8" i="3"/>
  <c r="D8" i="3"/>
  <c r="E8" i="3"/>
  <c r="E36" i="1" s="1"/>
  <c r="F8" i="3"/>
  <c r="F36" i="1" s="1"/>
  <c r="G8" i="3"/>
  <c r="H8" i="3"/>
  <c r="I8" i="3"/>
  <c r="I36" i="1" s="1"/>
  <c r="J8" i="3"/>
  <c r="J36" i="1" s="1"/>
  <c r="K8" i="3"/>
  <c r="B9" i="3"/>
  <c r="C9" i="3"/>
  <c r="C45" i="1" s="1"/>
  <c r="D9" i="3"/>
  <c r="D45" i="1" s="1"/>
  <c r="E9" i="3"/>
  <c r="F9" i="3"/>
  <c r="G9" i="3"/>
  <c r="G45" i="1" s="1"/>
  <c r="H9" i="3"/>
  <c r="H45" i="1" s="1"/>
  <c r="I9" i="3"/>
  <c r="J9" i="3"/>
  <c r="K9" i="3"/>
  <c r="K45" i="1" s="1"/>
  <c r="T38" i="1" l="1"/>
  <c r="T39" i="1"/>
  <c r="T40" i="1"/>
  <c r="T41" i="1"/>
  <c r="T42" i="1"/>
  <c r="T43" i="1"/>
  <c r="T44" i="1"/>
  <c r="P38" i="1"/>
  <c r="P39" i="1"/>
  <c r="P40" i="1"/>
  <c r="P41" i="1"/>
  <c r="P42" i="1"/>
  <c r="P43" i="1"/>
  <c r="P44" i="1"/>
  <c r="V30" i="1"/>
  <c r="V32" i="1"/>
  <c r="V34" i="1"/>
  <c r="V33" i="1"/>
  <c r="V29" i="1"/>
  <c r="V31" i="1"/>
  <c r="V35" i="1"/>
  <c r="R29" i="1"/>
  <c r="R31" i="1"/>
  <c r="R33" i="1"/>
  <c r="R35" i="1"/>
  <c r="R30" i="1"/>
  <c r="R32" i="1"/>
  <c r="R34" i="1"/>
  <c r="N29" i="1"/>
  <c r="N31" i="1"/>
  <c r="N30" i="1"/>
  <c r="N32" i="1"/>
  <c r="N34" i="1"/>
  <c r="N35" i="1"/>
  <c r="N33" i="1"/>
  <c r="T21" i="1"/>
  <c r="T20" i="1"/>
  <c r="T24" i="1"/>
  <c r="T22" i="1"/>
  <c r="T23" i="1"/>
  <c r="T25" i="1"/>
  <c r="T26" i="1"/>
  <c r="P20" i="1"/>
  <c r="P21" i="1"/>
  <c r="P25" i="1"/>
  <c r="P22" i="1"/>
  <c r="P24" i="1"/>
  <c r="P26" i="1"/>
  <c r="P23" i="1"/>
  <c r="V11" i="1"/>
  <c r="V13" i="1"/>
  <c r="V15" i="1"/>
  <c r="V17" i="1"/>
  <c r="V14" i="1"/>
  <c r="AI14" i="1" s="1"/>
  <c r="V16" i="1"/>
  <c r="AI16" i="1" s="1"/>
  <c r="V12" i="1"/>
  <c r="AI12" i="1" s="1"/>
  <c r="N11" i="1"/>
  <c r="N13" i="1"/>
  <c r="N15" i="1"/>
  <c r="N17" i="1"/>
  <c r="N12" i="1"/>
  <c r="N16" i="1"/>
  <c r="N14" i="1"/>
  <c r="W38" i="1"/>
  <c r="AI38" i="1" s="1"/>
  <c r="W39" i="1"/>
  <c r="W40" i="1"/>
  <c r="W41" i="1"/>
  <c r="W42" i="1"/>
  <c r="W43" i="1"/>
  <c r="W44" i="1"/>
  <c r="S38" i="1"/>
  <c r="S39" i="1"/>
  <c r="AF39" i="1" s="1"/>
  <c r="S40" i="1"/>
  <c r="AF40" i="1" s="1"/>
  <c r="S41" i="1"/>
  <c r="S42" i="1"/>
  <c r="S43" i="1"/>
  <c r="S44" i="1"/>
  <c r="O38" i="1"/>
  <c r="O39" i="1"/>
  <c r="O40" i="1"/>
  <c r="O41" i="1"/>
  <c r="O42" i="1"/>
  <c r="O43" i="1"/>
  <c r="O44" i="1"/>
  <c r="AB44" i="1" s="1"/>
  <c r="U30" i="1"/>
  <c r="U32" i="1"/>
  <c r="U34" i="1"/>
  <c r="U29" i="1"/>
  <c r="AH29" i="1" s="1"/>
  <c r="U33" i="1"/>
  <c r="AH33" i="1" s="1"/>
  <c r="U31" i="1"/>
  <c r="U35" i="1"/>
  <c r="Q29" i="1"/>
  <c r="Q31" i="1"/>
  <c r="Q33" i="1"/>
  <c r="Q35" i="1"/>
  <c r="Q30" i="1"/>
  <c r="Q34" i="1"/>
  <c r="Q32" i="1"/>
  <c r="W20" i="1"/>
  <c r="W21" i="1"/>
  <c r="W22" i="1"/>
  <c r="W24" i="1"/>
  <c r="W26" i="1"/>
  <c r="W25" i="1"/>
  <c r="W23" i="1"/>
  <c r="S21" i="1"/>
  <c r="S23" i="1"/>
  <c r="S25" i="1"/>
  <c r="S26" i="1"/>
  <c r="S20" i="1"/>
  <c r="S22" i="1"/>
  <c r="S24" i="1"/>
  <c r="O20" i="1"/>
  <c r="O22" i="1"/>
  <c r="O24" i="1"/>
  <c r="O26" i="1"/>
  <c r="O25" i="1"/>
  <c r="O21" i="1"/>
  <c r="O23" i="1"/>
  <c r="U11" i="1"/>
  <c r="U12" i="1"/>
  <c r="AH12" i="1" s="1"/>
  <c r="U13" i="1"/>
  <c r="U14" i="1"/>
  <c r="AH14" i="1" s="1"/>
  <c r="U15" i="1"/>
  <c r="U16" i="1"/>
  <c r="AH16" i="1" s="1"/>
  <c r="U17" i="1"/>
  <c r="P2" i="1"/>
  <c r="P3" i="1"/>
  <c r="P4" i="1"/>
  <c r="P5" i="1"/>
  <c r="P6" i="1"/>
  <c r="P7" i="1"/>
  <c r="P8" i="1"/>
  <c r="R44" i="1"/>
  <c r="N41" i="1"/>
  <c r="N38" i="1"/>
  <c r="O2" i="1"/>
  <c r="O3" i="1"/>
  <c r="O4" i="1"/>
  <c r="O5" i="1"/>
  <c r="O6" i="1"/>
  <c r="O7" i="1"/>
  <c r="O8" i="1"/>
  <c r="U42" i="1"/>
  <c r="U39" i="1"/>
  <c r="R11" i="1"/>
  <c r="R12" i="1"/>
  <c r="R14" i="1"/>
  <c r="R16" i="1"/>
  <c r="N44" i="1"/>
  <c r="V43" i="1"/>
  <c r="AI43" i="1" s="1"/>
  <c r="N42" i="1"/>
  <c r="V41" i="1"/>
  <c r="AI41" i="1" s="1"/>
  <c r="R40" i="1"/>
  <c r="V39" i="1"/>
  <c r="AI39" i="1" s="1"/>
  <c r="R38" i="1"/>
  <c r="AE38" i="1" s="1"/>
  <c r="P29" i="1"/>
  <c r="P30" i="1"/>
  <c r="P31" i="1"/>
  <c r="AC31" i="1" s="1"/>
  <c r="P32" i="1"/>
  <c r="AC32" i="1" s="1"/>
  <c r="P33" i="1"/>
  <c r="AC33" i="1" s="1"/>
  <c r="P34" i="1"/>
  <c r="P35" i="1"/>
  <c r="AC35" i="1" s="1"/>
  <c r="Q11" i="1"/>
  <c r="Q12" i="1"/>
  <c r="Q13" i="1"/>
  <c r="Q14" i="1"/>
  <c r="Q15" i="1"/>
  <c r="Q16" i="1"/>
  <c r="Q17" i="1"/>
  <c r="W2" i="1"/>
  <c r="W3" i="1"/>
  <c r="W4" i="1"/>
  <c r="W5" i="1"/>
  <c r="W6" i="1"/>
  <c r="W7" i="1"/>
  <c r="W8" i="1"/>
  <c r="Q44" i="1"/>
  <c r="Q43" i="1"/>
  <c r="Q39" i="1"/>
  <c r="AD39" i="1" s="1"/>
  <c r="U38" i="1"/>
  <c r="AH38" i="1" s="1"/>
  <c r="W29" i="1"/>
  <c r="W30" i="1"/>
  <c r="W31" i="1"/>
  <c r="W32" i="1"/>
  <c r="W33" i="1"/>
  <c r="W34" i="1"/>
  <c r="W35" i="1"/>
  <c r="O29" i="1"/>
  <c r="O30" i="1"/>
  <c r="O31" i="1"/>
  <c r="AB31" i="1" s="1"/>
  <c r="O32" i="1"/>
  <c r="AB32" i="1" s="1"/>
  <c r="O33" i="1"/>
  <c r="AB33" i="1" s="1"/>
  <c r="O34" i="1"/>
  <c r="O35" i="1"/>
  <c r="AB35" i="1" s="1"/>
  <c r="R17" i="1"/>
  <c r="V20" i="1"/>
  <c r="AI20" i="1" s="1"/>
  <c r="V21" i="1"/>
  <c r="V22" i="1"/>
  <c r="AI22" i="1" s="1"/>
  <c r="V23" i="1"/>
  <c r="AI23" i="1" s="1"/>
  <c r="V24" i="1"/>
  <c r="AI24" i="1" s="1"/>
  <c r="V25" i="1"/>
  <c r="V26" i="1"/>
  <c r="AI26" i="1" s="1"/>
  <c r="R20" i="1"/>
  <c r="AE20" i="1" s="1"/>
  <c r="R21" i="1"/>
  <c r="AE21" i="1" s="1"/>
  <c r="R22" i="1"/>
  <c r="AE22" i="1" s="1"/>
  <c r="R23" i="1"/>
  <c r="AE23" i="1" s="1"/>
  <c r="R24" i="1"/>
  <c r="AE24" i="1" s="1"/>
  <c r="R25" i="1"/>
  <c r="R26" i="1"/>
  <c r="N20" i="1"/>
  <c r="N21" i="1"/>
  <c r="N22" i="1"/>
  <c r="N23" i="1"/>
  <c r="N24" i="1"/>
  <c r="N25" i="1"/>
  <c r="N26" i="1"/>
  <c r="T11" i="1"/>
  <c r="T12" i="1"/>
  <c r="AG12" i="1" s="1"/>
  <c r="T13" i="1"/>
  <c r="AG13" i="1" s="1"/>
  <c r="T14" i="1"/>
  <c r="AG14" i="1" s="1"/>
  <c r="T15" i="1"/>
  <c r="T16" i="1"/>
  <c r="AG16" i="1" s="1"/>
  <c r="T17" i="1"/>
  <c r="AG17" i="1" s="1"/>
  <c r="P11" i="1"/>
  <c r="P12" i="1"/>
  <c r="P13" i="1"/>
  <c r="P14" i="1"/>
  <c r="AC14" i="1" s="1"/>
  <c r="P15" i="1"/>
  <c r="P16" i="1"/>
  <c r="AC16" i="1" s="1"/>
  <c r="P17" i="1"/>
  <c r="AC17" i="1" s="1"/>
  <c r="V2" i="1"/>
  <c r="AI2" i="1" s="1"/>
  <c r="V3" i="1"/>
  <c r="V4" i="1"/>
  <c r="AI4" i="1" s="1"/>
  <c r="V5" i="1"/>
  <c r="AI5" i="1" s="1"/>
  <c r="V6" i="1"/>
  <c r="AI6" i="1" s="1"/>
  <c r="V7" i="1"/>
  <c r="V8" i="1"/>
  <c r="AI8" i="1" s="1"/>
  <c r="R2" i="1"/>
  <c r="R3" i="1"/>
  <c r="R4" i="1"/>
  <c r="R5" i="1"/>
  <c r="R6" i="1"/>
  <c r="R7" i="1"/>
  <c r="R8" i="1"/>
  <c r="N2" i="1"/>
  <c r="N3" i="1"/>
  <c r="N4" i="1"/>
  <c r="N5" i="1"/>
  <c r="N6" i="1"/>
  <c r="N7" i="1"/>
  <c r="N8" i="1"/>
  <c r="O16" i="1"/>
  <c r="AB16" i="1" s="1"/>
  <c r="V44" i="1"/>
  <c r="AI44" i="1" s="1"/>
  <c r="R43" i="1"/>
  <c r="AE43" i="1" s="1"/>
  <c r="V42" i="1"/>
  <c r="AI42" i="1" s="1"/>
  <c r="R41" i="1"/>
  <c r="AE41" i="1" s="1"/>
  <c r="V40" i="1"/>
  <c r="AI40" i="1" s="1"/>
  <c r="N39" i="1"/>
  <c r="S2" i="1"/>
  <c r="AF2" i="1" s="1"/>
  <c r="S3" i="1"/>
  <c r="S4" i="1"/>
  <c r="S5" i="1"/>
  <c r="AF5" i="1" s="1"/>
  <c r="S6" i="1"/>
  <c r="AF6" i="1" s="1"/>
  <c r="S7" i="1"/>
  <c r="S8" i="1"/>
  <c r="U44" i="1"/>
  <c r="AH44" i="1" s="1"/>
  <c r="U43" i="1"/>
  <c r="AH43" i="1" s="1"/>
  <c r="Q42" i="1"/>
  <c r="U41" i="1"/>
  <c r="AH41" i="1" s="1"/>
  <c r="Q41" i="1"/>
  <c r="AD41" i="1" s="1"/>
  <c r="Q40" i="1"/>
  <c r="AD40" i="1" s="1"/>
  <c r="S29" i="1"/>
  <c r="S30" i="1"/>
  <c r="S31" i="1"/>
  <c r="AF31" i="1" s="1"/>
  <c r="S32" i="1"/>
  <c r="AF32" i="1" s="1"/>
  <c r="S33" i="1"/>
  <c r="S34" i="1"/>
  <c r="S35" i="1"/>
  <c r="AF35" i="1" s="1"/>
  <c r="R13" i="1"/>
  <c r="AE13" i="1" s="1"/>
  <c r="U20" i="1"/>
  <c r="AH20" i="1" s="1"/>
  <c r="U21" i="1"/>
  <c r="AH21" i="1" s="1"/>
  <c r="U22" i="1"/>
  <c r="AH22" i="1" s="1"/>
  <c r="U23" i="1"/>
  <c r="AH23" i="1" s="1"/>
  <c r="U24" i="1"/>
  <c r="AH24" i="1" s="1"/>
  <c r="U25" i="1"/>
  <c r="AH25" i="1" s="1"/>
  <c r="U26" i="1"/>
  <c r="AH26" i="1" s="1"/>
  <c r="Q20" i="1"/>
  <c r="AD20" i="1" s="1"/>
  <c r="Q21" i="1"/>
  <c r="AD21" i="1" s="1"/>
  <c r="Q22" i="1"/>
  <c r="AD22" i="1" s="1"/>
  <c r="Q23" i="1"/>
  <c r="AD23" i="1" s="1"/>
  <c r="Q24" i="1"/>
  <c r="AD24" i="1" s="1"/>
  <c r="Q25" i="1"/>
  <c r="AD25" i="1" s="1"/>
  <c r="Q26" i="1"/>
  <c r="AD26" i="1" s="1"/>
  <c r="W11" i="1"/>
  <c r="W13" i="1"/>
  <c r="W15" i="1"/>
  <c r="W17" i="1"/>
  <c r="S11" i="1"/>
  <c r="AF11" i="1" s="1"/>
  <c r="S12" i="1"/>
  <c r="AF12" i="1" s="1"/>
  <c r="S14" i="1"/>
  <c r="AF14" i="1" s="1"/>
  <c r="S16" i="1"/>
  <c r="O11" i="1"/>
  <c r="AB11" i="1" s="1"/>
  <c r="O13" i="1"/>
  <c r="AB13" i="1" s="1"/>
  <c r="O15" i="1"/>
  <c r="AB15" i="1" s="1"/>
  <c r="O17" i="1"/>
  <c r="U2" i="1"/>
  <c r="AH2" i="1" s="1"/>
  <c r="U3" i="1"/>
  <c r="AH3" i="1" s="1"/>
  <c r="U4" i="1"/>
  <c r="AH4" i="1" s="1"/>
  <c r="U5" i="1"/>
  <c r="U6" i="1"/>
  <c r="AH6" i="1" s="1"/>
  <c r="U7" i="1"/>
  <c r="AH7" i="1" s="1"/>
  <c r="U8" i="1"/>
  <c r="AH8" i="1" s="1"/>
  <c r="Q2" i="1"/>
  <c r="Q3" i="1"/>
  <c r="AD3" i="1" s="1"/>
  <c r="Q4" i="1"/>
  <c r="AD4" i="1" s="1"/>
  <c r="Q5" i="1"/>
  <c r="Q6" i="1"/>
  <c r="Q7" i="1"/>
  <c r="AD7" i="1" s="1"/>
  <c r="Q8" i="1"/>
  <c r="AD8" i="1" s="1"/>
  <c r="R15" i="1"/>
  <c r="AE15" i="1" s="1"/>
  <c r="T2" i="1"/>
  <c r="T3" i="1"/>
  <c r="T4" i="1"/>
  <c r="AG4" i="1" s="1"/>
  <c r="T5" i="1"/>
  <c r="T6" i="1"/>
  <c r="T7" i="1"/>
  <c r="T8" i="1"/>
  <c r="AG8" i="1" s="1"/>
  <c r="N43" i="1"/>
  <c r="R42" i="1"/>
  <c r="AE42" i="1" s="1"/>
  <c r="T29" i="1"/>
  <c r="AG29" i="1" s="1"/>
  <c r="T30" i="1"/>
  <c r="AG30" i="1" s="1"/>
  <c r="T31" i="1"/>
  <c r="AG31" i="1" s="1"/>
  <c r="T32" i="1"/>
  <c r="AG32" i="1" s="1"/>
  <c r="T33" i="1"/>
  <c r="AG33" i="1" s="1"/>
  <c r="T34" i="1"/>
  <c r="AG34" i="1" s="1"/>
  <c r="T35" i="1"/>
  <c r="AG35" i="1" s="1"/>
  <c r="AB14" i="1"/>
  <c r="AF13" i="1"/>
  <c r="Z8" i="1" l="1"/>
  <c r="AA8" i="1"/>
  <c r="Z4" i="1"/>
  <c r="AA4" i="1"/>
  <c r="AE7" i="1"/>
  <c r="AE3" i="1"/>
  <c r="AA25" i="1"/>
  <c r="Z25" i="1"/>
  <c r="AA21" i="1"/>
  <c r="Z21" i="1"/>
  <c r="AE17" i="1"/>
  <c r="AD15" i="1"/>
  <c r="AD11" i="1"/>
  <c r="Z42" i="1"/>
  <c r="AA42" i="1"/>
  <c r="AE14" i="1"/>
  <c r="AH42" i="1"/>
  <c r="AB5" i="1"/>
  <c r="AA38" i="1"/>
  <c r="Z38" i="1"/>
  <c r="AC7" i="1"/>
  <c r="AC3" i="1"/>
  <c r="AB25" i="1"/>
  <c r="AB20" i="1"/>
  <c r="AF26" i="1"/>
  <c r="AD34" i="1"/>
  <c r="AD31" i="1"/>
  <c r="AH30" i="1"/>
  <c r="AB41" i="1"/>
  <c r="AF44" i="1"/>
  <c r="Z12" i="1"/>
  <c r="AA12" i="1"/>
  <c r="Z11" i="1"/>
  <c r="AA11" i="1"/>
  <c r="X17" i="1"/>
  <c r="AI17" i="1"/>
  <c r="AC23" i="1"/>
  <c r="AC25" i="1"/>
  <c r="AG25" i="1"/>
  <c r="AG20" i="1"/>
  <c r="Z34" i="1"/>
  <c r="AA34" i="1"/>
  <c r="Z29" i="1"/>
  <c r="AA29" i="1"/>
  <c r="AE35" i="1"/>
  <c r="AI35" i="1"/>
  <c r="AI34" i="1"/>
  <c r="AC43" i="1"/>
  <c r="AC39" i="1"/>
  <c r="AG42" i="1"/>
  <c r="AG38" i="1"/>
  <c r="AD38" i="1"/>
  <c r="AE2" i="1"/>
  <c r="AC13" i="1"/>
  <c r="AA24" i="1"/>
  <c r="Z24" i="1"/>
  <c r="AD43" i="1"/>
  <c r="AD14" i="1"/>
  <c r="AE12" i="1"/>
  <c r="AB8" i="1"/>
  <c r="AB4" i="1"/>
  <c r="Z41" i="1"/>
  <c r="AA41" i="1"/>
  <c r="AC6" i="1"/>
  <c r="AC2" i="1"/>
  <c r="AH15" i="1"/>
  <c r="AH11" i="1"/>
  <c r="AB26" i="1"/>
  <c r="AF24" i="1"/>
  <c r="AF25" i="1"/>
  <c r="AD30" i="1"/>
  <c r="AD29" i="1"/>
  <c r="AB40" i="1"/>
  <c r="AF43" i="1"/>
  <c r="Z17" i="1"/>
  <c r="AA17" i="1"/>
  <c r="AI15" i="1"/>
  <c r="AC26" i="1"/>
  <c r="AC21" i="1"/>
  <c r="AG23" i="1"/>
  <c r="AG21" i="1"/>
  <c r="Z32" i="1"/>
  <c r="AA32" i="1"/>
  <c r="AE34" i="1"/>
  <c r="AE33" i="1"/>
  <c r="AI31" i="1"/>
  <c r="AI32" i="1"/>
  <c r="AC42" i="1"/>
  <c r="AC38" i="1"/>
  <c r="AG41" i="1"/>
  <c r="Z40" i="1"/>
  <c r="AH40" i="1"/>
  <c r="AG3" i="1"/>
  <c r="Z39" i="1"/>
  <c r="AA39" i="1"/>
  <c r="AE6" i="1"/>
  <c r="AA20" i="1"/>
  <c r="Z20" i="1"/>
  <c r="AF17" i="1"/>
  <c r="AG6" i="1"/>
  <c r="AG2" i="1"/>
  <c r="AD6" i="1"/>
  <c r="AD2" i="1"/>
  <c r="AH5" i="1"/>
  <c r="AB17" i="1"/>
  <c r="AF16" i="1"/>
  <c r="AF34" i="1"/>
  <c r="AF30" i="1"/>
  <c r="AF8" i="1"/>
  <c r="AF4" i="1"/>
  <c r="Z6" i="1"/>
  <c r="AA6" i="1"/>
  <c r="Z2" i="1"/>
  <c r="AA2" i="1"/>
  <c r="AE5" i="1"/>
  <c r="AC12" i="1"/>
  <c r="AG15" i="1"/>
  <c r="AG11" i="1"/>
  <c r="AA23" i="1"/>
  <c r="Z23" i="1"/>
  <c r="AE26" i="1"/>
  <c r="AI25" i="1"/>
  <c r="AI21" i="1"/>
  <c r="AB34" i="1"/>
  <c r="AB30" i="1"/>
  <c r="AD44" i="1"/>
  <c r="AD17" i="1"/>
  <c r="AD13" i="1"/>
  <c r="AC34" i="1"/>
  <c r="AC30" i="1"/>
  <c r="AE40" i="1"/>
  <c r="Z44" i="1"/>
  <c r="AA44" i="1"/>
  <c r="AE11" i="1"/>
  <c r="AB7" i="1"/>
  <c r="AB3" i="1"/>
  <c r="AE44" i="1"/>
  <c r="AC5" i="1"/>
  <c r="AE39" i="1"/>
  <c r="AB23" i="1"/>
  <c r="AB24" i="1"/>
  <c r="AF22" i="1"/>
  <c r="AF23" i="1"/>
  <c r="AD35" i="1"/>
  <c r="AH35" i="1"/>
  <c r="AH34" i="1"/>
  <c r="AB43" i="1"/>
  <c r="AB39" i="1"/>
  <c r="AF42" i="1"/>
  <c r="AF38" i="1"/>
  <c r="Z14" i="1"/>
  <c r="AA14" i="1"/>
  <c r="Z15" i="1"/>
  <c r="AA15" i="1"/>
  <c r="AI13" i="1"/>
  <c r="AC24" i="1"/>
  <c r="AC20" i="1"/>
  <c r="AG22" i="1"/>
  <c r="Z33" i="1"/>
  <c r="AA33" i="1"/>
  <c r="Z30" i="1"/>
  <c r="AA30" i="1"/>
  <c r="AE32" i="1"/>
  <c r="AE31" i="1"/>
  <c r="AI29" i="1"/>
  <c r="AI30" i="1"/>
  <c r="AC41" i="1"/>
  <c r="AG44" i="1"/>
  <c r="AG40" i="1"/>
  <c r="AA40" i="1"/>
  <c r="AG7" i="1"/>
  <c r="Z7" i="1"/>
  <c r="AA7" i="1"/>
  <c r="Z3" i="1"/>
  <c r="AA3" i="1"/>
  <c r="Z43" i="1"/>
  <c r="AA43" i="1"/>
  <c r="AG5" i="1"/>
  <c r="AD5" i="1"/>
  <c r="AF33" i="1"/>
  <c r="AF29" i="1"/>
  <c r="AD42" i="1"/>
  <c r="AF7" i="1"/>
  <c r="AF3" i="1"/>
  <c r="Z5" i="1"/>
  <c r="AA5" i="1"/>
  <c r="AE8" i="1"/>
  <c r="AE4" i="1"/>
  <c r="AI7" i="1"/>
  <c r="AI3" i="1"/>
  <c r="AC15" i="1"/>
  <c r="AC11" i="1"/>
  <c r="AA26" i="1"/>
  <c r="Z26" i="1"/>
  <c r="AA22" i="1"/>
  <c r="Z22" i="1"/>
  <c r="AE25" i="1"/>
  <c r="AB29" i="1"/>
  <c r="AD16" i="1"/>
  <c r="AD12" i="1"/>
  <c r="AC29" i="1"/>
  <c r="AE16" i="1"/>
  <c r="AH39" i="1"/>
  <c r="AB6" i="1"/>
  <c r="AB2" i="1"/>
  <c r="AC8" i="1"/>
  <c r="AC4" i="1"/>
  <c r="AH17" i="1"/>
  <c r="AH13" i="1"/>
  <c r="AB21" i="1"/>
  <c r="AB22" i="1"/>
  <c r="AF20" i="1"/>
  <c r="AF21" i="1"/>
  <c r="AD32" i="1"/>
  <c r="AD33" i="1"/>
  <c r="AH31" i="1"/>
  <c r="AH32" i="1"/>
  <c r="AB42" i="1"/>
  <c r="AB38" i="1"/>
  <c r="AF41" i="1"/>
  <c r="Z16" i="1"/>
  <c r="AA16" i="1"/>
  <c r="Z13" i="1"/>
  <c r="AA13" i="1"/>
  <c r="AI11" i="1"/>
  <c r="AC22" i="1"/>
  <c r="AG26" i="1"/>
  <c r="AG24" i="1"/>
  <c r="Z35" i="1"/>
  <c r="AA35" i="1"/>
  <c r="Z31" i="1"/>
  <c r="AA31" i="1"/>
  <c r="AE30" i="1"/>
  <c r="AE29" i="1"/>
  <c r="AI33" i="1"/>
  <c r="AC44" i="1"/>
  <c r="AC40" i="1"/>
  <c r="AG43" i="1"/>
  <c r="AG39" i="1"/>
  <c r="AB12" i="1"/>
  <c r="AF15" i="1"/>
</calcChain>
</file>

<file path=xl/sharedStrings.xml><?xml version="1.0" encoding="utf-8"?>
<sst xmlns="http://schemas.openxmlformats.org/spreadsheetml/2006/main" count="180" uniqueCount="51">
  <si>
    <t>White, NH</t>
  </si>
  <si>
    <t>VIOLENT OFFENSES</t>
  </si>
  <si>
    <t>DRUG OFFENSES</t>
  </si>
  <si>
    <t>OTHER OFFENSES</t>
  </si>
  <si>
    <t>Black, NH</t>
  </si>
  <si>
    <t>Hispanic</t>
  </si>
  <si>
    <t>White, NH total</t>
  </si>
  <si>
    <t>Black, NH total</t>
  </si>
  <si>
    <t>Hispanic total</t>
  </si>
  <si>
    <t>ROBBERY/BURGLARY</t>
  </si>
  <si>
    <t>LARCENY/THEFT</t>
  </si>
  <si>
    <t>UNKNOWN</t>
  </si>
  <si>
    <t>White_nh</t>
  </si>
  <si>
    <t>Hisp</t>
  </si>
  <si>
    <t>Other_nh</t>
  </si>
  <si>
    <t>Black_nh</t>
  </si>
  <si>
    <t>Total</t>
  </si>
  <si>
    <t>-------------------------------------------------------------------------</t>
  </si>
  <si>
    <t xml:space="preserve">          |         offense_collapsed and Year of Entry to Prison        </t>
  </si>
  <si>
    <t>INMATE-RA | - VIOLENT OFFENSES   - ROBBERY/BURGLARY   -- DRUG OFFENSES --</t>
  </si>
  <si>
    <t>CE-ID L50 | 1995 1996 1997 1998  1995 1996 1997 1998  1995 1996 1997 1998</t>
  </si>
  <si>
    <t>----------+--------------------------------------------------------------</t>
  </si>
  <si>
    <t xml:space="preserve">    White |  121  113   97  153    50   61   55   69   135  109   93  155</t>
  </si>
  <si>
    <t xml:space="preserve">    Black |    7    8    2    5     6    3    4    4    20   12    7    7</t>
  </si>
  <si>
    <t xml:space="preserve">  AmerInd |    1    .    1    .     .    2    .    .     .    2    .    .</t>
  </si>
  <si>
    <t>Asian/Pac |    .    .    .    .     .    .    .    .     .    .    .    .</t>
  </si>
  <si>
    <t xml:space="preserve">    Other |    4   18    1    1     1    7    .    4     7   15    2    .</t>
  </si>
  <si>
    <t xml:space="preserve">  No Data |    .    .    .    1     .    .    .    .     .    .    .    .</t>
  </si>
  <si>
    <t>INMATE-RA | -- LARCENY/THEFT --  -- OTHER OFFENSES -  ----- UNKNOWN -----</t>
  </si>
  <si>
    <t>Asian/Pac |    .    1    .    .     .    .    .    .     .    .    .    .</t>
  </si>
  <si>
    <t xml:space="preserve">          | </t>
  </si>
  <si>
    <t xml:space="preserve">    Total |  133  139  101  160    57   73   59   77   162  138  102  162</t>
  </si>
  <si>
    <t xml:space="preserve">    White |   29   28   39   38    36   49   42   58     3    1    3    4</t>
  </si>
  <si>
    <t xml:space="preserve">    Black |    2    7    2    6     3    3    3    3     .    .    1    .</t>
  </si>
  <si>
    <t xml:space="preserve">  AmerInd |    1    .    2    .     .    .    1    .     .    .    .    .</t>
  </si>
  <si>
    <t xml:space="preserve">    Other |    5    3    3    2     2    2    .    .     .    .    .    .</t>
  </si>
  <si>
    <t xml:space="preserve">  No Data |    .    .    .    .     .    .    .    2     .    .    .    .</t>
  </si>
  <si>
    <t xml:space="preserve">    Total |   37   39   46   46    41   54   46   63     3    1    4    4</t>
  </si>
  <si>
    <t>year</t>
  </si>
  <si>
    <t>sum(amer_nh)</t>
  </si>
  <si>
    <t>sum(asian_nh)</t>
  </si>
  <si>
    <t>Hispanic (Any)</t>
  </si>
  <si>
    <t>AmerInd, NH</t>
  </si>
  <si>
    <t>Asian, NH</t>
  </si>
  <si>
    <t>American Indian Total</t>
  </si>
  <si>
    <t>American Indian</t>
  </si>
  <si>
    <t>Asian</t>
  </si>
  <si>
    <t>Asian Total</t>
  </si>
  <si>
    <t>Milwaukee</t>
  </si>
  <si>
    <t>Big Six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</si>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</sst>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Courier New"/>
      <family val="3"/>
    </font>
    <font>
      <sz val="8"/>
      <name val="Courier New"/>
      <family val="3"/>
    </font>
    <font>
      <b/>
      <sz val="10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AI89"/>
  <sheetViews>
    <sheetView tabSelected="1" workbookViewId="0">
      <selection activeCell="A51" sqref="A51"/>
    </sheetView>
  </sheetViews>
  <sheetFormatPr baseColWidth="10" defaultColWidth="8.83203125" defaultRowHeight="13" x14ac:dyDescent="0.15"/>
  <cols>
    <col min="1" max="1" width="22.1640625" customWidth="1"/>
    <col min="13" max="13" width="19.6640625" bestFit="1" customWidth="1"/>
    <col min="14" max="14" width="6.6640625" customWidth="1"/>
    <col min="15" max="15" width="6.5" customWidth="1"/>
    <col min="16" max="16" width="6" customWidth="1"/>
    <col min="17" max="17" width="7.83203125" customWidth="1"/>
    <col min="18" max="18" width="6.83203125" customWidth="1"/>
    <col min="19" max="19" width="5.83203125" customWidth="1"/>
    <col min="20" max="20" width="6.5" customWidth="1"/>
    <col min="21" max="21" width="7.1640625" customWidth="1"/>
    <col min="22" max="22" width="6.1640625" customWidth="1"/>
    <col min="23" max="23" width="6.5" customWidth="1"/>
    <col min="25" max="25" width="19.6640625" bestFit="1" customWidth="1"/>
  </cols>
  <sheetData>
    <row r="1" spans="1:35" ht="14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M1" t="s">
        <v>0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Y1" t="s">
        <v>0</v>
      </c>
      <c r="Z1">
        <v>1990</v>
      </c>
      <c r="AA1">
        <v>1991</v>
      </c>
      <c r="AB1">
        <v>1992</v>
      </c>
      <c r="AC1">
        <v>1993</v>
      </c>
      <c r="AD1">
        <v>1994</v>
      </c>
      <c r="AE1">
        <v>1995</v>
      </c>
      <c r="AF1">
        <v>1996</v>
      </c>
      <c r="AG1">
        <v>1997</v>
      </c>
      <c r="AH1">
        <v>1998</v>
      </c>
      <c r="AI1">
        <v>1999</v>
      </c>
    </row>
    <row r="2" spans="1:35" ht="14" x14ac:dyDescent="0.2">
      <c r="A2" s="1" t="s">
        <v>1</v>
      </c>
      <c r="B2">
        <v>158</v>
      </c>
      <c r="C2">
        <v>176</v>
      </c>
      <c r="D2">
        <v>166</v>
      </c>
      <c r="E2">
        <v>205</v>
      </c>
      <c r="F2">
        <v>238</v>
      </c>
      <c r="G2">
        <v>257</v>
      </c>
      <c r="H2">
        <v>229</v>
      </c>
      <c r="I2">
        <v>262</v>
      </c>
      <c r="J2">
        <v>236</v>
      </c>
      <c r="K2">
        <v>254</v>
      </c>
      <c r="M2" s="1" t="s">
        <v>1</v>
      </c>
      <c r="N2" s="3">
        <f t="shared" ref="N2:N8" si="0">(B2/B$9)*100000</f>
        <v>15.286969309957817</v>
      </c>
      <c r="O2" s="3">
        <f t="shared" ref="O2:W7" si="1">(C2/C$9)*100000</f>
        <v>16.745541975174735</v>
      </c>
      <c r="P2" s="3">
        <f t="shared" si="1"/>
        <v>15.553527558789524</v>
      </c>
      <c r="Q2" s="3">
        <f t="shared" si="1"/>
        <v>18.932852100253609</v>
      </c>
      <c r="R2" s="3">
        <f t="shared" si="1"/>
        <v>21.721056008381773</v>
      </c>
      <c r="S2" s="3">
        <f t="shared" si="1"/>
        <v>23.191910805896342</v>
      </c>
      <c r="T2" s="3">
        <f t="shared" si="1"/>
        <v>20.455779785044591</v>
      </c>
      <c r="U2" s="3">
        <f t="shared" si="1"/>
        <v>23.198343177871969</v>
      </c>
      <c r="V2" s="3">
        <f t="shared" si="1"/>
        <v>20.790863296549947</v>
      </c>
      <c r="W2" s="3">
        <f t="shared" si="1"/>
        <v>22.235820506153807</v>
      </c>
      <c r="Y2" s="1" t="s">
        <v>1</v>
      </c>
      <c r="Z2" s="3">
        <f>(N2+O2)/2</f>
        <v>16.016255642566275</v>
      </c>
      <c r="AA2" s="3">
        <f t="shared" ref="AA2:AH8" si="2">SUM(N2:P2)/3</f>
        <v>15.862012947974025</v>
      </c>
      <c r="AB2" s="3">
        <f t="shared" si="2"/>
        <v>17.077307211405955</v>
      </c>
      <c r="AC2" s="3">
        <f t="shared" si="2"/>
        <v>18.735811889141633</v>
      </c>
      <c r="AD2" s="3">
        <f t="shared" si="2"/>
        <v>21.281939638177239</v>
      </c>
      <c r="AE2" s="3">
        <f t="shared" si="2"/>
        <v>21.789582199774234</v>
      </c>
      <c r="AF2" s="3">
        <f t="shared" si="2"/>
        <v>22.282011256270966</v>
      </c>
      <c r="AG2" s="3">
        <f t="shared" si="2"/>
        <v>21.481662086488836</v>
      </c>
      <c r="AH2" s="3">
        <f t="shared" si="2"/>
        <v>22.075008993525245</v>
      </c>
      <c r="AI2" s="3">
        <f>SUM(V2:W2)/2</f>
        <v>21.513341901351879</v>
      </c>
    </row>
    <row r="3" spans="1:35" ht="14" x14ac:dyDescent="0.2">
      <c r="A3" s="1" t="s">
        <v>9</v>
      </c>
      <c r="B3">
        <v>137</v>
      </c>
      <c r="C3">
        <v>150</v>
      </c>
      <c r="D3">
        <v>134</v>
      </c>
      <c r="E3">
        <v>140</v>
      </c>
      <c r="F3">
        <v>144</v>
      </c>
      <c r="G3">
        <v>147</v>
      </c>
      <c r="H3">
        <v>138</v>
      </c>
      <c r="I3">
        <v>134</v>
      </c>
      <c r="J3">
        <v>170</v>
      </c>
      <c r="K3">
        <v>128</v>
      </c>
      <c r="M3" s="1" t="s">
        <v>9</v>
      </c>
      <c r="N3" s="3">
        <f t="shared" si="0"/>
        <v>13.255156933317854</v>
      </c>
      <c r="O3" s="3">
        <f t="shared" si="1"/>
        <v>14.271768728842103</v>
      </c>
      <c r="P3" s="3">
        <f t="shared" si="1"/>
        <v>12.55525718601082</v>
      </c>
      <c r="Q3" s="3">
        <f t="shared" si="1"/>
        <v>12.929752653831732</v>
      </c>
      <c r="R3" s="3">
        <f t="shared" si="1"/>
        <v>13.142151534483089</v>
      </c>
      <c r="S3" s="3">
        <f t="shared" si="1"/>
        <v>13.265412017380397</v>
      </c>
      <c r="T3" s="3">
        <f t="shared" si="1"/>
        <v>12.327063800594559</v>
      </c>
      <c r="U3" s="3">
        <f t="shared" si="1"/>
        <v>11.864801472652076</v>
      </c>
      <c r="V3" s="3">
        <f t="shared" si="1"/>
        <v>14.976469323785981</v>
      </c>
      <c r="W3" s="3">
        <f t="shared" si="1"/>
        <v>11.205452853494831</v>
      </c>
      <c r="Y3" s="1" t="s">
        <v>9</v>
      </c>
      <c r="Z3" s="3">
        <f t="shared" ref="Z3:Z8" si="3">(N3+O3)/2</f>
        <v>13.763462831079979</v>
      </c>
      <c r="AA3" s="3">
        <f t="shared" si="2"/>
        <v>13.360727616056925</v>
      </c>
      <c r="AB3" s="3">
        <f t="shared" si="2"/>
        <v>13.252259522894887</v>
      </c>
      <c r="AC3" s="3">
        <f t="shared" si="2"/>
        <v>12.875720458108548</v>
      </c>
      <c r="AD3" s="3">
        <f t="shared" si="2"/>
        <v>13.11243873523174</v>
      </c>
      <c r="AE3" s="3">
        <f t="shared" si="2"/>
        <v>12.911542450819349</v>
      </c>
      <c r="AF3" s="3">
        <f t="shared" si="2"/>
        <v>12.485759096875677</v>
      </c>
      <c r="AG3" s="3">
        <f t="shared" si="2"/>
        <v>13.056111532344204</v>
      </c>
      <c r="AH3" s="3">
        <f t="shared" si="2"/>
        <v>12.682241216644295</v>
      </c>
      <c r="AI3" s="3">
        <f t="shared" ref="AI3:AI8" si="4">SUM(V3:W3)/2</f>
        <v>13.090961088640405</v>
      </c>
    </row>
    <row r="4" spans="1:35" ht="14" x14ac:dyDescent="0.2">
      <c r="A4" s="1" t="s">
        <v>2</v>
      </c>
      <c r="B4">
        <v>65</v>
      </c>
      <c r="C4">
        <v>60</v>
      </c>
      <c r="D4">
        <v>112</v>
      </c>
      <c r="E4">
        <v>85</v>
      </c>
      <c r="F4">
        <v>89</v>
      </c>
      <c r="G4">
        <v>99</v>
      </c>
      <c r="H4">
        <v>83</v>
      </c>
      <c r="I4">
        <v>84</v>
      </c>
      <c r="J4">
        <v>115</v>
      </c>
      <c r="K4">
        <v>95</v>
      </c>
      <c r="M4" s="1" t="s">
        <v>2</v>
      </c>
      <c r="N4" s="3">
        <f t="shared" si="0"/>
        <v>6.2889430705522669</v>
      </c>
      <c r="O4" s="3">
        <f t="shared" si="1"/>
        <v>5.7087074915368419</v>
      </c>
      <c r="P4" s="3">
        <f t="shared" si="1"/>
        <v>10.493946304725462</v>
      </c>
      <c r="Q4" s="3">
        <f t="shared" si="1"/>
        <v>7.8502069683978366</v>
      </c>
      <c r="R4" s="3">
        <f t="shared" si="1"/>
        <v>8.1225797678402429</v>
      </c>
      <c r="S4" s="3">
        <f t="shared" si="1"/>
        <v>8.9338489096643485</v>
      </c>
      <c r="T4" s="3">
        <f t="shared" si="1"/>
        <v>7.414103590212668</v>
      </c>
      <c r="U4" s="3">
        <f t="shared" si="1"/>
        <v>7.4376367440505549</v>
      </c>
      <c r="V4" s="3">
        <f t="shared" si="1"/>
        <v>10.131141013149341</v>
      </c>
      <c r="W4" s="3">
        <f t="shared" si="1"/>
        <v>8.3165470397031971</v>
      </c>
      <c r="Y4" s="1" t="s">
        <v>2</v>
      </c>
      <c r="Z4" s="3">
        <f t="shared" si="3"/>
        <v>5.9988252810445548</v>
      </c>
      <c r="AA4" s="3">
        <f t="shared" si="2"/>
        <v>7.4971989556048575</v>
      </c>
      <c r="AB4" s="3">
        <f t="shared" si="2"/>
        <v>8.0176202548867135</v>
      </c>
      <c r="AC4" s="3">
        <f t="shared" si="2"/>
        <v>8.822244346987846</v>
      </c>
      <c r="AD4" s="3">
        <f t="shared" si="2"/>
        <v>8.3022118819674748</v>
      </c>
      <c r="AE4" s="3">
        <f t="shared" si="2"/>
        <v>8.1568440892390868</v>
      </c>
      <c r="AF4" s="3">
        <f t="shared" si="2"/>
        <v>7.9285297479758574</v>
      </c>
      <c r="AG4" s="3">
        <f t="shared" si="2"/>
        <v>8.327627115804189</v>
      </c>
      <c r="AH4" s="3">
        <f t="shared" si="2"/>
        <v>8.6284415989676972</v>
      </c>
      <c r="AI4" s="3">
        <f t="shared" si="4"/>
        <v>9.2238440264262689</v>
      </c>
    </row>
    <row r="5" spans="1:35" ht="14" x14ac:dyDescent="0.2">
      <c r="A5" s="1" t="s">
        <v>10</v>
      </c>
      <c r="B5">
        <v>106</v>
      </c>
      <c r="C5">
        <v>127</v>
      </c>
      <c r="D5">
        <v>137</v>
      </c>
      <c r="E5">
        <v>139</v>
      </c>
      <c r="F5">
        <v>152</v>
      </c>
      <c r="G5">
        <v>147</v>
      </c>
      <c r="H5">
        <v>143</v>
      </c>
      <c r="I5">
        <v>141</v>
      </c>
      <c r="J5">
        <v>182</v>
      </c>
      <c r="K5">
        <v>188</v>
      </c>
      <c r="M5" s="1" t="s">
        <v>10</v>
      </c>
      <c r="N5" s="3">
        <f t="shared" si="0"/>
        <v>10.255814853516004</v>
      </c>
      <c r="O5" s="3">
        <f t="shared" si="1"/>
        <v>12.083430857086313</v>
      </c>
      <c r="P5" s="3">
        <f t="shared" si="1"/>
        <v>12.836345033458825</v>
      </c>
      <c r="Q5" s="3">
        <f t="shared" si="1"/>
        <v>12.837397277732935</v>
      </c>
      <c r="R5" s="3">
        <f t="shared" si="1"/>
        <v>13.872271064176594</v>
      </c>
      <c r="S5" s="3">
        <f t="shared" si="1"/>
        <v>13.265412017380397</v>
      </c>
      <c r="T5" s="3">
        <f t="shared" si="1"/>
        <v>12.773696546992911</v>
      </c>
      <c r="U5" s="3">
        <f t="shared" si="1"/>
        <v>12.48460453465629</v>
      </c>
      <c r="V5" s="3">
        <f t="shared" si="1"/>
        <v>16.03363186428852</v>
      </c>
      <c r="W5" s="3">
        <f t="shared" si="1"/>
        <v>16.458008878570535</v>
      </c>
      <c r="Y5" s="1" t="s">
        <v>10</v>
      </c>
      <c r="Z5" s="3">
        <f t="shared" si="3"/>
        <v>11.169622855301158</v>
      </c>
      <c r="AA5" s="3">
        <f t="shared" si="2"/>
        <v>11.725196914687047</v>
      </c>
      <c r="AB5" s="3">
        <f t="shared" si="2"/>
        <v>12.585724389426025</v>
      </c>
      <c r="AC5" s="3">
        <f t="shared" si="2"/>
        <v>13.182004458456118</v>
      </c>
      <c r="AD5" s="3">
        <f t="shared" si="2"/>
        <v>13.325026786429975</v>
      </c>
      <c r="AE5" s="3">
        <f t="shared" si="2"/>
        <v>13.303793209516634</v>
      </c>
      <c r="AF5" s="3">
        <f t="shared" si="2"/>
        <v>12.841237699676533</v>
      </c>
      <c r="AG5" s="3">
        <f t="shared" si="2"/>
        <v>13.763977648645906</v>
      </c>
      <c r="AH5" s="3">
        <f t="shared" si="2"/>
        <v>14.992081759171782</v>
      </c>
      <c r="AI5" s="3">
        <f t="shared" si="4"/>
        <v>16.245820371429527</v>
      </c>
    </row>
    <row r="6" spans="1:35" ht="14" x14ac:dyDescent="0.2">
      <c r="A6" s="1" t="s">
        <v>3</v>
      </c>
      <c r="B6">
        <v>55</v>
      </c>
      <c r="C6">
        <v>59</v>
      </c>
      <c r="D6">
        <v>83</v>
      </c>
      <c r="E6">
        <v>80</v>
      </c>
      <c r="F6">
        <v>121</v>
      </c>
      <c r="G6">
        <v>131</v>
      </c>
      <c r="H6">
        <v>138</v>
      </c>
      <c r="I6">
        <v>163</v>
      </c>
      <c r="J6">
        <v>158</v>
      </c>
      <c r="K6">
        <v>171</v>
      </c>
      <c r="M6" s="1" t="s">
        <v>3</v>
      </c>
      <c r="N6" s="3">
        <f t="shared" si="0"/>
        <v>5.3214133673903792</v>
      </c>
      <c r="O6" s="3">
        <f t="shared" si="1"/>
        <v>5.6135623666778933</v>
      </c>
      <c r="P6" s="3">
        <f t="shared" si="1"/>
        <v>7.7767637793947619</v>
      </c>
      <c r="Q6" s="3">
        <f t="shared" si="1"/>
        <v>7.3884300879038465</v>
      </c>
      <c r="R6" s="3">
        <f t="shared" si="1"/>
        <v>11.043057886614262</v>
      </c>
      <c r="S6" s="3">
        <f t="shared" si="1"/>
        <v>11.821557648141715</v>
      </c>
      <c r="T6" s="3">
        <f t="shared" si="1"/>
        <v>12.327063800594559</v>
      </c>
      <c r="U6" s="3">
        <f t="shared" si="1"/>
        <v>14.432557015240958</v>
      </c>
      <c r="V6" s="3">
        <f t="shared" si="1"/>
        <v>13.919306783283442</v>
      </c>
      <c r="W6" s="3">
        <f t="shared" si="1"/>
        <v>14.969784671465753</v>
      </c>
      <c r="Y6" s="1" t="s">
        <v>3</v>
      </c>
      <c r="Z6" s="3">
        <f t="shared" si="3"/>
        <v>5.4674878670341363</v>
      </c>
      <c r="AA6" s="3">
        <f t="shared" si="2"/>
        <v>6.2372465044876781</v>
      </c>
      <c r="AB6" s="3">
        <f t="shared" si="2"/>
        <v>6.9262520779921672</v>
      </c>
      <c r="AC6" s="3">
        <f t="shared" si="2"/>
        <v>8.7360839179709568</v>
      </c>
      <c r="AD6" s="3">
        <f t="shared" si="2"/>
        <v>10.084348540886609</v>
      </c>
      <c r="AE6" s="3">
        <f t="shared" si="2"/>
        <v>11.730559778450178</v>
      </c>
      <c r="AF6" s="3">
        <f t="shared" si="2"/>
        <v>12.860392821325744</v>
      </c>
      <c r="AG6" s="3">
        <f t="shared" si="2"/>
        <v>13.559642533039655</v>
      </c>
      <c r="AH6" s="3">
        <f t="shared" si="2"/>
        <v>14.440549489996718</v>
      </c>
      <c r="AI6" s="3">
        <f t="shared" si="4"/>
        <v>14.444545727374598</v>
      </c>
    </row>
    <row r="7" spans="1:35" ht="14" x14ac:dyDescent="0.2">
      <c r="A7" s="1" t="s">
        <v>11</v>
      </c>
      <c r="B7">
        <v>3</v>
      </c>
      <c r="C7">
        <v>7</v>
      </c>
      <c r="D7">
        <v>5</v>
      </c>
      <c r="E7">
        <v>4</v>
      </c>
      <c r="F7">
        <v>7</v>
      </c>
      <c r="G7">
        <v>8</v>
      </c>
      <c r="H7">
        <v>6</v>
      </c>
      <c r="I7">
        <v>7</v>
      </c>
      <c r="J7">
        <v>10</v>
      </c>
      <c r="K7">
        <v>11</v>
      </c>
      <c r="M7" s="1" t="s">
        <v>11</v>
      </c>
      <c r="N7" s="3">
        <f t="shared" si="0"/>
        <v>0.29025891094856615</v>
      </c>
      <c r="O7" s="3">
        <f t="shared" si="1"/>
        <v>0.66601587401263151</v>
      </c>
      <c r="P7" s="3">
        <f t="shared" si="1"/>
        <v>0.46847974574667234</v>
      </c>
      <c r="Q7" s="3">
        <f t="shared" si="1"/>
        <v>0.36942150439519233</v>
      </c>
      <c r="R7" s="3">
        <f t="shared" si="1"/>
        <v>0.63885458848181687</v>
      </c>
      <c r="S7" s="3">
        <f t="shared" si="1"/>
        <v>0.72192718461934136</v>
      </c>
      <c r="T7" s="3">
        <f t="shared" si="1"/>
        <v>0.53595929567802425</v>
      </c>
      <c r="U7" s="3">
        <f t="shared" si="1"/>
        <v>0.61980306200421287</v>
      </c>
      <c r="V7" s="3">
        <f t="shared" si="1"/>
        <v>0.8809687837521164</v>
      </c>
      <c r="W7" s="3">
        <f t="shared" si="1"/>
        <v>0.96296860459721212</v>
      </c>
      <c r="Y7" s="1" t="s">
        <v>11</v>
      </c>
      <c r="Z7" s="3">
        <f t="shared" si="3"/>
        <v>0.47813739248059883</v>
      </c>
      <c r="AA7" s="3">
        <f t="shared" si="2"/>
        <v>0.47491817690262333</v>
      </c>
      <c r="AB7" s="3">
        <f t="shared" si="2"/>
        <v>0.50130570805149877</v>
      </c>
      <c r="AC7" s="3">
        <f t="shared" si="2"/>
        <v>0.49225194620789381</v>
      </c>
      <c r="AD7" s="3">
        <f t="shared" si="2"/>
        <v>0.57673442583211687</v>
      </c>
      <c r="AE7" s="3">
        <f t="shared" si="2"/>
        <v>0.63224702292639412</v>
      </c>
      <c r="AF7" s="3">
        <f t="shared" si="2"/>
        <v>0.62589651410052616</v>
      </c>
      <c r="AG7" s="3">
        <f t="shared" si="2"/>
        <v>0.67891038047811791</v>
      </c>
      <c r="AH7" s="3">
        <f t="shared" si="2"/>
        <v>0.82124681678451383</v>
      </c>
      <c r="AI7" s="3">
        <f t="shared" si="4"/>
        <v>0.92196869417466432</v>
      </c>
    </row>
    <row r="8" spans="1:35" ht="14" x14ac:dyDescent="0.2">
      <c r="A8" s="1" t="s">
        <v>16</v>
      </c>
      <c r="B8" s="2">
        <v>524</v>
      </c>
      <c r="C8" s="2">
        <v>579</v>
      </c>
      <c r="D8" s="2">
        <v>637</v>
      </c>
      <c r="E8" s="2">
        <v>653</v>
      </c>
      <c r="F8" s="2">
        <v>751</v>
      </c>
      <c r="G8" s="2">
        <v>789</v>
      </c>
      <c r="H8" s="2">
        <v>737</v>
      </c>
      <c r="I8" s="2">
        <v>791</v>
      </c>
      <c r="J8" s="2">
        <v>871</v>
      </c>
      <c r="K8" s="2">
        <v>847</v>
      </c>
      <c r="M8" t="s">
        <v>6</v>
      </c>
      <c r="N8" s="3">
        <f t="shared" si="0"/>
        <v>50.69855644568289</v>
      </c>
      <c r="O8" s="3">
        <f t="shared" ref="O8:W8" si="5">(C8/C$9)*100000</f>
        <v>55.089027293330517</v>
      </c>
      <c r="P8" s="3">
        <f t="shared" si="5"/>
        <v>59.68431960812606</v>
      </c>
      <c r="Q8" s="3">
        <f t="shared" si="5"/>
        <v>60.308060592515147</v>
      </c>
      <c r="R8" s="3">
        <f t="shared" si="5"/>
        <v>68.539970849977777</v>
      </c>
      <c r="S8" s="3">
        <f t="shared" si="5"/>
        <v>71.20006858308254</v>
      </c>
      <c r="T8" s="3">
        <f t="shared" si="5"/>
        <v>65.833666819117312</v>
      </c>
      <c r="U8" s="3">
        <f t="shared" si="5"/>
        <v>70.037746006476056</v>
      </c>
      <c r="V8" s="3">
        <f t="shared" si="5"/>
        <v>76.732381064809346</v>
      </c>
      <c r="W8" s="3">
        <f t="shared" si="5"/>
        <v>74.148582553985335</v>
      </c>
      <c r="Y8" t="s">
        <v>6</v>
      </c>
      <c r="Z8" s="3">
        <f t="shared" si="3"/>
        <v>52.8937918695067</v>
      </c>
      <c r="AA8" s="3">
        <f t="shared" si="2"/>
        <v>55.157301115713153</v>
      </c>
      <c r="AB8" s="3">
        <f t="shared" si="2"/>
        <v>58.360469164657239</v>
      </c>
      <c r="AC8" s="3">
        <f t="shared" si="2"/>
        <v>62.844117016872993</v>
      </c>
      <c r="AD8" s="3">
        <f t="shared" si="2"/>
        <v>66.68270000852516</v>
      </c>
      <c r="AE8" s="3">
        <f t="shared" si="2"/>
        <v>68.524568750725862</v>
      </c>
      <c r="AF8" s="3">
        <f t="shared" si="2"/>
        <v>69.023827136225307</v>
      </c>
      <c r="AG8" s="3">
        <f t="shared" si="2"/>
        <v>70.867931296800904</v>
      </c>
      <c r="AH8" s="3">
        <f t="shared" si="2"/>
        <v>73.639569875090245</v>
      </c>
      <c r="AI8" s="3">
        <f t="shared" si="4"/>
        <v>75.44048180939734</v>
      </c>
    </row>
    <row r="9" spans="1:35" x14ac:dyDescent="0.15">
      <c r="B9">
        <f>Census_Pop_Ests!B2</f>
        <v>1033560</v>
      </c>
      <c r="C9">
        <f>Census_Pop_Ests!C2</f>
        <v>1051026</v>
      </c>
      <c r="D9">
        <f>Census_Pop_Ests!D2</f>
        <v>1067282</v>
      </c>
      <c r="E9">
        <f>Census_Pop_Ests!E2</f>
        <v>1082774</v>
      </c>
      <c r="F9">
        <f>Census_Pop_Ests!F2</f>
        <v>1095711</v>
      </c>
      <c r="G9">
        <f>Census_Pop_Ests!G2</f>
        <v>1108145</v>
      </c>
      <c r="H9">
        <f>Census_Pop_Ests!H2</f>
        <v>1119488</v>
      </c>
      <c r="I9">
        <f>Census_Pop_Ests!I2</f>
        <v>1129391</v>
      </c>
      <c r="J9">
        <f>Census_Pop_Ests!J2</f>
        <v>1135114</v>
      </c>
      <c r="K9">
        <f>Census_Pop_Ests!K2</f>
        <v>1142301</v>
      </c>
      <c r="N9" s="2"/>
      <c r="O9" s="2"/>
      <c r="P9" s="2"/>
      <c r="Q9" s="2"/>
      <c r="R9" s="2"/>
      <c r="S9" s="2"/>
      <c r="T9" s="2"/>
      <c r="U9" s="2"/>
      <c r="V9" s="2"/>
      <c r="W9" s="2"/>
      <c r="Z9" s="2"/>
    </row>
    <row r="10" spans="1:35" ht="14" x14ac:dyDescent="0.2">
      <c r="A10" s="1" t="s">
        <v>4</v>
      </c>
      <c r="M10" t="s">
        <v>4</v>
      </c>
      <c r="N10">
        <v>1990</v>
      </c>
      <c r="O10">
        <v>1991</v>
      </c>
      <c r="P10">
        <v>1992</v>
      </c>
      <c r="Q10">
        <v>1993</v>
      </c>
      <c r="R10">
        <v>1994</v>
      </c>
      <c r="S10">
        <v>1995</v>
      </c>
      <c r="T10">
        <v>1996</v>
      </c>
      <c r="U10">
        <v>1997</v>
      </c>
      <c r="V10">
        <v>1998</v>
      </c>
      <c r="W10">
        <v>1999</v>
      </c>
      <c r="Y10" t="s">
        <v>4</v>
      </c>
      <c r="Z10">
        <v>1990</v>
      </c>
      <c r="AA10">
        <v>1991</v>
      </c>
      <c r="AB10">
        <v>1992</v>
      </c>
      <c r="AC10">
        <v>1993</v>
      </c>
      <c r="AD10">
        <v>1994</v>
      </c>
      <c r="AE10">
        <v>1995</v>
      </c>
      <c r="AF10">
        <v>1996</v>
      </c>
      <c r="AG10">
        <v>1997</v>
      </c>
      <c r="AH10">
        <v>1998</v>
      </c>
      <c r="AI10">
        <v>1999</v>
      </c>
    </row>
    <row r="11" spans="1:35" ht="14" x14ac:dyDescent="0.2">
      <c r="A11" s="1" t="s">
        <v>1</v>
      </c>
      <c r="B11">
        <v>116</v>
      </c>
      <c r="C11">
        <v>126</v>
      </c>
      <c r="D11">
        <v>156</v>
      </c>
      <c r="E11">
        <v>189</v>
      </c>
      <c r="F11">
        <v>220</v>
      </c>
      <c r="G11">
        <v>257</v>
      </c>
      <c r="H11">
        <v>273</v>
      </c>
      <c r="I11">
        <v>235</v>
      </c>
      <c r="J11">
        <v>249</v>
      </c>
      <c r="K11">
        <v>257</v>
      </c>
      <c r="M11" s="1" t="s">
        <v>1</v>
      </c>
      <c r="N11" s="3">
        <f t="shared" ref="N11:N17" si="6">(B11/B$18)*100000</f>
        <v>288.16296112284186</v>
      </c>
      <c r="O11" s="3">
        <f t="shared" ref="O11:O16" si="7">(C11/C$18)*100000</f>
        <v>299.29452005985888</v>
      </c>
      <c r="P11" s="3">
        <f t="shared" ref="P11:P16" si="8">(D11/D$18)*100000</f>
        <v>354.17518049312082</v>
      </c>
      <c r="Q11" s="3">
        <f t="shared" ref="Q11:Q16" si="9">(E11/E$18)*100000</f>
        <v>410.25418394147908</v>
      </c>
      <c r="R11" s="3">
        <f t="shared" ref="R11:R16" si="10">(F11/F$18)*100000</f>
        <v>456.990922498494</v>
      </c>
      <c r="S11" s="3">
        <f t="shared" ref="S11:S16" si="11">(G11/G$18)*100000</f>
        <v>512.50348980975548</v>
      </c>
      <c r="T11" s="3">
        <f t="shared" ref="T11:T16" si="12">(H11/H$18)*100000</f>
        <v>523.68072739828506</v>
      </c>
      <c r="U11" s="3">
        <f t="shared" ref="U11:U16" si="13">(I11/I$18)*100000</f>
        <v>439.56455052186595</v>
      </c>
      <c r="V11" s="3">
        <f t="shared" ref="V11:V16" si="14">(J11/J$18)*100000</f>
        <v>457.98999411418475</v>
      </c>
      <c r="W11" s="3">
        <f t="shared" ref="W11:W16" si="15">(K11/K$18)*100000</f>
        <v>462.23021582733816</v>
      </c>
      <c r="Y11" s="1" t="s">
        <v>1</v>
      </c>
      <c r="Z11" s="3">
        <f>(N11+O11)/2</f>
        <v>293.7287405913504</v>
      </c>
      <c r="AA11" s="3">
        <f t="shared" ref="AA11:AH17" si="16">SUM(N11:P11)/3</f>
        <v>313.87755389194052</v>
      </c>
      <c r="AB11" s="3">
        <f t="shared" si="16"/>
        <v>354.57462816481961</v>
      </c>
      <c r="AC11" s="3">
        <f t="shared" si="16"/>
        <v>407.14009564436464</v>
      </c>
      <c r="AD11" s="3">
        <f t="shared" si="16"/>
        <v>459.91619874990948</v>
      </c>
      <c r="AE11" s="3">
        <f t="shared" si="16"/>
        <v>497.72504656884485</v>
      </c>
      <c r="AF11" s="3">
        <f t="shared" si="16"/>
        <v>491.91625590996881</v>
      </c>
      <c r="AG11" s="3">
        <f t="shared" si="16"/>
        <v>473.74509067811192</v>
      </c>
      <c r="AH11" s="3">
        <f t="shared" si="16"/>
        <v>453.26158682112964</v>
      </c>
      <c r="AI11" s="3">
        <f>SUM(V11:W11)/2</f>
        <v>460.11010497076143</v>
      </c>
    </row>
    <row r="12" spans="1:35" ht="14" x14ac:dyDescent="0.2">
      <c r="A12" s="1" t="s">
        <v>9</v>
      </c>
      <c r="B12">
        <v>102</v>
      </c>
      <c r="C12">
        <v>109</v>
      </c>
      <c r="D12">
        <v>127</v>
      </c>
      <c r="E12">
        <v>114</v>
      </c>
      <c r="F12">
        <v>122</v>
      </c>
      <c r="G12">
        <v>116</v>
      </c>
      <c r="H12">
        <v>140</v>
      </c>
      <c r="I12">
        <v>115</v>
      </c>
      <c r="J12">
        <v>141</v>
      </c>
      <c r="K12">
        <v>122</v>
      </c>
      <c r="M12" s="1" t="s">
        <v>9</v>
      </c>
      <c r="N12" s="3">
        <f t="shared" si="6"/>
        <v>253.38467271146442</v>
      </c>
      <c r="O12" s="3">
        <f t="shared" si="7"/>
        <v>258.91351338511606</v>
      </c>
      <c r="P12" s="3">
        <f t="shared" si="8"/>
        <v>288.3349225809381</v>
      </c>
      <c r="Q12" s="3">
        <f t="shared" si="9"/>
        <v>247.45490459962232</v>
      </c>
      <c r="R12" s="3">
        <f t="shared" si="10"/>
        <v>253.42223884007396</v>
      </c>
      <c r="S12" s="3">
        <f t="shared" si="11"/>
        <v>231.32453236549279</v>
      </c>
      <c r="T12" s="3">
        <f t="shared" si="12"/>
        <v>268.55421917860775</v>
      </c>
      <c r="U12" s="3">
        <f t="shared" si="13"/>
        <v>215.10605663835995</v>
      </c>
      <c r="V12" s="3">
        <f t="shared" si="14"/>
        <v>259.34373160682753</v>
      </c>
      <c r="W12" s="3">
        <f t="shared" si="15"/>
        <v>219.42446043165467</v>
      </c>
      <c r="Y12" s="1" t="s">
        <v>9</v>
      </c>
      <c r="Z12" s="3">
        <f t="shared" ref="Z12:Z17" si="17">(N12+O12)/2</f>
        <v>256.14909304829024</v>
      </c>
      <c r="AA12" s="3">
        <f t="shared" si="16"/>
        <v>266.87770289250619</v>
      </c>
      <c r="AB12" s="3">
        <f t="shared" si="16"/>
        <v>264.90111352189211</v>
      </c>
      <c r="AC12" s="3">
        <f t="shared" si="16"/>
        <v>263.07068867354479</v>
      </c>
      <c r="AD12" s="3">
        <f t="shared" si="16"/>
        <v>244.06722526839636</v>
      </c>
      <c r="AE12" s="3">
        <f t="shared" si="16"/>
        <v>251.10033012805818</v>
      </c>
      <c r="AF12" s="3">
        <f t="shared" si="16"/>
        <v>238.32826939415349</v>
      </c>
      <c r="AG12" s="3">
        <f t="shared" si="16"/>
        <v>247.66800247459841</v>
      </c>
      <c r="AH12" s="3">
        <f t="shared" si="16"/>
        <v>231.29141622561406</v>
      </c>
      <c r="AI12" s="3">
        <f t="shared" ref="AI12:AI17" si="18">SUM(V12:W12)/2</f>
        <v>239.3840960192411</v>
      </c>
    </row>
    <row r="13" spans="1:35" ht="14" x14ac:dyDescent="0.2">
      <c r="A13" s="1" t="s">
        <v>2</v>
      </c>
      <c r="B13">
        <v>82</v>
      </c>
      <c r="C13">
        <v>94</v>
      </c>
      <c r="D13">
        <v>159</v>
      </c>
      <c r="E13">
        <v>237</v>
      </c>
      <c r="F13">
        <v>255</v>
      </c>
      <c r="G13">
        <v>216</v>
      </c>
      <c r="H13">
        <v>264</v>
      </c>
      <c r="I13">
        <v>240</v>
      </c>
      <c r="J13" s="2">
        <v>308</v>
      </c>
      <c r="K13" s="2">
        <v>267</v>
      </c>
      <c r="M13" s="1" t="s">
        <v>2</v>
      </c>
      <c r="N13" s="3">
        <f t="shared" si="6"/>
        <v>203.70140355235375</v>
      </c>
      <c r="O13" s="3">
        <f t="shared" si="7"/>
        <v>223.28321337798997</v>
      </c>
      <c r="P13" s="3">
        <f t="shared" si="8"/>
        <v>360.98624165645009</v>
      </c>
      <c r="Q13" s="3">
        <f t="shared" si="9"/>
        <v>514.44572272026744</v>
      </c>
      <c r="R13" s="3">
        <f t="shared" si="10"/>
        <v>529.69402380507256</v>
      </c>
      <c r="S13" s="3">
        <f t="shared" si="11"/>
        <v>430.74223268057273</v>
      </c>
      <c r="T13" s="3">
        <f t="shared" si="12"/>
        <v>506.41652759394606</v>
      </c>
      <c r="U13" s="3">
        <f t="shared" si="13"/>
        <v>448.91698776701207</v>
      </c>
      <c r="V13" s="3">
        <f t="shared" si="14"/>
        <v>566.50971159505593</v>
      </c>
      <c r="W13" s="3">
        <f t="shared" si="15"/>
        <v>480.21582733812949</v>
      </c>
      <c r="Y13" s="1" t="s">
        <v>2</v>
      </c>
      <c r="Z13" s="3">
        <f t="shared" si="17"/>
        <v>213.49230846517185</v>
      </c>
      <c r="AA13" s="3">
        <f t="shared" si="16"/>
        <v>262.65695286226463</v>
      </c>
      <c r="AB13" s="3">
        <f t="shared" si="16"/>
        <v>366.23839258490244</v>
      </c>
      <c r="AC13" s="3">
        <f t="shared" si="16"/>
        <v>468.37532939393003</v>
      </c>
      <c r="AD13" s="3">
        <f t="shared" si="16"/>
        <v>491.62732640197083</v>
      </c>
      <c r="AE13" s="3">
        <f t="shared" si="16"/>
        <v>488.95092802653045</v>
      </c>
      <c r="AF13" s="3">
        <f t="shared" si="16"/>
        <v>462.02524934717695</v>
      </c>
      <c r="AG13" s="3">
        <f t="shared" si="16"/>
        <v>507.28107565200463</v>
      </c>
      <c r="AH13" s="3">
        <f t="shared" si="16"/>
        <v>498.54750890006585</v>
      </c>
      <c r="AI13" s="3">
        <f t="shared" si="18"/>
        <v>523.36276946659268</v>
      </c>
    </row>
    <row r="14" spans="1:35" ht="14" x14ac:dyDescent="0.2">
      <c r="A14" s="1" t="s">
        <v>10</v>
      </c>
      <c r="B14">
        <v>103</v>
      </c>
      <c r="C14">
        <v>120</v>
      </c>
      <c r="D14">
        <v>161</v>
      </c>
      <c r="E14">
        <v>142</v>
      </c>
      <c r="F14">
        <v>161</v>
      </c>
      <c r="G14">
        <v>161</v>
      </c>
      <c r="H14">
        <v>173</v>
      </c>
      <c r="I14">
        <v>186</v>
      </c>
      <c r="J14">
        <v>174</v>
      </c>
      <c r="K14">
        <v>190</v>
      </c>
      <c r="M14" s="1" t="s">
        <v>10</v>
      </c>
      <c r="N14" s="3">
        <f t="shared" si="6"/>
        <v>255.86883616941992</v>
      </c>
      <c r="O14" s="3">
        <f t="shared" si="7"/>
        <v>285.04240005700848</v>
      </c>
      <c r="P14" s="3">
        <f t="shared" si="8"/>
        <v>365.5269490986696</v>
      </c>
      <c r="Q14" s="3">
        <f t="shared" si="9"/>
        <v>308.23330222058217</v>
      </c>
      <c r="R14" s="3">
        <f t="shared" si="10"/>
        <v>334.43426601026152</v>
      </c>
      <c r="S14" s="3">
        <f t="shared" si="11"/>
        <v>321.06249750727875</v>
      </c>
      <c r="T14" s="3">
        <f t="shared" si="12"/>
        <v>331.85628512785098</v>
      </c>
      <c r="U14" s="3">
        <f t="shared" si="13"/>
        <v>347.91066551943436</v>
      </c>
      <c r="V14" s="3">
        <f t="shared" si="14"/>
        <v>320.04120070629784</v>
      </c>
      <c r="W14" s="3">
        <f t="shared" si="15"/>
        <v>341.72661870503595</v>
      </c>
      <c r="Y14" s="1" t="s">
        <v>10</v>
      </c>
      <c r="Z14" s="3">
        <f t="shared" si="17"/>
        <v>270.4556181132142</v>
      </c>
      <c r="AA14" s="3">
        <f t="shared" si="16"/>
        <v>302.14606177503265</v>
      </c>
      <c r="AB14" s="3">
        <f t="shared" si="16"/>
        <v>319.60088379208673</v>
      </c>
      <c r="AC14" s="3">
        <f t="shared" si="16"/>
        <v>336.06483910983775</v>
      </c>
      <c r="AD14" s="3">
        <f t="shared" si="16"/>
        <v>321.24335524604084</v>
      </c>
      <c r="AE14" s="3">
        <f t="shared" si="16"/>
        <v>329.11768288179707</v>
      </c>
      <c r="AF14" s="3">
        <f t="shared" si="16"/>
        <v>333.60981605152136</v>
      </c>
      <c r="AG14" s="3">
        <f t="shared" si="16"/>
        <v>333.26938378452769</v>
      </c>
      <c r="AH14" s="3">
        <f t="shared" si="16"/>
        <v>336.55949497692268</v>
      </c>
      <c r="AI14" s="3">
        <f t="shared" si="18"/>
        <v>330.88390970566689</v>
      </c>
    </row>
    <row r="15" spans="1:35" ht="14" x14ac:dyDescent="0.2">
      <c r="A15" s="1" t="s">
        <v>3</v>
      </c>
      <c r="B15">
        <v>63</v>
      </c>
      <c r="C15">
        <v>67</v>
      </c>
      <c r="D15">
        <v>80</v>
      </c>
      <c r="E15">
        <v>117</v>
      </c>
      <c r="F15">
        <v>136</v>
      </c>
      <c r="G15">
        <v>165</v>
      </c>
      <c r="H15">
        <v>155</v>
      </c>
      <c r="I15">
        <v>175</v>
      </c>
      <c r="J15">
        <v>181</v>
      </c>
      <c r="K15">
        <v>166</v>
      </c>
      <c r="M15" s="1" t="s">
        <v>3</v>
      </c>
      <c r="N15" s="3">
        <f t="shared" si="6"/>
        <v>156.50229785119862</v>
      </c>
      <c r="O15" s="3">
        <f t="shared" si="7"/>
        <v>159.14867336516306</v>
      </c>
      <c r="P15" s="3">
        <f t="shared" si="8"/>
        <v>181.62829768877992</v>
      </c>
      <c r="Q15" s="3">
        <f t="shared" si="9"/>
        <v>253.96687577329658</v>
      </c>
      <c r="R15" s="3">
        <f t="shared" si="10"/>
        <v>282.50347936270538</v>
      </c>
      <c r="S15" s="3">
        <f t="shared" si="11"/>
        <v>329.03920551988193</v>
      </c>
      <c r="T15" s="3">
        <f t="shared" si="12"/>
        <v>297.32788551917287</v>
      </c>
      <c r="U15" s="3">
        <f t="shared" si="13"/>
        <v>327.33530358011302</v>
      </c>
      <c r="V15" s="3">
        <f t="shared" si="14"/>
        <v>332.91642142436729</v>
      </c>
      <c r="W15" s="3">
        <f t="shared" si="15"/>
        <v>298.56115107913672</v>
      </c>
      <c r="Y15" s="1" t="s">
        <v>3</v>
      </c>
      <c r="Z15" s="3">
        <f t="shared" si="17"/>
        <v>157.82548560818083</v>
      </c>
      <c r="AA15" s="3">
        <f t="shared" si="16"/>
        <v>165.75975630171385</v>
      </c>
      <c r="AB15" s="3">
        <f t="shared" si="16"/>
        <v>198.24794894241322</v>
      </c>
      <c r="AC15" s="3">
        <f t="shared" si="16"/>
        <v>239.36621760826063</v>
      </c>
      <c r="AD15" s="3">
        <f t="shared" si="16"/>
        <v>288.50318688529461</v>
      </c>
      <c r="AE15" s="3">
        <f t="shared" si="16"/>
        <v>302.95685680058676</v>
      </c>
      <c r="AF15" s="3">
        <f t="shared" si="16"/>
        <v>317.90079820638925</v>
      </c>
      <c r="AG15" s="3">
        <f t="shared" si="16"/>
        <v>319.19320350788439</v>
      </c>
      <c r="AH15" s="3">
        <f t="shared" si="16"/>
        <v>319.6042920278723</v>
      </c>
      <c r="AI15" s="3">
        <f t="shared" si="18"/>
        <v>315.738786251752</v>
      </c>
    </row>
    <row r="16" spans="1:35" ht="14" x14ac:dyDescent="0.2">
      <c r="A16" s="1" t="s">
        <v>11</v>
      </c>
      <c r="B16">
        <v>6</v>
      </c>
      <c r="C16">
        <v>2</v>
      </c>
      <c r="D16">
        <v>9</v>
      </c>
      <c r="E16">
        <v>7</v>
      </c>
      <c r="F16">
        <v>5</v>
      </c>
      <c r="G16">
        <v>4</v>
      </c>
      <c r="H16">
        <v>4</v>
      </c>
      <c r="I16">
        <v>6</v>
      </c>
      <c r="J16">
        <v>4</v>
      </c>
      <c r="K16">
        <v>6</v>
      </c>
      <c r="M16" s="1" t="s">
        <v>11</v>
      </c>
      <c r="N16" s="3">
        <f t="shared" si="6"/>
        <v>14.904980747733202</v>
      </c>
      <c r="O16" s="3">
        <f t="shared" si="7"/>
        <v>4.7507066676168073</v>
      </c>
      <c r="P16" s="3">
        <f t="shared" si="8"/>
        <v>20.433183489987741</v>
      </c>
      <c r="Q16" s="3">
        <f t="shared" si="9"/>
        <v>15.194599405239964</v>
      </c>
      <c r="R16" s="3">
        <f t="shared" si="10"/>
        <v>10.386157329511226</v>
      </c>
      <c r="S16" s="3">
        <f t="shared" si="11"/>
        <v>7.9767080126031988</v>
      </c>
      <c r="T16" s="3">
        <f t="shared" si="12"/>
        <v>7.6729776908173637</v>
      </c>
      <c r="U16" s="3">
        <f t="shared" si="13"/>
        <v>11.222924694175301</v>
      </c>
      <c r="V16" s="3">
        <f t="shared" si="14"/>
        <v>7.3572689817539727</v>
      </c>
      <c r="W16" s="3">
        <f t="shared" si="15"/>
        <v>10.791366906474821</v>
      </c>
      <c r="Y16" s="1" t="s">
        <v>11</v>
      </c>
      <c r="Z16" s="3">
        <f t="shared" si="17"/>
        <v>9.8278437076750045</v>
      </c>
      <c r="AA16" s="3">
        <f t="shared" si="16"/>
        <v>13.362956968445916</v>
      </c>
      <c r="AB16" s="3">
        <f t="shared" si="16"/>
        <v>13.459496520948171</v>
      </c>
      <c r="AC16" s="3">
        <f t="shared" si="16"/>
        <v>15.337980074912977</v>
      </c>
      <c r="AD16" s="3">
        <f t="shared" si="16"/>
        <v>11.185821582451462</v>
      </c>
      <c r="AE16" s="3">
        <f t="shared" si="16"/>
        <v>8.6786143443105956</v>
      </c>
      <c r="AF16" s="3">
        <f t="shared" si="16"/>
        <v>8.9575367991986212</v>
      </c>
      <c r="AG16" s="3">
        <f t="shared" si="16"/>
        <v>8.7510571222488789</v>
      </c>
      <c r="AH16" s="3">
        <f t="shared" si="16"/>
        <v>9.7905201941346984</v>
      </c>
      <c r="AI16" s="3">
        <f t="shared" si="18"/>
        <v>9.0743179441143962</v>
      </c>
    </row>
    <row r="17" spans="1:35" ht="14" x14ac:dyDescent="0.2">
      <c r="A17" s="1" t="s">
        <v>16</v>
      </c>
      <c r="B17" s="2">
        <v>472</v>
      </c>
      <c r="C17" s="2">
        <v>518</v>
      </c>
      <c r="D17" s="2">
        <v>692</v>
      </c>
      <c r="E17" s="2">
        <v>806</v>
      </c>
      <c r="F17" s="2">
        <v>899</v>
      </c>
      <c r="G17" s="2">
        <v>919</v>
      </c>
      <c r="H17" s="2">
        <v>1009</v>
      </c>
      <c r="I17" s="2">
        <v>957</v>
      </c>
      <c r="J17" s="2">
        <v>1057</v>
      </c>
      <c r="K17" s="2">
        <v>1008</v>
      </c>
      <c r="M17" t="s">
        <v>7</v>
      </c>
      <c r="N17" s="3">
        <f t="shared" si="6"/>
        <v>1172.5251521550117</v>
      </c>
      <c r="O17" s="3">
        <f t="shared" ref="O17:W17" si="19">(C17/C$18)*100000</f>
        <v>1230.4330269127533</v>
      </c>
      <c r="P17" s="3">
        <f t="shared" si="19"/>
        <v>1571.0847750079463</v>
      </c>
      <c r="Q17" s="3">
        <f t="shared" si="19"/>
        <v>1749.5495886604876</v>
      </c>
      <c r="R17" s="3">
        <f t="shared" si="19"/>
        <v>1867.4310878461185</v>
      </c>
      <c r="S17" s="3">
        <f t="shared" si="19"/>
        <v>1832.6486658955848</v>
      </c>
      <c r="T17" s="3">
        <f t="shared" si="19"/>
        <v>1935.50862250868</v>
      </c>
      <c r="U17" s="3">
        <f t="shared" si="19"/>
        <v>1790.0564887209605</v>
      </c>
      <c r="V17" s="3">
        <f t="shared" si="19"/>
        <v>1944.1583284284873</v>
      </c>
      <c r="W17" s="3">
        <f t="shared" si="19"/>
        <v>1812.9496402877699</v>
      </c>
      <c r="X17" s="3">
        <f>SUM(V17:W17)/2</f>
        <v>1878.5539843581287</v>
      </c>
      <c r="Y17" t="s">
        <v>7</v>
      </c>
      <c r="Z17" s="3">
        <f t="shared" si="17"/>
        <v>1201.4790895338824</v>
      </c>
      <c r="AA17" s="3">
        <f t="shared" si="16"/>
        <v>1324.6809846919039</v>
      </c>
      <c r="AB17" s="3">
        <f t="shared" si="16"/>
        <v>1517.0224635270624</v>
      </c>
      <c r="AC17" s="3">
        <f t="shared" si="16"/>
        <v>1729.3551505048508</v>
      </c>
      <c r="AD17" s="3">
        <f t="shared" si="16"/>
        <v>1816.5431141340634</v>
      </c>
      <c r="AE17" s="3">
        <f t="shared" si="16"/>
        <v>1878.5294587501278</v>
      </c>
      <c r="AF17" s="3">
        <f t="shared" si="16"/>
        <v>1852.7379257084085</v>
      </c>
      <c r="AG17" s="3">
        <f t="shared" si="16"/>
        <v>1889.9078132193761</v>
      </c>
      <c r="AH17" s="3">
        <f t="shared" si="16"/>
        <v>1849.0548191457392</v>
      </c>
      <c r="AI17" s="3">
        <f t="shared" si="18"/>
        <v>1878.5539843581287</v>
      </c>
    </row>
    <row r="18" spans="1:35" x14ac:dyDescent="0.15">
      <c r="B18">
        <f>Census_Pop_Ests!B3</f>
        <v>40255</v>
      </c>
      <c r="C18">
        <f>Census_Pop_Ests!C3</f>
        <v>42099</v>
      </c>
      <c r="D18">
        <f>Census_Pop_Ests!D3</f>
        <v>44046</v>
      </c>
      <c r="E18">
        <f>Census_Pop_Ests!E3</f>
        <v>46069</v>
      </c>
      <c r="F18">
        <f>Census_Pop_Ests!F3</f>
        <v>48141</v>
      </c>
      <c r="G18">
        <f>Census_Pop_Ests!G3</f>
        <v>50146</v>
      </c>
      <c r="H18">
        <f>Census_Pop_Ests!H3</f>
        <v>52131</v>
      </c>
      <c r="I18">
        <f>Census_Pop_Ests!I3</f>
        <v>53462</v>
      </c>
      <c r="J18">
        <f>Census_Pop_Ests!J3</f>
        <v>54368</v>
      </c>
      <c r="K18">
        <f>Census_Pop_Ests!K3</f>
        <v>55600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4" x14ac:dyDescent="0.2">
      <c r="A19" s="1" t="s">
        <v>41</v>
      </c>
      <c r="M19" t="s">
        <v>5</v>
      </c>
      <c r="N19">
        <v>1990</v>
      </c>
      <c r="O19">
        <v>1991</v>
      </c>
      <c r="P19">
        <v>1992</v>
      </c>
      <c r="Q19">
        <v>1993</v>
      </c>
      <c r="R19">
        <v>1994</v>
      </c>
      <c r="S19">
        <v>1995</v>
      </c>
      <c r="T19">
        <v>1996</v>
      </c>
      <c r="U19">
        <v>1997</v>
      </c>
      <c r="V19">
        <v>1998</v>
      </c>
      <c r="W19">
        <v>1999</v>
      </c>
      <c r="Y19" t="s">
        <v>5</v>
      </c>
      <c r="Z19">
        <v>1990</v>
      </c>
      <c r="AA19">
        <v>1991</v>
      </c>
      <c r="AB19">
        <v>1992</v>
      </c>
      <c r="AC19">
        <v>1993</v>
      </c>
      <c r="AD19">
        <v>1994</v>
      </c>
      <c r="AE19">
        <v>1995</v>
      </c>
      <c r="AF19">
        <v>1996</v>
      </c>
      <c r="AG19">
        <v>1997</v>
      </c>
      <c r="AH19">
        <v>1998</v>
      </c>
      <c r="AI19">
        <v>1999</v>
      </c>
    </row>
    <row r="20" spans="1:35" ht="14" x14ac:dyDescent="0.2">
      <c r="A20" s="1" t="s">
        <v>1</v>
      </c>
      <c r="B20">
        <v>16</v>
      </c>
      <c r="C20">
        <v>25</v>
      </c>
      <c r="D20">
        <v>35</v>
      </c>
      <c r="E20">
        <v>39</v>
      </c>
      <c r="F20">
        <v>64</v>
      </c>
      <c r="G20">
        <v>49</v>
      </c>
      <c r="H20">
        <v>43</v>
      </c>
      <c r="I20">
        <v>41</v>
      </c>
      <c r="J20">
        <v>56</v>
      </c>
      <c r="K20">
        <v>40</v>
      </c>
      <c r="M20" s="1" t="s">
        <v>1</v>
      </c>
      <c r="N20" s="3">
        <f t="shared" ref="N20:N26" si="20">(B20/B$27)*100000</f>
        <v>57.335340070235787</v>
      </c>
      <c r="O20" s="3">
        <f t="shared" ref="O20:W25" si="21">(C20/C$27)*100000</f>
        <v>84.990651028386878</v>
      </c>
      <c r="P20" s="3">
        <f t="shared" si="21"/>
        <v>113.15142894090262</v>
      </c>
      <c r="Q20" s="3">
        <f t="shared" si="21"/>
        <v>119.25146771037181</v>
      </c>
      <c r="R20" s="3">
        <f t="shared" si="21"/>
        <v>183.36532676274246</v>
      </c>
      <c r="S20" s="3">
        <f t="shared" si="21"/>
        <v>132.48614303095849</v>
      </c>
      <c r="T20" s="3">
        <f t="shared" si="21"/>
        <v>110.46601243384885</v>
      </c>
      <c r="U20" s="3">
        <f t="shared" si="21"/>
        <v>99.466278505579822</v>
      </c>
      <c r="V20" s="3">
        <f t="shared" si="21"/>
        <v>128.78003909394042</v>
      </c>
      <c r="W20" s="3">
        <f t="shared" si="21"/>
        <v>87.468019505368346</v>
      </c>
      <c r="Y20" s="1" t="s">
        <v>1</v>
      </c>
      <c r="Z20" s="3">
        <f>(N20+O20)/2</f>
        <v>71.162995549311333</v>
      </c>
      <c r="AA20" s="3">
        <f t="shared" ref="AA20:AH26" si="22">SUM(N20:P20)/3</f>
        <v>85.15914001317509</v>
      </c>
      <c r="AB20" s="3">
        <f t="shared" si="22"/>
        <v>105.79784922655377</v>
      </c>
      <c r="AC20" s="3">
        <f t="shared" si="22"/>
        <v>138.58940780467231</v>
      </c>
      <c r="AD20" s="3">
        <f t="shared" si="22"/>
        <v>145.03431250135759</v>
      </c>
      <c r="AE20" s="3">
        <f t="shared" si="22"/>
        <v>142.10582740918326</v>
      </c>
      <c r="AF20" s="3">
        <f t="shared" si="22"/>
        <v>114.13947799012904</v>
      </c>
      <c r="AG20" s="3">
        <f t="shared" si="22"/>
        <v>112.90411001112302</v>
      </c>
      <c r="AH20" s="3">
        <f t="shared" si="22"/>
        <v>105.2381123682962</v>
      </c>
      <c r="AI20" s="3">
        <f>SUM(V20:W20)/2</f>
        <v>108.12402929965438</v>
      </c>
    </row>
    <row r="21" spans="1:35" ht="14" x14ac:dyDescent="0.2">
      <c r="A21" s="1" t="s">
        <v>9</v>
      </c>
      <c r="B21">
        <v>10</v>
      </c>
      <c r="C21">
        <v>17</v>
      </c>
      <c r="D21">
        <v>16</v>
      </c>
      <c r="E21">
        <v>18</v>
      </c>
      <c r="F21">
        <v>13</v>
      </c>
      <c r="G21">
        <v>18</v>
      </c>
      <c r="H21">
        <v>21</v>
      </c>
      <c r="I21">
        <v>13</v>
      </c>
      <c r="J21">
        <v>23</v>
      </c>
      <c r="K21">
        <v>12</v>
      </c>
      <c r="M21" s="1" t="s">
        <v>9</v>
      </c>
      <c r="N21" s="3">
        <f t="shared" si="20"/>
        <v>35.834587543897371</v>
      </c>
      <c r="O21" s="3">
        <f t="shared" si="21"/>
        <v>57.793642699303078</v>
      </c>
      <c r="P21" s="3">
        <f t="shared" si="21"/>
        <v>51.726367515841204</v>
      </c>
      <c r="Q21" s="3">
        <f t="shared" si="21"/>
        <v>55.039138943248531</v>
      </c>
      <c r="R21" s="3">
        <f t="shared" si="21"/>
        <v>37.246081998682058</v>
      </c>
      <c r="S21" s="3">
        <f t="shared" si="21"/>
        <v>48.668379072596998</v>
      </c>
      <c r="T21" s="3">
        <f t="shared" si="21"/>
        <v>53.948517700251763</v>
      </c>
      <c r="U21" s="3">
        <f t="shared" si="21"/>
        <v>31.538088306647257</v>
      </c>
      <c r="V21" s="3">
        <f t="shared" si="21"/>
        <v>52.891801770725536</v>
      </c>
      <c r="W21" s="3">
        <f t="shared" si="21"/>
        <v>26.240405851610504</v>
      </c>
      <c r="Y21" s="1" t="s">
        <v>9</v>
      </c>
      <c r="Z21" s="3">
        <f t="shared" ref="Z21:Z26" si="23">(N21+O21)/2</f>
        <v>46.814115121600224</v>
      </c>
      <c r="AA21" s="3">
        <f t="shared" si="22"/>
        <v>48.45153258634722</v>
      </c>
      <c r="AB21" s="3">
        <f t="shared" si="22"/>
        <v>54.853049719464273</v>
      </c>
      <c r="AC21" s="3">
        <f t="shared" si="22"/>
        <v>48.003862819257257</v>
      </c>
      <c r="AD21" s="3">
        <f t="shared" si="22"/>
        <v>46.984533338175858</v>
      </c>
      <c r="AE21" s="3">
        <f t="shared" si="22"/>
        <v>46.620992923843602</v>
      </c>
      <c r="AF21" s="3">
        <f t="shared" si="22"/>
        <v>44.718328359832007</v>
      </c>
      <c r="AG21" s="3">
        <f t="shared" si="22"/>
        <v>46.126135925874848</v>
      </c>
      <c r="AH21" s="3">
        <f t="shared" si="22"/>
        <v>36.890098642994431</v>
      </c>
      <c r="AI21" s="3">
        <f t="shared" ref="AI21:AI26" si="24">SUM(V21:W21)/2</f>
        <v>39.56610381116802</v>
      </c>
    </row>
    <row r="22" spans="1:35" ht="14" x14ac:dyDescent="0.2">
      <c r="A22" s="1" t="s">
        <v>2</v>
      </c>
      <c r="B22">
        <v>13</v>
      </c>
      <c r="C22">
        <v>25</v>
      </c>
      <c r="D22">
        <v>24</v>
      </c>
      <c r="E22">
        <v>27</v>
      </c>
      <c r="F22">
        <v>36</v>
      </c>
      <c r="G22">
        <v>30</v>
      </c>
      <c r="H22">
        <v>26</v>
      </c>
      <c r="I22">
        <v>29</v>
      </c>
      <c r="J22">
        <v>30</v>
      </c>
      <c r="K22">
        <v>33</v>
      </c>
      <c r="M22" s="1" t="s">
        <v>2</v>
      </c>
      <c r="N22" s="3">
        <f t="shared" si="20"/>
        <v>46.584963807066579</v>
      </c>
      <c r="O22" s="3">
        <f t="shared" si="21"/>
        <v>84.990651028386878</v>
      </c>
      <c r="P22" s="3">
        <f t="shared" si="21"/>
        <v>77.589551273761799</v>
      </c>
      <c r="Q22" s="3">
        <f t="shared" si="21"/>
        <v>82.558708414872797</v>
      </c>
      <c r="R22" s="3">
        <f t="shared" si="21"/>
        <v>103.14299630404264</v>
      </c>
      <c r="S22" s="3">
        <f t="shared" si="21"/>
        <v>81.113965120995005</v>
      </c>
      <c r="T22" s="3">
        <f t="shared" si="21"/>
        <v>66.793402866978369</v>
      </c>
      <c r="U22" s="3">
        <f t="shared" si="21"/>
        <v>70.354196991751579</v>
      </c>
      <c r="V22" s="3">
        <f t="shared" si="21"/>
        <v>68.989306657468092</v>
      </c>
      <c r="W22" s="3">
        <f t="shared" si="21"/>
        <v>72.161116091928889</v>
      </c>
      <c r="Y22" s="1" t="s">
        <v>2</v>
      </c>
      <c r="Z22" s="3">
        <f t="shared" si="23"/>
        <v>65.787807417726725</v>
      </c>
      <c r="AA22" s="3">
        <f t="shared" si="22"/>
        <v>69.721722036405083</v>
      </c>
      <c r="AB22" s="3">
        <f t="shared" si="22"/>
        <v>81.712970239007163</v>
      </c>
      <c r="AC22" s="3">
        <f t="shared" si="22"/>
        <v>87.763751997559083</v>
      </c>
      <c r="AD22" s="3">
        <f t="shared" si="22"/>
        <v>88.93855661330349</v>
      </c>
      <c r="AE22" s="3">
        <f t="shared" si="22"/>
        <v>83.683454764005333</v>
      </c>
      <c r="AF22" s="3">
        <f t="shared" si="22"/>
        <v>72.753854993241646</v>
      </c>
      <c r="AG22" s="3">
        <f t="shared" si="22"/>
        <v>68.712302172066018</v>
      </c>
      <c r="AH22" s="3">
        <f t="shared" si="22"/>
        <v>70.501539913716172</v>
      </c>
      <c r="AI22" s="3">
        <f t="shared" si="24"/>
        <v>70.575211374698483</v>
      </c>
    </row>
    <row r="23" spans="1:35" ht="14" x14ac:dyDescent="0.2">
      <c r="A23" s="1" t="s">
        <v>10</v>
      </c>
      <c r="B23">
        <v>13</v>
      </c>
      <c r="C23">
        <v>7</v>
      </c>
      <c r="D23">
        <v>6</v>
      </c>
      <c r="E23">
        <v>11</v>
      </c>
      <c r="F23">
        <v>9</v>
      </c>
      <c r="G23">
        <v>22</v>
      </c>
      <c r="H23">
        <v>18</v>
      </c>
      <c r="I23">
        <v>18</v>
      </c>
      <c r="J23">
        <v>17</v>
      </c>
      <c r="K23">
        <v>14</v>
      </c>
      <c r="M23" s="1" t="s">
        <v>10</v>
      </c>
      <c r="N23" s="3">
        <f t="shared" si="20"/>
        <v>46.584963807066579</v>
      </c>
      <c r="O23" s="3">
        <f t="shared" si="21"/>
        <v>23.797382287948327</v>
      </c>
      <c r="P23" s="3">
        <f t="shared" si="21"/>
        <v>19.39738781844045</v>
      </c>
      <c r="Q23" s="3">
        <f t="shared" si="21"/>
        <v>33.635029354207433</v>
      </c>
      <c r="R23" s="3">
        <f t="shared" si="21"/>
        <v>25.78574907601066</v>
      </c>
      <c r="S23" s="3">
        <f t="shared" si="21"/>
        <v>59.483574422062993</v>
      </c>
      <c r="T23" s="3">
        <f t="shared" si="21"/>
        <v>46.241586600215797</v>
      </c>
      <c r="U23" s="3">
        <f t="shared" si="21"/>
        <v>43.668122270742359</v>
      </c>
      <c r="V23" s="3">
        <f t="shared" si="21"/>
        <v>39.093940439231922</v>
      </c>
      <c r="W23" s="3">
        <f t="shared" si="21"/>
        <v>30.613806826878925</v>
      </c>
      <c r="Y23" s="1" t="s">
        <v>10</v>
      </c>
      <c r="Z23" s="3">
        <f t="shared" si="23"/>
        <v>35.191173047507455</v>
      </c>
      <c r="AA23" s="3">
        <f t="shared" si="22"/>
        <v>29.926577971151787</v>
      </c>
      <c r="AB23" s="3">
        <f t="shared" si="22"/>
        <v>25.609933153532069</v>
      </c>
      <c r="AC23" s="3">
        <f t="shared" si="22"/>
        <v>26.27272208288618</v>
      </c>
      <c r="AD23" s="3">
        <f t="shared" si="22"/>
        <v>39.634784284093691</v>
      </c>
      <c r="AE23" s="3">
        <f t="shared" si="22"/>
        <v>43.836970032763155</v>
      </c>
      <c r="AF23" s="3">
        <f t="shared" si="22"/>
        <v>49.797761097673721</v>
      </c>
      <c r="AG23" s="3">
        <f t="shared" si="22"/>
        <v>43.001216436730026</v>
      </c>
      <c r="AH23" s="3">
        <f t="shared" si="22"/>
        <v>37.791956512284408</v>
      </c>
      <c r="AI23" s="3">
        <f t="shared" si="24"/>
        <v>34.853873633055422</v>
      </c>
    </row>
    <row r="24" spans="1:35" ht="14" x14ac:dyDescent="0.2">
      <c r="A24" s="1" t="s">
        <v>3</v>
      </c>
      <c r="B24">
        <v>8</v>
      </c>
      <c r="C24">
        <v>13</v>
      </c>
      <c r="D24">
        <v>6</v>
      </c>
      <c r="E24">
        <v>15</v>
      </c>
      <c r="F24">
        <v>13</v>
      </c>
      <c r="G24">
        <v>15</v>
      </c>
      <c r="H24">
        <v>26</v>
      </c>
      <c r="I24">
        <v>15</v>
      </c>
      <c r="J24">
        <v>26</v>
      </c>
      <c r="K24">
        <v>21</v>
      </c>
      <c r="M24" s="1" t="s">
        <v>3</v>
      </c>
      <c r="N24" s="3">
        <f t="shared" si="20"/>
        <v>28.667670035117894</v>
      </c>
      <c r="O24" s="3">
        <f t="shared" si="21"/>
        <v>44.195138534761178</v>
      </c>
      <c r="P24" s="3">
        <f t="shared" si="21"/>
        <v>19.39738781844045</v>
      </c>
      <c r="Q24" s="3">
        <f t="shared" si="21"/>
        <v>45.865949119373774</v>
      </c>
      <c r="R24" s="3">
        <f t="shared" si="21"/>
        <v>37.246081998682058</v>
      </c>
      <c r="S24" s="3">
        <f t="shared" si="21"/>
        <v>40.556982560497502</v>
      </c>
      <c r="T24" s="3">
        <f t="shared" si="21"/>
        <v>66.793402866978369</v>
      </c>
      <c r="U24" s="3">
        <f t="shared" si="21"/>
        <v>36.390101892285301</v>
      </c>
      <c r="V24" s="3">
        <f t="shared" si="21"/>
        <v>59.790732436472354</v>
      </c>
      <c r="W24" s="3">
        <f t="shared" si="21"/>
        <v>45.920710240318385</v>
      </c>
      <c r="Y24" s="1" t="s">
        <v>3</v>
      </c>
      <c r="Z24" s="3">
        <f t="shared" si="23"/>
        <v>36.431404284939532</v>
      </c>
      <c r="AA24" s="3">
        <f t="shared" si="22"/>
        <v>30.753398796106506</v>
      </c>
      <c r="AB24" s="3">
        <f t="shared" si="22"/>
        <v>36.486158490858465</v>
      </c>
      <c r="AC24" s="3">
        <f t="shared" si="22"/>
        <v>34.169806312165427</v>
      </c>
      <c r="AD24" s="3">
        <f t="shared" si="22"/>
        <v>41.223004559517776</v>
      </c>
      <c r="AE24" s="3">
        <f t="shared" si="22"/>
        <v>48.198822475385974</v>
      </c>
      <c r="AF24" s="3">
        <f t="shared" si="22"/>
        <v>47.913495773253722</v>
      </c>
      <c r="AG24" s="3">
        <f t="shared" si="22"/>
        <v>54.324745731912003</v>
      </c>
      <c r="AH24" s="3">
        <f t="shared" si="22"/>
        <v>47.367181523025351</v>
      </c>
      <c r="AI24" s="3">
        <f t="shared" si="24"/>
        <v>52.855721338395369</v>
      </c>
    </row>
    <row r="25" spans="1:35" ht="14" x14ac:dyDescent="0.2">
      <c r="A25" s="1" t="s">
        <v>11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M25" s="1" t="s">
        <v>11</v>
      </c>
      <c r="N25" s="3">
        <f t="shared" si="20"/>
        <v>0</v>
      </c>
      <c r="O25" s="3">
        <f t="shared" si="21"/>
        <v>0</v>
      </c>
      <c r="P25" s="3">
        <f t="shared" si="21"/>
        <v>0</v>
      </c>
      <c r="Q25" s="3">
        <f t="shared" si="21"/>
        <v>0</v>
      </c>
      <c r="R25" s="3">
        <f t="shared" si="21"/>
        <v>2.8650832306678509</v>
      </c>
      <c r="S25" s="3">
        <f t="shared" si="21"/>
        <v>2.7037988373664996</v>
      </c>
      <c r="T25" s="3">
        <f t="shared" si="21"/>
        <v>0</v>
      </c>
      <c r="U25" s="3">
        <f t="shared" si="21"/>
        <v>2.4260067928190199</v>
      </c>
      <c r="V25" s="3">
        <f t="shared" si="21"/>
        <v>2.2996435552489363</v>
      </c>
      <c r="W25" s="3">
        <f t="shared" si="21"/>
        <v>0</v>
      </c>
      <c r="Y25" s="1" t="s">
        <v>11</v>
      </c>
      <c r="Z25" s="3">
        <f t="shared" si="23"/>
        <v>0</v>
      </c>
      <c r="AA25" s="3">
        <f t="shared" si="22"/>
        <v>0</v>
      </c>
      <c r="AB25" s="3">
        <f t="shared" si="22"/>
        <v>0</v>
      </c>
      <c r="AC25" s="3">
        <f t="shared" si="22"/>
        <v>0.95502774355595033</v>
      </c>
      <c r="AD25" s="3">
        <f t="shared" si="22"/>
        <v>1.8562940226781166</v>
      </c>
      <c r="AE25" s="3">
        <f t="shared" si="22"/>
        <v>1.8562940226781166</v>
      </c>
      <c r="AF25" s="3">
        <f t="shared" si="22"/>
        <v>1.7099352100618397</v>
      </c>
      <c r="AG25" s="3">
        <f t="shared" si="22"/>
        <v>1.5752167826893189</v>
      </c>
      <c r="AH25" s="3">
        <f t="shared" si="22"/>
        <v>1.5752167826893189</v>
      </c>
      <c r="AI25" s="3">
        <f t="shared" si="24"/>
        <v>1.1498217776244681</v>
      </c>
    </row>
    <row r="26" spans="1:35" ht="14" x14ac:dyDescent="0.2">
      <c r="A26" s="1" t="s">
        <v>16</v>
      </c>
      <c r="B26">
        <v>60</v>
      </c>
      <c r="C26">
        <v>87</v>
      </c>
      <c r="D26">
        <v>87</v>
      </c>
      <c r="E26">
        <v>110</v>
      </c>
      <c r="F26">
        <v>136</v>
      </c>
      <c r="G26">
        <v>135</v>
      </c>
      <c r="H26">
        <v>134</v>
      </c>
      <c r="I26">
        <v>117</v>
      </c>
      <c r="J26">
        <v>153</v>
      </c>
      <c r="K26">
        <v>120</v>
      </c>
      <c r="M26" t="s">
        <v>8</v>
      </c>
      <c r="N26" s="3">
        <f t="shared" si="20"/>
        <v>215.00752526338422</v>
      </c>
      <c r="O26" s="3">
        <f t="shared" ref="O26:W26" si="25">(C26/C$27)*100000</f>
        <v>295.7674655787863</v>
      </c>
      <c r="P26" s="3">
        <f t="shared" si="25"/>
        <v>281.26212336738655</v>
      </c>
      <c r="Q26" s="3">
        <f t="shared" si="25"/>
        <v>336.35029354207433</v>
      </c>
      <c r="R26" s="3">
        <f t="shared" si="25"/>
        <v>389.65131937082771</v>
      </c>
      <c r="S26" s="3">
        <f t="shared" si="25"/>
        <v>365.01284304447745</v>
      </c>
      <c r="T26" s="3">
        <f t="shared" si="25"/>
        <v>344.24292246827315</v>
      </c>
      <c r="U26" s="3">
        <f t="shared" si="25"/>
        <v>283.84279475982532</v>
      </c>
      <c r="V26" s="3">
        <f t="shared" si="25"/>
        <v>351.84546395308723</v>
      </c>
      <c r="W26" s="3">
        <f t="shared" si="25"/>
        <v>262.40405851610507</v>
      </c>
      <c r="Y26" t="s">
        <v>8</v>
      </c>
      <c r="Z26" s="3">
        <f t="shared" si="23"/>
        <v>255.38749542108525</v>
      </c>
      <c r="AA26" s="3">
        <f t="shared" si="22"/>
        <v>264.01237140318568</v>
      </c>
      <c r="AB26" s="3">
        <f t="shared" si="22"/>
        <v>304.45996082941571</v>
      </c>
      <c r="AC26" s="3">
        <f t="shared" si="22"/>
        <v>335.75457876009619</v>
      </c>
      <c r="AD26" s="3">
        <f t="shared" si="22"/>
        <v>363.67148531912653</v>
      </c>
      <c r="AE26" s="3">
        <f t="shared" si="22"/>
        <v>366.3023616278594</v>
      </c>
      <c r="AF26" s="3">
        <f t="shared" si="22"/>
        <v>331.03285342419196</v>
      </c>
      <c r="AG26" s="3">
        <f t="shared" si="22"/>
        <v>326.64372706039524</v>
      </c>
      <c r="AH26" s="3">
        <f t="shared" si="22"/>
        <v>299.36410574300589</v>
      </c>
      <c r="AI26" s="3">
        <f t="shared" si="24"/>
        <v>307.12476123459612</v>
      </c>
    </row>
    <row r="27" spans="1:35" x14ac:dyDescent="0.15">
      <c r="B27">
        <f>Census_Pop_Ests!B4</f>
        <v>27906</v>
      </c>
      <c r="C27">
        <f>Census_Pop_Ests!C4</f>
        <v>29415</v>
      </c>
      <c r="D27">
        <f>Census_Pop_Ests!D4</f>
        <v>30932</v>
      </c>
      <c r="E27">
        <f>Census_Pop_Ests!E4</f>
        <v>32704</v>
      </c>
      <c r="F27">
        <f>Census_Pop_Ests!F4</f>
        <v>34903</v>
      </c>
      <c r="G27">
        <f>Census_Pop_Ests!G4</f>
        <v>36985</v>
      </c>
      <c r="H27">
        <f>Census_Pop_Ests!H4</f>
        <v>38926</v>
      </c>
      <c r="I27">
        <f>Census_Pop_Ests!I4</f>
        <v>41220</v>
      </c>
      <c r="J27">
        <f>Census_Pop_Ests!J4</f>
        <v>43485</v>
      </c>
      <c r="K27">
        <f>Census_Pop_Ests!K4</f>
        <v>45731</v>
      </c>
      <c r="N27" s="3"/>
      <c r="O27" s="3"/>
      <c r="P27" s="3"/>
      <c r="Q27" s="3"/>
      <c r="R27" s="3"/>
      <c r="S27" s="3"/>
      <c r="T27" s="3"/>
      <c r="U27" s="3"/>
      <c r="V27" s="3"/>
      <c r="W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4" x14ac:dyDescent="0.2">
      <c r="A28" s="1" t="s">
        <v>42</v>
      </c>
      <c r="M28" t="s">
        <v>45</v>
      </c>
      <c r="N28">
        <v>1990</v>
      </c>
      <c r="O28">
        <v>1991</v>
      </c>
      <c r="P28">
        <v>1992</v>
      </c>
      <c r="Q28">
        <v>1993</v>
      </c>
      <c r="R28">
        <v>1994</v>
      </c>
      <c r="S28">
        <v>1995</v>
      </c>
      <c r="T28">
        <v>1996</v>
      </c>
      <c r="U28">
        <v>1997</v>
      </c>
      <c r="V28">
        <v>1998</v>
      </c>
      <c r="W28">
        <v>1999</v>
      </c>
      <c r="Y28" t="s">
        <v>45</v>
      </c>
      <c r="Z28">
        <v>1990</v>
      </c>
      <c r="AA28">
        <v>1991</v>
      </c>
      <c r="AB28">
        <v>1992</v>
      </c>
      <c r="AC28">
        <v>1993</v>
      </c>
      <c r="AD28">
        <v>1994</v>
      </c>
      <c r="AE28">
        <v>1995</v>
      </c>
      <c r="AF28">
        <v>1996</v>
      </c>
      <c r="AG28">
        <v>1997</v>
      </c>
      <c r="AH28">
        <v>1998</v>
      </c>
      <c r="AI28">
        <v>1999</v>
      </c>
    </row>
    <row r="29" spans="1:35" ht="14" x14ac:dyDescent="0.2">
      <c r="A29" s="1" t="s">
        <v>1</v>
      </c>
      <c r="B29">
        <v>1</v>
      </c>
      <c r="C29">
        <v>4</v>
      </c>
      <c r="D29">
        <v>2</v>
      </c>
      <c r="E29">
        <v>7</v>
      </c>
      <c r="F29">
        <v>6</v>
      </c>
      <c r="G29">
        <v>10</v>
      </c>
      <c r="H29">
        <v>11</v>
      </c>
      <c r="I29">
        <v>11</v>
      </c>
      <c r="J29">
        <v>4</v>
      </c>
      <c r="K29">
        <v>8</v>
      </c>
      <c r="M29" s="1" t="s">
        <v>1</v>
      </c>
      <c r="N29" s="3">
        <f>(B29/B$36)*100000</f>
        <v>32.970656116056709</v>
      </c>
      <c r="O29" s="3">
        <f t="shared" ref="O29:W35" si="26">(C29/C$36)*100000</f>
        <v>125.78616352201257</v>
      </c>
      <c r="P29" s="3">
        <f t="shared" si="26"/>
        <v>61.595318755774564</v>
      </c>
      <c r="Q29" s="3">
        <f t="shared" si="26"/>
        <v>209.39276099311994</v>
      </c>
      <c r="R29" s="3">
        <f t="shared" si="26"/>
        <v>174.87612940833577</v>
      </c>
      <c r="S29" s="3">
        <f t="shared" si="26"/>
        <v>285.71428571428572</v>
      </c>
      <c r="T29" s="3">
        <f t="shared" si="26"/>
        <v>305.89543937708567</v>
      </c>
      <c r="U29" s="3">
        <f t="shared" si="26"/>
        <v>300.38230475150186</v>
      </c>
      <c r="V29" s="3">
        <f t="shared" si="26"/>
        <v>109.17030567685589</v>
      </c>
      <c r="W29" s="3">
        <f t="shared" si="26"/>
        <v>213.56113187399893</v>
      </c>
      <c r="Y29" s="1" t="s">
        <v>1</v>
      </c>
      <c r="Z29" s="3">
        <f>(N29+O29)/2</f>
        <v>79.378409819034644</v>
      </c>
      <c r="AA29" s="3">
        <f t="shared" ref="AA29:AH35" si="27">SUM(N29:P29)/3</f>
        <v>73.450712797947958</v>
      </c>
      <c r="AB29" s="3">
        <f t="shared" si="27"/>
        <v>132.25808109030234</v>
      </c>
      <c r="AC29" s="3">
        <f t="shared" si="27"/>
        <v>148.6214030524101</v>
      </c>
      <c r="AD29" s="3">
        <f t="shared" si="27"/>
        <v>223.32772537191377</v>
      </c>
      <c r="AE29" s="3">
        <f t="shared" si="27"/>
        <v>255.4952848332357</v>
      </c>
      <c r="AF29" s="3">
        <f t="shared" si="27"/>
        <v>297.33067661429112</v>
      </c>
      <c r="AG29" s="3">
        <f t="shared" si="27"/>
        <v>238.48268326848111</v>
      </c>
      <c r="AH29" s="3">
        <f t="shared" si="27"/>
        <v>207.70458076745226</v>
      </c>
      <c r="AI29" s="3">
        <f>SUM(V29:W29)/2</f>
        <v>161.36571877542741</v>
      </c>
    </row>
    <row r="30" spans="1:35" ht="14" x14ac:dyDescent="0.2">
      <c r="A30" s="1" t="s">
        <v>9</v>
      </c>
      <c r="B30">
        <v>5</v>
      </c>
      <c r="C30">
        <v>2</v>
      </c>
      <c r="D30">
        <v>4</v>
      </c>
      <c r="E30">
        <v>0</v>
      </c>
      <c r="F30">
        <v>5</v>
      </c>
      <c r="G30">
        <v>2</v>
      </c>
      <c r="H30">
        <v>3</v>
      </c>
      <c r="I30">
        <v>5</v>
      </c>
      <c r="J30">
        <v>4</v>
      </c>
      <c r="K30">
        <v>3</v>
      </c>
      <c r="M30" s="1" t="s">
        <v>9</v>
      </c>
      <c r="N30" s="3">
        <f t="shared" ref="N30:N35" si="28">(B30/B$36)*100000</f>
        <v>164.85328058028355</v>
      </c>
      <c r="O30" s="3">
        <f t="shared" si="26"/>
        <v>62.893081761006286</v>
      </c>
      <c r="P30" s="3">
        <f t="shared" si="26"/>
        <v>123.19063751154913</v>
      </c>
      <c r="Q30" s="3">
        <f t="shared" si="26"/>
        <v>0</v>
      </c>
      <c r="R30" s="3">
        <f t="shared" si="26"/>
        <v>145.7301078402798</v>
      </c>
      <c r="S30" s="3">
        <f t="shared" si="26"/>
        <v>57.142857142857146</v>
      </c>
      <c r="T30" s="3">
        <f t="shared" si="26"/>
        <v>83.426028921023359</v>
      </c>
      <c r="U30" s="3">
        <f t="shared" si="26"/>
        <v>136.53741125068268</v>
      </c>
      <c r="V30" s="3">
        <f t="shared" si="26"/>
        <v>109.17030567685589</v>
      </c>
      <c r="W30" s="3">
        <f t="shared" si="26"/>
        <v>80.085424452749592</v>
      </c>
      <c r="Y30" s="1" t="s">
        <v>9</v>
      </c>
      <c r="Z30" s="3">
        <f t="shared" ref="Z30:Z35" si="29">(N30+O30)/2</f>
        <v>113.87318117064493</v>
      </c>
      <c r="AA30" s="3">
        <f t="shared" si="27"/>
        <v>116.97899995094633</v>
      </c>
      <c r="AB30" s="3">
        <f t="shared" si="27"/>
        <v>62.02790642418514</v>
      </c>
      <c r="AC30" s="3">
        <f t="shared" si="27"/>
        <v>89.640248450609647</v>
      </c>
      <c r="AD30" s="3">
        <f t="shared" si="27"/>
        <v>67.624321661045641</v>
      </c>
      <c r="AE30" s="3">
        <f t="shared" si="27"/>
        <v>95.432997968053428</v>
      </c>
      <c r="AF30" s="3">
        <f t="shared" si="27"/>
        <v>92.368765771521069</v>
      </c>
      <c r="AG30" s="3">
        <f t="shared" si="27"/>
        <v>109.71124861618732</v>
      </c>
      <c r="AH30" s="3">
        <f t="shared" si="27"/>
        <v>108.59771379342938</v>
      </c>
      <c r="AI30" s="3">
        <f t="shared" ref="AI30:AI35" si="30">SUM(V30:W30)/2</f>
        <v>94.627865064802734</v>
      </c>
    </row>
    <row r="31" spans="1:35" ht="14" x14ac:dyDescent="0.2">
      <c r="A31" s="1" t="s">
        <v>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3</v>
      </c>
      <c r="K31">
        <v>0</v>
      </c>
      <c r="M31" s="1" t="s">
        <v>2</v>
      </c>
      <c r="N31" s="3">
        <f t="shared" si="28"/>
        <v>0</v>
      </c>
      <c r="O31" s="3">
        <f t="shared" si="26"/>
        <v>0</v>
      </c>
      <c r="P31" s="3">
        <f t="shared" si="26"/>
        <v>0</v>
      </c>
      <c r="Q31" s="3">
        <f t="shared" si="26"/>
        <v>0</v>
      </c>
      <c r="R31" s="3">
        <f t="shared" si="26"/>
        <v>29.146021568055964</v>
      </c>
      <c r="S31" s="3">
        <f t="shared" si="26"/>
        <v>0</v>
      </c>
      <c r="T31" s="3">
        <f t="shared" si="26"/>
        <v>0</v>
      </c>
      <c r="U31" s="3">
        <f t="shared" si="26"/>
        <v>0</v>
      </c>
      <c r="V31" s="3">
        <f t="shared" si="26"/>
        <v>81.877729257641917</v>
      </c>
      <c r="W31" s="3">
        <f t="shared" si="26"/>
        <v>0</v>
      </c>
      <c r="Y31" s="1" t="s">
        <v>2</v>
      </c>
      <c r="Z31" s="3">
        <f t="shared" si="29"/>
        <v>0</v>
      </c>
      <c r="AA31" s="3">
        <f t="shared" si="27"/>
        <v>0</v>
      </c>
      <c r="AB31" s="3">
        <f t="shared" si="27"/>
        <v>0</v>
      </c>
      <c r="AC31" s="3">
        <f t="shared" si="27"/>
        <v>9.715340522685322</v>
      </c>
      <c r="AD31" s="3">
        <f t="shared" si="27"/>
        <v>9.715340522685322</v>
      </c>
      <c r="AE31" s="3">
        <f t="shared" si="27"/>
        <v>9.715340522685322</v>
      </c>
      <c r="AF31" s="3">
        <f t="shared" si="27"/>
        <v>0</v>
      </c>
      <c r="AG31" s="3">
        <f t="shared" si="27"/>
        <v>27.292576419213972</v>
      </c>
      <c r="AH31" s="3">
        <f t="shared" si="27"/>
        <v>27.292576419213972</v>
      </c>
      <c r="AI31" s="3">
        <f t="shared" si="30"/>
        <v>40.938864628820959</v>
      </c>
    </row>
    <row r="32" spans="1:35" ht="14" x14ac:dyDescent="0.2">
      <c r="A32" s="1" t="s">
        <v>10</v>
      </c>
      <c r="B32">
        <v>3</v>
      </c>
      <c r="C32">
        <v>3</v>
      </c>
      <c r="D32">
        <v>4</v>
      </c>
      <c r="E32">
        <v>7</v>
      </c>
      <c r="F32">
        <v>6</v>
      </c>
      <c r="G32">
        <v>9</v>
      </c>
      <c r="H32">
        <v>4</v>
      </c>
      <c r="I32">
        <v>3</v>
      </c>
      <c r="J32">
        <v>4</v>
      </c>
      <c r="K32">
        <v>6</v>
      </c>
      <c r="M32" s="1" t="s">
        <v>10</v>
      </c>
      <c r="N32" s="3">
        <f t="shared" si="28"/>
        <v>98.91196834817012</v>
      </c>
      <c r="O32" s="3">
        <f t="shared" si="26"/>
        <v>94.339622641509436</v>
      </c>
      <c r="P32" s="3">
        <f t="shared" si="26"/>
        <v>123.19063751154913</v>
      </c>
      <c r="Q32" s="3">
        <f t="shared" si="26"/>
        <v>209.39276099311994</v>
      </c>
      <c r="R32" s="3">
        <f t="shared" si="26"/>
        <v>174.87612940833577</v>
      </c>
      <c r="S32" s="3">
        <f t="shared" si="26"/>
        <v>257.14285714285711</v>
      </c>
      <c r="T32" s="3">
        <f t="shared" si="26"/>
        <v>111.23470522803115</v>
      </c>
      <c r="U32" s="3">
        <f t="shared" si="26"/>
        <v>81.922446750409605</v>
      </c>
      <c r="V32" s="3">
        <f t="shared" si="26"/>
        <v>109.17030567685589</v>
      </c>
      <c r="W32" s="3">
        <f t="shared" si="26"/>
        <v>160.17084890549918</v>
      </c>
      <c r="Y32" s="1" t="s">
        <v>10</v>
      </c>
      <c r="Z32" s="3">
        <f t="shared" si="29"/>
        <v>96.625795494839778</v>
      </c>
      <c r="AA32" s="3">
        <f t="shared" si="27"/>
        <v>105.48074283374289</v>
      </c>
      <c r="AB32" s="3">
        <f t="shared" si="27"/>
        <v>142.30767371539284</v>
      </c>
      <c r="AC32" s="3">
        <f t="shared" si="27"/>
        <v>169.15317597100162</v>
      </c>
      <c r="AD32" s="3">
        <f t="shared" si="27"/>
        <v>213.80391584810425</v>
      </c>
      <c r="AE32" s="3">
        <f t="shared" si="27"/>
        <v>181.08456392640801</v>
      </c>
      <c r="AF32" s="3">
        <f t="shared" si="27"/>
        <v>150.10000304043263</v>
      </c>
      <c r="AG32" s="3">
        <f t="shared" si="27"/>
        <v>100.77581921843222</v>
      </c>
      <c r="AH32" s="3">
        <f t="shared" si="27"/>
        <v>117.08786711092155</v>
      </c>
      <c r="AI32" s="3">
        <f t="shared" si="30"/>
        <v>134.67057729117755</v>
      </c>
    </row>
    <row r="33" spans="1:35" ht="14" x14ac:dyDescent="0.2">
      <c r="A33" s="1" t="s">
        <v>3</v>
      </c>
      <c r="B33">
        <v>0</v>
      </c>
      <c r="C33">
        <v>0</v>
      </c>
      <c r="D33">
        <v>1</v>
      </c>
      <c r="E33">
        <v>2</v>
      </c>
      <c r="F33">
        <v>2</v>
      </c>
      <c r="G33">
        <v>3</v>
      </c>
      <c r="H33">
        <v>3</v>
      </c>
      <c r="I33">
        <v>3</v>
      </c>
      <c r="J33">
        <v>3</v>
      </c>
      <c r="K33">
        <v>8</v>
      </c>
      <c r="M33" s="1" t="s">
        <v>3</v>
      </c>
      <c r="N33" s="3">
        <f t="shared" si="28"/>
        <v>0</v>
      </c>
      <c r="O33" s="3">
        <f t="shared" si="26"/>
        <v>0</v>
      </c>
      <c r="P33" s="3">
        <f t="shared" si="26"/>
        <v>30.797659377887282</v>
      </c>
      <c r="Q33" s="3">
        <f t="shared" si="26"/>
        <v>59.826503140891418</v>
      </c>
      <c r="R33" s="3">
        <f t="shared" si="26"/>
        <v>58.292043136111928</v>
      </c>
      <c r="S33" s="3">
        <f t="shared" si="26"/>
        <v>85.714285714285708</v>
      </c>
      <c r="T33" s="3">
        <f t="shared" si="26"/>
        <v>83.426028921023359</v>
      </c>
      <c r="U33" s="3">
        <f t="shared" si="26"/>
        <v>81.922446750409605</v>
      </c>
      <c r="V33" s="3">
        <f t="shared" si="26"/>
        <v>81.877729257641917</v>
      </c>
      <c r="W33" s="3">
        <f t="shared" si="26"/>
        <v>213.56113187399893</v>
      </c>
      <c r="Y33" s="1" t="s">
        <v>3</v>
      </c>
      <c r="Z33" s="3">
        <f t="shared" si="29"/>
        <v>0</v>
      </c>
      <c r="AA33" s="3">
        <f t="shared" si="27"/>
        <v>10.265886459295761</v>
      </c>
      <c r="AB33" s="3">
        <f t="shared" si="27"/>
        <v>30.208054172926236</v>
      </c>
      <c r="AC33" s="3">
        <f t="shared" si="27"/>
        <v>49.63873521829688</v>
      </c>
      <c r="AD33" s="3">
        <f t="shared" si="27"/>
        <v>67.944277330429685</v>
      </c>
      <c r="AE33" s="3">
        <f t="shared" si="27"/>
        <v>75.810785923806989</v>
      </c>
      <c r="AF33" s="3">
        <f t="shared" si="27"/>
        <v>83.687587128572886</v>
      </c>
      <c r="AG33" s="3">
        <f t="shared" si="27"/>
        <v>82.408734976358289</v>
      </c>
      <c r="AH33" s="3">
        <f t="shared" si="27"/>
        <v>125.78710262735017</v>
      </c>
      <c r="AI33" s="3">
        <f t="shared" si="30"/>
        <v>147.71943056582043</v>
      </c>
    </row>
    <row r="34" spans="1:35" ht="14" x14ac:dyDescent="0.2">
      <c r="A34" s="1" t="s">
        <v>11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s="1" t="s">
        <v>11</v>
      </c>
      <c r="N34" s="3">
        <f t="shared" si="28"/>
        <v>0</v>
      </c>
      <c r="O34" s="3">
        <f t="shared" si="26"/>
        <v>0</v>
      </c>
      <c r="P34" s="3">
        <f t="shared" si="26"/>
        <v>0</v>
      </c>
      <c r="Q34" s="3">
        <f t="shared" si="26"/>
        <v>29.913251570445709</v>
      </c>
      <c r="R34" s="3">
        <f t="shared" si="26"/>
        <v>0</v>
      </c>
      <c r="S34" s="3">
        <f t="shared" si="26"/>
        <v>0</v>
      </c>
      <c r="T34" s="3">
        <f t="shared" si="26"/>
        <v>0</v>
      </c>
      <c r="U34" s="3">
        <f t="shared" si="26"/>
        <v>0</v>
      </c>
      <c r="V34" s="3">
        <f t="shared" si="26"/>
        <v>0</v>
      </c>
      <c r="W34" s="3">
        <f t="shared" si="26"/>
        <v>0</v>
      </c>
      <c r="Y34" s="1" t="s">
        <v>11</v>
      </c>
      <c r="Z34" s="3">
        <f t="shared" si="29"/>
        <v>0</v>
      </c>
      <c r="AA34" s="3">
        <f t="shared" si="27"/>
        <v>0</v>
      </c>
      <c r="AB34" s="3">
        <f t="shared" si="27"/>
        <v>9.9710838568152358</v>
      </c>
      <c r="AC34" s="3">
        <f t="shared" si="27"/>
        <v>9.9710838568152358</v>
      </c>
      <c r="AD34" s="3">
        <f t="shared" si="27"/>
        <v>9.9710838568152358</v>
      </c>
      <c r="AE34" s="3">
        <f t="shared" si="27"/>
        <v>0</v>
      </c>
      <c r="AF34" s="3">
        <f t="shared" si="27"/>
        <v>0</v>
      </c>
      <c r="AG34" s="3">
        <f t="shared" si="27"/>
        <v>0</v>
      </c>
      <c r="AH34" s="3">
        <f t="shared" si="27"/>
        <v>0</v>
      </c>
      <c r="AI34" s="3">
        <f t="shared" si="30"/>
        <v>0</v>
      </c>
    </row>
    <row r="35" spans="1:35" ht="14" x14ac:dyDescent="0.2">
      <c r="A35" s="1" t="s">
        <v>16</v>
      </c>
      <c r="B35">
        <v>9</v>
      </c>
      <c r="C35">
        <v>9</v>
      </c>
      <c r="D35">
        <v>11</v>
      </c>
      <c r="E35">
        <v>17</v>
      </c>
      <c r="F35">
        <v>20</v>
      </c>
      <c r="G35">
        <v>24</v>
      </c>
      <c r="H35">
        <v>21</v>
      </c>
      <c r="I35">
        <v>22</v>
      </c>
      <c r="J35">
        <v>18</v>
      </c>
      <c r="K35">
        <v>25</v>
      </c>
      <c r="M35" t="s">
        <v>44</v>
      </c>
      <c r="N35" s="3">
        <f t="shared" si="28"/>
        <v>296.73590504451039</v>
      </c>
      <c r="O35" s="3">
        <f t="shared" si="26"/>
        <v>283.01886792452831</v>
      </c>
      <c r="P35" s="3">
        <f t="shared" si="26"/>
        <v>338.7742531567601</v>
      </c>
      <c r="Q35" s="3">
        <f t="shared" si="26"/>
        <v>508.52527669757706</v>
      </c>
      <c r="R35" s="3">
        <f t="shared" si="26"/>
        <v>582.9204313611192</v>
      </c>
      <c r="S35" s="3">
        <f t="shared" si="26"/>
        <v>685.71428571428567</v>
      </c>
      <c r="T35" s="3">
        <f t="shared" si="26"/>
        <v>583.98220244716356</v>
      </c>
      <c r="U35" s="3">
        <f t="shared" si="26"/>
        <v>600.76460950300373</v>
      </c>
      <c r="V35" s="3">
        <f t="shared" si="26"/>
        <v>491.26637554585153</v>
      </c>
      <c r="W35" s="3">
        <f t="shared" si="26"/>
        <v>667.37853710624665</v>
      </c>
      <c r="Y35" t="s">
        <v>44</v>
      </c>
      <c r="Z35" s="3">
        <f t="shared" si="29"/>
        <v>289.87738648451932</v>
      </c>
      <c r="AA35" s="3">
        <f t="shared" si="27"/>
        <v>306.17634204193291</v>
      </c>
      <c r="AB35" s="3">
        <f t="shared" si="27"/>
        <v>376.77279925962176</v>
      </c>
      <c r="AC35" s="3">
        <f t="shared" si="27"/>
        <v>476.7399870718188</v>
      </c>
      <c r="AD35" s="3">
        <f t="shared" si="27"/>
        <v>592.38666459099397</v>
      </c>
      <c r="AE35" s="3">
        <f t="shared" si="27"/>
        <v>617.53897317418944</v>
      </c>
      <c r="AF35" s="3">
        <f t="shared" si="27"/>
        <v>623.48703255481769</v>
      </c>
      <c r="AG35" s="3">
        <f t="shared" si="27"/>
        <v>558.671062498673</v>
      </c>
      <c r="AH35" s="3">
        <f t="shared" si="27"/>
        <v>586.46984071836732</v>
      </c>
      <c r="AI35" s="3">
        <f t="shared" si="30"/>
        <v>579.32245632604906</v>
      </c>
    </row>
    <row r="36" spans="1:35" x14ac:dyDescent="0.15">
      <c r="B36">
        <f>Census_Pop_Ests!B8</f>
        <v>3033</v>
      </c>
      <c r="C36">
        <f>Census_Pop_Ests!C8</f>
        <v>3180</v>
      </c>
      <c r="D36">
        <f>Census_Pop_Ests!D8</f>
        <v>3247</v>
      </c>
      <c r="E36">
        <f>Census_Pop_Ests!E8</f>
        <v>3343</v>
      </c>
      <c r="F36">
        <f>Census_Pop_Ests!F8</f>
        <v>3431</v>
      </c>
      <c r="G36">
        <f>Census_Pop_Ests!G8</f>
        <v>3500</v>
      </c>
      <c r="H36">
        <f>Census_Pop_Ests!H8</f>
        <v>3596</v>
      </c>
      <c r="I36">
        <f>Census_Pop_Ests!I8</f>
        <v>3662</v>
      </c>
      <c r="J36">
        <f>Census_Pop_Ests!J8</f>
        <v>3664</v>
      </c>
      <c r="K36">
        <f>Census_Pop_Ests!K8</f>
        <v>3746</v>
      </c>
      <c r="N36" s="3"/>
      <c r="O36" s="3"/>
      <c r="P36" s="3"/>
      <c r="Q36" s="3"/>
      <c r="R36" s="3"/>
      <c r="S36" s="3"/>
      <c r="T36" s="3"/>
      <c r="U36" s="3"/>
      <c r="V36" s="3"/>
      <c r="W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4" x14ac:dyDescent="0.2">
      <c r="A37" s="1" t="s">
        <v>43</v>
      </c>
      <c r="M37" t="s">
        <v>46</v>
      </c>
      <c r="N37">
        <v>1990</v>
      </c>
      <c r="O37">
        <v>1991</v>
      </c>
      <c r="P37">
        <v>1992</v>
      </c>
      <c r="Q37">
        <v>1993</v>
      </c>
      <c r="R37">
        <v>1994</v>
      </c>
      <c r="S37">
        <v>1995</v>
      </c>
      <c r="T37">
        <v>1996</v>
      </c>
      <c r="U37">
        <v>1997</v>
      </c>
      <c r="V37">
        <v>1998</v>
      </c>
      <c r="W37">
        <v>1999</v>
      </c>
      <c r="Y37" t="s">
        <v>46</v>
      </c>
      <c r="Z37">
        <v>1990</v>
      </c>
      <c r="AA37">
        <v>1991</v>
      </c>
      <c r="AB37">
        <v>1992</v>
      </c>
      <c r="AC37">
        <v>1993</v>
      </c>
      <c r="AD37">
        <v>1994</v>
      </c>
      <c r="AE37">
        <v>1995</v>
      </c>
      <c r="AF37">
        <v>1996</v>
      </c>
      <c r="AG37">
        <v>1997</v>
      </c>
      <c r="AH37">
        <v>1998</v>
      </c>
      <c r="AI37">
        <v>1999</v>
      </c>
    </row>
    <row r="38" spans="1:35" ht="14" x14ac:dyDescent="0.2">
      <c r="A38" s="1" t="s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2</v>
      </c>
      <c r="I38">
        <v>0</v>
      </c>
      <c r="J38">
        <v>1</v>
      </c>
      <c r="K38">
        <v>0</v>
      </c>
      <c r="M38" s="1" t="s">
        <v>1</v>
      </c>
      <c r="N38" s="3">
        <f>(B38/B$45)*100000</f>
        <v>0</v>
      </c>
      <c r="O38" s="3">
        <f t="shared" ref="O38:W44" si="31">(C38/C$45)*100000</f>
        <v>0</v>
      </c>
      <c r="P38" s="3">
        <f t="shared" si="31"/>
        <v>0</v>
      </c>
      <c r="Q38" s="3">
        <f t="shared" si="31"/>
        <v>0</v>
      </c>
      <c r="R38" s="3">
        <f t="shared" si="31"/>
        <v>5.5111600992008816</v>
      </c>
      <c r="S38" s="3">
        <f t="shared" si="31"/>
        <v>0</v>
      </c>
      <c r="T38" s="3">
        <f t="shared" si="31"/>
        <v>10.010511036588417</v>
      </c>
      <c r="U38" s="3">
        <f t="shared" si="31"/>
        <v>0</v>
      </c>
      <c r="V38" s="3">
        <f t="shared" si="31"/>
        <v>4.605323754259925</v>
      </c>
      <c r="W38" s="3">
        <f t="shared" si="31"/>
        <v>0</v>
      </c>
      <c r="Y38" s="1" t="s">
        <v>1</v>
      </c>
      <c r="Z38" s="3">
        <f>(N38+O38)/2</f>
        <v>0</v>
      </c>
      <c r="AA38" s="3">
        <f t="shared" ref="AA38:AH44" si="32">SUM(N38:P38)/3</f>
        <v>0</v>
      </c>
      <c r="AB38" s="3">
        <f t="shared" si="32"/>
        <v>0</v>
      </c>
      <c r="AC38" s="3">
        <f t="shared" si="32"/>
        <v>1.8370533664002939</v>
      </c>
      <c r="AD38" s="3">
        <f t="shared" si="32"/>
        <v>1.8370533664002939</v>
      </c>
      <c r="AE38" s="3">
        <f t="shared" si="32"/>
        <v>5.1738903785964325</v>
      </c>
      <c r="AF38" s="3">
        <f t="shared" si="32"/>
        <v>3.3368370121961388</v>
      </c>
      <c r="AG38" s="3">
        <f t="shared" si="32"/>
        <v>4.8719449302827806</v>
      </c>
      <c r="AH38" s="3">
        <f t="shared" si="32"/>
        <v>1.5351079180866416</v>
      </c>
      <c r="AI38" s="3">
        <f>SUM(V38:W38)/2</f>
        <v>2.3026618771299625</v>
      </c>
    </row>
    <row r="39" spans="1:35" ht="14" x14ac:dyDescent="0.2">
      <c r="A39" s="1" t="s">
        <v>9</v>
      </c>
      <c r="B39">
        <v>0</v>
      </c>
      <c r="C39">
        <v>0</v>
      </c>
      <c r="D39">
        <v>0</v>
      </c>
      <c r="E39">
        <v>1</v>
      </c>
      <c r="F39">
        <v>2</v>
      </c>
      <c r="G39">
        <v>1</v>
      </c>
      <c r="H39">
        <v>1</v>
      </c>
      <c r="I39">
        <v>2</v>
      </c>
      <c r="J39">
        <v>0</v>
      </c>
      <c r="K39">
        <v>3</v>
      </c>
      <c r="M39" s="1" t="s">
        <v>9</v>
      </c>
      <c r="N39" s="3">
        <f t="shared" ref="N39:N44" si="33">(B39/B$45)*100000</f>
        <v>0</v>
      </c>
      <c r="O39" s="3">
        <f t="shared" si="31"/>
        <v>0</v>
      </c>
      <c r="P39" s="3">
        <f t="shared" si="31"/>
        <v>0</v>
      </c>
      <c r="Q39" s="3">
        <f t="shared" si="31"/>
        <v>5.8275058275058278</v>
      </c>
      <c r="R39" s="3">
        <f t="shared" si="31"/>
        <v>11.022320198401763</v>
      </c>
      <c r="S39" s="3">
        <f t="shared" si="31"/>
        <v>5.226025607525477</v>
      </c>
      <c r="T39" s="3">
        <f t="shared" si="31"/>
        <v>5.0052555182942084</v>
      </c>
      <c r="U39" s="3">
        <f t="shared" si="31"/>
        <v>9.5428953144384003</v>
      </c>
      <c r="V39" s="3">
        <f t="shared" si="31"/>
        <v>0</v>
      </c>
      <c r="W39" s="3">
        <f t="shared" si="31"/>
        <v>13.134851138353767</v>
      </c>
      <c r="Y39" s="1" t="s">
        <v>9</v>
      </c>
      <c r="Z39" s="3">
        <f t="shared" ref="Z39:Z44" si="34">(N39+O39)/2</f>
        <v>0</v>
      </c>
      <c r="AA39" s="3">
        <f t="shared" si="32"/>
        <v>0</v>
      </c>
      <c r="AB39" s="3">
        <f t="shared" si="32"/>
        <v>1.9425019425019425</v>
      </c>
      <c r="AC39" s="3">
        <f t="shared" si="32"/>
        <v>5.6166086753025297</v>
      </c>
      <c r="AD39" s="3">
        <f t="shared" si="32"/>
        <v>7.358617211144356</v>
      </c>
      <c r="AE39" s="3">
        <f t="shared" si="32"/>
        <v>7.0845337747404828</v>
      </c>
      <c r="AF39" s="3">
        <f t="shared" si="32"/>
        <v>6.5913921467526952</v>
      </c>
      <c r="AG39" s="3">
        <f t="shared" si="32"/>
        <v>4.8493836109108699</v>
      </c>
      <c r="AH39" s="3">
        <f t="shared" si="32"/>
        <v>7.5592488175973891</v>
      </c>
      <c r="AI39" s="3">
        <f t="shared" ref="AI39:AI44" si="35">SUM(V39:W39)/2</f>
        <v>6.5674255691768835</v>
      </c>
    </row>
    <row r="40" spans="1:35" ht="14" x14ac:dyDescent="0.2">
      <c r="A40" s="1" t="s">
        <v>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M40" s="1" t="s">
        <v>2</v>
      </c>
      <c r="N40" s="3">
        <f t="shared" si="33"/>
        <v>0</v>
      </c>
      <c r="O40" s="3">
        <f t="shared" si="31"/>
        <v>6.7091580006709162</v>
      </c>
      <c r="P40" s="3">
        <f t="shared" si="31"/>
        <v>0</v>
      </c>
      <c r="Q40" s="3">
        <f t="shared" si="31"/>
        <v>5.8275058275058278</v>
      </c>
      <c r="R40" s="3">
        <f t="shared" si="31"/>
        <v>0</v>
      </c>
      <c r="S40" s="3">
        <f t="shared" si="31"/>
        <v>0</v>
      </c>
      <c r="T40" s="3">
        <f t="shared" si="31"/>
        <v>0</v>
      </c>
      <c r="U40" s="3">
        <f t="shared" si="31"/>
        <v>0</v>
      </c>
      <c r="V40" s="3">
        <f t="shared" si="31"/>
        <v>0</v>
      </c>
      <c r="W40" s="3">
        <f t="shared" si="31"/>
        <v>8.7565674255691768</v>
      </c>
      <c r="Y40" s="1" t="s">
        <v>2</v>
      </c>
      <c r="Z40" s="3">
        <f t="shared" si="34"/>
        <v>3.3545790003354581</v>
      </c>
      <c r="AA40" s="3">
        <f t="shared" si="32"/>
        <v>2.2363860002236389</v>
      </c>
      <c r="AB40" s="3">
        <f t="shared" si="32"/>
        <v>4.1788879427255816</v>
      </c>
      <c r="AC40" s="3">
        <f t="shared" si="32"/>
        <v>1.9425019425019425</v>
      </c>
      <c r="AD40" s="3">
        <f t="shared" si="32"/>
        <v>1.9425019425019425</v>
      </c>
      <c r="AE40" s="3">
        <f t="shared" si="32"/>
        <v>0</v>
      </c>
      <c r="AF40" s="3">
        <f t="shared" si="32"/>
        <v>0</v>
      </c>
      <c r="AG40" s="3">
        <f t="shared" si="32"/>
        <v>0</v>
      </c>
      <c r="AH40" s="3">
        <f t="shared" si="32"/>
        <v>2.9188558085230589</v>
      </c>
      <c r="AI40" s="3">
        <f t="shared" si="35"/>
        <v>4.3782837127845884</v>
      </c>
    </row>
    <row r="41" spans="1:35" ht="14" x14ac:dyDescent="0.2">
      <c r="A41" s="1" t="s">
        <v>10</v>
      </c>
      <c r="B41">
        <v>0</v>
      </c>
      <c r="C41">
        <v>0</v>
      </c>
      <c r="D41">
        <v>1</v>
      </c>
      <c r="E41">
        <v>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M41" s="1" t="s">
        <v>10</v>
      </c>
      <c r="N41" s="3">
        <f t="shared" si="33"/>
        <v>0</v>
      </c>
      <c r="O41" s="3">
        <f t="shared" si="31"/>
        <v>0</v>
      </c>
      <c r="P41" s="3">
        <f t="shared" si="31"/>
        <v>6.2609566741798144</v>
      </c>
      <c r="Q41" s="3">
        <f t="shared" si="31"/>
        <v>0</v>
      </c>
      <c r="R41" s="3">
        <f t="shared" si="31"/>
        <v>0</v>
      </c>
      <c r="S41" s="3">
        <f t="shared" si="31"/>
        <v>20.904102430101908</v>
      </c>
      <c r="T41" s="3">
        <f t="shared" si="31"/>
        <v>0</v>
      </c>
      <c r="U41" s="3">
        <f t="shared" si="31"/>
        <v>0</v>
      </c>
      <c r="V41" s="3">
        <f t="shared" si="31"/>
        <v>0</v>
      </c>
      <c r="W41" s="3">
        <f t="shared" si="31"/>
        <v>0</v>
      </c>
      <c r="Y41" s="1" t="s">
        <v>10</v>
      </c>
      <c r="Z41" s="3">
        <f t="shared" si="34"/>
        <v>0</v>
      </c>
      <c r="AA41" s="3">
        <f t="shared" si="32"/>
        <v>2.0869855580599381</v>
      </c>
      <c r="AB41" s="3">
        <f t="shared" si="32"/>
        <v>2.0869855580599381</v>
      </c>
      <c r="AC41" s="3">
        <f t="shared" si="32"/>
        <v>2.0869855580599381</v>
      </c>
      <c r="AD41" s="3">
        <f t="shared" si="32"/>
        <v>6.9680341433673023</v>
      </c>
      <c r="AE41" s="3">
        <f t="shared" si="32"/>
        <v>6.9680341433673023</v>
      </c>
      <c r="AF41" s="3">
        <f t="shared" si="32"/>
        <v>6.9680341433673023</v>
      </c>
      <c r="AG41" s="3">
        <f t="shared" si="32"/>
        <v>0</v>
      </c>
      <c r="AH41" s="3">
        <f t="shared" si="32"/>
        <v>0</v>
      </c>
      <c r="AI41" s="3">
        <f t="shared" si="35"/>
        <v>0</v>
      </c>
    </row>
    <row r="42" spans="1:35" ht="14" x14ac:dyDescent="0.2">
      <c r="A42" s="1" t="s">
        <v>3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>
        <v>0</v>
      </c>
      <c r="M42" s="1" t="s">
        <v>3</v>
      </c>
      <c r="N42" s="3">
        <f t="shared" si="33"/>
        <v>0</v>
      </c>
      <c r="O42" s="3">
        <f t="shared" si="31"/>
        <v>0</v>
      </c>
      <c r="P42" s="3">
        <f t="shared" si="31"/>
        <v>0</v>
      </c>
      <c r="Q42" s="3">
        <f t="shared" si="31"/>
        <v>0</v>
      </c>
      <c r="R42" s="3">
        <f t="shared" si="31"/>
        <v>11.022320198401763</v>
      </c>
      <c r="S42" s="3">
        <f t="shared" si="31"/>
        <v>0</v>
      </c>
      <c r="T42" s="3">
        <f t="shared" si="31"/>
        <v>5.0052555182942084</v>
      </c>
      <c r="U42" s="3">
        <f t="shared" si="31"/>
        <v>0</v>
      </c>
      <c r="V42" s="3">
        <f t="shared" si="31"/>
        <v>0</v>
      </c>
      <c r="W42" s="3">
        <f t="shared" si="31"/>
        <v>0</v>
      </c>
      <c r="Y42" s="1" t="s">
        <v>3</v>
      </c>
      <c r="Z42" s="3">
        <f t="shared" si="34"/>
        <v>0</v>
      </c>
      <c r="AA42" s="3">
        <f t="shared" si="32"/>
        <v>0</v>
      </c>
      <c r="AB42" s="3">
        <f t="shared" si="32"/>
        <v>0</v>
      </c>
      <c r="AC42" s="3">
        <f t="shared" si="32"/>
        <v>3.6741067328005879</v>
      </c>
      <c r="AD42" s="3">
        <f t="shared" si="32"/>
        <v>3.6741067328005879</v>
      </c>
      <c r="AE42" s="3">
        <f t="shared" si="32"/>
        <v>5.3425252388986566</v>
      </c>
      <c r="AF42" s="3">
        <f t="shared" si="32"/>
        <v>1.6684185060980694</v>
      </c>
      <c r="AG42" s="3">
        <f t="shared" si="32"/>
        <v>1.6684185060980694</v>
      </c>
      <c r="AH42" s="3">
        <f t="shared" si="32"/>
        <v>0</v>
      </c>
      <c r="AI42" s="3">
        <f t="shared" si="35"/>
        <v>0</v>
      </c>
    </row>
    <row r="43" spans="1:35" ht="14" x14ac:dyDescent="0.2">
      <c r="A43" s="1" t="s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 s="1" t="s">
        <v>11</v>
      </c>
      <c r="N43" s="3">
        <f t="shared" si="33"/>
        <v>0</v>
      </c>
      <c r="O43" s="3">
        <f t="shared" si="31"/>
        <v>0</v>
      </c>
      <c r="P43" s="3">
        <f t="shared" si="31"/>
        <v>0</v>
      </c>
      <c r="Q43" s="3">
        <f t="shared" si="31"/>
        <v>0</v>
      </c>
      <c r="R43" s="3">
        <f t="shared" si="31"/>
        <v>0</v>
      </c>
      <c r="S43" s="3">
        <f t="shared" si="31"/>
        <v>0</v>
      </c>
      <c r="T43" s="3">
        <f t="shared" si="31"/>
        <v>0</v>
      </c>
      <c r="U43" s="3">
        <f t="shared" si="31"/>
        <v>0</v>
      </c>
      <c r="V43" s="3">
        <f t="shared" si="31"/>
        <v>0</v>
      </c>
      <c r="W43" s="3">
        <f t="shared" si="31"/>
        <v>0</v>
      </c>
      <c r="Y43" s="1" t="s">
        <v>11</v>
      </c>
      <c r="Z43" s="3">
        <f t="shared" si="34"/>
        <v>0</v>
      </c>
      <c r="AA43" s="3">
        <f t="shared" si="32"/>
        <v>0</v>
      </c>
      <c r="AB43" s="3">
        <f t="shared" si="32"/>
        <v>0</v>
      </c>
      <c r="AC43" s="3">
        <f t="shared" si="32"/>
        <v>0</v>
      </c>
      <c r="AD43" s="3">
        <f t="shared" si="32"/>
        <v>0</v>
      </c>
      <c r="AE43" s="3">
        <f t="shared" si="32"/>
        <v>0</v>
      </c>
      <c r="AF43" s="3">
        <f t="shared" si="32"/>
        <v>0</v>
      </c>
      <c r="AG43" s="3">
        <f t="shared" si="32"/>
        <v>0</v>
      </c>
      <c r="AH43" s="3">
        <f t="shared" si="32"/>
        <v>0</v>
      </c>
      <c r="AI43" s="3">
        <f t="shared" si="35"/>
        <v>0</v>
      </c>
    </row>
    <row r="44" spans="1:35" ht="14" x14ac:dyDescent="0.2">
      <c r="A44" s="1" t="s">
        <v>16</v>
      </c>
      <c r="B44">
        <v>0</v>
      </c>
      <c r="C44">
        <v>1</v>
      </c>
      <c r="D44">
        <v>1</v>
      </c>
      <c r="E44">
        <v>2</v>
      </c>
      <c r="F44">
        <v>5</v>
      </c>
      <c r="G44">
        <v>5</v>
      </c>
      <c r="H44">
        <v>4</v>
      </c>
      <c r="I44">
        <v>2</v>
      </c>
      <c r="J44">
        <v>1</v>
      </c>
      <c r="K44">
        <v>5</v>
      </c>
      <c r="M44" t="s">
        <v>47</v>
      </c>
      <c r="N44" s="3">
        <f t="shared" si="33"/>
        <v>0</v>
      </c>
      <c r="O44" s="3">
        <f t="shared" si="31"/>
        <v>6.7091580006709162</v>
      </c>
      <c r="P44" s="3">
        <f t="shared" si="31"/>
        <v>6.2609566741798144</v>
      </c>
      <c r="Q44" s="3">
        <f t="shared" si="31"/>
        <v>11.655011655011656</v>
      </c>
      <c r="R44" s="3">
        <f t="shared" si="31"/>
        <v>27.555800496004412</v>
      </c>
      <c r="S44" s="3">
        <f t="shared" si="31"/>
        <v>26.130128037627383</v>
      </c>
      <c r="T44" s="3">
        <f t="shared" si="31"/>
        <v>20.021022073176834</v>
      </c>
      <c r="U44" s="3">
        <f t="shared" si="31"/>
        <v>9.5428953144384003</v>
      </c>
      <c r="V44" s="3">
        <f t="shared" si="31"/>
        <v>4.605323754259925</v>
      </c>
      <c r="W44" s="3">
        <f t="shared" si="31"/>
        <v>21.891418563922944</v>
      </c>
      <c r="Y44" t="s">
        <v>47</v>
      </c>
      <c r="Z44" s="3">
        <f t="shared" si="34"/>
        <v>3.3545790003354581</v>
      </c>
      <c r="AA44" s="3">
        <f t="shared" si="32"/>
        <v>4.3233715582835766</v>
      </c>
      <c r="AB44" s="3">
        <f t="shared" si="32"/>
        <v>8.208375443287462</v>
      </c>
      <c r="AC44" s="3">
        <f t="shared" si="32"/>
        <v>15.157256275065293</v>
      </c>
      <c r="AD44" s="3">
        <f t="shared" si="32"/>
        <v>21.780313396214485</v>
      </c>
      <c r="AE44" s="3">
        <f t="shared" si="32"/>
        <v>24.568983535602879</v>
      </c>
      <c r="AF44" s="3">
        <f t="shared" si="32"/>
        <v>18.564681808414207</v>
      </c>
      <c r="AG44" s="3">
        <f t="shared" si="32"/>
        <v>11.389747047291721</v>
      </c>
      <c r="AH44" s="3">
        <f t="shared" si="32"/>
        <v>12.013212544207088</v>
      </c>
      <c r="AI44" s="3">
        <f t="shared" si="35"/>
        <v>13.248371159091434</v>
      </c>
    </row>
    <row r="45" spans="1:35" x14ac:dyDescent="0.15">
      <c r="B45">
        <f>Census_Pop_Ests!B9</f>
        <v>14030</v>
      </c>
      <c r="C45">
        <f>Census_Pop_Ests!C9</f>
        <v>14905</v>
      </c>
      <c r="D45">
        <f>Census_Pop_Ests!D9</f>
        <v>15972</v>
      </c>
      <c r="E45">
        <f>Census_Pop_Ests!E9</f>
        <v>17160</v>
      </c>
      <c r="F45">
        <f>Census_Pop_Ests!F9</f>
        <v>18145</v>
      </c>
      <c r="G45">
        <f>Census_Pop_Ests!G9</f>
        <v>19135</v>
      </c>
      <c r="H45">
        <f>Census_Pop_Ests!H9</f>
        <v>19979</v>
      </c>
      <c r="I45">
        <f>Census_Pop_Ests!I9</f>
        <v>20958</v>
      </c>
      <c r="J45">
        <f>Census_Pop_Ests!J9</f>
        <v>21714</v>
      </c>
      <c r="K45">
        <f>Census_Pop_Ests!K9</f>
        <v>22840</v>
      </c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35" x14ac:dyDescent="0.15"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35" x14ac:dyDescent="0.15"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35" x14ac:dyDescent="0.15"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15">
      <c r="N49" s="3"/>
      <c r="O49" s="3"/>
      <c r="P49" s="3"/>
      <c r="Q49" s="3"/>
      <c r="R49" s="3"/>
      <c r="S49" s="3"/>
      <c r="T49" s="3"/>
      <c r="U49" s="3"/>
      <c r="V49" s="3"/>
      <c r="W49" s="3"/>
    </row>
    <row r="51" spans="1:23" ht="14" x14ac:dyDescent="0.2">
      <c r="A51" s="1"/>
    </row>
    <row r="58" spans="1:23" ht="14" x14ac:dyDescent="0.2">
      <c r="A58" s="1"/>
    </row>
    <row r="59" spans="1:23" ht="14" x14ac:dyDescent="0.2">
      <c r="A59" s="1"/>
    </row>
    <row r="60" spans="1:23" ht="14" x14ac:dyDescent="0.2">
      <c r="A60" s="1"/>
    </row>
    <row r="61" spans="1:23" ht="14" x14ac:dyDescent="0.2">
      <c r="A61" s="1" t="s">
        <v>17</v>
      </c>
    </row>
    <row r="62" spans="1:23" ht="14" x14ac:dyDescent="0.2">
      <c r="A62" s="1" t="s">
        <v>18</v>
      </c>
    </row>
    <row r="63" spans="1:23" ht="14" x14ac:dyDescent="0.2">
      <c r="A63" s="1" t="s">
        <v>19</v>
      </c>
    </row>
    <row r="64" spans="1:23" ht="14" x14ac:dyDescent="0.2">
      <c r="A64" s="1" t="s">
        <v>20</v>
      </c>
    </row>
    <row r="65" spans="1:1" ht="14" x14ac:dyDescent="0.2">
      <c r="A65" s="1" t="s">
        <v>21</v>
      </c>
    </row>
    <row r="66" spans="1:1" ht="14" x14ac:dyDescent="0.2">
      <c r="A66" s="1" t="s">
        <v>22</v>
      </c>
    </row>
    <row r="67" spans="1:1" ht="14" x14ac:dyDescent="0.2">
      <c r="A67" s="1" t="s">
        <v>23</v>
      </c>
    </row>
    <row r="68" spans="1:1" ht="14" x14ac:dyDescent="0.2">
      <c r="A68" s="1" t="s">
        <v>24</v>
      </c>
    </row>
    <row r="69" spans="1:1" ht="14" x14ac:dyDescent="0.2">
      <c r="A69" s="1" t="s">
        <v>25</v>
      </c>
    </row>
    <row r="70" spans="1:1" ht="14" x14ac:dyDescent="0.2">
      <c r="A70" s="1" t="s">
        <v>26</v>
      </c>
    </row>
    <row r="71" spans="1:1" ht="14" x14ac:dyDescent="0.2">
      <c r="A71" s="1" t="s">
        <v>27</v>
      </c>
    </row>
    <row r="72" spans="1:1" ht="14" x14ac:dyDescent="0.2">
      <c r="A72" s="1" t="s">
        <v>30</v>
      </c>
    </row>
    <row r="73" spans="1:1" ht="14" x14ac:dyDescent="0.2">
      <c r="A73" s="1" t="s">
        <v>31</v>
      </c>
    </row>
    <row r="74" spans="1:1" ht="14" x14ac:dyDescent="0.2">
      <c r="A74" s="1" t="s">
        <v>17</v>
      </c>
    </row>
    <row r="75" spans="1:1" ht="14" x14ac:dyDescent="0.2">
      <c r="A75" s="1"/>
    </row>
    <row r="76" spans="1:1" ht="14" x14ac:dyDescent="0.2">
      <c r="A76" s="1" t="s">
        <v>17</v>
      </c>
    </row>
    <row r="77" spans="1:1" ht="14" x14ac:dyDescent="0.2">
      <c r="A77" s="1" t="s">
        <v>18</v>
      </c>
    </row>
    <row r="78" spans="1:1" ht="14" x14ac:dyDescent="0.2">
      <c r="A78" s="1" t="s">
        <v>28</v>
      </c>
    </row>
    <row r="79" spans="1:1" ht="14" x14ac:dyDescent="0.2">
      <c r="A79" s="1" t="s">
        <v>20</v>
      </c>
    </row>
    <row r="80" spans="1:1" ht="14" x14ac:dyDescent="0.2">
      <c r="A80" s="1" t="s">
        <v>21</v>
      </c>
    </row>
    <row r="81" spans="1:1" ht="14" x14ac:dyDescent="0.2">
      <c r="A81" s="1" t="s">
        <v>32</v>
      </c>
    </row>
    <row r="82" spans="1:1" ht="14" x14ac:dyDescent="0.2">
      <c r="A82" s="1" t="s">
        <v>33</v>
      </c>
    </row>
    <row r="83" spans="1:1" ht="14" x14ac:dyDescent="0.2">
      <c r="A83" s="1" t="s">
        <v>34</v>
      </c>
    </row>
    <row r="84" spans="1:1" ht="14" x14ac:dyDescent="0.2">
      <c r="A84" s="1" t="s">
        <v>29</v>
      </c>
    </row>
    <row r="85" spans="1:1" ht="14" x14ac:dyDescent="0.2">
      <c r="A85" s="1" t="s">
        <v>35</v>
      </c>
    </row>
    <row r="86" spans="1:1" ht="14" x14ac:dyDescent="0.2">
      <c r="A86" s="1" t="s">
        <v>36</v>
      </c>
    </row>
    <row r="87" spans="1:1" ht="14" x14ac:dyDescent="0.2">
      <c r="A87" s="1" t="s">
        <v>30</v>
      </c>
    </row>
    <row r="88" spans="1:1" ht="14" x14ac:dyDescent="0.2">
      <c r="A88" s="1" t="s">
        <v>37</v>
      </c>
    </row>
    <row r="89" spans="1:1" ht="14" x14ac:dyDescent="0.2">
      <c r="A89" s="1" t="s">
        <v>17</v>
      </c>
    </row>
  </sheetData>
  <dataConsolidate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K30"/>
  <sheetViews>
    <sheetView workbookViewId="0">
      <selection activeCell="A13" sqref="A13"/>
    </sheetView>
  </sheetViews>
  <sheetFormatPr baseColWidth="10" defaultColWidth="8.83203125" defaultRowHeight="13" x14ac:dyDescent="0.15"/>
  <cols>
    <col min="1" max="1" width="14.83203125" customWidth="1"/>
  </cols>
  <sheetData>
    <row r="1" spans="1:11" ht="14" x14ac:dyDescent="0.2"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</row>
    <row r="2" spans="1:11" x14ac:dyDescent="0.15">
      <c r="A2" s="4" t="s">
        <v>12</v>
      </c>
      <c r="B2" s="4">
        <f>B14-B23</f>
        <v>1033560</v>
      </c>
      <c r="C2" s="4">
        <f t="shared" ref="C2:K2" si="0">C14-C23</f>
        <v>1051026</v>
      </c>
      <c r="D2" s="4">
        <f t="shared" si="0"/>
        <v>1067282</v>
      </c>
      <c r="E2" s="4">
        <f t="shared" si="0"/>
        <v>1082774</v>
      </c>
      <c r="F2" s="4">
        <f t="shared" si="0"/>
        <v>1095711</v>
      </c>
      <c r="G2" s="4">
        <f t="shared" si="0"/>
        <v>1108145</v>
      </c>
      <c r="H2" s="4">
        <f t="shared" si="0"/>
        <v>1119488</v>
      </c>
      <c r="I2" s="4">
        <f t="shared" si="0"/>
        <v>1129391</v>
      </c>
      <c r="J2" s="4">
        <f t="shared" si="0"/>
        <v>1135114</v>
      </c>
      <c r="K2" s="4">
        <f t="shared" si="0"/>
        <v>1142301</v>
      </c>
    </row>
    <row r="3" spans="1:11" x14ac:dyDescent="0.15">
      <c r="A3" s="4" t="s">
        <v>15</v>
      </c>
      <c r="B3" s="4">
        <f t="shared" ref="B3:K4" si="1">B15-B24</f>
        <v>40255</v>
      </c>
      <c r="C3" s="4">
        <f t="shared" si="1"/>
        <v>42099</v>
      </c>
      <c r="D3" s="4">
        <f t="shared" si="1"/>
        <v>44046</v>
      </c>
      <c r="E3" s="4">
        <f t="shared" si="1"/>
        <v>46069</v>
      </c>
      <c r="F3" s="4">
        <f t="shared" si="1"/>
        <v>48141</v>
      </c>
      <c r="G3" s="4">
        <f t="shared" si="1"/>
        <v>50146</v>
      </c>
      <c r="H3" s="4">
        <f t="shared" si="1"/>
        <v>52131</v>
      </c>
      <c r="I3" s="4">
        <f t="shared" si="1"/>
        <v>53462</v>
      </c>
      <c r="J3" s="4">
        <f t="shared" si="1"/>
        <v>54368</v>
      </c>
      <c r="K3" s="4">
        <f t="shared" si="1"/>
        <v>55600</v>
      </c>
    </row>
    <row r="4" spans="1:11" x14ac:dyDescent="0.15">
      <c r="A4" s="4" t="s">
        <v>13</v>
      </c>
      <c r="B4" s="4">
        <f t="shared" si="1"/>
        <v>27906</v>
      </c>
      <c r="C4" s="4">
        <f t="shared" si="1"/>
        <v>29415</v>
      </c>
      <c r="D4" s="4">
        <f t="shared" si="1"/>
        <v>30932</v>
      </c>
      <c r="E4" s="4">
        <f t="shared" si="1"/>
        <v>32704</v>
      </c>
      <c r="F4" s="4">
        <f t="shared" si="1"/>
        <v>34903</v>
      </c>
      <c r="G4" s="4">
        <f t="shared" si="1"/>
        <v>36985</v>
      </c>
      <c r="H4" s="4">
        <f t="shared" si="1"/>
        <v>38926</v>
      </c>
      <c r="I4" s="4">
        <f t="shared" si="1"/>
        <v>41220</v>
      </c>
      <c r="J4" s="4">
        <f t="shared" si="1"/>
        <v>43485</v>
      </c>
      <c r="K4" s="4">
        <f t="shared" si="1"/>
        <v>45731</v>
      </c>
    </row>
    <row r="5" spans="1:11" x14ac:dyDescent="0.15">
      <c r="A5" s="4" t="s">
        <v>14</v>
      </c>
      <c r="B5" s="4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</row>
    <row r="6" spans="1:11" ht="14" x14ac:dyDescent="0.2">
      <c r="A6" s="1"/>
    </row>
    <row r="7" spans="1:11" ht="14" x14ac:dyDescent="0.2">
      <c r="A7" s="1" t="s">
        <v>38</v>
      </c>
    </row>
    <row r="8" spans="1:11" x14ac:dyDescent="0.15">
      <c r="A8" t="s">
        <v>39</v>
      </c>
      <c r="B8">
        <f>B19-B29</f>
        <v>3033</v>
      </c>
      <c r="C8">
        <f t="shared" ref="C8:K8" si="2">C19-C29</f>
        <v>3180</v>
      </c>
      <c r="D8">
        <f t="shared" si="2"/>
        <v>3247</v>
      </c>
      <c r="E8">
        <f t="shared" si="2"/>
        <v>3343</v>
      </c>
      <c r="F8">
        <f t="shared" si="2"/>
        <v>3431</v>
      </c>
      <c r="G8">
        <f t="shared" si="2"/>
        <v>3500</v>
      </c>
      <c r="H8">
        <f t="shared" si="2"/>
        <v>3596</v>
      </c>
      <c r="I8">
        <f t="shared" si="2"/>
        <v>3662</v>
      </c>
      <c r="J8">
        <f t="shared" si="2"/>
        <v>3664</v>
      </c>
      <c r="K8">
        <f t="shared" si="2"/>
        <v>3746</v>
      </c>
    </row>
    <row r="9" spans="1:11" x14ac:dyDescent="0.15">
      <c r="A9" t="s">
        <v>40</v>
      </c>
      <c r="B9">
        <f>B20-B30</f>
        <v>14030</v>
      </c>
      <c r="C9">
        <f t="shared" ref="C9:K9" si="3">C20-C30</f>
        <v>14905</v>
      </c>
      <c r="D9">
        <f t="shared" si="3"/>
        <v>15972</v>
      </c>
      <c r="E9">
        <f t="shared" si="3"/>
        <v>17160</v>
      </c>
      <c r="F9">
        <f t="shared" si="3"/>
        <v>18145</v>
      </c>
      <c r="G9">
        <f t="shared" si="3"/>
        <v>19135</v>
      </c>
      <c r="H9">
        <f t="shared" si="3"/>
        <v>19979</v>
      </c>
      <c r="I9">
        <f t="shared" si="3"/>
        <v>20958</v>
      </c>
      <c r="J9">
        <f t="shared" si="3"/>
        <v>21714</v>
      </c>
      <c r="K9">
        <f t="shared" si="3"/>
        <v>22840</v>
      </c>
    </row>
    <row r="10" spans="1:11" ht="14" x14ac:dyDescent="0.2">
      <c r="A10" s="1"/>
    </row>
    <row r="11" spans="1:11" ht="14" x14ac:dyDescent="0.2">
      <c r="A11" s="1"/>
    </row>
    <row r="13" spans="1:11" x14ac:dyDescent="0.15">
      <c r="A13" s="6" t="s">
        <v>49</v>
      </c>
      <c r="B13">
        <v>1990</v>
      </c>
      <c r="C13">
        <v>1991</v>
      </c>
      <c r="D13">
        <v>1992</v>
      </c>
      <c r="E13">
        <v>1993</v>
      </c>
      <c r="F13">
        <v>1994</v>
      </c>
      <c r="G13">
        <v>1995</v>
      </c>
      <c r="H13">
        <v>1996</v>
      </c>
      <c r="I13">
        <v>1997</v>
      </c>
      <c r="J13">
        <v>1998</v>
      </c>
      <c r="K13">
        <v>1999</v>
      </c>
    </row>
    <row r="14" spans="1:11" x14ac:dyDescent="0.15">
      <c r="A14" s="4" t="s">
        <v>12</v>
      </c>
      <c r="B14" s="4">
        <v>1731417</v>
      </c>
      <c r="C14">
        <v>1742950</v>
      </c>
      <c r="D14">
        <v>1751971</v>
      </c>
      <c r="E14">
        <v>1756347</v>
      </c>
      <c r="F14">
        <v>1754986</v>
      </c>
      <c r="G14">
        <v>1754916</v>
      </c>
      <c r="H14">
        <v>1754134</v>
      </c>
      <c r="I14">
        <v>1751839</v>
      </c>
      <c r="J14">
        <v>1748140</v>
      </c>
      <c r="K14">
        <v>1745869</v>
      </c>
    </row>
    <row r="15" spans="1:11" x14ac:dyDescent="0.15">
      <c r="A15" s="4" t="s">
        <v>15</v>
      </c>
      <c r="B15" s="4">
        <v>234940</v>
      </c>
      <c r="C15">
        <v>240837</v>
      </c>
      <c r="D15">
        <v>246485</v>
      </c>
      <c r="E15">
        <v>251553</v>
      </c>
      <c r="F15">
        <v>256886</v>
      </c>
      <c r="G15">
        <v>261318</v>
      </c>
      <c r="H15">
        <v>266166</v>
      </c>
      <c r="I15">
        <v>268551</v>
      </c>
      <c r="J15">
        <v>270117</v>
      </c>
      <c r="K15">
        <v>273131</v>
      </c>
    </row>
    <row r="16" spans="1:11" x14ac:dyDescent="0.15">
      <c r="A16" s="4" t="s">
        <v>13</v>
      </c>
      <c r="B16" s="4">
        <v>72911</v>
      </c>
      <c r="C16">
        <v>75643</v>
      </c>
      <c r="D16">
        <v>78436</v>
      </c>
      <c r="E16">
        <v>81574</v>
      </c>
      <c r="F16">
        <v>85600</v>
      </c>
      <c r="G16">
        <v>89399</v>
      </c>
      <c r="H16">
        <v>92817</v>
      </c>
      <c r="I16">
        <v>97025</v>
      </c>
      <c r="J16">
        <v>101347</v>
      </c>
      <c r="K16">
        <v>105414</v>
      </c>
    </row>
    <row r="17" spans="1:11" ht="14" x14ac:dyDescent="0.2">
      <c r="A17" s="1"/>
      <c r="H17" s="1"/>
    </row>
    <row r="18" spans="1:11" ht="14" x14ac:dyDescent="0.2">
      <c r="A18" s="1" t="s">
        <v>38</v>
      </c>
      <c r="B18" s="1">
        <v>1990</v>
      </c>
      <c r="C18" s="1">
        <v>1991</v>
      </c>
      <c r="D18" s="1">
        <v>1992</v>
      </c>
      <c r="E18" s="1">
        <v>1993</v>
      </c>
      <c r="F18" s="1">
        <v>1994</v>
      </c>
      <c r="G18" s="1">
        <v>1995</v>
      </c>
      <c r="H18" s="1">
        <v>1996</v>
      </c>
      <c r="I18" s="1">
        <v>1997</v>
      </c>
      <c r="J18" s="1">
        <v>1998</v>
      </c>
      <c r="K18" s="1">
        <v>1999</v>
      </c>
    </row>
    <row r="19" spans="1:11" x14ac:dyDescent="0.15">
      <c r="A19" t="s">
        <v>39</v>
      </c>
      <c r="B19">
        <v>9367</v>
      </c>
      <c r="C19">
        <v>9548</v>
      </c>
      <c r="D19">
        <v>9557</v>
      </c>
      <c r="E19">
        <v>9619</v>
      </c>
      <c r="F19">
        <v>9647</v>
      </c>
      <c r="G19">
        <v>9626</v>
      </c>
      <c r="H19">
        <v>9675</v>
      </c>
      <c r="I19">
        <v>9681</v>
      </c>
      <c r="J19">
        <v>9612</v>
      </c>
      <c r="K19">
        <v>9659</v>
      </c>
    </row>
    <row r="20" spans="1:11" x14ac:dyDescent="0.15">
      <c r="A20" t="s">
        <v>40</v>
      </c>
      <c r="B20">
        <v>29110</v>
      </c>
      <c r="C20">
        <v>30485</v>
      </c>
      <c r="D20">
        <v>32258</v>
      </c>
      <c r="E20">
        <v>34092</v>
      </c>
      <c r="F20">
        <v>35541</v>
      </c>
      <c r="G20">
        <v>36969</v>
      </c>
      <c r="H20">
        <v>38191</v>
      </c>
      <c r="I20">
        <v>39532</v>
      </c>
      <c r="J20">
        <v>40665</v>
      </c>
      <c r="K20">
        <v>42393</v>
      </c>
    </row>
    <row r="21" spans="1:11" ht="14" x14ac:dyDescent="0.2">
      <c r="H21" s="1"/>
    </row>
    <row r="22" spans="1:11" ht="14" x14ac:dyDescent="0.2">
      <c r="A22" s="5" t="s">
        <v>48</v>
      </c>
      <c r="B22" s="1">
        <v>1990</v>
      </c>
      <c r="C22" s="1">
        <v>1991</v>
      </c>
      <c r="D22" s="1">
        <v>1992</v>
      </c>
      <c r="E22" s="1">
        <v>1993</v>
      </c>
      <c r="F22" s="1">
        <v>1994</v>
      </c>
      <c r="G22" s="1">
        <v>1995</v>
      </c>
      <c r="H22" s="1">
        <v>1996</v>
      </c>
      <c r="I22" s="1">
        <v>1997</v>
      </c>
      <c r="J22" s="1">
        <v>1998</v>
      </c>
      <c r="K22" s="1">
        <v>1999</v>
      </c>
    </row>
    <row r="23" spans="1:11" x14ac:dyDescent="0.15">
      <c r="A23" s="4" t="s">
        <v>12</v>
      </c>
      <c r="B23" s="4">
        <v>697857</v>
      </c>
      <c r="C23">
        <v>691924</v>
      </c>
      <c r="D23">
        <v>684689</v>
      </c>
      <c r="E23">
        <v>673573</v>
      </c>
      <c r="F23">
        <v>659275</v>
      </c>
      <c r="G23">
        <v>646771</v>
      </c>
      <c r="H23">
        <v>634646</v>
      </c>
      <c r="I23">
        <v>622448</v>
      </c>
      <c r="J23">
        <v>613026</v>
      </c>
      <c r="K23">
        <v>603568</v>
      </c>
    </row>
    <row r="24" spans="1:11" x14ac:dyDescent="0.15">
      <c r="A24" s="4" t="s">
        <v>15</v>
      </c>
      <c r="B24" s="4">
        <v>194685</v>
      </c>
      <c r="C24">
        <v>198738</v>
      </c>
      <c r="D24">
        <v>202439</v>
      </c>
      <c r="E24">
        <v>205484</v>
      </c>
      <c r="F24">
        <v>208745</v>
      </c>
      <c r="G24">
        <v>211172</v>
      </c>
      <c r="H24">
        <v>214035</v>
      </c>
      <c r="I24">
        <v>215089</v>
      </c>
      <c r="J24">
        <v>215749</v>
      </c>
      <c r="K24">
        <v>217531</v>
      </c>
    </row>
    <row r="25" spans="1:11" x14ac:dyDescent="0.15">
      <c r="A25" s="4" t="s">
        <v>13</v>
      </c>
      <c r="B25" s="4">
        <v>45005</v>
      </c>
      <c r="C25">
        <v>46228</v>
      </c>
      <c r="D25">
        <v>47504</v>
      </c>
      <c r="E25">
        <v>48870</v>
      </c>
      <c r="F25">
        <v>50697</v>
      </c>
      <c r="G25">
        <v>52414</v>
      </c>
      <c r="H25">
        <v>53891</v>
      </c>
      <c r="I25">
        <v>55805</v>
      </c>
      <c r="J25">
        <v>57862</v>
      </c>
      <c r="K25">
        <v>59683</v>
      </c>
    </row>
    <row r="26" spans="1:11" x14ac:dyDescent="0.15">
      <c r="A26" s="4" t="s">
        <v>14</v>
      </c>
      <c r="B26" s="4">
        <v>21414</v>
      </c>
      <c r="C26">
        <v>21948</v>
      </c>
      <c r="D26">
        <v>22596</v>
      </c>
      <c r="E26">
        <v>23208</v>
      </c>
      <c r="F26">
        <v>23612</v>
      </c>
      <c r="G26">
        <v>23960</v>
      </c>
      <c r="H26">
        <v>24291</v>
      </c>
      <c r="I26">
        <v>24593</v>
      </c>
      <c r="J26">
        <v>24899</v>
      </c>
      <c r="K26">
        <v>25466</v>
      </c>
    </row>
    <row r="27" spans="1:11" ht="14" x14ac:dyDescent="0.2">
      <c r="A27" s="1"/>
    </row>
    <row r="28" spans="1:11" ht="14" x14ac:dyDescent="0.2">
      <c r="A28" s="1" t="s">
        <v>38</v>
      </c>
      <c r="B28" s="1">
        <v>1990</v>
      </c>
      <c r="C28" s="1">
        <v>1991</v>
      </c>
      <c r="D28" s="1">
        <v>1992</v>
      </c>
      <c r="E28" s="1">
        <v>1993</v>
      </c>
      <c r="F28" s="1">
        <v>1994</v>
      </c>
      <c r="G28" s="1">
        <v>1995</v>
      </c>
      <c r="H28" s="1">
        <v>1996</v>
      </c>
      <c r="I28" s="1">
        <v>1997</v>
      </c>
      <c r="J28" s="1">
        <v>1998</v>
      </c>
      <c r="K28" s="1">
        <v>1999</v>
      </c>
    </row>
    <row r="29" spans="1:11" x14ac:dyDescent="0.15">
      <c r="A29" t="s">
        <v>39</v>
      </c>
      <c r="B29" s="4">
        <v>6334</v>
      </c>
      <c r="C29">
        <v>6368</v>
      </c>
      <c r="D29">
        <v>6310</v>
      </c>
      <c r="E29">
        <v>6276</v>
      </c>
      <c r="F29">
        <v>6216</v>
      </c>
      <c r="G29">
        <v>6126</v>
      </c>
      <c r="H29">
        <v>6079</v>
      </c>
      <c r="I29">
        <v>6019</v>
      </c>
      <c r="J29">
        <v>5948</v>
      </c>
      <c r="K29">
        <v>5913</v>
      </c>
    </row>
    <row r="30" spans="1:11" x14ac:dyDescent="0.15">
      <c r="A30" t="s">
        <v>40</v>
      </c>
      <c r="B30" s="4">
        <v>15080</v>
      </c>
      <c r="C30">
        <v>15580</v>
      </c>
      <c r="D30">
        <v>16286</v>
      </c>
      <c r="E30">
        <v>16932</v>
      </c>
      <c r="F30">
        <v>17396</v>
      </c>
      <c r="G30">
        <v>17834</v>
      </c>
      <c r="H30">
        <v>18212</v>
      </c>
      <c r="I30">
        <v>18574</v>
      </c>
      <c r="J30">
        <v>18951</v>
      </c>
      <c r="K30">
        <v>19553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all_admitstatus</vt:lpstr>
      <vt:lpstr>Census_Pop_Ests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2001-10-03T19:05:18Z</dcterms:created>
  <dcterms:modified xsi:type="dcterms:W3CDTF">2021-05-09T09:20:30Z</dcterms:modified>
</cp:coreProperties>
</file>