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20" yWindow="0" windowWidth="23160" windowHeight="15560" tabRatio="715"/>
  </bookViews>
  <sheets>
    <sheet name="Student &amp; Class Information" sheetId="1" r:id="rId1"/>
    <sheet name="Char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4" i="1"/>
  <c r="W9" i="1"/>
  <c r="W8" i="1"/>
  <c r="W7" i="1"/>
  <c r="W6" i="1"/>
  <c r="W5" i="1"/>
  <c r="W4" i="1"/>
  <c r="W3" i="1"/>
  <c r="T9" i="1"/>
  <c r="T8" i="1"/>
  <c r="T7" i="1"/>
  <c r="T6" i="1"/>
  <c r="T5" i="1"/>
  <c r="T4" i="1"/>
  <c r="T3" i="1" a="1"/>
  <c r="T3" i="1"/>
  <c r="Q9" i="1"/>
  <c r="Q8" i="1"/>
  <c r="Q7" i="1"/>
  <c r="Q6" i="1"/>
  <c r="Q5" i="1"/>
  <c r="Q4" i="1"/>
  <c r="Q3" i="1" a="1"/>
  <c r="Q3" i="1"/>
  <c r="N9" i="1"/>
  <c r="N8" i="1"/>
  <c r="N7" i="1"/>
  <c r="N6" i="1"/>
  <c r="N5" i="1"/>
  <c r="N4" i="1"/>
  <c r="N3" i="1" a="1"/>
  <c r="N3" i="1"/>
  <c r="AA13" i="1"/>
  <c r="AA12" i="1"/>
  <c r="AA11" i="1"/>
  <c r="AA10" i="1"/>
  <c r="AA9" i="1"/>
  <c r="AA8" i="1"/>
  <c r="AA7" i="1"/>
  <c r="AA6" i="1"/>
  <c r="AA5" i="1"/>
  <c r="AA4" i="1"/>
  <c r="AA3" i="1"/>
  <c r="Z12" i="1"/>
  <c r="Z11" i="1"/>
  <c r="Z10" i="1"/>
  <c r="Z9" i="1"/>
  <c r="Z8" i="1"/>
  <c r="Z7" i="1"/>
  <c r="Z6" i="1"/>
  <c r="Z5" i="1"/>
  <c r="Z4" i="1"/>
  <c r="Z3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5" i="1"/>
  <c r="Y16" i="1"/>
  <c r="Y14" i="1"/>
  <c r="Y13" i="1"/>
  <c r="Y12" i="1"/>
  <c r="Y11" i="1"/>
  <c r="Y10" i="1"/>
  <c r="Y9" i="1"/>
  <c r="Y8" i="1"/>
  <c r="Y7" i="1"/>
  <c r="Y6" i="1"/>
  <c r="Y5" i="1"/>
  <c r="Y4" i="1"/>
  <c r="Y3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Z35" i="1"/>
  <c r="AA35" i="1"/>
  <c r="Y35" i="1"/>
</calcChain>
</file>

<file path=xl/sharedStrings.xml><?xml version="1.0" encoding="utf-8"?>
<sst xmlns="http://schemas.openxmlformats.org/spreadsheetml/2006/main" count="25" uniqueCount="17">
  <si>
    <t>Student ID</t>
  </si>
  <si>
    <t>Grade</t>
  </si>
  <si>
    <t>Scale Score</t>
  </si>
  <si>
    <t>Scale Scores</t>
  </si>
  <si>
    <t xml:space="preserve">Total Students Scoring  </t>
  </si>
  <si>
    <t>Composite Scores</t>
  </si>
  <si>
    <t xml:space="preserve">Ideas &amp; Content </t>
  </si>
  <si>
    <t xml:space="preserve">Voice/Word Choice </t>
  </si>
  <si>
    <t xml:space="preserve">Sentence Fluency/Conventions </t>
  </si>
  <si>
    <t>Total Student Composite Scoring by Content</t>
  </si>
  <si>
    <t xml:space="preserve"> Total Composite Score</t>
  </si>
  <si>
    <t>Below</t>
  </si>
  <si>
    <t>Meets</t>
  </si>
  <si>
    <t>Exceeds</t>
  </si>
  <si>
    <t>Organization</t>
  </si>
  <si>
    <t>Weighted Score</t>
  </si>
  <si>
    <t>Total Number of Students Scoring in each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</si>
</sst>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name val="Verdana"/>
    </font>
    <font>
      <sz val="8"/>
      <name val="Calibri"/>
      <family val="2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AFEB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28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 textRotation="90" wrapText="1"/>
    </xf>
    <xf numFmtId="0" fontId="4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textRotation="90" wrapText="1"/>
    </xf>
    <xf numFmtId="0" fontId="3" fillId="4" borderId="0" xfId="0" applyFont="1" applyFill="1"/>
    <xf numFmtId="0" fontId="4" fillId="0" borderId="0" xfId="0" applyFont="1" applyFill="1"/>
    <xf numFmtId="0" fontId="3" fillId="5" borderId="0" xfId="0" applyFont="1" applyFill="1" applyAlignment="1">
      <alignment horizontal="center" textRotation="90" wrapText="1"/>
    </xf>
    <xf numFmtId="0" fontId="5" fillId="0" borderId="0" xfId="0" applyFont="1" applyAlignment="1">
      <alignment horizontal="center"/>
    </xf>
    <xf numFmtId="0" fontId="3" fillId="6" borderId="0" xfId="0" applyFont="1" applyFill="1" applyAlignment="1">
      <alignment horizontal="center" textRotation="90" wrapText="1"/>
    </xf>
    <xf numFmtId="0" fontId="3" fillId="7" borderId="0" xfId="0" applyFont="1" applyFill="1" applyAlignment="1">
      <alignment horizontal="center" textRotation="90" wrapText="1"/>
    </xf>
    <xf numFmtId="0" fontId="4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textRotation="90" wrapText="1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8" borderId="0" xfId="0" applyFont="1" applyFill="1" applyAlignment="1" applyProtection="1">
      <alignment horizontal="center"/>
      <protection locked="0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 </a:t>
            </a:r>
            <a:r>
              <a:rPr lang="en-US" sz="1400"/>
              <a:t>Ideas &amp; Content - 35% of the Total Composite Score </a:t>
            </a:r>
          </a:p>
        </c:rich>
      </c:tx>
      <c:layout>
        <c:manualLayout>
          <c:xMode val="edge"/>
          <c:yMode val="edge"/>
          <c:x val="0.353834383715734"/>
          <c:y val="0.0324074951157421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'Student &amp; Class Information'!$N$2</c:f>
              <c:strCache>
                <c:ptCount val="1"/>
                <c:pt idx="0">
                  <c:v>Ideas &amp; Content </c:v>
                </c:pt>
              </c:strCache>
            </c:strRef>
          </c:tx>
          <c:invertIfNegative val="0"/>
          <c:cat>
            <c:numRef>
              <c:f>'Student &amp; Class Information'!$M$3:$M$9</c:f>
              <c:numCache>
                <c:formatCode>General</c:formatCode>
                <c:ptCount val="7"/>
                <c:pt idx="0">
                  <c:v>2.8</c:v>
                </c:pt>
                <c:pt idx="1">
                  <c:v>4.2</c:v>
                </c:pt>
                <c:pt idx="2">
                  <c:v>5.6</c:v>
                </c:pt>
                <c:pt idx="3">
                  <c:v>7.0</c:v>
                </c:pt>
                <c:pt idx="4">
                  <c:v>8.4</c:v>
                </c:pt>
                <c:pt idx="5">
                  <c:v>9.8</c:v>
                </c:pt>
                <c:pt idx="6">
                  <c:v>11.2</c:v>
                </c:pt>
              </c:numCache>
            </c:numRef>
          </c:cat>
          <c:val>
            <c:numRef>
              <c:f>'Student &amp; Class Information'!$N$3:$N$9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845112"/>
        <c:axId val="-2105663496"/>
      </c:barChart>
      <c:catAx>
        <c:axId val="-213184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5663496"/>
        <c:crosses val="autoZero"/>
        <c:auto val="1"/>
        <c:lblAlgn val="ctr"/>
        <c:lblOffset val="100"/>
        <c:noMultiLvlLbl val="0"/>
      </c:catAx>
      <c:valAx>
        <c:axId val="-2105663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STudents at Each 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1845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Organization - 25% of the Total</a:t>
            </a:r>
            <a:r>
              <a:rPr lang="en-US" sz="1400" baseline="0"/>
              <a:t> Composite Score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'Student &amp; Class Information'!$Q$2</c:f>
              <c:strCache>
                <c:ptCount val="1"/>
                <c:pt idx="0">
                  <c:v>Organization</c:v>
                </c:pt>
              </c:strCache>
            </c:strRef>
          </c:tx>
          <c:invertIfNegative val="0"/>
          <c:cat>
            <c:numRef>
              <c:f>'Student &amp; Class Information'!$P$3:$P$9</c:f>
              <c:numCache>
                <c:formatCode>General</c:formatCode>
                <c:ptCount val="7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</c:numCache>
            </c:numRef>
          </c:cat>
          <c:val>
            <c:numRef>
              <c:f>'Student &amp; Class Information'!$Q$3:$Q$9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2667256"/>
        <c:axId val="-2131796296"/>
      </c:barChart>
      <c:catAx>
        <c:axId val="-213266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1796296"/>
        <c:crosses val="autoZero"/>
        <c:auto val="1"/>
        <c:lblAlgn val="ctr"/>
        <c:lblOffset val="100"/>
        <c:noMultiLvlLbl val="0"/>
      </c:catAx>
      <c:valAx>
        <c:axId val="-2131796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No.of</a:t>
                </a:r>
                <a:r>
                  <a:rPr lang="en-US" baseline="0"/>
                  <a:t> Students at Each 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2667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Voice/Word Choice -20% of the Total</a:t>
            </a:r>
            <a:r>
              <a:rPr lang="en-US" sz="1400" baseline="0"/>
              <a:t> Composite </a:t>
            </a:r>
            <a:r>
              <a:rPr lang="en-US" sz="1400"/>
              <a:t>Score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'Student &amp; Class Information'!$T$2</c:f>
              <c:strCache>
                <c:ptCount val="1"/>
                <c:pt idx="0">
                  <c:v>Voice/Word Choice </c:v>
                </c:pt>
              </c:strCache>
            </c:strRef>
          </c:tx>
          <c:invertIfNegative val="0"/>
          <c:cat>
            <c:numRef>
              <c:f>'Student &amp; Class Information'!$S$3:$S$9</c:f>
              <c:numCache>
                <c:formatCode>General</c:formatCode>
                <c:ptCount val="7"/>
                <c:pt idx="0">
                  <c:v>1.6</c:v>
                </c:pt>
                <c:pt idx="1">
                  <c:v>2.4</c:v>
                </c:pt>
                <c:pt idx="2">
                  <c:v>3.2</c:v>
                </c:pt>
                <c:pt idx="3">
                  <c:v>4.0</c:v>
                </c:pt>
                <c:pt idx="4">
                  <c:v>4.8</c:v>
                </c:pt>
                <c:pt idx="5">
                  <c:v>5.6</c:v>
                </c:pt>
                <c:pt idx="6">
                  <c:v>6.4</c:v>
                </c:pt>
              </c:numCache>
            </c:numRef>
          </c:cat>
          <c:val>
            <c:numRef>
              <c:f>'Student &amp; Class Information'!$T$3:$T$9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2.0</c:v>
                </c:pt>
                <c:pt idx="5">
                  <c:v>3.0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2538008"/>
        <c:axId val="-2131782600"/>
      </c:barChart>
      <c:catAx>
        <c:axId val="-213253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1782600"/>
        <c:crosses val="autoZero"/>
        <c:auto val="1"/>
        <c:lblAlgn val="ctr"/>
        <c:lblOffset val="100"/>
        <c:noMultiLvlLbl val="0"/>
      </c:catAx>
      <c:valAx>
        <c:axId val="-2131782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</a:t>
                </a:r>
                <a:r>
                  <a:rPr lang="en-US" baseline="0"/>
                  <a:t> Students at Each 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2538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Sentence Fluency/Conventions = 20%</a:t>
            </a:r>
            <a:r>
              <a:rPr lang="en-US" sz="1400" baseline="0"/>
              <a:t> of the Total composite Score</a:t>
            </a:r>
            <a:r>
              <a:rPr lang="en-US" sz="1400"/>
              <a:t>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'Student &amp; Class Information'!$W$2</c:f>
              <c:strCache>
                <c:ptCount val="1"/>
                <c:pt idx="0">
                  <c:v>Sentence Fluency/Conventions </c:v>
                </c:pt>
              </c:strCache>
            </c:strRef>
          </c:tx>
          <c:invertIfNegative val="0"/>
          <c:cat>
            <c:numRef>
              <c:f>'Student &amp; Class Information'!$V$3:$V$9</c:f>
              <c:numCache>
                <c:formatCode>General</c:formatCode>
                <c:ptCount val="7"/>
                <c:pt idx="0">
                  <c:v>1.6</c:v>
                </c:pt>
                <c:pt idx="1">
                  <c:v>2.4</c:v>
                </c:pt>
                <c:pt idx="2">
                  <c:v>3.2</c:v>
                </c:pt>
                <c:pt idx="3">
                  <c:v>4.0</c:v>
                </c:pt>
                <c:pt idx="4">
                  <c:v>4.8</c:v>
                </c:pt>
                <c:pt idx="5">
                  <c:v>5.6</c:v>
                </c:pt>
                <c:pt idx="6">
                  <c:v>6.4</c:v>
                </c:pt>
              </c:numCache>
            </c:numRef>
          </c:cat>
          <c:val>
            <c:numRef>
              <c:f>'Student &amp; Class Information'!$W$3:$W$9</c:f>
              <c:numCache>
                <c:formatCode>General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3.0</c:v>
                </c:pt>
                <c:pt idx="4">
                  <c:v>1.0</c:v>
                </c:pt>
                <c:pt idx="5">
                  <c:v>2.0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6229704"/>
        <c:axId val="-2105621112"/>
      </c:barChart>
      <c:catAx>
        <c:axId val="-2116229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5621112"/>
        <c:crosses val="autoZero"/>
        <c:auto val="1"/>
        <c:lblAlgn val="ctr"/>
        <c:lblOffset val="100"/>
        <c:noMultiLvlLbl val="0"/>
      </c:catAx>
      <c:valAx>
        <c:axId val="-2105621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No. of Students at Each Weight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6229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</a:t>
            </a:r>
            <a:r>
              <a:rPr lang="en-US" baseline="0"/>
              <a:t> Scoring by Band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cat>
            <c:strRef>
              <c:f>'Student &amp; Class Information'!$Y$2:$AA$2</c:f>
              <c:strCache>
                <c:ptCount val="3"/>
                <c:pt idx="0">
                  <c:v>Below</c:v>
                </c:pt>
                <c:pt idx="1">
                  <c:v>Meets</c:v>
                </c:pt>
                <c:pt idx="2">
                  <c:v>Exceeds</c:v>
                </c:pt>
              </c:strCache>
            </c:strRef>
          </c:cat>
          <c:val>
            <c:numRef>
              <c:f>'Student &amp; Class Information'!$Y$35:$AA$35</c:f>
              <c:numCache>
                <c:formatCode>General</c:formatCode>
                <c:ptCount val="3"/>
                <c:pt idx="0">
                  <c:v>2.0</c:v>
                </c:pt>
                <c:pt idx="1">
                  <c:v>3.0</c:v>
                </c:pt>
                <c:pt idx="2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6144104"/>
        <c:axId val="-2116691704"/>
      </c:barChart>
      <c:catAx>
        <c:axId val="-211614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of schievement as matched to the NESA -Writing Scoring Bands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6691704"/>
        <c:crosses val="autoZero"/>
        <c:auto val="1"/>
        <c:lblAlgn val="ctr"/>
        <c:lblOffset val="100"/>
        <c:noMultiLvlLbl val="0"/>
      </c:catAx>
      <c:valAx>
        <c:axId val="-2116691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6144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Students</a:t>
            </a:r>
            <a:r>
              <a:rPr lang="en-US" baseline="0"/>
              <a:t> Scoring at each Scale Score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dPt>
            <c:idx val="31"/>
            <c:invertIfNegative val="0"/>
            <c:bubble3D val="0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dPt>
          <c:dPt>
            <c:idx val="32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3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4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5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6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7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8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39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40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4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9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1"/>
            <c:invertIfNegative val="0"/>
            <c:bubble3D val="0"/>
            <c:spPr>
              <a:solidFill>
                <a:srgbClr val="008000"/>
              </a:solidFill>
            </c:spPr>
          </c:dPt>
          <c:cat>
            <c:numRef>
              <c:f>'Student &amp; Class Information'!$J$3:$J$54</c:f>
              <c:numCache>
                <c:formatCode>General</c:formatCode>
                <c:ptCount val="52"/>
                <c:pt idx="0">
                  <c:v>1.0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21.0</c:v>
                </c:pt>
                <c:pt idx="16">
                  <c:v>23.0</c:v>
                </c:pt>
                <c:pt idx="17">
                  <c:v>25.0</c:v>
                </c:pt>
                <c:pt idx="18">
                  <c:v>27.0</c:v>
                </c:pt>
                <c:pt idx="19">
                  <c:v>28.0</c:v>
                </c:pt>
                <c:pt idx="20">
                  <c:v>29.0</c:v>
                </c:pt>
                <c:pt idx="21">
                  <c:v>30.0</c:v>
                </c:pt>
                <c:pt idx="22">
                  <c:v>31.0</c:v>
                </c:pt>
                <c:pt idx="23">
                  <c:v>32.0</c:v>
                </c:pt>
                <c:pt idx="24">
                  <c:v>33.0</c:v>
                </c:pt>
                <c:pt idx="25">
                  <c:v>34.0</c:v>
                </c:pt>
                <c:pt idx="26">
                  <c:v>35.0</c:v>
                </c:pt>
                <c:pt idx="27">
                  <c:v>36.0</c:v>
                </c:pt>
                <c:pt idx="28">
                  <c:v>37.0</c:v>
                </c:pt>
                <c:pt idx="29">
                  <c:v>38.0</c:v>
                </c:pt>
                <c:pt idx="30">
                  <c:v>39.0</c:v>
                </c:pt>
                <c:pt idx="31">
                  <c:v>40.0</c:v>
                </c:pt>
                <c:pt idx="32">
                  <c:v>41.0</c:v>
                </c:pt>
                <c:pt idx="33">
                  <c:v>43.0</c:v>
                </c:pt>
                <c:pt idx="34">
                  <c:v>45.0</c:v>
                </c:pt>
                <c:pt idx="35">
                  <c:v>48.0</c:v>
                </c:pt>
                <c:pt idx="36">
                  <c:v>50.0</c:v>
                </c:pt>
                <c:pt idx="37">
                  <c:v>51.0</c:v>
                </c:pt>
                <c:pt idx="38">
                  <c:v>52.0</c:v>
                </c:pt>
                <c:pt idx="39">
                  <c:v>53.0</c:v>
                </c:pt>
                <c:pt idx="40">
                  <c:v>54.0</c:v>
                </c:pt>
                <c:pt idx="41">
                  <c:v>55.0</c:v>
                </c:pt>
                <c:pt idx="42">
                  <c:v>56.0</c:v>
                </c:pt>
                <c:pt idx="43">
                  <c:v>57.0</c:v>
                </c:pt>
                <c:pt idx="44">
                  <c:v>58.0</c:v>
                </c:pt>
                <c:pt idx="45">
                  <c:v>59.0</c:v>
                </c:pt>
                <c:pt idx="46">
                  <c:v>60.0</c:v>
                </c:pt>
                <c:pt idx="47">
                  <c:v>61.0</c:v>
                </c:pt>
                <c:pt idx="48">
                  <c:v>62.0</c:v>
                </c:pt>
                <c:pt idx="49">
                  <c:v>63.0</c:v>
                </c:pt>
                <c:pt idx="50">
                  <c:v>64.0</c:v>
                </c:pt>
                <c:pt idx="51">
                  <c:v>70.0</c:v>
                </c:pt>
              </c:numCache>
            </c:numRef>
          </c:cat>
          <c:val>
            <c:numRef>
              <c:f>'Student &amp; Class Information'!$K$3:$K$54</c:f>
              <c:numCache>
                <c:formatCode>General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1.0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1.0</c:v>
                </c:pt>
                <c:pt idx="39">
                  <c:v>1.0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6972424"/>
        <c:axId val="-2099116024"/>
      </c:barChart>
      <c:catAx>
        <c:axId val="-211697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Scale Score</a:t>
                </a:r>
              </a:p>
              <a:p>
                <a:pPr>
                  <a:defRPr/>
                </a:pPr>
                <a:r>
                  <a:rPr lang="en-US"/>
                  <a:t>Note a Scale Score of 40 or above Meets or Exceeds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99116024"/>
        <c:crosses val="autoZero"/>
        <c:auto val="1"/>
        <c:lblAlgn val="ctr"/>
        <c:lblOffset val="100"/>
        <c:noMultiLvlLbl val="0"/>
      </c:catAx>
      <c:valAx>
        <c:axId val="-2099116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6972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</xdr:row>
      <xdr:rowOff>38100</xdr:rowOff>
    </xdr:from>
    <xdr:to>
      <xdr:col>9</xdr:col>
      <xdr:colOff>643467</xdr:colOff>
      <xdr:row>27</xdr:row>
      <xdr:rowOff>0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156634</xdr:colOff>
      <xdr:row>30</xdr:row>
      <xdr:rowOff>50800</xdr:rowOff>
    </xdr:from>
    <xdr:to>
      <xdr:col>9</xdr:col>
      <xdr:colOff>575733</xdr:colOff>
      <xdr:row>54</xdr:row>
      <xdr:rowOff>152400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131235</xdr:colOff>
      <xdr:row>30</xdr:row>
      <xdr:rowOff>50800</xdr:rowOff>
    </xdr:from>
    <xdr:to>
      <xdr:col>20</xdr:col>
      <xdr:colOff>711200</xdr:colOff>
      <xdr:row>54</xdr:row>
      <xdr:rowOff>152399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71967</xdr:colOff>
      <xdr:row>2</xdr:row>
      <xdr:rowOff>12699</xdr:rowOff>
    </xdr:from>
    <xdr:to>
      <xdr:col>20</xdr:col>
      <xdr:colOff>694266</xdr:colOff>
      <xdr:row>26</xdr:row>
      <xdr:rowOff>169333</xdr:rowOff>
    </xdr:to>
    <xdr:graphicFrame macro="">
      <xdr:nvGraphicFramePr>
        <xdr:cNvPr id="1028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186267</xdr:colOff>
      <xdr:row>62</xdr:row>
      <xdr:rowOff>169332</xdr:rowOff>
    </xdr:from>
    <xdr:to>
      <xdr:col>9</xdr:col>
      <xdr:colOff>626534</xdr:colOff>
      <xdr:row>112</xdr:row>
      <xdr:rowOff>33866</xdr:rowOff>
    </xdr:to>
    <xdr:graphicFrame macro="">
      <xdr:nvGraphicFramePr>
        <xdr:cNvPr id="10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169334</xdr:colOff>
      <xdr:row>63</xdr:row>
      <xdr:rowOff>84666</xdr:rowOff>
    </xdr:from>
    <xdr:to>
      <xdr:col>21</xdr:col>
      <xdr:colOff>677333</xdr:colOff>
      <xdr:row>105</xdr:row>
      <xdr:rowOff>118533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4"/>
  <sheetViews>
    <sheetView tabSelected="1" workbookViewId="0">
      <selection activeCell="A3" sqref="A3"/>
    </sheetView>
  </sheetViews>
  <sheetFormatPr baseColWidth="10" defaultRowHeight="18" x14ac:dyDescent="0"/>
  <cols>
    <col min="1" max="1" width="17" style="13" customWidth="1"/>
    <col min="2" max="2" width="6.1640625" style="13" customWidth="1"/>
    <col min="3" max="3" width="7" style="13" customWidth="1"/>
    <col min="4" max="4" width="5.6640625" style="13" customWidth="1"/>
    <col min="5" max="6" width="7" style="13" customWidth="1"/>
    <col min="7" max="7" width="6.83203125" style="13" customWidth="1"/>
    <col min="8" max="9" width="9" style="13" customWidth="1"/>
    <col min="10" max="10" width="9.6640625" style="2" customWidth="1"/>
    <col min="11" max="11" width="6.83203125" style="2" customWidth="1"/>
    <col min="12" max="12" width="6.6640625" style="2" customWidth="1"/>
    <col min="13" max="13" width="6.5" style="2" customWidth="1"/>
    <col min="14" max="14" width="7.5" style="2" customWidth="1"/>
    <col min="15" max="15" width="2.1640625" style="2" customWidth="1"/>
    <col min="16" max="16" width="5.1640625" style="2" customWidth="1"/>
    <col min="17" max="17" width="7.1640625" style="2" customWidth="1"/>
    <col min="18" max="18" width="2" style="2" customWidth="1"/>
    <col min="19" max="19" width="6" style="2" customWidth="1"/>
    <col min="20" max="20" width="7.5" style="2" customWidth="1"/>
    <col min="21" max="21" width="1.83203125" style="2" customWidth="1"/>
    <col min="22" max="22" width="5" style="2" customWidth="1"/>
    <col min="23" max="23" width="7.5" style="2" customWidth="1"/>
    <col min="24" max="24" width="4.1640625" style="2" customWidth="1"/>
    <col min="25" max="25" width="8.33203125" style="2" customWidth="1"/>
    <col min="26" max="26" width="7" style="2" customWidth="1"/>
    <col min="27" max="27" width="6.5" style="2" customWidth="1"/>
    <col min="28" max="16384" width="10.83203125" style="2"/>
  </cols>
  <sheetData>
    <row r="1" spans="1:27">
      <c r="C1" s="20" t="s">
        <v>5</v>
      </c>
      <c r="D1" s="20"/>
      <c r="E1" s="20"/>
      <c r="F1" s="20"/>
      <c r="G1" s="20"/>
      <c r="M1" s="21" t="s">
        <v>9</v>
      </c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7" ht="131" customHeight="1">
      <c r="A2" s="14" t="s">
        <v>0</v>
      </c>
      <c r="B2" s="15" t="s">
        <v>1</v>
      </c>
      <c r="C2" s="15" t="s">
        <v>6</v>
      </c>
      <c r="D2" s="15" t="s">
        <v>14</v>
      </c>
      <c r="E2" s="15" t="s">
        <v>7</v>
      </c>
      <c r="F2" s="15" t="s">
        <v>8</v>
      </c>
      <c r="G2" s="15" t="s">
        <v>10</v>
      </c>
      <c r="H2" s="15" t="s">
        <v>2</v>
      </c>
      <c r="I2" s="15"/>
      <c r="J2" s="1" t="s">
        <v>3</v>
      </c>
      <c r="K2" s="1" t="s">
        <v>4</v>
      </c>
      <c r="L2" s="1"/>
      <c r="M2" s="6" t="s">
        <v>15</v>
      </c>
      <c r="N2" s="1" t="s">
        <v>6</v>
      </c>
      <c r="O2" s="1"/>
      <c r="P2" s="6" t="s">
        <v>15</v>
      </c>
      <c r="Q2" s="1" t="s">
        <v>14</v>
      </c>
      <c r="R2" s="1"/>
      <c r="S2" s="6" t="s">
        <v>15</v>
      </c>
      <c r="T2" s="1" t="s">
        <v>7</v>
      </c>
      <c r="U2" s="1"/>
      <c r="V2" s="6" t="s">
        <v>15</v>
      </c>
      <c r="W2" s="1" t="s">
        <v>8</v>
      </c>
      <c r="Y2" s="11" t="s">
        <v>11</v>
      </c>
      <c r="Z2" s="12" t="s">
        <v>12</v>
      </c>
      <c r="AA2" s="9" t="s">
        <v>13</v>
      </c>
    </row>
    <row r="3" spans="1:27">
      <c r="A3" s="13">
        <v>1</v>
      </c>
      <c r="B3" s="13">
        <v>11</v>
      </c>
      <c r="C3" s="13">
        <v>7</v>
      </c>
      <c r="D3" s="13">
        <v>6</v>
      </c>
      <c r="E3" s="13">
        <v>4</v>
      </c>
      <c r="F3" s="13">
        <v>4</v>
      </c>
      <c r="G3" s="13">
        <v>21</v>
      </c>
      <c r="H3" s="13">
        <v>35</v>
      </c>
      <c r="J3" s="3">
        <v>1</v>
      </c>
      <c r="K3" s="2">
        <f>COUNTIF(($H$2:$H$1504),1)</f>
        <v>0</v>
      </c>
      <c r="M3" s="7">
        <v>2.8</v>
      </c>
      <c r="N3" s="2">
        <f t="array" ref="N3">COUNTIF(C3:C150,M3)</f>
        <v>0</v>
      </c>
      <c r="P3" s="7">
        <v>2</v>
      </c>
      <c r="Q3" s="2">
        <f t="array" ref="Q3">COUNTIF(D3:D150,P3)</f>
        <v>0</v>
      </c>
      <c r="S3" s="7">
        <v>1.6</v>
      </c>
      <c r="T3" s="2">
        <f t="array" ref="T3">COUNTIF(E3:E150,S3)</f>
        <v>0</v>
      </c>
      <c r="V3" s="7">
        <v>1.6</v>
      </c>
      <c r="W3" s="2">
        <f>COUNTIF(F3:H150,V3)</f>
        <v>0</v>
      </c>
      <c r="Y3" s="2">
        <f>COUNTIF(($H$2:$H$1504),1)</f>
        <v>0</v>
      </c>
      <c r="Z3" s="2">
        <f>COUNTIF(($H$2:$H$1504),40)</f>
        <v>0</v>
      </c>
      <c r="AA3" s="2">
        <f>COUNTIF(($H$2:$H$1504),55)</f>
        <v>0</v>
      </c>
    </row>
    <row r="4" spans="1:27">
      <c r="A4" s="13">
        <f>A3+1</f>
        <v>2</v>
      </c>
      <c r="B4" s="13">
        <v>11</v>
      </c>
      <c r="C4" s="13">
        <v>5.6</v>
      </c>
      <c r="D4" s="13">
        <v>7</v>
      </c>
      <c r="E4" s="13">
        <v>4.8</v>
      </c>
      <c r="F4" s="13">
        <v>4</v>
      </c>
      <c r="G4" s="13">
        <v>21.4</v>
      </c>
      <c r="H4" s="13">
        <v>36</v>
      </c>
      <c r="J4" s="4">
        <v>7</v>
      </c>
      <c r="K4" s="2">
        <f>COUNTIF(($H$2:$H$1504),7)</f>
        <v>0</v>
      </c>
      <c r="M4" s="7">
        <v>4.2</v>
      </c>
      <c r="N4" s="2">
        <f>COUNTIF(C3:C150,M4)</f>
        <v>0</v>
      </c>
      <c r="P4" s="7">
        <v>3</v>
      </c>
      <c r="Q4" s="2">
        <f>COUNTIF(D3:D150,P4)</f>
        <v>0</v>
      </c>
      <c r="S4" s="7">
        <v>2.4</v>
      </c>
      <c r="T4" s="2">
        <f>COUNTIF(E3:E150,S4)</f>
        <v>0</v>
      </c>
      <c r="V4" s="7">
        <v>2.4</v>
      </c>
      <c r="W4" s="2">
        <f>COUNTIF(F3:H150,V4)</f>
        <v>0</v>
      </c>
      <c r="Y4" s="2">
        <f>COUNTIF(($H$2:$H$1504),7)</f>
        <v>0</v>
      </c>
      <c r="Z4" s="2">
        <f>COUNTIF(($H$2:$H$1504),41)</f>
        <v>0</v>
      </c>
      <c r="AA4" s="2">
        <f>COUNTIF(($H$2:$H$1504),56)</f>
        <v>0</v>
      </c>
    </row>
    <row r="5" spans="1:27">
      <c r="A5" s="13">
        <f t="shared" ref="A5:A9" si="0">A4+1</f>
        <v>3</v>
      </c>
      <c r="B5" s="13">
        <v>11</v>
      </c>
      <c r="C5" s="13">
        <v>8.4</v>
      </c>
      <c r="D5" s="13">
        <v>6</v>
      </c>
      <c r="E5" s="13">
        <v>4.8</v>
      </c>
      <c r="F5" s="13">
        <v>4.8</v>
      </c>
      <c r="G5" s="13">
        <v>24</v>
      </c>
      <c r="H5" s="13">
        <v>45</v>
      </c>
      <c r="J5" s="3">
        <v>8</v>
      </c>
      <c r="K5" s="2">
        <f>COUNTIF(($H$2:$H$1504),8)</f>
        <v>0</v>
      </c>
      <c r="M5" s="7">
        <v>5.6</v>
      </c>
      <c r="N5" s="2">
        <f>COUNTIF(C3:C150,M5)</f>
        <v>1</v>
      </c>
      <c r="P5" s="7">
        <v>4</v>
      </c>
      <c r="Q5" s="2">
        <f>COUNTIF(D3:D150,P5)</f>
        <v>0</v>
      </c>
      <c r="S5" s="7">
        <v>3.2</v>
      </c>
      <c r="T5" s="2">
        <f>COUNTIF(E3:E150,S5)</f>
        <v>0</v>
      </c>
      <c r="V5" s="7">
        <v>3.2</v>
      </c>
      <c r="W5" s="2">
        <f>COUNTIF(F3:H150,V5)</f>
        <v>1</v>
      </c>
      <c r="Y5" s="2">
        <f>COUNTIF(($H$2:$H$1504),8)</f>
        <v>0</v>
      </c>
      <c r="Z5" s="2">
        <f>COUNTIF(($H$2:$H$1504),43)</f>
        <v>0</v>
      </c>
      <c r="AA5" s="2">
        <f>COUNTIF(($H$2:$H$1504),57)</f>
        <v>1</v>
      </c>
    </row>
    <row r="6" spans="1:27">
      <c r="A6" s="13">
        <f t="shared" si="0"/>
        <v>4</v>
      </c>
      <c r="B6" s="13">
        <v>11</v>
      </c>
      <c r="C6" s="13">
        <v>8.4</v>
      </c>
      <c r="D6" s="13">
        <v>7</v>
      </c>
      <c r="E6" s="13">
        <v>4</v>
      </c>
      <c r="F6" s="13">
        <v>4</v>
      </c>
      <c r="G6" s="13">
        <v>24.8</v>
      </c>
      <c r="H6" s="13">
        <v>52</v>
      </c>
      <c r="J6" s="3">
        <v>9</v>
      </c>
      <c r="K6" s="2">
        <f>COUNTIF(($H$2:$H$1504),9)</f>
        <v>0</v>
      </c>
      <c r="M6" s="7">
        <v>7</v>
      </c>
      <c r="N6" s="2">
        <f>COUNTIF(C3:C150,M6)</f>
        <v>1</v>
      </c>
      <c r="P6" s="7">
        <v>5</v>
      </c>
      <c r="Q6" s="2">
        <f>COUNTIF(D3:D150,P6)</f>
        <v>1</v>
      </c>
      <c r="S6" s="7">
        <v>4</v>
      </c>
      <c r="T6" s="2">
        <f>COUNTIF(E3:E150,S6)</f>
        <v>2</v>
      </c>
      <c r="V6" s="7">
        <v>4</v>
      </c>
      <c r="W6" s="2">
        <f>COUNTIF(F3:H150,V6)</f>
        <v>3</v>
      </c>
      <c r="Y6" s="2">
        <f>COUNTIF(($H$2:$H$1504),9)</f>
        <v>0</v>
      </c>
      <c r="Z6" s="2">
        <f>COUNTIF(($H$2:$H$1504),45)</f>
        <v>1</v>
      </c>
      <c r="AA6" s="2">
        <f>COUNTIF(($H$2:$H$1504),58)</f>
        <v>0</v>
      </c>
    </row>
    <row r="7" spans="1:27">
      <c r="A7" s="13">
        <f t="shared" si="0"/>
        <v>5</v>
      </c>
      <c r="B7" s="13">
        <v>11</v>
      </c>
      <c r="C7" s="13">
        <v>9.8000000000000007</v>
      </c>
      <c r="D7" s="13">
        <v>6</v>
      </c>
      <c r="E7" s="13">
        <v>5.6</v>
      </c>
      <c r="F7" s="13">
        <v>5.6</v>
      </c>
      <c r="G7" s="13">
        <v>25</v>
      </c>
      <c r="H7" s="13">
        <v>53</v>
      </c>
      <c r="J7" s="4">
        <v>10</v>
      </c>
      <c r="K7" s="2">
        <f>COUNTIF(($H$2:$H$1504),10)</f>
        <v>0</v>
      </c>
      <c r="M7" s="7">
        <v>8.4</v>
      </c>
      <c r="N7" s="2">
        <f>COUNTIF(C3:C150,M7)</f>
        <v>2</v>
      </c>
      <c r="P7" s="7">
        <v>6</v>
      </c>
      <c r="Q7" s="2">
        <f>COUNTIF(D3:D150,P7)</f>
        <v>3</v>
      </c>
      <c r="S7" s="7">
        <v>4.8</v>
      </c>
      <c r="T7" s="2">
        <f>COUNTIF(E3:E150,S7)</f>
        <v>2</v>
      </c>
      <c r="V7" s="7">
        <v>4.8</v>
      </c>
      <c r="W7" s="2">
        <f>COUNTIF(F3:H150,V7)</f>
        <v>1</v>
      </c>
      <c r="Y7" s="2">
        <f>COUNTIF(($H$2:$H$1504),10)</f>
        <v>0</v>
      </c>
      <c r="Z7" s="2">
        <f>COUNTIF(($H$2:$H$1504),48)</f>
        <v>0</v>
      </c>
      <c r="AA7" s="2">
        <f>COUNTIF(($H$2:$H$1504),59)</f>
        <v>1</v>
      </c>
    </row>
    <row r="8" spans="1:27">
      <c r="A8" s="13">
        <f t="shared" si="0"/>
        <v>6</v>
      </c>
      <c r="B8" s="13">
        <v>11</v>
      </c>
      <c r="C8" s="13">
        <v>11.2</v>
      </c>
      <c r="D8" s="13">
        <v>5</v>
      </c>
      <c r="E8" s="13">
        <v>5.6</v>
      </c>
      <c r="F8" s="13">
        <v>5.6</v>
      </c>
      <c r="G8" s="13">
        <v>27.4</v>
      </c>
      <c r="H8" s="13">
        <v>57</v>
      </c>
      <c r="J8" s="3">
        <v>11</v>
      </c>
      <c r="K8" s="2">
        <f>COUNTIF(($H$2:$H$1504),11)</f>
        <v>0</v>
      </c>
      <c r="M8" s="7">
        <v>9.8000000000000007</v>
      </c>
      <c r="N8" s="2">
        <f>COUNTIF(C3:C150,M8)</f>
        <v>2</v>
      </c>
      <c r="P8" s="7">
        <v>7</v>
      </c>
      <c r="Q8" s="2">
        <f>COUNTIF(D3:D150,P8)</f>
        <v>3</v>
      </c>
      <c r="S8" s="7">
        <v>5.6</v>
      </c>
      <c r="T8" s="2">
        <f>COUNTIF(E3:E150,S8)</f>
        <v>3</v>
      </c>
      <c r="V8" s="7">
        <v>5.6</v>
      </c>
      <c r="W8" s="2">
        <f>COUNTIF(F3:H150,V8)</f>
        <v>2</v>
      </c>
      <c r="Y8" s="2">
        <f>COUNTIF(($H$2:$H$1504),11)</f>
        <v>0</v>
      </c>
      <c r="Z8" s="2">
        <f>COUNTIF(($H$2:$H$1504),50)</f>
        <v>0</v>
      </c>
      <c r="AA8" s="2">
        <f>COUNTIF(($H$2:$H$1504),60)</f>
        <v>0</v>
      </c>
    </row>
    <row r="9" spans="1:27">
      <c r="A9" s="13">
        <f t="shared" si="0"/>
        <v>7</v>
      </c>
      <c r="B9" s="13">
        <v>11</v>
      </c>
      <c r="C9" s="13">
        <v>9.8000000000000007</v>
      </c>
      <c r="D9" s="13">
        <v>7</v>
      </c>
      <c r="E9" s="13">
        <v>5.6</v>
      </c>
      <c r="F9" s="13">
        <v>3.2</v>
      </c>
      <c r="G9" s="13">
        <v>28.8</v>
      </c>
      <c r="H9" s="13">
        <v>59</v>
      </c>
      <c r="J9" s="4">
        <v>12</v>
      </c>
      <c r="K9" s="2">
        <f>COUNTIF(($H$2:$H$1504),12)</f>
        <v>0</v>
      </c>
      <c r="M9" s="7">
        <v>11.2</v>
      </c>
      <c r="N9" s="2">
        <f>COUNTIF(C3:C150,M9)</f>
        <v>1</v>
      </c>
      <c r="P9" s="7">
        <v>8</v>
      </c>
      <c r="Q9" s="2">
        <f>COUNTIF(D3:D150,P9)</f>
        <v>0</v>
      </c>
      <c r="S9" s="7">
        <v>6.4</v>
      </c>
      <c r="T9" s="2">
        <f>COUNTIF(E3:E150,S9)</f>
        <v>0</v>
      </c>
      <c r="V9" s="7">
        <v>6.4</v>
      </c>
      <c r="W9" s="2">
        <f>COUNTIF(F3:H150,V9)</f>
        <v>0</v>
      </c>
      <c r="Y9" s="2">
        <f>COUNTIF(($H$2:$H$1504),12)</f>
        <v>0</v>
      </c>
      <c r="Z9" s="2">
        <f>COUNTIF(($H$2:$H$1504),51)</f>
        <v>0</v>
      </c>
      <c r="AA9" s="2">
        <f>COUNTIF(($H$2:$H$1504),61)</f>
        <v>0</v>
      </c>
    </row>
    <row r="10" spans="1:27">
      <c r="J10" s="3">
        <v>13</v>
      </c>
      <c r="K10" s="2">
        <f>COUNTIF(($H$2:$H$1504),13)</f>
        <v>0</v>
      </c>
      <c r="Y10" s="2">
        <f>COUNTIF(($H$2:$H$1504),13)</f>
        <v>0</v>
      </c>
      <c r="Z10" s="2">
        <f>COUNTIF(($H$2:$H$1504),52)</f>
        <v>1</v>
      </c>
      <c r="AA10" s="2">
        <f>COUNTIF(($H$2:$H$1504),62)</f>
        <v>0</v>
      </c>
    </row>
    <row r="11" spans="1:27">
      <c r="J11" s="3">
        <v>14</v>
      </c>
      <c r="K11" s="2">
        <f>COUNTIF(($H$2:$H$1504),14)</f>
        <v>0</v>
      </c>
      <c r="Y11" s="2">
        <f>COUNTIF(($H$2:$H$1504),14)</f>
        <v>0</v>
      </c>
      <c r="Z11" s="2">
        <f>COUNTIF(($H$2:$H$1504),53)</f>
        <v>1</v>
      </c>
      <c r="AA11" s="2">
        <f>COUNTIF(($H$2:$H$1504),63)</f>
        <v>0</v>
      </c>
    </row>
    <row r="12" spans="1:27">
      <c r="J12" s="4">
        <v>15</v>
      </c>
      <c r="K12" s="2">
        <f>COUNTIF(($H$2:$H$1504),15)</f>
        <v>0</v>
      </c>
      <c r="Y12" s="2">
        <f>COUNTIF(($H$2:$H$1504),15)</f>
        <v>0</v>
      </c>
      <c r="Z12" s="2">
        <f>COUNTIF(($H$2:$H$1504),54)</f>
        <v>0</v>
      </c>
      <c r="AA12" s="2">
        <f>COUNTIF(($H$2:$H$1504),64)</f>
        <v>0</v>
      </c>
    </row>
    <row r="13" spans="1:27">
      <c r="J13" s="3">
        <v>16</v>
      </c>
      <c r="K13" s="2">
        <f>COUNTIF(($H$2:$H$1504),16)</f>
        <v>0</v>
      </c>
      <c r="Y13" s="2">
        <f>COUNTIF(($H$2:$H$1504),16)</f>
        <v>0</v>
      </c>
      <c r="AA13" s="2">
        <f>COUNTIF(($H$2:$H$1504),70)</f>
        <v>0</v>
      </c>
    </row>
    <row r="14" spans="1:27">
      <c r="J14" s="4">
        <v>17</v>
      </c>
      <c r="K14" s="2">
        <f>COUNTIF(($H$2:$H$1504),17)</f>
        <v>0</v>
      </c>
      <c r="Y14" s="2">
        <f>COUNTIF(($H$2:$H$1504),17)</f>
        <v>0</v>
      </c>
    </row>
    <row r="15" spans="1:27">
      <c r="J15" s="3">
        <v>18</v>
      </c>
      <c r="K15" s="2">
        <f>COUNTIF(($H$2:$H$1504),18)</f>
        <v>0</v>
      </c>
      <c r="Y15" s="2">
        <f>COUNTIF(($H$2:$H$1504),18)</f>
        <v>0</v>
      </c>
    </row>
    <row r="16" spans="1:27">
      <c r="J16" s="4">
        <v>19</v>
      </c>
      <c r="K16" s="2">
        <f>COUNTIF(($H$2:$H$1504),19)</f>
        <v>0</v>
      </c>
      <c r="Y16" s="2">
        <f>COUNTIF(($H$2:$H$1504),19)</f>
        <v>0</v>
      </c>
    </row>
    <row r="17" spans="10:25">
      <c r="J17" s="3">
        <v>20</v>
      </c>
      <c r="K17" s="2">
        <f>COUNTIF(($H$2:$H$1504),20)</f>
        <v>0</v>
      </c>
      <c r="Y17" s="2">
        <f>COUNTIF(($H$2:$H$1504),20)</f>
        <v>0</v>
      </c>
    </row>
    <row r="18" spans="10:25">
      <c r="J18" s="4">
        <v>21</v>
      </c>
      <c r="K18" s="2">
        <f>COUNTIF(($H$2:$H$1504),21)</f>
        <v>0</v>
      </c>
      <c r="Y18" s="2">
        <f>COUNTIF(($H$2:$H$1504),21)</f>
        <v>0</v>
      </c>
    </row>
    <row r="19" spans="10:25">
      <c r="J19" s="3">
        <v>23</v>
      </c>
      <c r="K19" s="2">
        <f>COUNTIF(($H$2:$H$1504),23)</f>
        <v>0</v>
      </c>
      <c r="Y19" s="2">
        <f>COUNTIF(($H$2:$H$1504),23)</f>
        <v>0</v>
      </c>
    </row>
    <row r="20" spans="10:25">
      <c r="J20" s="4">
        <v>25</v>
      </c>
      <c r="K20" s="2">
        <f>COUNTIF(($H$2:$H$1504),25)</f>
        <v>0</v>
      </c>
      <c r="Y20" s="2">
        <f>COUNTIF(($H$2:$H$1504),25)</f>
        <v>0</v>
      </c>
    </row>
    <row r="21" spans="10:25">
      <c r="J21" s="3">
        <v>27</v>
      </c>
      <c r="K21" s="2">
        <f>COUNTIF(($H$2:$H$1504),27)</f>
        <v>0</v>
      </c>
      <c r="V21" s="8"/>
      <c r="Y21" s="2">
        <f>COUNTIF(($H$2:$H$1504),27)</f>
        <v>0</v>
      </c>
    </row>
    <row r="22" spans="10:25">
      <c r="J22" s="3">
        <v>28</v>
      </c>
      <c r="K22" s="2">
        <f>COUNTIF(($H$2:$H$1504),28)</f>
        <v>0</v>
      </c>
      <c r="Y22" s="2">
        <f>COUNTIF(($H$2:$H$1504),28)</f>
        <v>0</v>
      </c>
    </row>
    <row r="23" spans="10:25">
      <c r="J23" s="4">
        <v>29</v>
      </c>
      <c r="K23" s="2">
        <f>COUNTIF(($H$2:$H$1504),29)</f>
        <v>0</v>
      </c>
      <c r="Y23" s="2">
        <f>COUNTIF(($H$2:$H$1504),29)</f>
        <v>0</v>
      </c>
    </row>
    <row r="24" spans="10:25">
      <c r="J24" s="3">
        <v>30</v>
      </c>
      <c r="K24" s="2">
        <f>COUNTIF(($H$2:$H$1504),30)</f>
        <v>0</v>
      </c>
      <c r="Y24" s="2">
        <f>COUNTIF(($H$2:$H$1504),30)</f>
        <v>0</v>
      </c>
    </row>
    <row r="25" spans="10:25">
      <c r="J25" s="4">
        <v>31</v>
      </c>
      <c r="K25" s="2">
        <f>COUNTIF(($H$2:$H$1504),31)</f>
        <v>0</v>
      </c>
      <c r="Y25" s="2">
        <f>COUNTIF(($H$2:$H$1504),31)</f>
        <v>0</v>
      </c>
    </row>
    <row r="26" spans="10:25">
      <c r="J26" s="3">
        <v>32</v>
      </c>
      <c r="K26" s="2">
        <f>COUNTIF(($H$2:$H$1504),32)</f>
        <v>0</v>
      </c>
      <c r="Y26" s="2">
        <f>COUNTIF(($H$2:$H$1504),32)</f>
        <v>0</v>
      </c>
    </row>
    <row r="27" spans="10:25">
      <c r="J27" s="4">
        <v>33</v>
      </c>
      <c r="K27" s="2">
        <f>COUNTIF(($H$2:$H$1504),33)</f>
        <v>0</v>
      </c>
      <c r="Y27" s="2">
        <f>COUNTIF(($H$2:$H$1504),33)</f>
        <v>0</v>
      </c>
    </row>
    <row r="28" spans="10:25">
      <c r="J28" s="4">
        <v>34</v>
      </c>
      <c r="K28" s="2">
        <f>COUNTIF(($H$2:$H$1504),34)</f>
        <v>0</v>
      </c>
      <c r="Y28" s="2">
        <f>COUNTIF(($H$2:$H$1504),34)</f>
        <v>0</v>
      </c>
    </row>
    <row r="29" spans="10:25">
      <c r="J29" s="3">
        <v>35</v>
      </c>
      <c r="K29" s="2">
        <f>COUNTIF(($H$2:$H$1504),35)</f>
        <v>1</v>
      </c>
      <c r="Y29" s="2">
        <f>COUNTIF(($H$2:$H$1504),35)</f>
        <v>1</v>
      </c>
    </row>
    <row r="30" spans="10:25">
      <c r="J30" s="3">
        <v>36</v>
      </c>
      <c r="K30" s="2">
        <f>COUNTIF(($H$2:$H$1504),36)</f>
        <v>1</v>
      </c>
      <c r="Y30" s="2">
        <f>COUNTIF(($H$2:$H$1504),36)</f>
        <v>1</v>
      </c>
    </row>
    <row r="31" spans="10:25">
      <c r="J31" s="4">
        <v>37</v>
      </c>
      <c r="K31" s="2">
        <f>COUNTIF(($H$2:$H$1504),37)</f>
        <v>0</v>
      </c>
      <c r="Y31" s="2">
        <f>COUNTIF(($H$2:$H$1504),37)</f>
        <v>0</v>
      </c>
    </row>
    <row r="32" spans="10:25">
      <c r="J32" s="4">
        <v>38</v>
      </c>
      <c r="K32" s="2">
        <f>COUNTIF(($H$2:$H$1504),38)</f>
        <v>0</v>
      </c>
      <c r="Y32" s="2">
        <f>COUNTIF(($H$2:$H$1504),38)</f>
        <v>0</v>
      </c>
    </row>
    <row r="33" spans="1:27">
      <c r="J33" s="3">
        <v>39</v>
      </c>
      <c r="K33" s="2">
        <f>COUNTIF(($H$2:$H$1504),39)</f>
        <v>0</v>
      </c>
      <c r="Y33" s="2">
        <f>COUNTIF(($H$2:$H$1504),39)</f>
        <v>0</v>
      </c>
    </row>
    <row r="34" spans="1:27">
      <c r="J34" s="4">
        <v>40</v>
      </c>
      <c r="K34" s="2">
        <f>COUNTIF(($H$2:$H$1504),40)</f>
        <v>0</v>
      </c>
    </row>
    <row r="35" spans="1:27">
      <c r="J35" s="3">
        <v>41</v>
      </c>
      <c r="K35" s="2">
        <f>COUNTIF(($H$2:$H$1504),41)</f>
        <v>0</v>
      </c>
      <c r="Y35" s="2">
        <f>SUM(Y3:Y33)</f>
        <v>2</v>
      </c>
      <c r="Z35" s="2">
        <f>SUM(Z3:Z33)</f>
        <v>3</v>
      </c>
      <c r="AA35" s="2">
        <f>SUM(AA3:AA33)</f>
        <v>2</v>
      </c>
    </row>
    <row r="36" spans="1:27">
      <c r="J36" s="4">
        <v>43</v>
      </c>
      <c r="K36" s="2">
        <f>COUNTIF(($H$2:$H$1504),43)</f>
        <v>0</v>
      </c>
    </row>
    <row r="37" spans="1:27">
      <c r="J37" s="3">
        <v>45</v>
      </c>
      <c r="K37" s="2">
        <f>COUNTIF(($H$2:$H$1504),45)</f>
        <v>1</v>
      </c>
    </row>
    <row r="38" spans="1:27">
      <c r="J38" s="5">
        <v>48</v>
      </c>
      <c r="K38" s="2">
        <f>COUNTIF(($H$2:$H$1504),48)</f>
        <v>0</v>
      </c>
    </row>
    <row r="39" spans="1:27">
      <c r="J39" s="3">
        <v>50</v>
      </c>
      <c r="K39" s="2">
        <f>COUNTIF(($H$2:$H$1504),50)</f>
        <v>0</v>
      </c>
    </row>
    <row r="40" spans="1:27">
      <c r="A40" s="17"/>
      <c r="J40" s="5">
        <v>51</v>
      </c>
      <c r="K40" s="2">
        <f>COUNTIF(($H$2:$H$1504),51)</f>
        <v>0</v>
      </c>
    </row>
    <row r="41" spans="1:27">
      <c r="A41" s="17"/>
      <c r="J41" s="3">
        <v>52</v>
      </c>
      <c r="K41" s="2">
        <f>COUNTIF(($H$2:$H$1504),52)</f>
        <v>1</v>
      </c>
    </row>
    <row r="42" spans="1:27">
      <c r="A42" s="17"/>
      <c r="J42" s="5">
        <v>53</v>
      </c>
      <c r="K42" s="2">
        <f>COUNTIF(($H$2:$H$1504),53)</f>
        <v>1</v>
      </c>
    </row>
    <row r="43" spans="1:27">
      <c r="A43" s="17"/>
      <c r="J43" s="3">
        <v>54</v>
      </c>
      <c r="K43" s="2">
        <f>COUNTIF(($H$2:$H$1504),54)</f>
        <v>0</v>
      </c>
    </row>
    <row r="44" spans="1:27">
      <c r="A44" s="17"/>
      <c r="J44" s="5">
        <v>55</v>
      </c>
      <c r="K44" s="2">
        <f>COUNTIF(($H$2:$H$1504),55)</f>
        <v>0</v>
      </c>
    </row>
    <row r="45" spans="1:27">
      <c r="A45" s="17"/>
      <c r="J45" s="3">
        <v>56</v>
      </c>
      <c r="K45" s="2">
        <f>COUNTIF(($H$2:$H$1504),56)</f>
        <v>0</v>
      </c>
    </row>
    <row r="46" spans="1:27">
      <c r="A46" s="17"/>
      <c r="J46" s="5">
        <v>57</v>
      </c>
      <c r="K46" s="2">
        <f>COUNTIF(($H$2:$H$1504),57)</f>
        <v>1</v>
      </c>
    </row>
    <row r="47" spans="1:27">
      <c r="A47" s="17"/>
      <c r="J47" s="3">
        <v>58</v>
      </c>
      <c r="K47" s="2">
        <f>COUNTIF(($H$2:$H$1504),58)</f>
        <v>0</v>
      </c>
    </row>
    <row r="48" spans="1:27">
      <c r="A48" s="17"/>
      <c r="J48" s="5">
        <v>59</v>
      </c>
      <c r="K48" s="2">
        <f>COUNTIF(($H$2:$H$1504),59)</f>
        <v>1</v>
      </c>
    </row>
    <row r="49" spans="1:11">
      <c r="A49" s="17"/>
      <c r="J49" s="3">
        <v>60</v>
      </c>
      <c r="K49" s="2">
        <f>COUNTIF(($H$2:$H$1504),60)</f>
        <v>0</v>
      </c>
    </row>
    <row r="50" spans="1:11">
      <c r="A50" s="17"/>
      <c r="J50" s="3">
        <v>61</v>
      </c>
      <c r="K50" s="2">
        <f>COUNTIF(($H$2:$H$1504),61)</f>
        <v>0</v>
      </c>
    </row>
    <row r="51" spans="1:11">
      <c r="A51" s="17"/>
      <c r="J51" s="5">
        <v>62</v>
      </c>
      <c r="K51" s="2">
        <f>COUNTIF(($H$2:$H$1540),62)</f>
        <v>0</v>
      </c>
    </row>
    <row r="52" spans="1:11">
      <c r="A52" s="17"/>
      <c r="J52" s="3">
        <v>63</v>
      </c>
      <c r="K52" s="2">
        <f>COUNTIF(($H$2:$H$1540),63)</f>
        <v>0</v>
      </c>
    </row>
    <row r="53" spans="1:11">
      <c r="A53" s="17"/>
      <c r="J53" s="5">
        <v>64</v>
      </c>
      <c r="K53" s="2">
        <f>COUNTIF(($H$2:$H$1504),64)</f>
        <v>0</v>
      </c>
    </row>
    <row r="54" spans="1:11">
      <c r="A54" s="17"/>
      <c r="J54" s="3">
        <v>70</v>
      </c>
      <c r="K54" s="2">
        <f>COUNTIF(($H$2:$H$1504),70)</f>
        <v>0</v>
      </c>
    </row>
    <row r="55" spans="1:11">
      <c r="A55" s="17"/>
    </row>
    <row r="56" spans="1:11">
      <c r="A56" s="17"/>
    </row>
    <row r="57" spans="1:11">
      <c r="A57" s="17"/>
    </row>
    <row r="58" spans="1:11">
      <c r="A58" s="17"/>
    </row>
    <row r="59" spans="1:11">
      <c r="A59" s="17"/>
    </row>
    <row r="60" spans="1:11">
      <c r="A60" s="17"/>
    </row>
    <row r="61" spans="1:11">
      <c r="A61" s="17"/>
    </row>
    <row r="62" spans="1:11">
      <c r="A62" s="17"/>
    </row>
    <row r="63" spans="1:11">
      <c r="A63" s="17"/>
    </row>
    <row r="64" spans="1:1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8">
      <c r="A145" s="17"/>
    </row>
    <row r="146" spans="1:8">
      <c r="A146" s="17"/>
    </row>
    <row r="147" spans="1:8">
      <c r="A147" s="17"/>
    </row>
    <row r="148" spans="1:8">
      <c r="A148" s="17"/>
    </row>
    <row r="149" spans="1:8">
      <c r="A149" s="17"/>
    </row>
    <row r="150" spans="1:8">
      <c r="A150" s="17"/>
      <c r="B150" s="17"/>
      <c r="C150" s="17"/>
      <c r="D150" s="17"/>
      <c r="E150" s="17"/>
      <c r="F150" s="17"/>
      <c r="G150" s="17"/>
      <c r="H150" s="17"/>
    </row>
    <row r="151" spans="1:8">
      <c r="A151" s="17"/>
      <c r="B151" s="17"/>
      <c r="C151" s="17"/>
      <c r="D151" s="17"/>
      <c r="E151" s="17"/>
      <c r="F151" s="17"/>
      <c r="G151" s="17"/>
      <c r="H151" s="17"/>
    </row>
    <row r="152" spans="1:8">
      <c r="A152" s="17"/>
      <c r="B152" s="17"/>
      <c r="C152" s="17"/>
      <c r="D152" s="17"/>
      <c r="E152" s="17"/>
      <c r="F152" s="17"/>
      <c r="G152" s="17"/>
      <c r="H152" s="17"/>
    </row>
    <row r="153" spans="1:8">
      <c r="A153" s="17"/>
      <c r="B153" s="17"/>
      <c r="C153" s="17"/>
      <c r="D153" s="17"/>
      <c r="E153" s="17"/>
      <c r="F153" s="17"/>
      <c r="G153" s="17"/>
      <c r="H153" s="17"/>
    </row>
    <row r="154" spans="1:8">
      <c r="A154" s="17"/>
      <c r="B154" s="17"/>
      <c r="C154" s="17"/>
      <c r="D154" s="17"/>
      <c r="E154" s="17"/>
      <c r="F154" s="17"/>
      <c r="G154" s="17"/>
      <c r="H154" s="17"/>
    </row>
    <row r="155" spans="1:8">
      <c r="A155" s="17"/>
      <c r="B155" s="17"/>
      <c r="C155" s="17"/>
      <c r="D155" s="17"/>
      <c r="E155" s="17"/>
      <c r="F155" s="17"/>
      <c r="G155" s="17"/>
      <c r="H155" s="17"/>
    </row>
    <row r="156" spans="1:8">
      <c r="A156" s="17"/>
      <c r="B156" s="17"/>
      <c r="C156" s="17"/>
      <c r="D156" s="17"/>
      <c r="E156" s="17"/>
      <c r="F156" s="17"/>
      <c r="G156" s="17"/>
      <c r="H156" s="17"/>
    </row>
    <row r="157" spans="1:8">
      <c r="A157" s="17"/>
      <c r="B157" s="17"/>
      <c r="C157" s="17"/>
      <c r="D157" s="17"/>
      <c r="E157" s="17"/>
      <c r="F157" s="17"/>
      <c r="G157" s="17"/>
      <c r="H157" s="17"/>
    </row>
    <row r="158" spans="1:8">
      <c r="A158" s="17"/>
      <c r="B158" s="17"/>
      <c r="C158" s="17"/>
      <c r="D158" s="17"/>
      <c r="E158" s="17"/>
      <c r="F158" s="17"/>
      <c r="G158" s="17"/>
      <c r="H158" s="17"/>
    </row>
    <row r="159" spans="1:8">
      <c r="A159" s="17"/>
      <c r="B159" s="17"/>
      <c r="C159" s="17"/>
      <c r="D159" s="17"/>
      <c r="E159" s="17"/>
      <c r="F159" s="17"/>
      <c r="G159" s="17"/>
      <c r="H159" s="17"/>
    </row>
    <row r="160" spans="1:8">
      <c r="A160" s="17"/>
      <c r="B160" s="17"/>
      <c r="C160" s="17"/>
      <c r="D160" s="17"/>
      <c r="E160" s="17"/>
      <c r="F160" s="17"/>
      <c r="G160" s="17"/>
      <c r="H160" s="17"/>
    </row>
    <row r="161" spans="1:8">
      <c r="A161" s="17"/>
      <c r="B161" s="17"/>
      <c r="C161" s="17"/>
      <c r="D161" s="17"/>
      <c r="E161" s="17"/>
      <c r="F161" s="17"/>
      <c r="G161" s="17"/>
      <c r="H161" s="17"/>
    </row>
    <row r="162" spans="1:8">
      <c r="A162" s="17"/>
      <c r="B162" s="17"/>
      <c r="C162" s="17"/>
      <c r="D162" s="17"/>
      <c r="E162" s="17"/>
      <c r="F162" s="17"/>
      <c r="G162" s="17"/>
      <c r="H162" s="17"/>
    </row>
    <row r="163" spans="1:8">
      <c r="A163" s="17"/>
      <c r="B163" s="17"/>
      <c r="C163" s="17"/>
      <c r="D163" s="17"/>
      <c r="E163" s="17"/>
      <c r="F163" s="17"/>
      <c r="G163" s="17"/>
      <c r="H163" s="17"/>
    </row>
    <row r="164" spans="1:8">
      <c r="A164" s="17"/>
      <c r="B164" s="17"/>
      <c r="C164" s="17"/>
      <c r="D164" s="17"/>
      <c r="E164" s="17"/>
      <c r="F164" s="17"/>
      <c r="G164" s="17"/>
      <c r="H164" s="17"/>
    </row>
    <row r="165" spans="1:8">
      <c r="A165" s="17"/>
      <c r="B165" s="17"/>
      <c r="C165" s="17"/>
      <c r="D165" s="17"/>
      <c r="E165" s="17"/>
      <c r="F165" s="17"/>
      <c r="G165" s="17"/>
      <c r="H165" s="17"/>
    </row>
    <row r="166" spans="1:8">
      <c r="A166" s="17"/>
      <c r="B166" s="17"/>
      <c r="C166" s="17"/>
      <c r="D166" s="17"/>
      <c r="E166" s="17"/>
      <c r="F166" s="17"/>
      <c r="G166" s="17"/>
      <c r="H166" s="17"/>
    </row>
    <row r="167" spans="1:8">
      <c r="A167" s="17"/>
      <c r="B167" s="17"/>
      <c r="C167" s="17"/>
      <c r="D167" s="17"/>
      <c r="E167" s="17"/>
      <c r="F167" s="17"/>
      <c r="G167" s="17"/>
      <c r="H167" s="17"/>
    </row>
    <row r="168" spans="1:8">
      <c r="A168" s="17"/>
      <c r="B168" s="17"/>
      <c r="C168" s="17"/>
      <c r="D168" s="17"/>
      <c r="E168" s="17"/>
      <c r="F168" s="17"/>
      <c r="G168" s="17"/>
      <c r="H168" s="17"/>
    </row>
    <row r="169" spans="1:8">
      <c r="A169" s="17"/>
      <c r="B169" s="17"/>
      <c r="C169" s="17"/>
      <c r="D169" s="17"/>
      <c r="E169" s="17"/>
      <c r="F169" s="17"/>
      <c r="G169" s="17"/>
      <c r="H169" s="17"/>
    </row>
    <row r="170" spans="1:8">
      <c r="A170" s="17"/>
      <c r="B170" s="17"/>
      <c r="C170" s="17"/>
      <c r="D170" s="17"/>
      <c r="E170" s="17"/>
      <c r="F170" s="17"/>
      <c r="G170" s="17"/>
      <c r="H170" s="17"/>
    </row>
    <row r="171" spans="1:8">
      <c r="A171" s="17"/>
      <c r="B171" s="17"/>
      <c r="C171" s="17"/>
      <c r="D171" s="17"/>
      <c r="E171" s="17"/>
      <c r="F171" s="17"/>
      <c r="G171" s="17"/>
      <c r="H171" s="17"/>
    </row>
    <row r="172" spans="1:8">
      <c r="A172" s="17"/>
      <c r="B172" s="17"/>
      <c r="C172" s="17"/>
      <c r="D172" s="17"/>
      <c r="E172" s="17"/>
      <c r="F172" s="17"/>
      <c r="G172" s="17"/>
      <c r="H172" s="17"/>
    </row>
    <row r="173" spans="1:8">
      <c r="A173" s="17"/>
      <c r="B173" s="17"/>
      <c r="C173" s="17"/>
      <c r="D173" s="17"/>
      <c r="E173" s="17"/>
      <c r="F173" s="17"/>
      <c r="G173" s="17"/>
      <c r="H173" s="17"/>
    </row>
    <row r="174" spans="1:8">
      <c r="A174" s="17"/>
      <c r="B174" s="17"/>
      <c r="C174" s="17"/>
      <c r="D174" s="17"/>
      <c r="E174" s="17"/>
      <c r="F174" s="17"/>
      <c r="G174" s="17"/>
      <c r="H174" s="17"/>
    </row>
    <row r="175" spans="1:8">
      <c r="A175" s="17"/>
      <c r="B175" s="17"/>
      <c r="C175" s="17"/>
      <c r="D175" s="17"/>
      <c r="E175" s="17"/>
      <c r="F175" s="17"/>
      <c r="G175" s="17"/>
      <c r="H175" s="17"/>
    </row>
    <row r="176" spans="1:8">
      <c r="A176" s="17"/>
      <c r="B176" s="17"/>
      <c r="C176" s="17"/>
      <c r="D176" s="17"/>
      <c r="E176" s="17"/>
      <c r="F176" s="17"/>
      <c r="G176" s="17"/>
      <c r="H176" s="17"/>
    </row>
    <row r="177" spans="1:8">
      <c r="A177" s="17"/>
      <c r="B177" s="17"/>
      <c r="C177" s="17"/>
      <c r="D177" s="17"/>
      <c r="E177" s="17"/>
      <c r="F177" s="17"/>
      <c r="G177" s="17"/>
      <c r="H177" s="17"/>
    </row>
    <row r="178" spans="1:8">
      <c r="A178" s="17"/>
      <c r="B178" s="17"/>
      <c r="C178" s="17"/>
      <c r="D178" s="17"/>
      <c r="E178" s="17"/>
      <c r="F178" s="17"/>
      <c r="G178" s="17"/>
      <c r="H178" s="17"/>
    </row>
    <row r="179" spans="1:8">
      <c r="A179" s="17"/>
      <c r="B179" s="17"/>
      <c r="C179" s="17"/>
      <c r="D179" s="17"/>
      <c r="E179" s="17"/>
      <c r="F179" s="17"/>
      <c r="G179" s="17"/>
      <c r="H179" s="17"/>
    </row>
    <row r="180" spans="1:8">
      <c r="A180" s="17"/>
      <c r="B180" s="17"/>
      <c r="C180" s="17"/>
      <c r="D180" s="17"/>
      <c r="E180" s="17"/>
      <c r="F180" s="17"/>
      <c r="G180" s="17"/>
      <c r="H180" s="17"/>
    </row>
    <row r="181" spans="1:8">
      <c r="A181" s="17"/>
      <c r="B181" s="17"/>
      <c r="C181" s="17"/>
      <c r="D181" s="17"/>
      <c r="E181" s="17"/>
      <c r="F181" s="17"/>
      <c r="G181" s="17"/>
      <c r="H181" s="17"/>
    </row>
    <row r="182" spans="1:8">
      <c r="A182" s="17"/>
      <c r="B182" s="17"/>
      <c r="C182" s="17"/>
      <c r="D182" s="17"/>
      <c r="E182" s="17"/>
      <c r="F182" s="17"/>
      <c r="G182" s="17"/>
      <c r="H182" s="17"/>
    </row>
    <row r="183" spans="1:8">
      <c r="A183" s="17"/>
      <c r="B183" s="17"/>
      <c r="C183" s="17"/>
      <c r="D183" s="17"/>
      <c r="E183" s="17"/>
      <c r="F183" s="17"/>
      <c r="G183" s="17"/>
      <c r="H183" s="17"/>
    </row>
    <row r="184" spans="1:8">
      <c r="A184" s="17"/>
      <c r="B184" s="17"/>
      <c r="C184" s="17"/>
      <c r="D184" s="17"/>
      <c r="E184" s="17"/>
      <c r="F184" s="17"/>
      <c r="G184" s="17"/>
      <c r="H184" s="17"/>
    </row>
    <row r="185" spans="1:8">
      <c r="A185" s="17"/>
      <c r="B185" s="17"/>
      <c r="C185" s="17"/>
      <c r="D185" s="17"/>
      <c r="E185" s="17"/>
      <c r="F185" s="17"/>
      <c r="G185" s="17"/>
      <c r="H185" s="17"/>
    </row>
    <row r="186" spans="1:8">
      <c r="A186" s="17"/>
      <c r="B186" s="17"/>
      <c r="C186" s="17"/>
      <c r="D186" s="17"/>
      <c r="E186" s="17"/>
      <c r="F186" s="17"/>
      <c r="G186" s="17"/>
      <c r="H186" s="17"/>
    </row>
    <row r="187" spans="1:8">
      <c r="A187" s="17"/>
      <c r="B187" s="17"/>
      <c r="C187" s="17"/>
      <c r="D187" s="17"/>
      <c r="E187" s="17"/>
      <c r="F187" s="17"/>
      <c r="G187" s="17"/>
      <c r="H187" s="17"/>
    </row>
    <row r="188" spans="1:8">
      <c r="A188" s="17"/>
      <c r="B188" s="17"/>
      <c r="C188" s="17"/>
      <c r="D188" s="17"/>
      <c r="E188" s="17"/>
      <c r="F188" s="17"/>
      <c r="G188" s="17"/>
      <c r="H188" s="17"/>
    </row>
    <row r="189" spans="1:8">
      <c r="A189" s="17"/>
      <c r="B189" s="17"/>
      <c r="C189" s="17"/>
      <c r="D189" s="17"/>
      <c r="E189" s="17"/>
      <c r="F189" s="17"/>
      <c r="G189" s="17"/>
      <c r="H189" s="17"/>
    </row>
    <row r="190" spans="1:8">
      <c r="A190" s="17"/>
      <c r="B190" s="17"/>
      <c r="C190" s="17"/>
      <c r="D190" s="17"/>
      <c r="E190" s="17"/>
      <c r="F190" s="17"/>
      <c r="G190" s="17"/>
      <c r="H190" s="17"/>
    </row>
    <row r="191" spans="1:8">
      <c r="A191" s="17"/>
      <c r="B191" s="17"/>
      <c r="C191" s="17"/>
      <c r="D191" s="17"/>
      <c r="E191" s="17"/>
      <c r="F191" s="17"/>
      <c r="G191" s="17"/>
      <c r="H191" s="17"/>
    </row>
    <row r="192" spans="1:8">
      <c r="A192" s="17"/>
      <c r="B192" s="17"/>
      <c r="C192" s="17"/>
      <c r="D192" s="17"/>
      <c r="E192" s="17"/>
      <c r="F192" s="17"/>
      <c r="G192" s="17"/>
      <c r="H192" s="17"/>
    </row>
    <row r="193" spans="1:8">
      <c r="A193" s="17"/>
      <c r="B193" s="17"/>
      <c r="C193" s="17"/>
      <c r="D193" s="17"/>
      <c r="E193" s="17"/>
      <c r="F193" s="17"/>
      <c r="G193" s="17"/>
      <c r="H193" s="17"/>
    </row>
    <row r="194" spans="1:8">
      <c r="A194" s="17"/>
      <c r="B194" s="17"/>
      <c r="C194" s="17"/>
      <c r="D194" s="17"/>
      <c r="E194" s="17"/>
      <c r="F194" s="17"/>
      <c r="G194" s="17"/>
      <c r="H194" s="17"/>
    </row>
    <row r="195" spans="1:8">
      <c r="A195" s="17"/>
      <c r="B195" s="17"/>
      <c r="C195" s="17"/>
      <c r="D195" s="17"/>
      <c r="E195" s="17"/>
      <c r="F195" s="17"/>
      <c r="G195" s="17"/>
      <c r="H195" s="17"/>
    </row>
    <row r="196" spans="1:8">
      <c r="A196" s="17"/>
      <c r="B196" s="17"/>
      <c r="C196" s="17"/>
      <c r="D196" s="17"/>
      <c r="E196" s="17"/>
      <c r="F196" s="17"/>
      <c r="G196" s="17"/>
      <c r="H196" s="17"/>
    </row>
    <row r="197" spans="1:8">
      <c r="A197" s="17"/>
      <c r="B197" s="17"/>
      <c r="C197" s="17"/>
      <c r="D197" s="17"/>
      <c r="E197" s="17"/>
      <c r="F197" s="17"/>
      <c r="G197" s="17"/>
      <c r="H197" s="17"/>
    </row>
    <row r="198" spans="1:8">
      <c r="A198" s="17"/>
      <c r="B198" s="17"/>
      <c r="C198" s="17"/>
      <c r="D198" s="17"/>
      <c r="E198" s="17"/>
      <c r="F198" s="17"/>
      <c r="G198" s="17"/>
      <c r="H198" s="17"/>
    </row>
    <row r="199" spans="1:8">
      <c r="A199" s="17"/>
      <c r="B199" s="17"/>
      <c r="C199" s="17"/>
      <c r="D199" s="17"/>
      <c r="E199" s="17"/>
      <c r="F199" s="17"/>
      <c r="G199" s="17"/>
      <c r="H199" s="17"/>
    </row>
    <row r="200" spans="1:8">
      <c r="A200" s="17"/>
      <c r="B200" s="17"/>
      <c r="C200" s="17"/>
      <c r="D200" s="17"/>
      <c r="E200" s="17"/>
      <c r="F200" s="17"/>
      <c r="G200" s="17"/>
      <c r="H200" s="17"/>
    </row>
    <row r="201" spans="1:8">
      <c r="A201" s="17"/>
      <c r="B201" s="17"/>
      <c r="C201" s="17"/>
      <c r="D201" s="17"/>
      <c r="E201" s="17"/>
      <c r="F201" s="17"/>
      <c r="G201" s="17"/>
      <c r="H201" s="17"/>
    </row>
    <row r="202" spans="1:8">
      <c r="A202" s="17"/>
      <c r="B202" s="17"/>
      <c r="C202" s="17"/>
      <c r="D202" s="17"/>
      <c r="E202" s="17"/>
      <c r="F202" s="17"/>
      <c r="G202" s="17"/>
      <c r="H202" s="17"/>
    </row>
    <row r="203" spans="1:8">
      <c r="A203" s="17"/>
      <c r="B203" s="17"/>
      <c r="C203" s="17"/>
      <c r="D203" s="17"/>
      <c r="E203" s="17"/>
      <c r="F203" s="17"/>
      <c r="G203" s="17"/>
      <c r="H203" s="17"/>
    </row>
    <row r="204" spans="1:8">
      <c r="A204" s="17"/>
      <c r="B204" s="17"/>
      <c r="C204" s="17"/>
      <c r="D204" s="17"/>
      <c r="E204" s="17"/>
      <c r="F204" s="17"/>
      <c r="G204" s="17"/>
      <c r="H204" s="17"/>
    </row>
    <row r="205" spans="1:8">
      <c r="A205" s="17"/>
      <c r="B205" s="17"/>
      <c r="C205" s="17"/>
      <c r="D205" s="17"/>
      <c r="E205" s="17"/>
      <c r="F205" s="17"/>
      <c r="G205" s="17"/>
      <c r="H205" s="17"/>
    </row>
    <row r="206" spans="1:8">
      <c r="A206" s="17"/>
      <c r="B206" s="17"/>
      <c r="C206" s="17"/>
      <c r="D206" s="17"/>
      <c r="E206" s="17"/>
      <c r="F206" s="17"/>
      <c r="G206" s="17"/>
      <c r="H206" s="17"/>
    </row>
    <row r="207" spans="1:8">
      <c r="A207" s="17"/>
      <c r="B207" s="17"/>
      <c r="C207" s="17"/>
      <c r="D207" s="17"/>
      <c r="E207" s="17"/>
      <c r="F207" s="17"/>
      <c r="G207" s="17"/>
      <c r="H207" s="17"/>
    </row>
    <row r="208" spans="1:8">
      <c r="A208" s="17"/>
      <c r="B208" s="17"/>
      <c r="C208" s="17"/>
      <c r="D208" s="17"/>
      <c r="E208" s="17"/>
      <c r="F208" s="17"/>
      <c r="G208" s="17"/>
      <c r="H208" s="17"/>
    </row>
    <row r="209" spans="1:8">
      <c r="A209" s="17"/>
      <c r="B209" s="17"/>
      <c r="C209" s="17"/>
      <c r="D209" s="17"/>
      <c r="E209" s="17"/>
      <c r="F209" s="17"/>
      <c r="G209" s="17"/>
      <c r="H209" s="17"/>
    </row>
    <row r="210" spans="1:8">
      <c r="A210" s="17"/>
      <c r="B210" s="17"/>
      <c r="C210" s="17"/>
      <c r="D210" s="17"/>
      <c r="E210" s="17"/>
      <c r="F210" s="17"/>
      <c r="G210" s="17"/>
      <c r="H210" s="17"/>
    </row>
    <row r="211" spans="1:8">
      <c r="A211" s="17"/>
      <c r="B211" s="17"/>
      <c r="C211" s="17"/>
      <c r="D211" s="17"/>
      <c r="E211" s="17"/>
      <c r="F211" s="17"/>
      <c r="G211" s="17"/>
      <c r="H211" s="17"/>
    </row>
    <row r="212" spans="1:8">
      <c r="A212" s="17"/>
      <c r="B212" s="17"/>
      <c r="C212" s="17"/>
      <c r="D212" s="17"/>
      <c r="E212" s="17"/>
      <c r="F212" s="17"/>
      <c r="G212" s="17"/>
      <c r="H212" s="17"/>
    </row>
    <row r="213" spans="1:8">
      <c r="A213" s="17"/>
      <c r="B213" s="17"/>
      <c r="C213" s="17"/>
      <c r="D213" s="17"/>
      <c r="E213" s="17"/>
      <c r="F213" s="17"/>
      <c r="G213" s="17"/>
      <c r="H213" s="17"/>
    </row>
    <row r="214" spans="1:8">
      <c r="A214" s="17"/>
      <c r="B214" s="17"/>
      <c r="C214" s="17"/>
      <c r="D214" s="17"/>
      <c r="E214" s="17"/>
      <c r="F214" s="17"/>
      <c r="G214" s="17"/>
      <c r="H214" s="17"/>
    </row>
    <row r="215" spans="1:8">
      <c r="A215" s="17"/>
      <c r="B215" s="17"/>
      <c r="C215" s="17"/>
      <c r="D215" s="17"/>
      <c r="E215" s="17"/>
      <c r="F215" s="17"/>
      <c r="G215" s="17"/>
      <c r="H215" s="17"/>
    </row>
    <row r="216" spans="1:8">
      <c r="A216" s="17"/>
      <c r="B216" s="17"/>
      <c r="C216" s="17"/>
      <c r="D216" s="17"/>
      <c r="E216" s="17"/>
      <c r="F216" s="17"/>
      <c r="G216" s="17"/>
      <c r="H216" s="17"/>
    </row>
    <row r="217" spans="1:8">
      <c r="A217" s="17"/>
      <c r="B217" s="17"/>
      <c r="C217" s="17"/>
      <c r="D217" s="17"/>
      <c r="E217" s="17"/>
      <c r="F217" s="17"/>
      <c r="G217" s="17"/>
      <c r="H217" s="17"/>
    </row>
    <row r="218" spans="1:8">
      <c r="A218" s="17"/>
      <c r="B218" s="17"/>
      <c r="C218" s="17"/>
      <c r="D218" s="17"/>
      <c r="E218" s="17"/>
      <c r="F218" s="17"/>
      <c r="G218" s="17"/>
      <c r="H218" s="17"/>
    </row>
    <row r="219" spans="1:8">
      <c r="A219" s="17"/>
      <c r="B219" s="17"/>
      <c r="C219" s="17"/>
      <c r="D219" s="17"/>
      <c r="E219" s="17"/>
      <c r="F219" s="17"/>
      <c r="G219" s="17"/>
      <c r="H219" s="17"/>
    </row>
    <row r="220" spans="1:8">
      <c r="A220" s="17"/>
      <c r="B220" s="17"/>
      <c r="C220" s="17"/>
      <c r="D220" s="17"/>
      <c r="E220" s="17"/>
      <c r="F220" s="17"/>
      <c r="G220" s="17"/>
      <c r="H220" s="17"/>
    </row>
    <row r="221" spans="1:8">
      <c r="A221" s="17"/>
      <c r="B221" s="17"/>
      <c r="C221" s="17"/>
      <c r="D221" s="17"/>
      <c r="E221" s="17"/>
      <c r="F221" s="17"/>
      <c r="G221" s="17"/>
      <c r="H221" s="17"/>
    </row>
    <row r="222" spans="1:8">
      <c r="A222" s="17"/>
      <c r="B222" s="17"/>
      <c r="C222" s="17"/>
      <c r="D222" s="17"/>
      <c r="E222" s="17"/>
      <c r="F222" s="17"/>
      <c r="G222" s="17"/>
      <c r="H222" s="17"/>
    </row>
    <row r="223" spans="1:8">
      <c r="A223" s="17"/>
      <c r="B223" s="17"/>
      <c r="C223" s="17"/>
      <c r="D223" s="17"/>
      <c r="E223" s="17"/>
      <c r="F223" s="17"/>
      <c r="G223" s="17"/>
      <c r="H223" s="17"/>
    </row>
    <row r="224" spans="1:8">
      <c r="A224" s="17"/>
      <c r="B224" s="17"/>
      <c r="C224" s="17"/>
      <c r="D224" s="17"/>
      <c r="E224" s="17"/>
      <c r="F224" s="17"/>
      <c r="G224" s="17"/>
      <c r="H224" s="17"/>
    </row>
    <row r="225" spans="1:8">
      <c r="A225" s="17"/>
      <c r="B225" s="17"/>
      <c r="C225" s="17"/>
      <c r="D225" s="17"/>
      <c r="E225" s="17"/>
      <c r="F225" s="17"/>
      <c r="G225" s="17"/>
      <c r="H225" s="17"/>
    </row>
    <row r="226" spans="1:8">
      <c r="A226" s="17"/>
      <c r="B226" s="17"/>
      <c r="C226" s="17"/>
      <c r="D226" s="17"/>
      <c r="E226" s="17"/>
      <c r="F226" s="17"/>
      <c r="G226" s="17"/>
      <c r="H226" s="17"/>
    </row>
    <row r="227" spans="1:8">
      <c r="A227" s="17"/>
      <c r="B227" s="17"/>
      <c r="C227" s="17"/>
      <c r="D227" s="17"/>
      <c r="E227" s="17"/>
      <c r="F227" s="17"/>
      <c r="G227" s="17"/>
      <c r="H227" s="17"/>
    </row>
    <row r="228" spans="1:8">
      <c r="A228" s="17"/>
      <c r="B228" s="17"/>
      <c r="C228" s="17"/>
      <c r="D228" s="17"/>
      <c r="E228" s="17"/>
      <c r="F228" s="17"/>
      <c r="G228" s="17"/>
      <c r="H228" s="17"/>
    </row>
    <row r="229" spans="1:8">
      <c r="A229" s="17"/>
      <c r="B229" s="17"/>
      <c r="C229" s="17"/>
      <c r="D229" s="17"/>
      <c r="E229" s="17"/>
      <c r="F229" s="17"/>
      <c r="G229" s="17"/>
      <c r="H229" s="17"/>
    </row>
    <row r="230" spans="1:8">
      <c r="A230" s="17"/>
      <c r="B230" s="17"/>
      <c r="C230" s="17"/>
      <c r="D230" s="17"/>
      <c r="E230" s="17"/>
      <c r="F230" s="17"/>
      <c r="G230" s="17"/>
      <c r="H230" s="17"/>
    </row>
    <row r="231" spans="1:8">
      <c r="A231" s="17"/>
      <c r="B231" s="17"/>
      <c r="C231" s="17"/>
      <c r="D231" s="17"/>
      <c r="E231" s="17"/>
      <c r="F231" s="17"/>
      <c r="G231" s="17"/>
      <c r="H231" s="17"/>
    </row>
    <row r="232" spans="1:8">
      <c r="A232" s="17"/>
      <c r="B232" s="17"/>
      <c r="C232" s="17"/>
      <c r="D232" s="17"/>
      <c r="E232" s="17"/>
      <c r="F232" s="17"/>
      <c r="G232" s="17"/>
      <c r="H232" s="17"/>
    </row>
    <row r="233" spans="1:8">
      <c r="A233" s="17"/>
      <c r="B233" s="17"/>
      <c r="C233" s="17"/>
      <c r="D233" s="17"/>
      <c r="E233" s="17"/>
      <c r="F233" s="17"/>
      <c r="G233" s="17"/>
      <c r="H233" s="17"/>
    </row>
    <row r="234" spans="1:8">
      <c r="A234" s="17"/>
      <c r="B234" s="17"/>
      <c r="C234" s="17"/>
      <c r="D234" s="17"/>
      <c r="E234" s="17"/>
      <c r="F234" s="17"/>
      <c r="G234" s="17"/>
      <c r="H234" s="17"/>
    </row>
    <row r="235" spans="1:8">
      <c r="A235" s="17"/>
      <c r="B235" s="17"/>
      <c r="C235" s="17"/>
      <c r="D235" s="17"/>
      <c r="E235" s="17"/>
      <c r="F235" s="17"/>
      <c r="G235" s="17"/>
      <c r="H235" s="17"/>
    </row>
    <row r="236" spans="1:8">
      <c r="A236" s="17"/>
      <c r="B236" s="17"/>
      <c r="C236" s="17"/>
      <c r="D236" s="17"/>
      <c r="E236" s="17"/>
      <c r="F236" s="17"/>
      <c r="G236" s="17"/>
      <c r="H236" s="17"/>
    </row>
    <row r="237" spans="1:8">
      <c r="A237" s="17"/>
      <c r="B237" s="17"/>
      <c r="C237" s="17"/>
      <c r="D237" s="17"/>
      <c r="E237" s="17"/>
      <c r="F237" s="17"/>
      <c r="G237" s="17"/>
      <c r="H237" s="17"/>
    </row>
    <row r="238" spans="1:8">
      <c r="A238" s="17"/>
      <c r="B238" s="17"/>
      <c r="C238" s="17"/>
      <c r="D238" s="17"/>
      <c r="E238" s="17"/>
      <c r="F238" s="17"/>
      <c r="G238" s="17"/>
      <c r="H238" s="17"/>
    </row>
    <row r="239" spans="1:8">
      <c r="A239" s="17"/>
      <c r="B239" s="17"/>
      <c r="C239" s="17"/>
      <c r="D239" s="17"/>
      <c r="E239" s="17"/>
      <c r="F239" s="17"/>
      <c r="G239" s="17"/>
      <c r="H239" s="17"/>
    </row>
    <row r="240" spans="1:8">
      <c r="A240" s="17"/>
      <c r="B240" s="17"/>
      <c r="C240" s="17"/>
      <c r="D240" s="17"/>
      <c r="E240" s="17"/>
      <c r="F240" s="17"/>
      <c r="G240" s="17"/>
      <c r="H240" s="17"/>
    </row>
    <row r="241" spans="1:8">
      <c r="A241" s="17"/>
      <c r="B241" s="17"/>
      <c r="C241" s="17"/>
      <c r="D241" s="17"/>
      <c r="E241" s="17"/>
      <c r="F241" s="17"/>
      <c r="G241" s="17"/>
      <c r="H241" s="17"/>
    </row>
    <row r="242" spans="1:8">
      <c r="A242" s="17"/>
      <c r="B242" s="17"/>
      <c r="C242" s="17"/>
      <c r="D242" s="17"/>
      <c r="E242" s="17"/>
      <c r="F242" s="17"/>
      <c r="G242" s="17"/>
      <c r="H242" s="17"/>
    </row>
    <row r="243" spans="1:8">
      <c r="A243" s="17"/>
      <c r="B243" s="17"/>
      <c r="C243" s="17"/>
      <c r="D243" s="17"/>
      <c r="E243" s="17"/>
      <c r="F243" s="17"/>
      <c r="G243" s="17"/>
      <c r="H243" s="17"/>
    </row>
    <row r="244" spans="1:8">
      <c r="A244" s="17"/>
      <c r="B244" s="17"/>
      <c r="C244" s="17"/>
      <c r="D244" s="17"/>
      <c r="E244" s="17"/>
      <c r="F244" s="17"/>
      <c r="G244" s="17"/>
      <c r="H244" s="17"/>
    </row>
    <row r="245" spans="1:8">
      <c r="A245" s="17"/>
      <c r="B245" s="17"/>
      <c r="C245" s="17"/>
      <c r="D245" s="17"/>
      <c r="E245" s="17"/>
      <c r="F245" s="17"/>
      <c r="G245" s="17"/>
      <c r="H245" s="17"/>
    </row>
    <row r="246" spans="1:8">
      <c r="A246" s="17"/>
      <c r="B246" s="17"/>
      <c r="C246" s="17"/>
      <c r="D246" s="17"/>
      <c r="E246" s="17"/>
      <c r="F246" s="17"/>
      <c r="G246" s="17"/>
      <c r="H246" s="17"/>
    </row>
    <row r="247" spans="1:8">
      <c r="A247" s="17"/>
      <c r="B247" s="17"/>
      <c r="C247" s="17"/>
      <c r="D247" s="17"/>
      <c r="E247" s="17"/>
      <c r="F247" s="17"/>
      <c r="G247" s="17"/>
      <c r="H247" s="17"/>
    </row>
    <row r="248" spans="1:8">
      <c r="A248" s="17"/>
      <c r="B248" s="17"/>
      <c r="C248" s="17"/>
      <c r="D248" s="17"/>
      <c r="E248" s="17"/>
      <c r="F248" s="17"/>
      <c r="G248" s="17"/>
      <c r="H248" s="17"/>
    </row>
    <row r="249" spans="1:8">
      <c r="A249" s="17"/>
      <c r="B249" s="17"/>
      <c r="C249" s="17"/>
      <c r="D249" s="17"/>
      <c r="E249" s="17"/>
      <c r="F249" s="17"/>
      <c r="G249" s="17"/>
      <c r="H249" s="17"/>
    </row>
    <row r="250" spans="1:8">
      <c r="A250" s="17"/>
      <c r="B250" s="17"/>
      <c r="C250" s="17"/>
      <c r="D250" s="17"/>
      <c r="E250" s="17"/>
      <c r="F250" s="17"/>
      <c r="G250" s="17"/>
      <c r="H250" s="17"/>
    </row>
    <row r="251" spans="1:8">
      <c r="A251" s="17"/>
      <c r="B251" s="17"/>
      <c r="C251" s="17"/>
      <c r="D251" s="17"/>
      <c r="E251" s="17"/>
      <c r="F251" s="17"/>
      <c r="G251" s="17"/>
      <c r="H251" s="17"/>
    </row>
    <row r="252" spans="1:8">
      <c r="A252" s="17"/>
      <c r="B252" s="17"/>
      <c r="C252" s="17"/>
      <c r="D252" s="17"/>
      <c r="E252" s="17"/>
      <c r="F252" s="17"/>
      <c r="G252" s="17"/>
      <c r="H252" s="17"/>
    </row>
    <row r="253" spans="1:8">
      <c r="A253" s="17"/>
      <c r="B253" s="17"/>
      <c r="C253" s="17"/>
      <c r="D253" s="17"/>
      <c r="E253" s="17"/>
      <c r="F253" s="17"/>
      <c r="G253" s="17"/>
      <c r="H253" s="17"/>
    </row>
    <row r="254" spans="1:8">
      <c r="A254" s="17"/>
      <c r="B254" s="17"/>
      <c r="C254" s="17"/>
      <c r="D254" s="17"/>
      <c r="E254" s="17"/>
      <c r="F254" s="17"/>
      <c r="G254" s="17"/>
      <c r="H254" s="17"/>
    </row>
    <row r="255" spans="1:8">
      <c r="A255" s="17"/>
      <c r="B255" s="17"/>
      <c r="C255" s="17"/>
      <c r="D255" s="17"/>
      <c r="E255" s="17"/>
      <c r="F255" s="17"/>
      <c r="G255" s="17"/>
      <c r="H255" s="17"/>
    </row>
    <row r="256" spans="1:8">
      <c r="A256" s="17"/>
      <c r="B256" s="17"/>
      <c r="C256" s="17"/>
      <c r="D256" s="17"/>
      <c r="E256" s="17"/>
      <c r="F256" s="17"/>
      <c r="G256" s="17"/>
      <c r="H256" s="17"/>
    </row>
    <row r="257" spans="1:8">
      <c r="A257" s="17"/>
      <c r="B257" s="17"/>
      <c r="C257" s="17"/>
      <c r="D257" s="17"/>
      <c r="E257" s="17"/>
      <c r="F257" s="17"/>
      <c r="G257" s="17"/>
      <c r="H257" s="17"/>
    </row>
    <row r="258" spans="1:8">
      <c r="A258" s="17"/>
      <c r="B258" s="17"/>
      <c r="C258" s="17"/>
      <c r="D258" s="17"/>
      <c r="E258" s="17"/>
      <c r="F258" s="17"/>
      <c r="G258" s="17"/>
      <c r="H258" s="17"/>
    </row>
    <row r="259" spans="1:8">
      <c r="A259" s="17"/>
      <c r="B259" s="17"/>
      <c r="C259" s="17"/>
      <c r="D259" s="17"/>
      <c r="E259" s="17"/>
      <c r="F259" s="17"/>
      <c r="G259" s="17"/>
      <c r="H259" s="17"/>
    </row>
    <row r="260" spans="1:8">
      <c r="A260" s="17"/>
      <c r="B260" s="17"/>
      <c r="C260" s="17"/>
      <c r="D260" s="17"/>
      <c r="E260" s="17"/>
      <c r="F260" s="17"/>
      <c r="G260" s="17"/>
      <c r="H260" s="17"/>
    </row>
    <row r="261" spans="1:8">
      <c r="A261" s="17"/>
      <c r="B261" s="17"/>
      <c r="C261" s="17"/>
      <c r="D261" s="17"/>
      <c r="E261" s="17"/>
      <c r="F261" s="17"/>
      <c r="G261" s="17"/>
      <c r="H261" s="17"/>
    </row>
    <row r="262" spans="1:8">
      <c r="A262" s="17"/>
      <c r="B262" s="17"/>
      <c r="C262" s="17"/>
      <c r="D262" s="17"/>
      <c r="E262" s="17"/>
      <c r="F262" s="17"/>
      <c r="G262" s="17"/>
      <c r="H262" s="17"/>
    </row>
    <row r="263" spans="1:8">
      <c r="A263" s="17"/>
      <c r="B263" s="17"/>
      <c r="C263" s="17"/>
      <c r="D263" s="17"/>
      <c r="E263" s="17"/>
      <c r="F263" s="17"/>
      <c r="G263" s="17"/>
      <c r="H263" s="17"/>
    </row>
    <row r="264" spans="1:8">
      <c r="A264" s="17"/>
      <c r="B264" s="17"/>
      <c r="C264" s="17"/>
      <c r="D264" s="17"/>
      <c r="E264" s="17"/>
      <c r="F264" s="17"/>
      <c r="G264" s="17"/>
      <c r="H264" s="17"/>
    </row>
    <row r="265" spans="1:8">
      <c r="A265" s="17"/>
      <c r="B265" s="17"/>
      <c r="C265" s="17"/>
      <c r="D265" s="17"/>
      <c r="E265" s="17"/>
      <c r="F265" s="17"/>
      <c r="G265" s="17"/>
      <c r="H265" s="17"/>
    </row>
    <row r="266" spans="1:8">
      <c r="A266" s="17"/>
      <c r="B266" s="17"/>
      <c r="C266" s="17"/>
      <c r="D266" s="17"/>
      <c r="E266" s="17"/>
      <c r="F266" s="17"/>
      <c r="G266" s="17"/>
      <c r="H266" s="17"/>
    </row>
    <row r="267" spans="1:8">
      <c r="A267" s="17"/>
      <c r="B267" s="17"/>
      <c r="C267" s="17"/>
      <c r="D267" s="17"/>
      <c r="E267" s="17"/>
      <c r="F267" s="17"/>
      <c r="G267" s="17"/>
      <c r="H267" s="17"/>
    </row>
    <row r="268" spans="1:8">
      <c r="A268" s="17"/>
      <c r="B268" s="17"/>
      <c r="C268" s="17"/>
      <c r="D268" s="17"/>
      <c r="E268" s="17"/>
      <c r="F268" s="17"/>
      <c r="G268" s="17"/>
      <c r="H268" s="17"/>
    </row>
    <row r="269" spans="1:8">
      <c r="A269" s="17"/>
      <c r="B269" s="17"/>
      <c r="C269" s="17"/>
      <c r="D269" s="17"/>
      <c r="E269" s="17"/>
      <c r="F269" s="17"/>
      <c r="G269" s="17"/>
      <c r="H269" s="17"/>
    </row>
    <row r="270" spans="1:8">
      <c r="A270" s="17"/>
      <c r="B270" s="17"/>
      <c r="C270" s="17"/>
      <c r="D270" s="17"/>
      <c r="E270" s="17"/>
      <c r="F270" s="17"/>
      <c r="G270" s="17"/>
      <c r="H270" s="17"/>
    </row>
    <row r="271" spans="1:8">
      <c r="A271" s="17"/>
      <c r="B271" s="17"/>
      <c r="C271" s="17"/>
      <c r="D271" s="17"/>
      <c r="E271" s="17"/>
      <c r="F271" s="17"/>
      <c r="G271" s="17"/>
      <c r="H271" s="17"/>
    </row>
    <row r="272" spans="1:8">
      <c r="A272" s="17"/>
      <c r="B272" s="17"/>
      <c r="C272" s="17"/>
      <c r="D272" s="17"/>
      <c r="E272" s="17"/>
      <c r="F272" s="17"/>
      <c r="G272" s="17"/>
      <c r="H272" s="17"/>
    </row>
    <row r="273" spans="1:8">
      <c r="A273" s="17"/>
      <c r="B273" s="17"/>
      <c r="C273" s="17"/>
      <c r="D273" s="17"/>
      <c r="E273" s="17"/>
      <c r="F273" s="17"/>
      <c r="G273" s="17"/>
      <c r="H273" s="17"/>
    </row>
    <row r="274" spans="1:8">
      <c r="A274" s="17"/>
      <c r="B274" s="17"/>
      <c r="C274" s="17"/>
      <c r="D274" s="17"/>
      <c r="E274" s="17"/>
      <c r="F274" s="17"/>
      <c r="G274" s="17"/>
      <c r="H274" s="17"/>
    </row>
    <row r="275" spans="1:8">
      <c r="A275" s="17"/>
      <c r="B275" s="17"/>
      <c r="C275" s="17"/>
      <c r="D275" s="17"/>
      <c r="E275" s="17"/>
      <c r="F275" s="17"/>
      <c r="G275" s="17"/>
      <c r="H275" s="17"/>
    </row>
    <row r="276" spans="1:8">
      <c r="A276" s="17"/>
      <c r="B276" s="17"/>
      <c r="C276" s="17"/>
      <c r="D276" s="17"/>
      <c r="E276" s="17"/>
      <c r="F276" s="17"/>
      <c r="G276" s="17"/>
      <c r="H276" s="17"/>
    </row>
    <row r="277" spans="1:8">
      <c r="A277" s="17"/>
      <c r="B277" s="17"/>
      <c r="C277" s="17"/>
      <c r="D277" s="17"/>
      <c r="E277" s="17"/>
      <c r="F277" s="17"/>
      <c r="G277" s="17"/>
      <c r="H277" s="17"/>
    </row>
    <row r="278" spans="1:8">
      <c r="A278" s="17"/>
      <c r="B278" s="17"/>
      <c r="C278" s="17"/>
      <c r="D278" s="17"/>
      <c r="E278" s="17"/>
      <c r="F278" s="17"/>
      <c r="G278" s="17"/>
      <c r="H278" s="17"/>
    </row>
    <row r="279" spans="1:8">
      <c r="A279" s="17"/>
      <c r="B279" s="17"/>
      <c r="C279" s="17"/>
      <c r="D279" s="17"/>
      <c r="E279" s="17"/>
      <c r="F279" s="17"/>
      <c r="G279" s="17"/>
      <c r="H279" s="17"/>
    </row>
    <row r="280" spans="1:8">
      <c r="A280" s="17"/>
      <c r="B280" s="17"/>
      <c r="C280" s="17"/>
      <c r="D280" s="17"/>
      <c r="E280" s="17"/>
      <c r="F280" s="17"/>
      <c r="G280" s="17"/>
      <c r="H280" s="17"/>
    </row>
    <row r="281" spans="1:8">
      <c r="A281" s="17"/>
    </row>
    <row r="282" spans="1:8">
      <c r="A282" s="17"/>
    </row>
    <row r="283" spans="1:8">
      <c r="A283" s="17"/>
    </row>
    <row r="284" spans="1:8">
      <c r="A284" s="17"/>
    </row>
    <row r="285" spans="1:8">
      <c r="A285" s="17"/>
    </row>
    <row r="286" spans="1:8">
      <c r="A286" s="17"/>
    </row>
    <row r="287" spans="1:8">
      <c r="A287" s="17"/>
    </row>
    <row r="288" spans="1:8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8">
      <c r="A305" s="17"/>
    </row>
    <row r="306" spans="1:8">
      <c r="A306" s="17"/>
    </row>
    <row r="307" spans="1:8">
      <c r="A307" s="17"/>
    </row>
    <row r="308" spans="1:8">
      <c r="A308" s="17"/>
    </row>
    <row r="309" spans="1:8">
      <c r="A309" s="17"/>
    </row>
    <row r="310" spans="1:8">
      <c r="A310" s="17"/>
    </row>
    <row r="311" spans="1:8">
      <c r="A311" s="17"/>
    </row>
    <row r="312" spans="1:8">
      <c r="A312" s="17"/>
    </row>
    <row r="313" spans="1:8">
      <c r="A313" s="17"/>
    </row>
    <row r="314" spans="1:8">
      <c r="A314" s="17"/>
    </row>
    <row r="315" spans="1:8">
      <c r="A315" s="17"/>
    </row>
    <row r="316" spans="1:8">
      <c r="A316" s="17"/>
    </row>
    <row r="317" spans="1:8">
      <c r="A317" s="17"/>
    </row>
    <row r="318" spans="1:8">
      <c r="A318" s="17"/>
      <c r="B318" s="17"/>
      <c r="C318" s="17"/>
      <c r="D318" s="17"/>
      <c r="E318" s="17"/>
      <c r="F318" s="17"/>
      <c r="G318" s="17"/>
      <c r="H318" s="17"/>
    </row>
    <row r="319" spans="1:8">
      <c r="A319" s="17"/>
      <c r="B319" s="17"/>
      <c r="C319" s="17"/>
      <c r="D319" s="17"/>
      <c r="E319" s="17"/>
      <c r="F319" s="17"/>
      <c r="G319" s="17"/>
      <c r="H319" s="17"/>
    </row>
    <row r="320" spans="1:8">
      <c r="A320" s="17"/>
      <c r="B320" s="17"/>
      <c r="C320" s="17"/>
      <c r="D320" s="17"/>
      <c r="E320" s="17"/>
      <c r="F320" s="17"/>
      <c r="G320" s="17"/>
      <c r="H320" s="17"/>
    </row>
    <row r="321" spans="1:8">
      <c r="A321" s="17"/>
      <c r="B321" s="17"/>
      <c r="C321" s="17"/>
      <c r="D321" s="17"/>
      <c r="E321" s="17"/>
      <c r="F321" s="17"/>
      <c r="G321" s="17"/>
      <c r="H321" s="17"/>
    </row>
    <row r="322" spans="1:8">
      <c r="A322" s="17"/>
      <c r="B322" s="17"/>
      <c r="C322" s="17"/>
      <c r="D322" s="17"/>
      <c r="E322" s="17"/>
      <c r="F322" s="17"/>
      <c r="G322" s="17"/>
      <c r="H322" s="17"/>
    </row>
    <row r="323" spans="1:8">
      <c r="A323" s="17"/>
      <c r="B323" s="17"/>
      <c r="C323" s="17"/>
      <c r="D323" s="17"/>
      <c r="E323" s="17"/>
      <c r="F323" s="17"/>
      <c r="G323" s="17"/>
      <c r="H323" s="17"/>
    </row>
    <row r="324" spans="1:8">
      <c r="A324" s="17"/>
      <c r="B324" s="17"/>
      <c r="C324" s="17"/>
      <c r="D324" s="17"/>
      <c r="E324" s="17"/>
      <c r="F324" s="17"/>
      <c r="G324" s="17"/>
      <c r="H324" s="17"/>
    </row>
    <row r="325" spans="1:8">
      <c r="A325" s="17"/>
      <c r="B325" s="17"/>
      <c r="C325" s="17"/>
      <c r="D325" s="17"/>
      <c r="E325" s="17"/>
      <c r="F325" s="17"/>
      <c r="G325" s="17"/>
      <c r="H325" s="17"/>
    </row>
    <row r="326" spans="1:8">
      <c r="A326" s="17"/>
      <c r="B326" s="17"/>
      <c r="C326" s="17"/>
      <c r="D326" s="17"/>
      <c r="E326" s="17"/>
      <c r="F326" s="17"/>
      <c r="G326" s="17"/>
      <c r="H326" s="17"/>
    </row>
    <row r="327" spans="1:8">
      <c r="A327" s="17"/>
      <c r="B327" s="17"/>
      <c r="C327" s="17"/>
      <c r="D327" s="17"/>
      <c r="E327" s="17"/>
      <c r="F327" s="17"/>
      <c r="G327" s="17"/>
      <c r="H327" s="17"/>
    </row>
    <row r="328" spans="1:8">
      <c r="A328" s="17"/>
      <c r="B328" s="17"/>
      <c r="C328" s="17"/>
      <c r="D328" s="17"/>
      <c r="E328" s="17"/>
      <c r="F328" s="17"/>
      <c r="G328" s="17"/>
      <c r="H328" s="17"/>
    </row>
    <row r="329" spans="1:8">
      <c r="A329" s="17"/>
      <c r="B329" s="17"/>
      <c r="C329" s="17"/>
      <c r="D329" s="17"/>
      <c r="E329" s="17"/>
      <c r="F329" s="17"/>
      <c r="G329" s="17"/>
      <c r="H329" s="17"/>
    </row>
    <row r="330" spans="1:8">
      <c r="A330" s="17"/>
      <c r="B330" s="17"/>
      <c r="C330" s="17"/>
      <c r="D330" s="17"/>
      <c r="E330" s="17"/>
      <c r="F330" s="17"/>
      <c r="G330" s="17"/>
      <c r="H330" s="17"/>
    </row>
    <row r="331" spans="1:8">
      <c r="A331" s="17"/>
      <c r="B331" s="17"/>
      <c r="C331" s="17"/>
      <c r="D331" s="17"/>
      <c r="E331" s="17"/>
      <c r="F331" s="17"/>
      <c r="G331" s="17"/>
      <c r="H331" s="17"/>
    </row>
    <row r="332" spans="1:8">
      <c r="A332" s="17"/>
      <c r="B332" s="17"/>
      <c r="C332" s="17"/>
      <c r="D332" s="17"/>
      <c r="E332" s="17"/>
      <c r="F332" s="17"/>
      <c r="G332" s="17"/>
      <c r="H332" s="17"/>
    </row>
    <row r="333" spans="1:8">
      <c r="A333" s="17"/>
      <c r="B333" s="17"/>
      <c r="C333" s="17"/>
      <c r="D333" s="17"/>
      <c r="E333" s="17"/>
      <c r="F333" s="17"/>
      <c r="G333" s="17"/>
      <c r="H333" s="17"/>
    </row>
    <row r="334" spans="1:8">
      <c r="A334" s="17"/>
      <c r="B334" s="17"/>
      <c r="C334" s="17"/>
      <c r="D334" s="17"/>
      <c r="E334" s="17"/>
      <c r="F334" s="17"/>
      <c r="G334" s="17"/>
      <c r="H334" s="17"/>
    </row>
    <row r="335" spans="1:8">
      <c r="A335" s="17"/>
      <c r="B335" s="17"/>
      <c r="C335" s="17"/>
      <c r="D335" s="17"/>
      <c r="E335" s="17"/>
      <c r="F335" s="17"/>
      <c r="G335" s="17"/>
      <c r="H335" s="17"/>
    </row>
    <row r="336" spans="1:8">
      <c r="A336" s="17"/>
      <c r="B336" s="17"/>
      <c r="C336" s="17"/>
      <c r="D336" s="17"/>
      <c r="E336" s="17"/>
      <c r="F336" s="17"/>
      <c r="G336" s="17"/>
      <c r="H336" s="17"/>
    </row>
    <row r="337" spans="1:8">
      <c r="A337" s="17"/>
      <c r="B337" s="17"/>
      <c r="C337" s="17"/>
      <c r="D337" s="17"/>
      <c r="E337" s="17"/>
      <c r="F337" s="17"/>
      <c r="G337" s="17"/>
      <c r="H337" s="17"/>
    </row>
    <row r="338" spans="1:8">
      <c r="A338" s="17"/>
      <c r="B338" s="17"/>
      <c r="C338" s="17"/>
      <c r="D338" s="17"/>
      <c r="E338" s="17"/>
      <c r="F338" s="17"/>
      <c r="G338" s="17"/>
      <c r="H338" s="17"/>
    </row>
    <row r="339" spans="1:8">
      <c r="A339" s="17"/>
      <c r="B339" s="17"/>
      <c r="C339" s="17"/>
      <c r="D339" s="17"/>
      <c r="E339" s="17"/>
      <c r="F339" s="17"/>
      <c r="G339" s="17"/>
      <c r="H339" s="17"/>
    </row>
    <row r="340" spans="1:8">
      <c r="A340" s="17"/>
      <c r="B340" s="17"/>
      <c r="C340" s="17"/>
      <c r="D340" s="17"/>
      <c r="E340" s="17"/>
      <c r="F340" s="17"/>
      <c r="G340" s="17"/>
      <c r="H340" s="17"/>
    </row>
    <row r="341" spans="1:8">
      <c r="A341" s="17"/>
      <c r="B341" s="17"/>
      <c r="C341" s="17"/>
      <c r="D341" s="17"/>
      <c r="E341" s="17"/>
      <c r="F341" s="17"/>
      <c r="G341" s="17"/>
      <c r="H341" s="17"/>
    </row>
    <row r="342" spans="1:8">
      <c r="A342" s="17"/>
      <c r="B342" s="17"/>
      <c r="C342" s="17"/>
      <c r="D342" s="17"/>
      <c r="E342" s="17"/>
      <c r="F342" s="17"/>
      <c r="G342" s="17"/>
      <c r="H342" s="17"/>
    </row>
    <row r="343" spans="1:8">
      <c r="A343" s="17"/>
      <c r="B343" s="17"/>
      <c r="C343" s="17"/>
      <c r="D343" s="17"/>
      <c r="E343" s="17"/>
      <c r="F343" s="17"/>
      <c r="G343" s="17"/>
      <c r="H343" s="17"/>
    </row>
    <row r="344" spans="1:8">
      <c r="A344" s="17"/>
      <c r="B344" s="17"/>
      <c r="C344" s="17"/>
      <c r="D344" s="17"/>
      <c r="E344" s="17"/>
      <c r="F344" s="17"/>
      <c r="G344" s="17"/>
      <c r="H344" s="17"/>
    </row>
    <row r="345" spans="1:8">
      <c r="A345" s="17"/>
      <c r="B345" s="17"/>
      <c r="C345" s="17"/>
      <c r="D345" s="17"/>
      <c r="E345" s="17"/>
      <c r="F345" s="17"/>
      <c r="G345" s="17"/>
      <c r="H345" s="17"/>
    </row>
    <row r="346" spans="1:8">
      <c r="A346" s="17"/>
      <c r="B346" s="17"/>
      <c r="C346" s="17"/>
      <c r="D346" s="17"/>
      <c r="E346" s="17"/>
      <c r="F346" s="17"/>
      <c r="G346" s="17"/>
      <c r="H346" s="17"/>
    </row>
    <row r="347" spans="1:8">
      <c r="A347" s="17"/>
      <c r="B347" s="17"/>
      <c r="C347" s="17"/>
      <c r="D347" s="17"/>
      <c r="E347" s="17"/>
      <c r="F347" s="17"/>
      <c r="G347" s="17"/>
      <c r="H347" s="17"/>
    </row>
    <row r="348" spans="1:8">
      <c r="A348" s="17"/>
      <c r="B348" s="17"/>
      <c r="C348" s="17"/>
      <c r="D348" s="17"/>
      <c r="E348" s="17"/>
      <c r="F348" s="17"/>
      <c r="G348" s="17"/>
      <c r="H348" s="17"/>
    </row>
    <row r="349" spans="1:8">
      <c r="A349" s="17"/>
      <c r="B349" s="17"/>
      <c r="C349" s="17"/>
      <c r="D349" s="17"/>
      <c r="E349" s="17"/>
      <c r="F349" s="17"/>
      <c r="G349" s="17"/>
      <c r="H349" s="17"/>
    </row>
    <row r="350" spans="1:8">
      <c r="A350" s="17"/>
      <c r="B350" s="17"/>
      <c r="C350" s="17"/>
      <c r="D350" s="17"/>
      <c r="E350" s="17"/>
      <c r="F350" s="17"/>
      <c r="G350" s="17"/>
      <c r="H350" s="17"/>
    </row>
    <row r="351" spans="1:8">
      <c r="A351" s="17"/>
      <c r="B351" s="17"/>
      <c r="C351" s="17"/>
      <c r="D351" s="17"/>
      <c r="E351" s="17"/>
      <c r="F351" s="17"/>
      <c r="G351" s="17"/>
      <c r="H351" s="17"/>
    </row>
    <row r="352" spans="1:8">
      <c r="A352" s="17"/>
      <c r="B352" s="17"/>
      <c r="C352" s="17"/>
      <c r="D352" s="17"/>
      <c r="E352" s="17"/>
      <c r="F352" s="17"/>
      <c r="G352" s="17"/>
      <c r="H352" s="17"/>
    </row>
    <row r="353" spans="1:8">
      <c r="A353" s="17"/>
      <c r="B353" s="17"/>
      <c r="C353" s="17"/>
      <c r="D353" s="17"/>
      <c r="E353" s="17"/>
      <c r="F353" s="17"/>
      <c r="G353" s="17"/>
      <c r="H353" s="17"/>
    </row>
    <row r="354" spans="1:8">
      <c r="A354" s="17"/>
      <c r="B354" s="17"/>
      <c r="C354" s="17"/>
      <c r="D354" s="17"/>
      <c r="E354" s="17"/>
      <c r="F354" s="17"/>
      <c r="G354" s="17"/>
      <c r="H354" s="17"/>
    </row>
    <row r="355" spans="1:8">
      <c r="A355" s="17"/>
      <c r="B355" s="17"/>
      <c r="C355" s="17"/>
      <c r="D355" s="17"/>
      <c r="E355" s="17"/>
      <c r="F355" s="17"/>
      <c r="G355" s="17"/>
      <c r="H355" s="17"/>
    </row>
    <row r="356" spans="1:8">
      <c r="A356" s="17"/>
      <c r="B356" s="17"/>
      <c r="C356" s="17"/>
      <c r="D356" s="17"/>
      <c r="E356" s="17"/>
      <c r="F356" s="17"/>
      <c r="G356" s="17"/>
      <c r="H356" s="17"/>
    </row>
    <row r="357" spans="1:8">
      <c r="A357" s="17"/>
      <c r="B357" s="17"/>
      <c r="C357" s="17"/>
      <c r="D357" s="17"/>
      <c r="E357" s="17"/>
      <c r="F357" s="17"/>
      <c r="G357" s="17"/>
      <c r="H357" s="17"/>
    </row>
    <row r="358" spans="1:8">
      <c r="A358" s="17"/>
      <c r="B358" s="17"/>
      <c r="C358" s="17"/>
      <c r="D358" s="17"/>
      <c r="E358" s="17"/>
      <c r="F358" s="17"/>
      <c r="G358" s="17"/>
      <c r="H358" s="17"/>
    </row>
    <row r="359" spans="1:8">
      <c r="A359" s="17"/>
      <c r="B359" s="17"/>
      <c r="C359" s="17"/>
      <c r="D359" s="17"/>
      <c r="E359" s="17"/>
      <c r="F359" s="17"/>
      <c r="G359" s="17"/>
      <c r="H359" s="17"/>
    </row>
    <row r="360" spans="1:8">
      <c r="A360" s="17"/>
      <c r="B360" s="17"/>
      <c r="C360" s="17"/>
      <c r="D360" s="17"/>
      <c r="E360" s="17"/>
      <c r="F360" s="17"/>
      <c r="G360" s="17"/>
      <c r="H360" s="17"/>
    </row>
    <row r="361" spans="1:8">
      <c r="A361" s="17"/>
    </row>
    <row r="362" spans="1:8">
      <c r="A362" s="17"/>
    </row>
    <row r="363" spans="1:8">
      <c r="A363" s="17"/>
    </row>
    <row r="364" spans="1:8">
      <c r="A364" s="17"/>
    </row>
    <row r="365" spans="1:8">
      <c r="A365" s="17"/>
    </row>
    <row r="366" spans="1:8">
      <c r="A366" s="17"/>
    </row>
    <row r="367" spans="1:8">
      <c r="A367" s="17"/>
    </row>
    <row r="368" spans="1:8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8">
      <c r="A417" s="17"/>
    </row>
    <row r="418" spans="1:8">
      <c r="A418" s="17"/>
    </row>
    <row r="419" spans="1:8">
      <c r="A419" s="17"/>
    </row>
    <row r="420" spans="1:8">
      <c r="A420" s="17"/>
    </row>
    <row r="421" spans="1:8">
      <c r="A421" s="17"/>
    </row>
    <row r="422" spans="1:8">
      <c r="A422" s="17"/>
    </row>
    <row r="423" spans="1:8">
      <c r="A423" s="17"/>
    </row>
    <row r="424" spans="1:8">
      <c r="A424" s="17"/>
    </row>
    <row r="425" spans="1:8">
      <c r="A425" s="17"/>
    </row>
    <row r="426" spans="1:8">
      <c r="A426" s="17"/>
    </row>
    <row r="427" spans="1:8">
      <c r="A427" s="17"/>
      <c r="B427" s="17"/>
      <c r="C427" s="17"/>
      <c r="D427" s="17"/>
      <c r="E427" s="17"/>
      <c r="F427" s="17"/>
      <c r="G427" s="17"/>
      <c r="H427" s="17"/>
    </row>
    <row r="428" spans="1:8">
      <c r="A428" s="17"/>
      <c r="B428" s="17"/>
      <c r="C428" s="17"/>
      <c r="D428" s="17"/>
      <c r="E428" s="17"/>
      <c r="F428" s="17"/>
      <c r="G428" s="17"/>
      <c r="H428" s="17"/>
    </row>
    <row r="429" spans="1:8">
      <c r="A429" s="17"/>
      <c r="B429" s="17"/>
      <c r="C429" s="17"/>
      <c r="D429" s="17"/>
      <c r="E429" s="17"/>
      <c r="F429" s="17"/>
      <c r="G429" s="17"/>
      <c r="H429" s="17"/>
    </row>
    <row r="430" spans="1:8">
      <c r="A430" s="17"/>
      <c r="B430" s="17"/>
      <c r="C430" s="17"/>
      <c r="D430" s="17"/>
      <c r="E430" s="17"/>
      <c r="F430" s="17"/>
      <c r="G430" s="17"/>
      <c r="H430" s="17"/>
    </row>
    <row r="431" spans="1:8">
      <c r="A431" s="17"/>
      <c r="B431" s="17"/>
      <c r="C431" s="17"/>
      <c r="D431" s="17"/>
      <c r="E431" s="17"/>
      <c r="F431" s="17"/>
      <c r="G431" s="17"/>
      <c r="H431" s="17"/>
    </row>
    <row r="432" spans="1:8">
      <c r="A432" s="17"/>
      <c r="B432" s="17"/>
      <c r="C432" s="17"/>
      <c r="D432" s="17"/>
      <c r="E432" s="17"/>
      <c r="F432" s="17"/>
      <c r="G432" s="17"/>
      <c r="H432" s="17"/>
    </row>
    <row r="433" spans="1:8">
      <c r="A433" s="17"/>
      <c r="B433" s="17"/>
      <c r="C433" s="17"/>
      <c r="D433" s="17"/>
      <c r="E433" s="17"/>
      <c r="F433" s="17"/>
      <c r="G433" s="17"/>
      <c r="H433" s="17"/>
    </row>
    <row r="434" spans="1:8">
      <c r="A434" s="17"/>
      <c r="B434" s="17"/>
      <c r="C434" s="17"/>
      <c r="D434" s="17"/>
      <c r="E434" s="17"/>
      <c r="F434" s="17"/>
      <c r="G434" s="17"/>
      <c r="H434" s="17"/>
    </row>
    <row r="435" spans="1:8">
      <c r="A435" s="17"/>
      <c r="B435" s="17"/>
      <c r="C435" s="17"/>
      <c r="D435" s="17"/>
      <c r="E435" s="17"/>
      <c r="F435" s="17"/>
      <c r="G435" s="17"/>
      <c r="H435" s="17"/>
    </row>
    <row r="436" spans="1:8">
      <c r="A436" s="17"/>
      <c r="B436" s="17"/>
      <c r="C436" s="17"/>
      <c r="D436" s="17"/>
      <c r="E436" s="17"/>
      <c r="F436" s="17"/>
      <c r="G436" s="17"/>
      <c r="H436" s="17"/>
    </row>
    <row r="437" spans="1:8">
      <c r="A437" s="17"/>
      <c r="B437" s="17"/>
      <c r="C437" s="17"/>
      <c r="D437" s="17"/>
      <c r="E437" s="17"/>
      <c r="F437" s="17"/>
      <c r="G437" s="17"/>
      <c r="H437" s="17"/>
    </row>
    <row r="438" spans="1:8">
      <c r="A438" s="17"/>
      <c r="B438" s="17"/>
      <c r="C438" s="17"/>
      <c r="D438" s="17"/>
      <c r="E438" s="17"/>
      <c r="F438" s="17"/>
      <c r="G438" s="17"/>
      <c r="H438" s="17"/>
    </row>
    <row r="439" spans="1:8">
      <c r="A439" s="17"/>
      <c r="B439" s="17"/>
      <c r="C439" s="17"/>
      <c r="D439" s="17"/>
      <c r="E439" s="17"/>
      <c r="F439" s="17"/>
      <c r="G439" s="17"/>
      <c r="H439" s="17"/>
    </row>
    <row r="440" spans="1:8">
      <c r="A440" s="17"/>
      <c r="B440" s="17"/>
      <c r="C440" s="17"/>
      <c r="D440" s="17"/>
      <c r="E440" s="17"/>
      <c r="F440" s="17"/>
      <c r="G440" s="17"/>
      <c r="H440" s="17"/>
    </row>
    <row r="441" spans="1:8">
      <c r="A441" s="17"/>
    </row>
    <row r="442" spans="1:8">
      <c r="A442" s="17"/>
    </row>
    <row r="443" spans="1:8">
      <c r="A443" s="17"/>
    </row>
    <row r="444" spans="1:8">
      <c r="A444" s="17"/>
    </row>
    <row r="445" spans="1:8">
      <c r="A445" s="17"/>
    </row>
    <row r="446" spans="1:8">
      <c r="A446" s="17"/>
    </row>
    <row r="447" spans="1:8">
      <c r="A447" s="17"/>
    </row>
    <row r="448" spans="1:8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8">
      <c r="A481" s="17"/>
    </row>
    <row r="482" spans="1:8">
      <c r="A482" s="17"/>
    </row>
    <row r="483" spans="1:8">
      <c r="A483" s="17"/>
    </row>
    <row r="484" spans="1:8">
      <c r="A484" s="17"/>
    </row>
    <row r="485" spans="1:8">
      <c r="A485" s="17"/>
    </row>
    <row r="486" spans="1:8">
      <c r="A486" s="17"/>
    </row>
    <row r="487" spans="1:8">
      <c r="A487" s="17"/>
    </row>
    <row r="488" spans="1:8">
      <c r="A488" s="17"/>
    </row>
    <row r="489" spans="1:8">
      <c r="A489" s="17"/>
    </row>
    <row r="490" spans="1:8">
      <c r="A490" s="17"/>
    </row>
    <row r="491" spans="1:8">
      <c r="A491" s="17"/>
    </row>
    <row r="492" spans="1:8">
      <c r="A492" s="17"/>
      <c r="C492" s="17"/>
      <c r="D492" s="17"/>
      <c r="E492" s="17"/>
      <c r="F492" s="17"/>
      <c r="G492" s="17"/>
      <c r="H492" s="17"/>
    </row>
    <row r="493" spans="1:8">
      <c r="A493" s="17"/>
      <c r="C493" s="17"/>
      <c r="D493" s="17"/>
      <c r="E493" s="17"/>
      <c r="F493" s="17"/>
      <c r="G493" s="17"/>
      <c r="H493" s="17"/>
    </row>
    <row r="494" spans="1:8">
      <c r="A494" s="17"/>
      <c r="C494" s="17"/>
      <c r="D494" s="17"/>
      <c r="E494" s="17"/>
      <c r="F494" s="17"/>
      <c r="G494" s="17"/>
      <c r="H494" s="17"/>
    </row>
    <row r="495" spans="1:8">
      <c r="A495" s="17"/>
      <c r="C495" s="17"/>
      <c r="D495" s="17"/>
      <c r="E495" s="17"/>
      <c r="F495" s="17"/>
      <c r="G495" s="17"/>
      <c r="H495" s="17"/>
    </row>
    <row r="496" spans="1:8">
      <c r="A496" s="17"/>
      <c r="C496" s="17"/>
      <c r="D496" s="17"/>
      <c r="E496" s="17"/>
      <c r="F496" s="17"/>
      <c r="G496" s="17"/>
      <c r="H496" s="17"/>
    </row>
    <row r="497" spans="1:8">
      <c r="A497" s="17"/>
      <c r="C497" s="17"/>
      <c r="D497" s="17"/>
      <c r="E497" s="17"/>
      <c r="F497" s="17"/>
      <c r="G497" s="17"/>
      <c r="H497" s="17"/>
    </row>
    <row r="498" spans="1:8">
      <c r="A498" s="17"/>
      <c r="C498" s="17"/>
      <c r="D498" s="17"/>
      <c r="E498" s="17"/>
      <c r="F498" s="17"/>
      <c r="G498" s="17"/>
      <c r="H498" s="17"/>
    </row>
    <row r="499" spans="1:8">
      <c r="A499" s="17"/>
      <c r="C499" s="17"/>
      <c r="D499" s="17"/>
      <c r="E499" s="17"/>
      <c r="F499" s="17"/>
      <c r="G499" s="17"/>
      <c r="H499" s="17"/>
    </row>
    <row r="500" spans="1:8">
      <c r="A500" s="17"/>
      <c r="C500" s="17"/>
      <c r="D500" s="17"/>
      <c r="E500" s="17"/>
      <c r="F500" s="17"/>
      <c r="G500" s="17"/>
      <c r="H500" s="17"/>
    </row>
    <row r="501" spans="1:8">
      <c r="A501" s="17"/>
      <c r="C501" s="17"/>
      <c r="D501" s="17"/>
      <c r="E501" s="17"/>
      <c r="F501" s="17"/>
      <c r="G501" s="17"/>
      <c r="H501" s="17"/>
    </row>
    <row r="502" spans="1:8">
      <c r="A502" s="17"/>
      <c r="C502" s="17"/>
      <c r="D502" s="17"/>
      <c r="E502" s="17"/>
      <c r="F502" s="17"/>
      <c r="G502" s="17"/>
      <c r="H502" s="17"/>
    </row>
    <row r="503" spans="1:8">
      <c r="A503" s="17"/>
      <c r="C503" s="17"/>
      <c r="D503" s="17"/>
      <c r="E503" s="17"/>
      <c r="F503" s="17"/>
      <c r="G503" s="17"/>
      <c r="H503" s="17"/>
    </row>
    <row r="504" spans="1:8">
      <c r="A504" s="17"/>
      <c r="C504" s="17"/>
      <c r="D504" s="17"/>
      <c r="E504" s="17"/>
      <c r="F504" s="17"/>
      <c r="G504" s="17"/>
      <c r="H504" s="17"/>
    </row>
    <row r="505" spans="1:8">
      <c r="A505" s="17"/>
      <c r="C505" s="17"/>
      <c r="D505" s="17"/>
      <c r="E505" s="17"/>
      <c r="F505" s="17"/>
      <c r="G505" s="17"/>
      <c r="H505" s="17"/>
    </row>
    <row r="506" spans="1:8">
      <c r="A506" s="17"/>
      <c r="C506" s="17"/>
      <c r="D506" s="17"/>
      <c r="E506" s="17"/>
      <c r="F506" s="17"/>
      <c r="G506" s="17"/>
      <c r="H506" s="17"/>
    </row>
    <row r="507" spans="1:8">
      <c r="A507" s="17"/>
      <c r="C507" s="17"/>
      <c r="D507" s="17"/>
      <c r="E507" s="17"/>
      <c r="F507" s="17"/>
      <c r="G507" s="17"/>
      <c r="H507" s="17"/>
    </row>
    <row r="508" spans="1:8">
      <c r="A508" s="17"/>
      <c r="C508" s="17"/>
      <c r="D508" s="17"/>
      <c r="E508" s="17"/>
      <c r="F508" s="17"/>
      <c r="G508" s="17"/>
      <c r="H508" s="17"/>
    </row>
    <row r="509" spans="1:8">
      <c r="A509" s="17"/>
      <c r="C509" s="17"/>
      <c r="D509" s="17"/>
      <c r="E509" s="17"/>
      <c r="F509" s="17"/>
      <c r="G509" s="17"/>
      <c r="H509" s="17"/>
    </row>
    <row r="510" spans="1:8">
      <c r="A510" s="17"/>
      <c r="C510" s="17"/>
      <c r="D510" s="17"/>
      <c r="E510" s="17"/>
      <c r="F510" s="17"/>
      <c r="G510" s="17"/>
      <c r="H510" s="17"/>
    </row>
    <row r="511" spans="1:8">
      <c r="A511" s="17"/>
      <c r="C511" s="17"/>
      <c r="D511" s="17"/>
      <c r="E511" s="17"/>
      <c r="F511" s="17"/>
      <c r="G511" s="17"/>
      <c r="H511" s="17"/>
    </row>
    <row r="512" spans="1:8">
      <c r="A512" s="17"/>
      <c r="C512" s="17"/>
      <c r="D512" s="17"/>
      <c r="E512" s="17"/>
      <c r="F512" s="17"/>
      <c r="G512" s="17"/>
      <c r="H512" s="17"/>
    </row>
    <row r="513" spans="1:8">
      <c r="A513" s="17"/>
      <c r="B513" s="17"/>
      <c r="C513" s="17"/>
      <c r="D513" s="17"/>
      <c r="E513" s="17"/>
      <c r="F513" s="17"/>
      <c r="G513" s="17"/>
      <c r="H513" s="17"/>
    </row>
    <row r="514" spans="1:8">
      <c r="A514" s="17"/>
      <c r="B514" s="17"/>
      <c r="C514" s="17"/>
      <c r="D514" s="17"/>
      <c r="E514" s="17"/>
      <c r="F514" s="17"/>
      <c r="G514" s="17"/>
      <c r="H514" s="17"/>
    </row>
    <row r="515" spans="1:8">
      <c r="A515" s="17"/>
      <c r="B515" s="17"/>
      <c r="C515" s="17"/>
      <c r="D515" s="17"/>
      <c r="E515" s="17"/>
      <c r="F515" s="17"/>
      <c r="G515" s="17"/>
      <c r="H515" s="17"/>
    </row>
    <row r="516" spans="1:8">
      <c r="A516" s="17"/>
      <c r="B516" s="17"/>
      <c r="C516" s="17"/>
      <c r="D516" s="17"/>
      <c r="E516" s="17"/>
      <c r="F516" s="17"/>
      <c r="G516" s="17"/>
      <c r="H516" s="17"/>
    </row>
    <row r="517" spans="1:8">
      <c r="A517" s="17"/>
      <c r="B517" s="17"/>
      <c r="C517" s="17"/>
      <c r="D517" s="17"/>
      <c r="E517" s="17"/>
      <c r="F517" s="17"/>
      <c r="G517" s="17"/>
      <c r="H517" s="17"/>
    </row>
    <row r="518" spans="1:8">
      <c r="A518" s="17"/>
      <c r="B518" s="17"/>
      <c r="C518" s="17"/>
      <c r="D518" s="17"/>
      <c r="E518" s="17"/>
      <c r="F518" s="17"/>
      <c r="G518" s="17"/>
      <c r="H518" s="17"/>
    </row>
    <row r="519" spans="1:8">
      <c r="A519" s="17"/>
      <c r="B519" s="17"/>
      <c r="C519" s="17"/>
      <c r="D519" s="17"/>
      <c r="E519" s="17"/>
      <c r="F519" s="17"/>
      <c r="G519" s="17"/>
      <c r="H519" s="17"/>
    </row>
    <row r="520" spans="1:8">
      <c r="A520" s="17"/>
      <c r="B520" s="17"/>
      <c r="C520" s="17"/>
      <c r="D520" s="17"/>
      <c r="E520" s="17"/>
      <c r="F520" s="17"/>
      <c r="G520" s="17"/>
      <c r="H520" s="17"/>
    </row>
    <row r="521" spans="1:8">
      <c r="A521" s="17"/>
      <c r="B521" s="17"/>
      <c r="C521" s="17"/>
      <c r="D521" s="17"/>
      <c r="E521" s="17"/>
      <c r="F521" s="17"/>
      <c r="G521" s="17"/>
      <c r="H521" s="17"/>
    </row>
    <row r="522" spans="1:8">
      <c r="A522" s="17"/>
      <c r="B522" s="17"/>
      <c r="C522" s="17"/>
      <c r="D522" s="17"/>
      <c r="E522" s="17"/>
      <c r="F522" s="17"/>
      <c r="G522" s="17"/>
      <c r="H522" s="17"/>
    </row>
    <row r="523" spans="1:8">
      <c r="A523" s="17"/>
      <c r="B523" s="17"/>
      <c r="C523" s="17"/>
      <c r="D523" s="17"/>
      <c r="E523" s="17"/>
      <c r="F523" s="17"/>
      <c r="G523" s="17"/>
      <c r="H523" s="17"/>
    </row>
    <row r="524" spans="1:8">
      <c r="A524" s="17"/>
      <c r="B524" s="17"/>
      <c r="C524" s="17"/>
      <c r="D524" s="17"/>
      <c r="E524" s="17"/>
      <c r="F524" s="17"/>
      <c r="G524" s="17"/>
      <c r="H524" s="17"/>
    </row>
    <row r="525" spans="1:8">
      <c r="A525" s="17"/>
      <c r="B525" s="17"/>
      <c r="C525" s="17"/>
      <c r="D525" s="17"/>
      <c r="E525" s="17"/>
      <c r="F525" s="17"/>
      <c r="G525" s="17"/>
      <c r="H525" s="17"/>
    </row>
    <row r="526" spans="1:8">
      <c r="A526" s="17"/>
      <c r="B526" s="17"/>
      <c r="C526" s="17"/>
      <c r="D526" s="17"/>
      <c r="E526" s="17"/>
      <c r="F526" s="17"/>
      <c r="G526" s="17"/>
      <c r="H526" s="17"/>
    </row>
    <row r="527" spans="1:8">
      <c r="A527" s="17"/>
      <c r="B527" s="17"/>
      <c r="C527" s="17"/>
      <c r="D527" s="17"/>
      <c r="E527" s="17"/>
      <c r="F527" s="17"/>
      <c r="G527" s="17"/>
      <c r="H527" s="17"/>
    </row>
    <row r="528" spans="1:8">
      <c r="A528" s="17"/>
      <c r="B528" s="17"/>
      <c r="C528" s="17"/>
      <c r="D528" s="17"/>
      <c r="E528" s="17"/>
      <c r="F528" s="17"/>
      <c r="G528" s="17"/>
      <c r="H528" s="17"/>
    </row>
    <row r="529" spans="1:8">
      <c r="A529" s="17"/>
      <c r="B529" s="17"/>
      <c r="C529" s="17"/>
      <c r="D529" s="17"/>
      <c r="E529" s="17"/>
      <c r="F529" s="17"/>
      <c r="G529" s="17"/>
      <c r="H529" s="17"/>
    </row>
    <row r="530" spans="1:8">
      <c r="A530" s="17"/>
      <c r="B530" s="17"/>
      <c r="C530" s="17"/>
      <c r="D530" s="17"/>
      <c r="E530" s="17"/>
      <c r="F530" s="17"/>
      <c r="G530" s="17"/>
      <c r="H530" s="17"/>
    </row>
    <row r="531" spans="1:8">
      <c r="A531" s="17"/>
      <c r="B531" s="17"/>
      <c r="C531" s="17"/>
      <c r="D531" s="17"/>
      <c r="E531" s="17"/>
      <c r="F531" s="17"/>
      <c r="G531" s="17"/>
      <c r="H531" s="17"/>
    </row>
    <row r="532" spans="1:8">
      <c r="A532" s="17"/>
      <c r="B532" s="17"/>
      <c r="C532" s="17"/>
      <c r="D532" s="17"/>
      <c r="E532" s="17"/>
      <c r="F532" s="17"/>
      <c r="G532" s="17"/>
      <c r="H532" s="17"/>
    </row>
    <row r="533" spans="1:8">
      <c r="A533" s="17"/>
      <c r="B533" s="17"/>
      <c r="C533" s="17"/>
      <c r="D533" s="17"/>
      <c r="E533" s="17"/>
      <c r="F533" s="17"/>
      <c r="G533" s="17"/>
      <c r="H533" s="17"/>
    </row>
    <row r="534" spans="1:8">
      <c r="A534" s="17"/>
      <c r="B534" s="17"/>
      <c r="C534" s="17"/>
      <c r="D534" s="17"/>
      <c r="E534" s="17"/>
      <c r="F534" s="17"/>
      <c r="G534" s="17"/>
      <c r="H534" s="17"/>
    </row>
    <row r="535" spans="1:8">
      <c r="A535" s="17"/>
      <c r="B535" s="17"/>
      <c r="C535" s="17"/>
      <c r="D535" s="17"/>
      <c r="E535" s="17"/>
      <c r="F535" s="17"/>
      <c r="G535" s="17"/>
      <c r="H535" s="17"/>
    </row>
    <row r="536" spans="1:8">
      <c r="A536" s="17"/>
      <c r="B536" s="17"/>
      <c r="C536" s="17"/>
      <c r="D536" s="17"/>
      <c r="E536" s="17"/>
      <c r="F536" s="17"/>
      <c r="G536" s="17"/>
      <c r="H536" s="17"/>
    </row>
    <row r="537" spans="1:8">
      <c r="A537" s="17"/>
      <c r="B537" s="17"/>
      <c r="C537" s="17"/>
      <c r="D537" s="17"/>
      <c r="E537" s="17"/>
      <c r="F537" s="17"/>
      <c r="G537" s="17"/>
      <c r="H537" s="17"/>
    </row>
    <row r="538" spans="1:8">
      <c r="A538" s="17"/>
      <c r="B538" s="17"/>
      <c r="C538" s="17"/>
      <c r="D538" s="17"/>
      <c r="E538" s="17"/>
      <c r="F538" s="17"/>
      <c r="G538" s="17"/>
      <c r="H538" s="17"/>
    </row>
    <row r="539" spans="1:8">
      <c r="A539" s="17"/>
      <c r="B539" s="17"/>
      <c r="C539" s="17"/>
      <c r="D539" s="17"/>
      <c r="E539" s="17"/>
      <c r="F539" s="17"/>
      <c r="G539" s="17"/>
      <c r="H539" s="17"/>
    </row>
    <row r="540" spans="1:8">
      <c r="A540" s="17"/>
      <c r="B540" s="17"/>
      <c r="C540" s="17"/>
      <c r="D540" s="17"/>
      <c r="E540" s="17"/>
      <c r="F540" s="17"/>
      <c r="G540" s="17"/>
      <c r="H540" s="17"/>
    </row>
    <row r="541" spans="1:8">
      <c r="A541" s="17"/>
      <c r="B541" s="17"/>
      <c r="C541" s="17"/>
      <c r="D541" s="17"/>
      <c r="E541" s="17"/>
      <c r="F541" s="17"/>
      <c r="G541" s="17"/>
      <c r="H541" s="17"/>
    </row>
    <row r="542" spans="1:8">
      <c r="A542" s="17"/>
      <c r="B542" s="17"/>
      <c r="C542" s="17"/>
      <c r="D542" s="17"/>
      <c r="E542" s="17"/>
      <c r="F542" s="17"/>
      <c r="G542" s="17"/>
      <c r="H542" s="17"/>
    </row>
    <row r="543" spans="1:8">
      <c r="A543" s="17"/>
    </row>
    <row r="544" spans="1:8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8">
      <c r="A657" s="17"/>
      <c r="B657" s="17"/>
      <c r="C657" s="17"/>
      <c r="D657" s="17"/>
      <c r="E657" s="17"/>
      <c r="F657" s="17"/>
      <c r="G657" s="17"/>
      <c r="H657" s="17"/>
    </row>
    <row r="658" spans="1:8">
      <c r="A658" s="17"/>
      <c r="B658" s="17"/>
      <c r="C658" s="17"/>
      <c r="D658" s="17"/>
      <c r="E658" s="17"/>
      <c r="F658" s="17"/>
      <c r="G658" s="17"/>
      <c r="H658" s="17"/>
    </row>
    <row r="659" spans="1:8">
      <c r="A659" s="17"/>
      <c r="B659" s="17"/>
      <c r="C659" s="17"/>
      <c r="D659" s="17"/>
      <c r="E659" s="17"/>
      <c r="F659" s="17"/>
      <c r="G659" s="17"/>
      <c r="H659" s="17"/>
    </row>
    <row r="660" spans="1:8">
      <c r="A660" s="17"/>
      <c r="B660" s="17"/>
      <c r="C660" s="17"/>
      <c r="D660" s="17"/>
      <c r="E660" s="17"/>
      <c r="F660" s="17"/>
      <c r="G660" s="17"/>
      <c r="H660" s="17"/>
    </row>
    <row r="661" spans="1:8">
      <c r="A661" s="17"/>
      <c r="B661" s="17"/>
      <c r="C661" s="17"/>
      <c r="D661" s="17"/>
      <c r="E661" s="17"/>
      <c r="F661" s="17"/>
      <c r="G661" s="17"/>
      <c r="H661" s="17"/>
    </row>
    <row r="662" spans="1:8">
      <c r="A662" s="17"/>
      <c r="B662" s="17"/>
      <c r="C662" s="17"/>
      <c r="D662" s="17"/>
      <c r="E662" s="17"/>
      <c r="F662" s="17"/>
      <c r="G662" s="17"/>
      <c r="H662" s="17"/>
    </row>
    <row r="663" spans="1:8">
      <c r="A663" s="17"/>
      <c r="B663" s="17"/>
      <c r="C663" s="17"/>
      <c r="D663" s="17"/>
      <c r="E663" s="17"/>
      <c r="F663" s="17"/>
      <c r="G663" s="17"/>
      <c r="H663" s="17"/>
    </row>
    <row r="664" spans="1:8">
      <c r="A664" s="17"/>
      <c r="B664" s="17"/>
      <c r="C664" s="17"/>
      <c r="D664" s="17"/>
      <c r="E664" s="17"/>
      <c r="F664" s="17"/>
      <c r="G664" s="17"/>
      <c r="H664" s="17"/>
    </row>
    <row r="665" spans="1:8">
      <c r="A665" s="17"/>
      <c r="B665" s="17"/>
      <c r="C665" s="17"/>
      <c r="D665" s="17"/>
      <c r="E665" s="17"/>
      <c r="F665" s="17"/>
      <c r="G665" s="17"/>
      <c r="H665" s="17"/>
    </row>
    <row r="666" spans="1:8">
      <c r="A666" s="17"/>
      <c r="B666" s="17"/>
      <c r="C666" s="17"/>
      <c r="D666" s="17"/>
      <c r="E666" s="17"/>
      <c r="F666" s="17"/>
      <c r="G666" s="17"/>
      <c r="H666" s="17"/>
    </row>
    <row r="667" spans="1:8">
      <c r="A667" s="17"/>
      <c r="B667" s="17"/>
      <c r="C667" s="17"/>
      <c r="D667" s="17"/>
      <c r="E667" s="17"/>
      <c r="F667" s="17"/>
      <c r="G667" s="17"/>
      <c r="H667" s="17"/>
    </row>
    <row r="668" spans="1:8">
      <c r="A668" s="17"/>
      <c r="B668" s="17"/>
      <c r="C668" s="17"/>
      <c r="D668" s="17"/>
      <c r="E668" s="17"/>
      <c r="F668" s="17"/>
      <c r="G668" s="17"/>
      <c r="H668" s="17"/>
    </row>
    <row r="669" spans="1:8">
      <c r="A669" s="17"/>
      <c r="B669" s="17"/>
      <c r="C669" s="17"/>
      <c r="D669" s="17"/>
      <c r="E669" s="17"/>
      <c r="F669" s="17"/>
      <c r="G669" s="17"/>
      <c r="H669" s="17"/>
    </row>
    <row r="670" spans="1:8">
      <c r="A670" s="17"/>
      <c r="B670" s="17"/>
      <c r="C670" s="17"/>
      <c r="D670" s="17"/>
      <c r="E670" s="17"/>
      <c r="F670" s="17"/>
      <c r="G670" s="17"/>
      <c r="H670" s="17"/>
    </row>
    <row r="671" spans="1:8">
      <c r="A671" s="17"/>
      <c r="B671" s="17"/>
      <c r="C671" s="17"/>
      <c r="D671" s="17"/>
      <c r="E671" s="17"/>
      <c r="F671" s="17"/>
      <c r="G671" s="17"/>
      <c r="H671" s="17"/>
    </row>
    <row r="672" spans="1:8">
      <c r="A672" s="17"/>
      <c r="B672" s="17"/>
      <c r="C672" s="17"/>
      <c r="D672" s="17"/>
      <c r="E672" s="17"/>
      <c r="F672" s="17"/>
      <c r="G672" s="17"/>
      <c r="H672" s="17"/>
    </row>
    <row r="673" spans="1:8">
      <c r="A673" s="17"/>
      <c r="B673" s="17"/>
      <c r="C673" s="17"/>
      <c r="D673" s="17"/>
      <c r="E673" s="17"/>
      <c r="F673" s="17"/>
      <c r="G673" s="17"/>
      <c r="H673" s="17"/>
    </row>
    <row r="674" spans="1:8">
      <c r="A674" s="17"/>
      <c r="B674" s="17"/>
      <c r="C674" s="17"/>
      <c r="D674" s="17"/>
      <c r="E674" s="17"/>
      <c r="F674" s="17"/>
      <c r="G674" s="17"/>
      <c r="H674" s="17"/>
    </row>
    <row r="675" spans="1:8">
      <c r="A675" s="17"/>
      <c r="B675" s="17"/>
      <c r="C675" s="17"/>
      <c r="D675" s="17"/>
      <c r="E675" s="17"/>
      <c r="F675" s="17"/>
      <c r="G675" s="17"/>
      <c r="H675" s="17"/>
    </row>
    <row r="676" spans="1:8">
      <c r="A676" s="17"/>
      <c r="B676" s="17"/>
      <c r="C676" s="17"/>
      <c r="D676" s="17"/>
      <c r="E676" s="17"/>
      <c r="F676" s="17"/>
      <c r="G676" s="17"/>
      <c r="H676" s="17"/>
    </row>
    <row r="677" spans="1:8">
      <c r="A677" s="17"/>
      <c r="B677" s="17"/>
      <c r="C677" s="17"/>
      <c r="D677" s="17"/>
      <c r="E677" s="17"/>
      <c r="F677" s="17"/>
      <c r="G677" s="17"/>
      <c r="H677" s="17"/>
    </row>
    <row r="678" spans="1:8">
      <c r="A678" s="17"/>
      <c r="B678" s="17"/>
      <c r="C678" s="17"/>
      <c r="D678" s="17"/>
      <c r="E678" s="17"/>
      <c r="F678" s="17"/>
      <c r="G678" s="17"/>
      <c r="H678" s="17"/>
    </row>
    <row r="679" spans="1:8">
      <c r="A679" s="17"/>
      <c r="B679" s="17"/>
      <c r="C679" s="17"/>
      <c r="D679" s="17"/>
      <c r="E679" s="17"/>
      <c r="F679" s="17"/>
      <c r="G679" s="17"/>
      <c r="H679" s="17"/>
    </row>
    <row r="680" spans="1:8">
      <c r="A680" s="17"/>
      <c r="B680" s="17"/>
      <c r="C680" s="17"/>
      <c r="D680" s="17"/>
      <c r="E680" s="17"/>
      <c r="F680" s="17"/>
      <c r="G680" s="17"/>
      <c r="H680" s="17"/>
    </row>
    <row r="681" spans="1:8">
      <c r="A681" s="17"/>
      <c r="B681" s="17"/>
      <c r="C681" s="17"/>
      <c r="D681" s="17"/>
      <c r="E681" s="17"/>
      <c r="F681" s="17"/>
      <c r="G681" s="17"/>
      <c r="H681" s="17"/>
    </row>
    <row r="682" spans="1:8">
      <c r="A682" s="17"/>
      <c r="B682" s="17"/>
      <c r="C682" s="17"/>
      <c r="D682" s="17"/>
      <c r="E682" s="17"/>
      <c r="F682" s="17"/>
      <c r="G682" s="17"/>
      <c r="H682" s="17"/>
    </row>
    <row r="683" spans="1:8">
      <c r="A683" s="17"/>
      <c r="B683" s="17"/>
      <c r="C683" s="17"/>
      <c r="D683" s="17"/>
      <c r="E683" s="17"/>
      <c r="F683" s="17"/>
      <c r="G683" s="17"/>
      <c r="H683" s="17"/>
    </row>
    <row r="684" spans="1:8">
      <c r="A684" s="17"/>
      <c r="B684" s="17"/>
      <c r="C684" s="17"/>
      <c r="D684" s="17"/>
      <c r="E684" s="17"/>
      <c r="F684" s="17"/>
      <c r="G684" s="17"/>
      <c r="H684" s="17"/>
    </row>
    <row r="685" spans="1:8">
      <c r="A685" s="17"/>
      <c r="B685" s="17"/>
      <c r="C685" s="17"/>
      <c r="D685" s="17"/>
      <c r="E685" s="17"/>
      <c r="F685" s="17"/>
      <c r="G685" s="17"/>
      <c r="H685" s="17"/>
    </row>
    <row r="686" spans="1:8">
      <c r="A686" s="17"/>
      <c r="B686" s="17"/>
      <c r="C686" s="17"/>
      <c r="D686" s="17"/>
      <c r="E686" s="17"/>
      <c r="F686" s="17"/>
      <c r="G686" s="17"/>
      <c r="H686" s="17"/>
    </row>
    <row r="687" spans="1:8">
      <c r="A687" s="17"/>
      <c r="B687" s="17"/>
      <c r="C687" s="17"/>
      <c r="D687" s="17"/>
      <c r="E687" s="17"/>
      <c r="F687" s="17"/>
      <c r="G687" s="17"/>
      <c r="H687" s="17"/>
    </row>
    <row r="688" spans="1:8">
      <c r="A688" s="17"/>
      <c r="B688" s="17"/>
      <c r="C688" s="17"/>
      <c r="D688" s="17"/>
      <c r="E688" s="17"/>
      <c r="F688" s="17"/>
      <c r="G688" s="17"/>
      <c r="H688" s="17"/>
    </row>
    <row r="689" spans="1:8">
      <c r="A689" s="17"/>
      <c r="B689" s="17"/>
      <c r="C689" s="17"/>
      <c r="D689" s="17"/>
      <c r="E689" s="17"/>
      <c r="F689" s="17"/>
      <c r="G689" s="17"/>
      <c r="H689" s="17"/>
    </row>
    <row r="690" spans="1:8">
      <c r="A690" s="17"/>
      <c r="B690" s="17"/>
      <c r="C690" s="17"/>
      <c r="D690" s="17"/>
      <c r="E690" s="17"/>
      <c r="F690" s="17"/>
      <c r="G690" s="17"/>
      <c r="H690" s="17"/>
    </row>
    <row r="691" spans="1:8">
      <c r="A691" s="17"/>
      <c r="B691" s="17"/>
      <c r="C691" s="17"/>
      <c r="D691" s="17"/>
      <c r="E691" s="17"/>
      <c r="F691" s="17"/>
      <c r="G691" s="17"/>
      <c r="H691" s="17"/>
    </row>
    <row r="692" spans="1:8">
      <c r="A692" s="17"/>
      <c r="B692" s="17"/>
      <c r="C692" s="17"/>
      <c r="D692" s="17"/>
      <c r="E692" s="17"/>
      <c r="F692" s="17"/>
      <c r="G692" s="17"/>
      <c r="H692" s="17"/>
    </row>
    <row r="693" spans="1:8">
      <c r="A693" s="17"/>
      <c r="B693" s="17"/>
      <c r="C693" s="17"/>
      <c r="D693" s="17"/>
      <c r="E693" s="17"/>
      <c r="F693" s="17"/>
      <c r="G693" s="17"/>
      <c r="H693" s="17"/>
    </row>
    <row r="694" spans="1:8">
      <c r="A694" s="17"/>
      <c r="B694" s="17"/>
      <c r="C694" s="17"/>
      <c r="D694" s="17"/>
      <c r="E694" s="17"/>
      <c r="F694" s="17"/>
      <c r="G694" s="17"/>
      <c r="H694" s="17"/>
    </row>
    <row r="695" spans="1:8">
      <c r="A695" s="17"/>
      <c r="B695" s="17"/>
      <c r="C695" s="17"/>
      <c r="D695" s="17"/>
      <c r="E695" s="17"/>
      <c r="F695" s="17"/>
      <c r="G695" s="17"/>
      <c r="H695" s="17"/>
    </row>
    <row r="696" spans="1:8">
      <c r="A696" s="17"/>
      <c r="B696" s="17"/>
      <c r="C696" s="17"/>
      <c r="D696" s="17"/>
      <c r="E696" s="17"/>
      <c r="F696" s="17"/>
      <c r="G696" s="17"/>
      <c r="H696" s="17"/>
    </row>
    <row r="697" spans="1:8">
      <c r="A697" s="17"/>
      <c r="B697" s="17"/>
      <c r="C697" s="17"/>
      <c r="D697" s="17"/>
      <c r="E697" s="17"/>
      <c r="F697" s="17"/>
      <c r="G697" s="17"/>
      <c r="H697" s="17"/>
    </row>
    <row r="698" spans="1:8">
      <c r="A698" s="17"/>
      <c r="B698" s="17"/>
      <c r="C698" s="17"/>
      <c r="D698" s="17"/>
      <c r="E698" s="17"/>
      <c r="F698" s="17"/>
      <c r="G698" s="17"/>
      <c r="H698" s="17"/>
    </row>
    <row r="699" spans="1:8">
      <c r="A699" s="17"/>
      <c r="B699" s="17"/>
      <c r="C699" s="17"/>
      <c r="D699" s="17"/>
      <c r="E699" s="17"/>
      <c r="F699" s="17"/>
      <c r="G699" s="17"/>
      <c r="H699" s="17"/>
    </row>
    <row r="700" spans="1:8">
      <c r="A700" s="17"/>
      <c r="B700" s="17"/>
      <c r="C700" s="17"/>
      <c r="D700" s="17"/>
      <c r="E700" s="17"/>
      <c r="F700" s="17"/>
      <c r="G700" s="17"/>
      <c r="H700" s="17"/>
    </row>
    <row r="701" spans="1:8">
      <c r="A701" s="17"/>
      <c r="B701" s="17"/>
      <c r="C701" s="17"/>
      <c r="D701" s="17"/>
      <c r="E701" s="17"/>
      <c r="F701" s="17"/>
      <c r="G701" s="17"/>
      <c r="H701" s="17"/>
    </row>
    <row r="702" spans="1:8">
      <c r="A702" s="17"/>
      <c r="B702" s="17"/>
      <c r="C702" s="17"/>
      <c r="D702" s="17"/>
      <c r="E702" s="17"/>
      <c r="F702" s="17"/>
      <c r="G702" s="17"/>
      <c r="H702" s="17"/>
    </row>
    <row r="703" spans="1:8">
      <c r="A703" s="17"/>
      <c r="B703" s="17"/>
      <c r="C703" s="17"/>
      <c r="D703" s="17"/>
      <c r="E703" s="17"/>
      <c r="F703" s="17"/>
      <c r="G703" s="17"/>
      <c r="H703" s="17"/>
    </row>
    <row r="704" spans="1:8">
      <c r="A704" s="17"/>
      <c r="B704" s="17"/>
      <c r="C704" s="17"/>
      <c r="D704" s="17"/>
      <c r="E704" s="17"/>
      <c r="F704" s="17"/>
      <c r="G704" s="17"/>
      <c r="H704" s="17"/>
    </row>
    <row r="705" spans="1:8">
      <c r="A705" s="17"/>
      <c r="B705" s="17"/>
      <c r="C705" s="17"/>
      <c r="D705" s="17"/>
      <c r="E705" s="17"/>
      <c r="F705" s="17"/>
      <c r="G705" s="17"/>
      <c r="H705" s="17"/>
    </row>
    <row r="706" spans="1:8">
      <c r="A706" s="17"/>
      <c r="B706" s="17"/>
      <c r="C706" s="17"/>
      <c r="D706" s="17"/>
      <c r="E706" s="17"/>
      <c r="F706" s="17"/>
      <c r="G706" s="17"/>
      <c r="H706" s="17"/>
    </row>
    <row r="707" spans="1:8">
      <c r="A707" s="17"/>
      <c r="B707" s="17"/>
      <c r="C707" s="17"/>
      <c r="D707" s="17"/>
      <c r="E707" s="17"/>
      <c r="F707" s="17"/>
      <c r="G707" s="17"/>
      <c r="H707" s="17"/>
    </row>
    <row r="708" spans="1:8">
      <c r="A708" s="17"/>
      <c r="B708" s="17"/>
      <c r="C708" s="17"/>
      <c r="D708" s="17"/>
      <c r="E708" s="17"/>
      <c r="F708" s="17"/>
      <c r="G708" s="17"/>
      <c r="H708" s="17"/>
    </row>
    <row r="709" spans="1:8">
      <c r="A709" s="17"/>
      <c r="B709" s="17"/>
      <c r="C709" s="17"/>
      <c r="D709" s="17"/>
      <c r="E709" s="17"/>
      <c r="F709" s="17"/>
      <c r="G709" s="17"/>
      <c r="H709" s="17"/>
    </row>
    <row r="710" spans="1:8">
      <c r="A710" s="17"/>
      <c r="B710" s="17"/>
      <c r="C710" s="17"/>
      <c r="D710" s="17"/>
      <c r="E710" s="17"/>
      <c r="F710" s="17"/>
      <c r="G710" s="17"/>
      <c r="H710" s="17"/>
    </row>
    <row r="711" spans="1:8">
      <c r="A711" s="17"/>
      <c r="B711" s="17"/>
      <c r="C711" s="17"/>
      <c r="D711" s="17"/>
      <c r="E711" s="17"/>
      <c r="F711" s="17"/>
      <c r="G711" s="17"/>
      <c r="H711" s="17"/>
    </row>
    <row r="712" spans="1:8">
      <c r="A712" s="17"/>
      <c r="B712" s="17"/>
      <c r="C712" s="17"/>
      <c r="D712" s="17"/>
      <c r="E712" s="17"/>
      <c r="F712" s="17"/>
      <c r="G712" s="17"/>
      <c r="H712" s="17"/>
    </row>
    <row r="713" spans="1:8">
      <c r="A713" s="17"/>
      <c r="B713" s="17"/>
      <c r="C713" s="17"/>
      <c r="D713" s="17"/>
      <c r="E713" s="17"/>
      <c r="F713" s="17"/>
      <c r="G713" s="17"/>
      <c r="H713" s="17"/>
    </row>
    <row r="714" spans="1:8">
      <c r="A714" s="17"/>
      <c r="B714" s="17"/>
      <c r="C714" s="17"/>
      <c r="D714" s="17"/>
      <c r="E714" s="17"/>
      <c r="F714" s="17"/>
      <c r="G714" s="17"/>
      <c r="H714" s="17"/>
    </row>
    <row r="715" spans="1:8">
      <c r="A715" s="17"/>
      <c r="B715" s="17"/>
      <c r="C715" s="17"/>
      <c r="D715" s="17"/>
      <c r="E715" s="17"/>
      <c r="F715" s="17"/>
      <c r="G715" s="17"/>
      <c r="H715" s="17"/>
    </row>
    <row r="716" spans="1:8">
      <c r="A716" s="17"/>
      <c r="B716" s="17"/>
      <c r="C716" s="17"/>
      <c r="D716" s="17"/>
      <c r="E716" s="17"/>
      <c r="F716" s="17"/>
      <c r="G716" s="17"/>
      <c r="H716" s="17"/>
    </row>
    <row r="717" spans="1:8">
      <c r="A717" s="17"/>
      <c r="B717" s="17"/>
      <c r="C717" s="17"/>
      <c r="D717" s="17"/>
      <c r="E717" s="17"/>
      <c r="F717" s="17"/>
      <c r="G717" s="17"/>
      <c r="H717" s="17"/>
    </row>
    <row r="718" spans="1:8">
      <c r="A718" s="17"/>
      <c r="B718" s="17"/>
      <c r="C718" s="17"/>
      <c r="D718" s="17"/>
      <c r="E718" s="17"/>
      <c r="F718" s="17"/>
      <c r="G718" s="17"/>
      <c r="H718" s="17"/>
    </row>
    <row r="719" spans="1:8">
      <c r="A719" s="17"/>
      <c r="B719" s="17"/>
      <c r="C719" s="17"/>
      <c r="D719" s="17"/>
      <c r="E719" s="17"/>
      <c r="F719" s="17"/>
      <c r="G719" s="17"/>
      <c r="H719" s="17"/>
    </row>
    <row r="720" spans="1:8">
      <c r="A720" s="17"/>
      <c r="B720" s="17"/>
      <c r="C720" s="17"/>
      <c r="D720" s="17"/>
      <c r="E720" s="17"/>
      <c r="F720" s="17"/>
      <c r="G720" s="17"/>
      <c r="H720" s="17"/>
    </row>
    <row r="721" spans="1:8">
      <c r="A721" s="17"/>
      <c r="B721" s="17"/>
      <c r="C721" s="17"/>
      <c r="D721" s="17"/>
      <c r="E721" s="17"/>
      <c r="F721" s="17"/>
      <c r="G721" s="17"/>
      <c r="H721" s="17"/>
    </row>
    <row r="722" spans="1:8">
      <c r="A722" s="17"/>
      <c r="B722" s="17"/>
      <c r="C722" s="17"/>
      <c r="D722" s="17"/>
      <c r="E722" s="17"/>
      <c r="F722" s="17"/>
      <c r="G722" s="17"/>
      <c r="H722" s="17"/>
    </row>
    <row r="723" spans="1:8">
      <c r="A723" s="17"/>
      <c r="B723" s="17"/>
      <c r="C723" s="17"/>
      <c r="D723" s="17"/>
      <c r="E723" s="17"/>
      <c r="F723" s="17"/>
      <c r="G723" s="17"/>
      <c r="H723" s="17"/>
    </row>
    <row r="724" spans="1:8">
      <c r="A724" s="17"/>
      <c r="B724" s="17"/>
      <c r="C724" s="17"/>
      <c r="D724" s="17"/>
      <c r="E724" s="17"/>
      <c r="F724" s="17"/>
      <c r="G724" s="17"/>
      <c r="H724" s="17"/>
    </row>
    <row r="725" spans="1:8">
      <c r="A725" s="17"/>
      <c r="B725" s="17"/>
      <c r="C725" s="17"/>
      <c r="D725" s="17"/>
      <c r="E725" s="17"/>
      <c r="F725" s="17"/>
      <c r="G725" s="17"/>
      <c r="H725" s="17"/>
    </row>
    <row r="726" spans="1:8">
      <c r="A726" s="17"/>
      <c r="B726" s="17"/>
      <c r="C726" s="17"/>
      <c r="D726" s="17"/>
      <c r="E726" s="17"/>
      <c r="F726" s="17"/>
      <c r="G726" s="17"/>
      <c r="H726" s="17"/>
    </row>
    <row r="727" spans="1:8">
      <c r="A727" s="17"/>
      <c r="B727" s="17"/>
      <c r="C727" s="17"/>
      <c r="D727" s="17"/>
      <c r="E727" s="17"/>
      <c r="F727" s="17"/>
      <c r="G727" s="17"/>
      <c r="H727" s="17"/>
    </row>
    <row r="728" spans="1:8">
      <c r="A728" s="17"/>
      <c r="B728" s="17"/>
      <c r="C728" s="17"/>
      <c r="D728" s="17"/>
      <c r="E728" s="17"/>
      <c r="F728" s="17"/>
      <c r="G728" s="17"/>
      <c r="H728" s="17"/>
    </row>
    <row r="729" spans="1:8">
      <c r="A729" s="17"/>
      <c r="B729" s="17"/>
      <c r="C729" s="17"/>
      <c r="D729" s="17"/>
      <c r="E729" s="17"/>
      <c r="F729" s="17"/>
      <c r="G729" s="17"/>
      <c r="H729" s="17"/>
    </row>
    <row r="730" spans="1:8">
      <c r="A730" s="17"/>
      <c r="B730" s="17"/>
      <c r="C730" s="17"/>
      <c r="D730" s="17"/>
      <c r="E730" s="17"/>
      <c r="F730" s="17"/>
      <c r="G730" s="17"/>
      <c r="H730" s="17"/>
    </row>
    <row r="731" spans="1:8">
      <c r="A731" s="17"/>
      <c r="B731" s="17"/>
      <c r="C731" s="17"/>
      <c r="D731" s="17"/>
      <c r="E731" s="17"/>
      <c r="F731" s="17"/>
      <c r="G731" s="17"/>
      <c r="H731" s="17"/>
    </row>
    <row r="732" spans="1:8">
      <c r="A732" s="17"/>
      <c r="B732" s="17"/>
      <c r="C732" s="17"/>
      <c r="D732" s="17"/>
      <c r="E732" s="17"/>
      <c r="F732" s="17"/>
      <c r="G732" s="17"/>
      <c r="H732" s="17"/>
    </row>
    <row r="733" spans="1:8">
      <c r="A733" s="17"/>
      <c r="B733" s="17"/>
      <c r="C733" s="17"/>
      <c r="D733" s="17"/>
      <c r="E733" s="17"/>
      <c r="F733" s="17"/>
      <c r="G733" s="17"/>
      <c r="H733" s="17"/>
    </row>
    <row r="734" spans="1:8">
      <c r="A734" s="17"/>
      <c r="B734" s="17"/>
      <c r="C734" s="17"/>
      <c r="D734" s="17"/>
      <c r="E734" s="17"/>
      <c r="F734" s="17"/>
      <c r="G734" s="17"/>
      <c r="H734" s="17"/>
    </row>
    <row r="735" spans="1:8">
      <c r="A735" s="17"/>
      <c r="B735" s="17"/>
      <c r="C735" s="17"/>
      <c r="D735" s="17"/>
      <c r="E735" s="17"/>
      <c r="F735" s="17"/>
      <c r="G735" s="17"/>
      <c r="H735" s="17"/>
    </row>
    <row r="736" spans="1:8">
      <c r="A736" s="17"/>
      <c r="B736" s="17"/>
      <c r="C736" s="17"/>
      <c r="D736" s="17"/>
      <c r="E736" s="17"/>
      <c r="F736" s="17"/>
      <c r="G736" s="17"/>
      <c r="H736" s="17"/>
    </row>
    <row r="737" spans="1:8">
      <c r="A737" s="17"/>
      <c r="B737" s="17"/>
      <c r="C737" s="17"/>
      <c r="D737" s="17"/>
      <c r="E737" s="17"/>
      <c r="F737" s="17"/>
      <c r="G737" s="17"/>
      <c r="H737" s="17"/>
    </row>
    <row r="738" spans="1:8">
      <c r="A738" s="17"/>
      <c r="B738" s="17"/>
      <c r="C738" s="17"/>
      <c r="D738" s="17"/>
      <c r="E738" s="17"/>
      <c r="F738" s="17"/>
      <c r="G738" s="17"/>
      <c r="H738" s="17"/>
    </row>
    <row r="739" spans="1:8">
      <c r="A739" s="17"/>
      <c r="B739" s="17"/>
      <c r="C739" s="17"/>
      <c r="D739" s="17"/>
      <c r="E739" s="17"/>
      <c r="F739" s="17"/>
      <c r="G739" s="17"/>
      <c r="H739" s="17"/>
    </row>
    <row r="740" spans="1:8">
      <c r="A740" s="17"/>
      <c r="B740" s="17"/>
      <c r="C740" s="17"/>
      <c r="D740" s="17"/>
      <c r="E740" s="17"/>
      <c r="F740" s="17"/>
      <c r="G740" s="17"/>
      <c r="H740" s="17"/>
    </row>
    <row r="741" spans="1:8">
      <c r="A741" s="17"/>
      <c r="B741" s="17"/>
      <c r="C741" s="17"/>
      <c r="D741" s="17"/>
      <c r="E741" s="17"/>
      <c r="F741" s="17"/>
      <c r="G741" s="17"/>
      <c r="H741" s="17"/>
    </row>
    <row r="742" spans="1:8">
      <c r="A742" s="17"/>
      <c r="B742" s="17"/>
      <c r="C742" s="17"/>
      <c r="D742" s="17"/>
      <c r="E742" s="17"/>
      <c r="F742" s="17"/>
      <c r="G742" s="17"/>
      <c r="H742" s="17"/>
    </row>
    <row r="743" spans="1:8">
      <c r="A743" s="17"/>
      <c r="B743" s="17"/>
      <c r="C743" s="17"/>
      <c r="D743" s="17"/>
      <c r="E743" s="17"/>
      <c r="F743" s="17"/>
      <c r="G743" s="17"/>
      <c r="H743" s="17"/>
    </row>
    <row r="744" spans="1:8">
      <c r="A744" s="17"/>
      <c r="B744" s="17"/>
      <c r="C744" s="17"/>
      <c r="D744" s="17"/>
      <c r="E744" s="17"/>
      <c r="F744" s="17"/>
      <c r="G744" s="17"/>
      <c r="H744" s="17"/>
    </row>
    <row r="745" spans="1:8">
      <c r="A745" s="17"/>
      <c r="B745" s="17"/>
      <c r="C745" s="17"/>
      <c r="D745" s="17"/>
      <c r="E745" s="17"/>
      <c r="F745" s="17"/>
      <c r="G745" s="17"/>
      <c r="H745" s="17"/>
    </row>
    <row r="746" spans="1:8">
      <c r="A746" s="17"/>
      <c r="B746" s="17"/>
      <c r="C746" s="17"/>
      <c r="D746" s="17"/>
      <c r="E746" s="17"/>
      <c r="F746" s="17"/>
      <c r="G746" s="17"/>
      <c r="H746" s="17"/>
    </row>
    <row r="747" spans="1:8">
      <c r="A747" s="17"/>
      <c r="B747" s="17"/>
      <c r="C747" s="17"/>
      <c r="D747" s="17"/>
      <c r="E747" s="17"/>
      <c r="F747" s="17"/>
      <c r="G747" s="17"/>
      <c r="H747" s="17"/>
    </row>
    <row r="748" spans="1:8">
      <c r="A748" s="17"/>
      <c r="B748" s="17"/>
      <c r="C748" s="17"/>
      <c r="D748" s="17"/>
      <c r="E748" s="17"/>
      <c r="F748" s="17"/>
      <c r="G748" s="17"/>
      <c r="H748" s="17"/>
    </row>
    <row r="749" spans="1:8">
      <c r="A749" s="17"/>
      <c r="B749" s="17"/>
      <c r="C749" s="17"/>
      <c r="D749" s="17"/>
      <c r="E749" s="17"/>
      <c r="F749" s="17"/>
      <c r="G749" s="17"/>
      <c r="H749" s="17"/>
    </row>
    <row r="750" spans="1:8">
      <c r="A750" s="17"/>
      <c r="B750" s="17"/>
      <c r="C750" s="17"/>
      <c r="D750" s="17"/>
      <c r="E750" s="17"/>
      <c r="F750" s="17"/>
      <c r="G750" s="17"/>
      <c r="H750" s="17"/>
    </row>
    <row r="751" spans="1:8">
      <c r="A751" s="17"/>
      <c r="B751" s="17"/>
      <c r="C751" s="17"/>
      <c r="D751" s="17"/>
      <c r="E751" s="17"/>
      <c r="F751" s="17"/>
      <c r="G751" s="17"/>
      <c r="H751" s="17"/>
    </row>
    <row r="752" spans="1:8">
      <c r="A752" s="17"/>
      <c r="B752" s="17"/>
      <c r="C752" s="17"/>
      <c r="D752" s="17"/>
      <c r="E752" s="17"/>
      <c r="F752" s="17"/>
      <c r="G752" s="17"/>
      <c r="H752" s="17"/>
    </row>
    <row r="753" spans="1:8">
      <c r="A753" s="17"/>
      <c r="B753" s="17"/>
      <c r="C753" s="17"/>
      <c r="D753" s="17"/>
      <c r="E753" s="17"/>
      <c r="F753" s="17"/>
      <c r="G753" s="17"/>
      <c r="H753" s="17"/>
    </row>
    <row r="754" spans="1:8">
      <c r="A754" s="17"/>
      <c r="B754" s="17"/>
      <c r="C754" s="17"/>
      <c r="D754" s="17"/>
      <c r="E754" s="17"/>
      <c r="F754" s="17"/>
      <c r="G754" s="17"/>
      <c r="H754" s="17"/>
    </row>
    <row r="755" spans="1:8">
      <c r="A755" s="17"/>
    </row>
    <row r="756" spans="1:8">
      <c r="A756" s="17"/>
    </row>
    <row r="757" spans="1:8">
      <c r="A757" s="17"/>
    </row>
    <row r="758" spans="1:8">
      <c r="A758" s="17"/>
    </row>
    <row r="759" spans="1:8">
      <c r="A759" s="17"/>
    </row>
    <row r="760" spans="1:8">
      <c r="A760" s="17"/>
    </row>
    <row r="761" spans="1:8">
      <c r="A761" s="17"/>
    </row>
    <row r="762" spans="1:8">
      <c r="A762" s="17"/>
    </row>
    <row r="763" spans="1:8">
      <c r="A763" s="17"/>
    </row>
    <row r="764" spans="1:8">
      <c r="A764" s="17"/>
    </row>
    <row r="765" spans="1:8">
      <c r="A765" s="17"/>
    </row>
    <row r="766" spans="1:8">
      <c r="A766" s="17"/>
    </row>
    <row r="767" spans="1:8">
      <c r="A767" s="17"/>
    </row>
    <row r="768" spans="1:8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7">
      <c r="A1153" s="17"/>
    </row>
    <row r="1154" spans="1:7">
      <c r="A1154" s="17"/>
    </row>
    <row r="1155" spans="1:7">
      <c r="A1155" s="17"/>
    </row>
    <row r="1156" spans="1:7">
      <c r="A1156" s="17"/>
    </row>
    <row r="1157" spans="1:7">
      <c r="A1157" s="17"/>
      <c r="G1157" s="16"/>
    </row>
    <row r="1158" spans="1:7">
      <c r="A1158" s="17"/>
      <c r="G1158" s="16"/>
    </row>
    <row r="1159" spans="1:7">
      <c r="A1159" s="17"/>
    </row>
    <row r="1160" spans="1:7">
      <c r="A1160" s="17"/>
    </row>
    <row r="1161" spans="1:7">
      <c r="A1161" s="17"/>
    </row>
    <row r="1162" spans="1:7">
      <c r="A1162" s="17"/>
    </row>
    <row r="1163" spans="1:7">
      <c r="A1163" s="17"/>
    </row>
    <row r="1164" spans="1:7">
      <c r="A1164" s="17"/>
    </row>
    <row r="1165" spans="1:7">
      <c r="A1165" s="17"/>
    </row>
    <row r="1166" spans="1:7">
      <c r="A1166" s="17"/>
    </row>
    <row r="1167" spans="1:7">
      <c r="A1167" s="17"/>
    </row>
    <row r="1168" spans="1:7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8">
      <c r="A1265" s="17"/>
    </row>
    <row r="1266" spans="1:8">
      <c r="A1266" s="17"/>
    </row>
    <row r="1267" spans="1:8">
      <c r="A1267" s="17"/>
    </row>
    <row r="1268" spans="1:8">
      <c r="A1268" s="17"/>
    </row>
    <row r="1269" spans="1:8">
      <c r="A1269" s="17"/>
    </row>
    <row r="1270" spans="1:8">
      <c r="A1270" s="17"/>
    </row>
    <row r="1271" spans="1:8">
      <c r="A1271" s="17"/>
    </row>
    <row r="1272" spans="1:8">
      <c r="A1272" s="17"/>
    </row>
    <row r="1273" spans="1:8">
      <c r="A1273" s="17"/>
    </row>
    <row r="1274" spans="1:8">
      <c r="A1274" s="17"/>
    </row>
    <row r="1275" spans="1:8">
      <c r="A1275" s="17"/>
    </row>
    <row r="1276" spans="1:8">
      <c r="A1276" s="17"/>
      <c r="B1276" s="17"/>
      <c r="C1276" s="17"/>
      <c r="D1276" s="17"/>
      <c r="E1276" s="17"/>
      <c r="F1276" s="17"/>
      <c r="G1276" s="17"/>
      <c r="H1276" s="17"/>
    </row>
    <row r="1277" spans="1:8">
      <c r="A1277" s="17"/>
      <c r="B1277" s="17"/>
      <c r="C1277" s="17"/>
      <c r="D1277" s="17"/>
      <c r="E1277" s="17"/>
      <c r="F1277" s="17"/>
      <c r="G1277" s="17"/>
      <c r="H1277" s="17"/>
    </row>
    <row r="1278" spans="1:8">
      <c r="A1278" s="17"/>
      <c r="B1278" s="17"/>
      <c r="C1278" s="17"/>
      <c r="D1278" s="17"/>
      <c r="E1278" s="17"/>
      <c r="F1278" s="17"/>
      <c r="G1278" s="17"/>
      <c r="H1278" s="17"/>
    </row>
    <row r="1279" spans="1:8">
      <c r="A1279" s="17"/>
      <c r="B1279" s="17"/>
      <c r="C1279" s="17"/>
      <c r="D1279" s="17"/>
      <c r="E1279" s="17"/>
      <c r="F1279" s="17"/>
      <c r="G1279" s="17"/>
      <c r="H1279" s="17"/>
    </row>
    <row r="1280" spans="1:8">
      <c r="A1280" s="17"/>
      <c r="B1280" s="17"/>
      <c r="C1280" s="17"/>
      <c r="D1280" s="17"/>
      <c r="E1280" s="17"/>
      <c r="F1280" s="17"/>
      <c r="G1280" s="17"/>
      <c r="H1280" s="17"/>
    </row>
    <row r="1281" spans="1:8">
      <c r="A1281" s="17"/>
      <c r="B1281" s="17"/>
      <c r="C1281" s="17"/>
      <c r="D1281" s="17"/>
      <c r="E1281" s="17"/>
      <c r="F1281" s="17"/>
      <c r="G1281" s="17"/>
      <c r="H1281" s="17"/>
    </row>
    <row r="1282" spans="1:8">
      <c r="A1282" s="17"/>
      <c r="B1282" s="17"/>
      <c r="C1282" s="17"/>
      <c r="D1282" s="17"/>
      <c r="E1282" s="17"/>
      <c r="F1282" s="17"/>
      <c r="G1282" s="17"/>
      <c r="H1282" s="17"/>
    </row>
    <row r="1283" spans="1:8">
      <c r="A1283" s="17"/>
      <c r="B1283" s="17"/>
      <c r="C1283" s="17"/>
      <c r="D1283" s="17"/>
      <c r="E1283" s="17"/>
      <c r="F1283" s="17"/>
      <c r="G1283" s="17"/>
      <c r="H1283" s="17"/>
    </row>
    <row r="1284" spans="1:8">
      <c r="A1284" s="17"/>
      <c r="B1284" s="17"/>
      <c r="C1284" s="17"/>
      <c r="D1284" s="17"/>
      <c r="E1284" s="17"/>
      <c r="F1284" s="17"/>
      <c r="G1284" s="17"/>
      <c r="H1284" s="17"/>
    </row>
    <row r="1285" spans="1:8">
      <c r="A1285" s="17"/>
      <c r="B1285" s="17"/>
      <c r="C1285" s="17"/>
      <c r="D1285" s="17"/>
      <c r="E1285" s="17"/>
      <c r="F1285" s="17"/>
      <c r="G1285" s="17"/>
      <c r="H1285" s="17"/>
    </row>
    <row r="1286" spans="1:8">
      <c r="A1286" s="17"/>
      <c r="B1286" s="17"/>
      <c r="C1286" s="17"/>
      <c r="D1286" s="17"/>
      <c r="E1286" s="17"/>
      <c r="F1286" s="17"/>
      <c r="G1286" s="17"/>
      <c r="H1286" s="17"/>
    </row>
    <row r="1287" spans="1:8">
      <c r="A1287" s="17"/>
      <c r="B1287" s="17"/>
      <c r="C1287" s="17"/>
      <c r="D1287" s="17"/>
      <c r="E1287" s="17"/>
      <c r="F1287" s="17"/>
      <c r="G1287" s="17"/>
      <c r="H1287" s="17"/>
    </row>
    <row r="1288" spans="1:8">
      <c r="A1288" s="17"/>
      <c r="B1288" s="17"/>
      <c r="C1288" s="17"/>
      <c r="D1288" s="17"/>
      <c r="E1288" s="17"/>
      <c r="F1288" s="17"/>
      <c r="G1288" s="17"/>
      <c r="H1288" s="17"/>
    </row>
    <row r="1289" spans="1:8">
      <c r="A1289" s="17"/>
      <c r="B1289" s="17"/>
      <c r="C1289" s="17"/>
      <c r="D1289" s="17"/>
      <c r="E1289" s="17"/>
      <c r="F1289" s="17"/>
      <c r="G1289" s="17"/>
      <c r="H1289" s="17"/>
    </row>
    <row r="1290" spans="1:8">
      <c r="A1290" s="17"/>
      <c r="B1290" s="17"/>
      <c r="C1290" s="17"/>
      <c r="D1290" s="17"/>
      <c r="E1290" s="17"/>
      <c r="F1290" s="17"/>
      <c r="G1290" s="17"/>
      <c r="H1290" s="17"/>
    </row>
    <row r="1291" spans="1:8">
      <c r="A1291" s="17"/>
      <c r="B1291" s="17"/>
      <c r="C1291" s="17"/>
      <c r="D1291" s="17"/>
      <c r="E1291" s="17"/>
      <c r="F1291" s="17"/>
      <c r="G1291" s="17"/>
      <c r="H1291" s="17"/>
    </row>
    <row r="1292" spans="1:8">
      <c r="A1292" s="17"/>
      <c r="B1292" s="17"/>
      <c r="C1292" s="17"/>
      <c r="D1292" s="17"/>
      <c r="E1292" s="17"/>
      <c r="F1292" s="17"/>
      <c r="G1292" s="17"/>
      <c r="H1292" s="17"/>
    </row>
    <row r="1293" spans="1:8">
      <c r="A1293" s="17"/>
      <c r="B1293" s="17"/>
      <c r="C1293" s="17"/>
      <c r="D1293" s="17"/>
      <c r="E1293" s="17"/>
      <c r="F1293" s="17"/>
      <c r="G1293" s="17"/>
      <c r="H1293" s="17"/>
    </row>
    <row r="1294" spans="1:8">
      <c r="A1294" s="17"/>
      <c r="B1294" s="17"/>
      <c r="C1294" s="17"/>
      <c r="D1294" s="17"/>
      <c r="E1294" s="17"/>
      <c r="F1294" s="17"/>
      <c r="G1294" s="17"/>
      <c r="H1294" s="17"/>
    </row>
    <row r="1295" spans="1:8">
      <c r="A1295" s="17"/>
      <c r="B1295" s="17"/>
      <c r="C1295" s="17"/>
      <c r="D1295" s="17"/>
      <c r="E1295" s="17"/>
      <c r="F1295" s="17"/>
      <c r="G1295" s="17"/>
      <c r="H1295" s="17"/>
    </row>
    <row r="1296" spans="1:8">
      <c r="A1296" s="17"/>
      <c r="B1296" s="17"/>
      <c r="C1296" s="17"/>
      <c r="D1296" s="17"/>
      <c r="E1296" s="17"/>
      <c r="F1296" s="17"/>
      <c r="G1296" s="17"/>
      <c r="H1296" s="17"/>
    </row>
    <row r="1297" spans="1:8">
      <c r="A1297" s="17"/>
      <c r="B1297" s="17"/>
      <c r="C1297" s="17"/>
      <c r="D1297" s="17"/>
      <c r="E1297" s="17"/>
      <c r="F1297" s="17"/>
      <c r="G1297" s="17"/>
      <c r="H1297" s="17"/>
    </row>
    <row r="1298" spans="1:8">
      <c r="A1298" s="17"/>
      <c r="B1298" s="17"/>
      <c r="C1298" s="17"/>
      <c r="D1298" s="17"/>
      <c r="E1298" s="17"/>
      <c r="F1298" s="17"/>
      <c r="G1298" s="17"/>
      <c r="H1298" s="17"/>
    </row>
    <row r="1299" spans="1:8">
      <c r="A1299" s="17"/>
      <c r="B1299" s="17"/>
      <c r="C1299" s="17"/>
      <c r="D1299" s="17"/>
      <c r="E1299" s="17"/>
      <c r="F1299" s="17"/>
      <c r="G1299" s="17"/>
      <c r="H1299" s="17"/>
    </row>
    <row r="1300" spans="1:8">
      <c r="A1300" s="17"/>
      <c r="B1300" s="17"/>
      <c r="C1300" s="17"/>
      <c r="D1300" s="17"/>
      <c r="E1300" s="17"/>
      <c r="F1300" s="17"/>
      <c r="G1300" s="17"/>
      <c r="H1300" s="17"/>
    </row>
    <row r="1301" spans="1:8">
      <c r="A1301" s="17"/>
      <c r="B1301" s="17"/>
      <c r="C1301" s="17"/>
      <c r="D1301" s="17"/>
      <c r="E1301" s="17"/>
      <c r="F1301" s="17"/>
      <c r="G1301" s="17"/>
      <c r="H1301" s="17"/>
    </row>
    <row r="1302" spans="1:8">
      <c r="A1302" s="17"/>
      <c r="B1302" s="17"/>
      <c r="C1302" s="17"/>
      <c r="D1302" s="17"/>
      <c r="E1302" s="17"/>
      <c r="F1302" s="17"/>
      <c r="G1302" s="17"/>
      <c r="H1302" s="17"/>
    </row>
    <row r="1303" spans="1:8">
      <c r="A1303" s="17"/>
      <c r="B1303" s="17"/>
      <c r="C1303" s="17"/>
      <c r="D1303" s="17"/>
      <c r="E1303" s="17"/>
      <c r="F1303" s="17"/>
      <c r="G1303" s="17"/>
      <c r="H1303" s="17"/>
    </row>
    <row r="1304" spans="1:8">
      <c r="A1304" s="17"/>
      <c r="B1304" s="17"/>
      <c r="C1304" s="17"/>
      <c r="D1304" s="17"/>
      <c r="E1304" s="17"/>
      <c r="F1304" s="17"/>
      <c r="G1304" s="17"/>
      <c r="H1304" s="17"/>
    </row>
    <row r="1305" spans="1:8">
      <c r="A1305" s="17"/>
      <c r="B1305" s="17"/>
      <c r="C1305" s="17"/>
      <c r="D1305" s="17"/>
      <c r="E1305" s="17"/>
      <c r="F1305" s="17"/>
      <c r="G1305" s="17"/>
      <c r="H1305" s="17"/>
    </row>
    <row r="1306" spans="1:8">
      <c r="A1306" s="17"/>
      <c r="B1306" s="17"/>
      <c r="C1306" s="17"/>
      <c r="D1306" s="17"/>
      <c r="E1306" s="17"/>
      <c r="F1306" s="17"/>
      <c r="G1306" s="17"/>
      <c r="H1306" s="17"/>
    </row>
    <row r="1307" spans="1:8">
      <c r="A1307" s="17"/>
      <c r="B1307" s="17"/>
      <c r="C1307" s="17"/>
      <c r="D1307" s="17"/>
      <c r="E1307" s="17"/>
      <c r="F1307" s="17"/>
      <c r="G1307" s="17"/>
      <c r="H1307" s="17"/>
    </row>
    <row r="1308" spans="1:8">
      <c r="A1308" s="17"/>
      <c r="B1308" s="17"/>
      <c r="C1308" s="17"/>
      <c r="D1308" s="17"/>
      <c r="E1308" s="17"/>
      <c r="F1308" s="17"/>
      <c r="G1308" s="17"/>
      <c r="H1308" s="17"/>
    </row>
    <row r="1309" spans="1:8">
      <c r="A1309" s="17"/>
      <c r="B1309" s="17"/>
      <c r="C1309" s="17"/>
      <c r="D1309" s="17"/>
      <c r="E1309" s="17"/>
      <c r="F1309" s="17"/>
      <c r="G1309" s="17"/>
      <c r="H1309" s="17"/>
    </row>
    <row r="1310" spans="1:8">
      <c r="A1310" s="17"/>
      <c r="B1310" s="17"/>
      <c r="C1310" s="17"/>
      <c r="D1310" s="17"/>
      <c r="E1310" s="17"/>
      <c r="F1310" s="17"/>
      <c r="G1310" s="17"/>
      <c r="H1310" s="17"/>
    </row>
    <row r="1311" spans="1:8">
      <c r="A1311" s="17"/>
      <c r="B1311" s="17"/>
      <c r="C1311" s="17"/>
      <c r="D1311" s="17"/>
      <c r="E1311" s="17"/>
      <c r="F1311" s="17"/>
      <c r="G1311" s="17"/>
      <c r="H1311" s="17"/>
    </row>
    <row r="1312" spans="1:8">
      <c r="A1312" s="17"/>
      <c r="B1312" s="17"/>
      <c r="C1312" s="17"/>
      <c r="D1312" s="17"/>
      <c r="E1312" s="17"/>
      <c r="F1312" s="17"/>
      <c r="G1312" s="17"/>
      <c r="H1312" s="17"/>
    </row>
    <row r="1313" spans="1:8">
      <c r="A1313" s="17"/>
      <c r="B1313" s="17"/>
      <c r="C1313" s="17"/>
      <c r="D1313" s="17"/>
      <c r="E1313" s="17"/>
      <c r="F1313" s="17"/>
      <c r="G1313" s="17"/>
      <c r="H1313" s="17"/>
    </row>
    <row r="1314" spans="1:8">
      <c r="A1314" s="17"/>
      <c r="B1314" s="17"/>
      <c r="C1314" s="17"/>
      <c r="D1314" s="17"/>
      <c r="E1314" s="17"/>
      <c r="F1314" s="17"/>
      <c r="G1314" s="17"/>
      <c r="H1314" s="17"/>
    </row>
    <row r="1315" spans="1:8">
      <c r="A1315" s="17"/>
      <c r="B1315" s="17"/>
      <c r="C1315" s="17"/>
      <c r="D1315" s="17"/>
      <c r="E1315" s="17"/>
      <c r="F1315" s="17"/>
      <c r="G1315" s="17"/>
      <c r="H1315" s="17"/>
    </row>
    <row r="1316" spans="1:8">
      <c r="A1316" s="17"/>
      <c r="B1316" s="17"/>
      <c r="C1316" s="17"/>
      <c r="D1316" s="17"/>
      <c r="E1316" s="17"/>
      <c r="F1316" s="17"/>
      <c r="G1316" s="17"/>
      <c r="H1316" s="17"/>
    </row>
    <row r="1317" spans="1:8">
      <c r="A1317" s="17"/>
      <c r="B1317" s="17"/>
      <c r="C1317" s="17"/>
      <c r="D1317" s="17"/>
      <c r="E1317" s="17"/>
      <c r="F1317" s="17"/>
      <c r="G1317" s="17"/>
      <c r="H1317" s="17"/>
    </row>
    <row r="1318" spans="1:8">
      <c r="A1318" s="17"/>
      <c r="B1318" s="17"/>
      <c r="C1318" s="17"/>
      <c r="D1318" s="17"/>
      <c r="E1318" s="17"/>
      <c r="F1318" s="17"/>
      <c r="G1318" s="17"/>
      <c r="H1318" s="17"/>
    </row>
    <row r="1319" spans="1:8">
      <c r="A1319" s="17"/>
      <c r="B1319" s="17"/>
      <c r="C1319" s="17"/>
      <c r="D1319" s="17"/>
      <c r="E1319" s="17"/>
      <c r="F1319" s="17"/>
      <c r="G1319" s="17"/>
      <c r="H1319" s="17"/>
    </row>
    <row r="1320" spans="1:8">
      <c r="A1320" s="17"/>
      <c r="B1320" s="17"/>
      <c r="C1320" s="17"/>
      <c r="D1320" s="17"/>
      <c r="E1320" s="17"/>
      <c r="F1320" s="17"/>
      <c r="G1320" s="17"/>
      <c r="H1320" s="17"/>
    </row>
    <row r="1321" spans="1:8">
      <c r="A1321" s="17"/>
      <c r="B1321" s="17"/>
      <c r="C1321" s="17"/>
      <c r="D1321" s="17"/>
      <c r="E1321" s="17"/>
      <c r="F1321" s="17"/>
      <c r="G1321" s="17"/>
      <c r="H1321" s="17"/>
    </row>
    <row r="1322" spans="1:8">
      <c r="A1322" s="17"/>
      <c r="B1322" s="17"/>
      <c r="C1322" s="17"/>
      <c r="D1322" s="17"/>
      <c r="E1322" s="17"/>
      <c r="F1322" s="17"/>
      <c r="G1322" s="17"/>
      <c r="H1322" s="17"/>
    </row>
    <row r="1323" spans="1:8">
      <c r="A1323" s="17"/>
      <c r="B1323" s="17"/>
      <c r="C1323" s="17"/>
      <c r="D1323" s="17"/>
      <c r="E1323" s="17"/>
      <c r="F1323" s="17"/>
      <c r="G1323" s="17"/>
      <c r="H1323" s="17"/>
    </row>
    <row r="1324" spans="1:8">
      <c r="A1324" s="17"/>
      <c r="B1324" s="17"/>
      <c r="C1324" s="17"/>
      <c r="D1324" s="17"/>
      <c r="E1324" s="17"/>
      <c r="F1324" s="17"/>
      <c r="G1324" s="17"/>
      <c r="H1324" s="17"/>
    </row>
    <row r="1325" spans="1:8">
      <c r="A1325" s="17"/>
      <c r="B1325" s="17"/>
      <c r="C1325" s="17"/>
      <c r="D1325" s="17"/>
      <c r="E1325" s="17"/>
      <c r="F1325" s="17"/>
      <c r="G1325" s="17"/>
      <c r="H1325" s="17"/>
    </row>
    <row r="1326" spans="1:8">
      <c r="A1326" s="17"/>
      <c r="B1326" s="17"/>
      <c r="C1326" s="17"/>
      <c r="D1326" s="17"/>
      <c r="E1326" s="17"/>
      <c r="F1326" s="17"/>
      <c r="G1326" s="17"/>
      <c r="H1326" s="17"/>
    </row>
    <row r="1327" spans="1:8">
      <c r="A1327" s="17"/>
      <c r="B1327" s="17"/>
      <c r="C1327" s="17"/>
      <c r="D1327" s="17"/>
      <c r="E1327" s="17"/>
      <c r="F1327" s="17"/>
      <c r="G1327" s="17"/>
      <c r="H1327" s="17"/>
    </row>
    <row r="1328" spans="1:8">
      <c r="A1328" s="17"/>
      <c r="B1328" s="17"/>
      <c r="C1328" s="17"/>
      <c r="D1328" s="17"/>
      <c r="E1328" s="17"/>
      <c r="F1328" s="17"/>
      <c r="G1328" s="17"/>
      <c r="H1328" s="17"/>
    </row>
    <row r="1329" spans="1:8">
      <c r="A1329" s="17"/>
      <c r="B1329" s="17"/>
      <c r="C1329" s="17"/>
      <c r="D1329" s="17"/>
      <c r="E1329" s="17"/>
      <c r="F1329" s="17"/>
      <c r="G1329" s="17"/>
      <c r="H1329" s="17"/>
    </row>
    <row r="1330" spans="1:8">
      <c r="A1330" s="17"/>
      <c r="B1330" s="17"/>
      <c r="C1330" s="17"/>
      <c r="D1330" s="17"/>
      <c r="E1330" s="17"/>
      <c r="F1330" s="17"/>
      <c r="G1330" s="17"/>
      <c r="H1330" s="17"/>
    </row>
    <row r="1331" spans="1:8">
      <c r="A1331" s="17"/>
      <c r="B1331" s="17"/>
      <c r="C1331" s="17"/>
      <c r="D1331" s="17"/>
      <c r="E1331" s="17"/>
      <c r="F1331" s="17"/>
      <c r="G1331" s="17"/>
      <c r="H1331" s="17"/>
    </row>
    <row r="1332" spans="1:8">
      <c r="A1332" s="17"/>
      <c r="B1332" s="17"/>
      <c r="C1332" s="17"/>
      <c r="D1332" s="17"/>
      <c r="E1332" s="17"/>
      <c r="F1332" s="17"/>
      <c r="G1332" s="17"/>
      <c r="H1332" s="17"/>
    </row>
    <row r="1333" spans="1:8">
      <c r="A1333" s="17"/>
      <c r="B1333" s="17"/>
      <c r="C1333" s="17"/>
      <c r="D1333" s="17"/>
      <c r="E1333" s="17"/>
      <c r="F1333" s="17"/>
      <c r="G1333" s="17"/>
      <c r="H1333" s="17"/>
    </row>
    <row r="1334" spans="1:8">
      <c r="A1334" s="17"/>
      <c r="B1334" s="17"/>
      <c r="C1334" s="17"/>
      <c r="D1334" s="17"/>
      <c r="E1334" s="17"/>
      <c r="F1334" s="17"/>
      <c r="G1334" s="17"/>
      <c r="H1334" s="17"/>
    </row>
    <row r="1335" spans="1:8">
      <c r="A1335" s="17"/>
      <c r="B1335" s="17"/>
      <c r="C1335" s="17"/>
      <c r="D1335" s="17"/>
      <c r="E1335" s="17"/>
      <c r="F1335" s="17"/>
      <c r="G1335" s="17"/>
      <c r="H1335" s="17"/>
    </row>
    <row r="1336" spans="1:8">
      <c r="A1336" s="17"/>
      <c r="B1336" s="17"/>
      <c r="C1336" s="17"/>
      <c r="D1336" s="17"/>
      <c r="E1336" s="17"/>
      <c r="F1336" s="17"/>
      <c r="G1336" s="17"/>
      <c r="H1336" s="17"/>
    </row>
    <row r="1337" spans="1:8">
      <c r="A1337" s="17"/>
      <c r="B1337" s="17"/>
      <c r="C1337" s="17"/>
      <c r="D1337" s="17"/>
      <c r="E1337" s="17"/>
      <c r="F1337" s="17"/>
      <c r="G1337" s="17"/>
      <c r="H1337" s="17"/>
    </row>
    <row r="1338" spans="1:8">
      <c r="A1338" s="17"/>
      <c r="B1338" s="17"/>
      <c r="C1338" s="17"/>
      <c r="D1338" s="17"/>
      <c r="E1338" s="17"/>
      <c r="F1338" s="17"/>
      <c r="G1338" s="17"/>
      <c r="H1338" s="17"/>
    </row>
    <row r="1339" spans="1:8">
      <c r="A1339" s="17"/>
      <c r="B1339" s="17"/>
      <c r="C1339" s="17"/>
      <c r="D1339" s="17"/>
      <c r="E1339" s="17"/>
      <c r="F1339" s="17"/>
      <c r="G1339" s="17"/>
      <c r="H1339" s="17"/>
    </row>
    <row r="1340" spans="1:8">
      <c r="A1340" s="17"/>
      <c r="B1340" s="17"/>
      <c r="C1340" s="17"/>
      <c r="D1340" s="17"/>
      <c r="E1340" s="17"/>
      <c r="F1340" s="17"/>
      <c r="G1340" s="17"/>
      <c r="H1340" s="17"/>
    </row>
    <row r="1341" spans="1:8">
      <c r="A1341" s="17"/>
      <c r="B1341" s="17"/>
      <c r="C1341" s="17"/>
      <c r="D1341" s="17"/>
      <c r="E1341" s="17"/>
      <c r="F1341" s="17"/>
      <c r="G1341" s="17"/>
      <c r="H1341" s="17"/>
    </row>
    <row r="1342" spans="1:8">
      <c r="A1342" s="17"/>
      <c r="B1342" s="17"/>
      <c r="C1342" s="17"/>
      <c r="D1342" s="17"/>
      <c r="E1342" s="17"/>
      <c r="F1342" s="17"/>
      <c r="G1342" s="17"/>
      <c r="H1342" s="17"/>
    </row>
    <row r="1343" spans="1:8">
      <c r="A1343" s="17"/>
      <c r="B1343" s="17"/>
      <c r="C1343" s="17"/>
      <c r="D1343" s="17"/>
      <c r="E1343" s="17"/>
      <c r="F1343" s="17"/>
      <c r="G1343" s="17"/>
      <c r="H1343" s="17"/>
    </row>
    <row r="1344" spans="1:8">
      <c r="A1344" s="17"/>
      <c r="B1344" s="17"/>
      <c r="C1344" s="17"/>
      <c r="D1344" s="17"/>
      <c r="E1344" s="17"/>
      <c r="F1344" s="17"/>
      <c r="G1344" s="17"/>
      <c r="H1344" s="17"/>
    </row>
    <row r="1345" spans="1:8">
      <c r="A1345" s="17"/>
      <c r="B1345" s="17"/>
      <c r="C1345" s="17"/>
      <c r="D1345" s="17"/>
      <c r="E1345" s="17"/>
      <c r="F1345" s="17"/>
      <c r="G1345" s="17"/>
      <c r="H1345" s="17"/>
    </row>
    <row r="1346" spans="1:8">
      <c r="A1346" s="17"/>
      <c r="B1346" s="17"/>
      <c r="C1346" s="17"/>
      <c r="D1346" s="17"/>
      <c r="E1346" s="17"/>
      <c r="F1346" s="17"/>
      <c r="G1346" s="17"/>
      <c r="H1346" s="17"/>
    </row>
    <row r="1347" spans="1:8">
      <c r="A1347" s="17"/>
      <c r="B1347" s="17"/>
      <c r="C1347" s="17"/>
      <c r="D1347" s="17"/>
      <c r="E1347" s="17"/>
      <c r="F1347" s="17"/>
      <c r="G1347" s="17"/>
      <c r="H1347" s="17"/>
    </row>
    <row r="1348" spans="1:8">
      <c r="A1348" s="17"/>
      <c r="B1348" s="17"/>
      <c r="C1348" s="17"/>
      <c r="D1348" s="17"/>
      <c r="E1348" s="17"/>
      <c r="F1348" s="17"/>
      <c r="G1348" s="17"/>
      <c r="H1348" s="17"/>
    </row>
    <row r="1349" spans="1:8">
      <c r="A1349" s="17"/>
      <c r="B1349" s="17"/>
      <c r="C1349" s="17"/>
      <c r="D1349" s="17"/>
      <c r="E1349" s="17"/>
      <c r="F1349" s="17"/>
      <c r="G1349" s="17"/>
      <c r="H1349" s="17"/>
    </row>
    <row r="1350" spans="1:8">
      <c r="A1350" s="17"/>
      <c r="B1350" s="17"/>
      <c r="C1350" s="17"/>
      <c r="D1350" s="17"/>
      <c r="E1350" s="17"/>
      <c r="F1350" s="17"/>
      <c r="G1350" s="17"/>
      <c r="H1350" s="17"/>
    </row>
    <row r="1351" spans="1:8">
      <c r="A1351" s="17"/>
      <c r="B1351" s="17"/>
      <c r="C1351" s="17"/>
      <c r="D1351" s="17"/>
      <c r="E1351" s="17"/>
      <c r="F1351" s="17"/>
      <c r="G1351" s="17"/>
      <c r="H1351" s="17"/>
    </row>
    <row r="1352" spans="1:8">
      <c r="A1352" s="17"/>
      <c r="B1352" s="17"/>
      <c r="C1352" s="17"/>
      <c r="D1352" s="17"/>
      <c r="E1352" s="17"/>
      <c r="F1352" s="17"/>
      <c r="G1352" s="17"/>
      <c r="H1352" s="17"/>
    </row>
    <row r="1353" spans="1:8">
      <c r="A1353" s="17"/>
      <c r="B1353" s="17"/>
      <c r="C1353" s="17"/>
      <c r="D1353" s="17"/>
      <c r="E1353" s="17"/>
      <c r="F1353" s="17"/>
      <c r="G1353" s="17"/>
      <c r="H1353" s="17"/>
    </row>
    <row r="1354" spans="1:8">
      <c r="A1354" s="17"/>
      <c r="B1354" s="17"/>
      <c r="C1354" s="17"/>
      <c r="D1354" s="17"/>
      <c r="E1354" s="17"/>
      <c r="F1354" s="17"/>
      <c r="G1354" s="17"/>
      <c r="H1354" s="17"/>
    </row>
    <row r="1355" spans="1:8">
      <c r="A1355" s="17"/>
      <c r="B1355" s="17"/>
      <c r="C1355" s="17"/>
      <c r="D1355" s="17"/>
      <c r="E1355" s="17"/>
      <c r="F1355" s="17"/>
      <c r="G1355" s="17"/>
      <c r="H1355" s="17"/>
    </row>
    <row r="1356" spans="1:8">
      <c r="A1356" s="17"/>
      <c r="B1356" s="17"/>
      <c r="C1356" s="17"/>
      <c r="D1356" s="17"/>
      <c r="E1356" s="17"/>
      <c r="F1356" s="17"/>
      <c r="G1356" s="17"/>
      <c r="H1356" s="17"/>
    </row>
    <row r="1357" spans="1:8">
      <c r="A1357" s="17"/>
      <c r="B1357" s="17"/>
      <c r="C1357" s="17"/>
      <c r="D1357" s="17"/>
      <c r="E1357" s="17"/>
      <c r="F1357" s="17"/>
      <c r="G1357" s="17"/>
      <c r="H1357" s="17"/>
    </row>
    <row r="1358" spans="1:8">
      <c r="A1358" s="17"/>
      <c r="B1358" s="17"/>
      <c r="C1358" s="17"/>
      <c r="D1358" s="17"/>
      <c r="E1358" s="17"/>
      <c r="F1358" s="17"/>
      <c r="G1358" s="17"/>
      <c r="H1358" s="17"/>
    </row>
    <row r="1359" spans="1:8">
      <c r="A1359" s="17"/>
      <c r="B1359" s="17"/>
      <c r="C1359" s="17"/>
      <c r="D1359" s="17"/>
      <c r="E1359" s="17"/>
      <c r="F1359" s="17"/>
      <c r="G1359" s="17"/>
      <c r="H1359" s="17"/>
    </row>
    <row r="1360" spans="1:8">
      <c r="A1360" s="17"/>
      <c r="B1360" s="17"/>
      <c r="C1360" s="17"/>
      <c r="D1360" s="17"/>
      <c r="E1360" s="17"/>
      <c r="F1360" s="17"/>
      <c r="G1360" s="17"/>
      <c r="H1360" s="17"/>
    </row>
    <row r="1361" spans="1:8">
      <c r="A1361" s="17"/>
      <c r="B1361" s="17"/>
      <c r="C1361" s="17"/>
      <c r="D1361" s="17"/>
      <c r="E1361" s="17"/>
      <c r="F1361" s="17"/>
      <c r="G1361" s="17"/>
      <c r="H1361" s="17"/>
    </row>
    <row r="1362" spans="1:8">
      <c r="A1362" s="17"/>
      <c r="B1362" s="17"/>
      <c r="C1362" s="17"/>
      <c r="D1362" s="17"/>
      <c r="E1362" s="17"/>
      <c r="F1362" s="17"/>
      <c r="G1362" s="17"/>
      <c r="H1362" s="17"/>
    </row>
    <row r="1363" spans="1:8">
      <c r="A1363" s="17"/>
      <c r="B1363" s="17"/>
      <c r="C1363" s="17"/>
      <c r="D1363" s="17"/>
      <c r="E1363" s="17"/>
      <c r="F1363" s="17"/>
      <c r="G1363" s="17"/>
      <c r="H1363" s="17"/>
    </row>
    <row r="1364" spans="1:8">
      <c r="A1364" s="17"/>
      <c r="B1364" s="17"/>
      <c r="C1364" s="17"/>
      <c r="D1364" s="17"/>
      <c r="E1364" s="17"/>
      <c r="F1364" s="17"/>
      <c r="G1364" s="17"/>
      <c r="H1364" s="17"/>
    </row>
    <row r="1365" spans="1:8">
      <c r="A1365" s="17"/>
      <c r="B1365" s="17"/>
      <c r="C1365" s="17"/>
      <c r="D1365" s="17"/>
      <c r="E1365" s="17"/>
      <c r="F1365" s="17"/>
      <c r="G1365" s="17"/>
      <c r="H1365" s="17"/>
    </row>
    <row r="1366" spans="1:8">
      <c r="A1366" s="17"/>
      <c r="B1366" s="17"/>
      <c r="C1366" s="17"/>
      <c r="D1366" s="17"/>
      <c r="E1366" s="17"/>
      <c r="F1366" s="17"/>
      <c r="G1366" s="17"/>
      <c r="H1366" s="17"/>
    </row>
    <row r="1367" spans="1:8">
      <c r="A1367" s="17"/>
      <c r="B1367" s="17"/>
      <c r="C1367" s="17"/>
      <c r="D1367" s="17"/>
      <c r="E1367" s="17"/>
      <c r="F1367" s="17"/>
      <c r="G1367" s="17"/>
      <c r="H1367" s="17"/>
    </row>
    <row r="1368" spans="1:8">
      <c r="A1368" s="17"/>
      <c r="B1368" s="17"/>
      <c r="C1368" s="17"/>
      <c r="D1368" s="17"/>
      <c r="E1368" s="17"/>
      <c r="F1368" s="17"/>
      <c r="G1368" s="17"/>
      <c r="H1368" s="17"/>
    </row>
    <row r="1369" spans="1:8">
      <c r="A1369" s="17"/>
      <c r="B1369" s="17"/>
      <c r="C1369" s="17"/>
      <c r="D1369" s="17"/>
      <c r="E1369" s="17"/>
      <c r="F1369" s="17"/>
      <c r="G1369" s="17"/>
      <c r="H1369" s="17"/>
    </row>
    <row r="1370" spans="1:8">
      <c r="A1370" s="17"/>
      <c r="B1370" s="17"/>
      <c r="C1370" s="17"/>
      <c r="D1370" s="17"/>
      <c r="E1370" s="17"/>
      <c r="F1370" s="17"/>
      <c r="G1370" s="17"/>
      <c r="H1370" s="17"/>
    </row>
    <row r="1371" spans="1:8">
      <c r="A1371" s="17"/>
      <c r="B1371" s="17"/>
      <c r="C1371" s="17"/>
      <c r="D1371" s="17"/>
      <c r="E1371" s="17"/>
      <c r="F1371" s="17"/>
      <c r="G1371" s="17"/>
      <c r="H1371" s="17"/>
    </row>
    <row r="1372" spans="1:8">
      <c r="A1372" s="17"/>
      <c r="B1372" s="17"/>
      <c r="C1372" s="17"/>
      <c r="D1372" s="17"/>
      <c r="E1372" s="17"/>
      <c r="F1372" s="17"/>
      <c r="G1372" s="17"/>
      <c r="H1372" s="17"/>
    </row>
    <row r="1373" spans="1:8">
      <c r="A1373" s="17"/>
      <c r="B1373" s="17"/>
      <c r="C1373" s="17"/>
      <c r="D1373" s="17"/>
      <c r="E1373" s="17"/>
      <c r="F1373" s="17"/>
      <c r="G1373" s="17"/>
      <c r="H1373" s="17"/>
    </row>
    <row r="1374" spans="1:8">
      <c r="A1374" s="17"/>
      <c r="B1374" s="17"/>
      <c r="C1374" s="17"/>
      <c r="D1374" s="17"/>
      <c r="E1374" s="17"/>
      <c r="F1374" s="17"/>
      <c r="G1374" s="17"/>
      <c r="H1374" s="17"/>
    </row>
    <row r="1375" spans="1:8">
      <c r="A1375" s="17"/>
      <c r="B1375" s="17"/>
      <c r="C1375" s="17"/>
      <c r="D1375" s="17"/>
      <c r="E1375" s="17"/>
      <c r="F1375" s="17"/>
      <c r="G1375" s="17"/>
      <c r="H1375" s="17"/>
    </row>
    <row r="1376" spans="1:8">
      <c r="A1376" s="17"/>
      <c r="B1376" s="17"/>
      <c r="C1376" s="17"/>
      <c r="D1376" s="17"/>
      <c r="E1376" s="17"/>
      <c r="F1376" s="17"/>
      <c r="G1376" s="17"/>
      <c r="H1376" s="17"/>
    </row>
    <row r="1377" spans="1:8">
      <c r="A1377" s="17"/>
      <c r="B1377" s="17"/>
      <c r="C1377" s="17"/>
      <c r="D1377" s="17"/>
      <c r="E1377" s="17"/>
      <c r="F1377" s="17"/>
      <c r="G1377" s="17"/>
      <c r="H1377" s="17"/>
    </row>
    <row r="1378" spans="1:8">
      <c r="A1378" s="17"/>
      <c r="B1378" s="17"/>
      <c r="C1378" s="17"/>
      <c r="D1378" s="17"/>
      <c r="E1378" s="17"/>
      <c r="F1378" s="17"/>
      <c r="G1378" s="17"/>
      <c r="H1378" s="17"/>
    </row>
    <row r="1379" spans="1:8">
      <c r="A1379" s="17"/>
      <c r="B1379" s="17"/>
      <c r="C1379" s="17"/>
      <c r="D1379" s="17"/>
      <c r="E1379" s="17"/>
      <c r="F1379" s="17"/>
      <c r="G1379" s="17"/>
      <c r="H1379" s="17"/>
    </row>
    <row r="1380" spans="1:8">
      <c r="A1380" s="17"/>
      <c r="B1380" s="17"/>
      <c r="C1380" s="17"/>
      <c r="D1380" s="17"/>
      <c r="E1380" s="17"/>
      <c r="F1380" s="17"/>
      <c r="G1380" s="17"/>
      <c r="H1380" s="17"/>
    </row>
    <row r="1381" spans="1:8">
      <c r="A1381" s="17"/>
      <c r="B1381" s="17"/>
      <c r="C1381" s="17"/>
      <c r="D1381" s="17"/>
      <c r="E1381" s="17"/>
      <c r="F1381" s="17"/>
      <c r="G1381" s="17"/>
      <c r="H1381" s="17"/>
    </row>
    <row r="1382" spans="1:8">
      <c r="A1382" s="17"/>
      <c r="B1382" s="17"/>
      <c r="C1382" s="17"/>
      <c r="D1382" s="17"/>
      <c r="E1382" s="17"/>
      <c r="F1382" s="17"/>
      <c r="G1382" s="17"/>
      <c r="H1382" s="17"/>
    </row>
    <row r="1383" spans="1:8">
      <c r="A1383" s="17"/>
      <c r="B1383" s="17"/>
      <c r="C1383" s="17"/>
      <c r="D1383" s="17"/>
      <c r="E1383" s="17"/>
      <c r="F1383" s="17"/>
      <c r="G1383" s="17"/>
      <c r="H1383" s="17"/>
    </row>
    <row r="1384" spans="1:8">
      <c r="A1384" s="17"/>
      <c r="B1384" s="17"/>
      <c r="C1384" s="17"/>
      <c r="D1384" s="17"/>
      <c r="E1384" s="17"/>
      <c r="F1384" s="17"/>
      <c r="G1384" s="17"/>
      <c r="H1384" s="17"/>
    </row>
    <row r="1385" spans="1:8">
      <c r="A1385" s="17"/>
      <c r="B1385" s="17"/>
      <c r="C1385" s="17"/>
      <c r="D1385" s="17"/>
      <c r="E1385" s="17"/>
      <c r="F1385" s="17"/>
      <c r="G1385" s="17"/>
      <c r="H1385" s="17"/>
    </row>
    <row r="1386" spans="1:8">
      <c r="A1386" s="17"/>
      <c r="B1386" s="17"/>
      <c r="C1386" s="17"/>
      <c r="D1386" s="17"/>
      <c r="E1386" s="17"/>
      <c r="F1386" s="17"/>
      <c r="G1386" s="17"/>
      <c r="H1386" s="17"/>
    </row>
    <row r="1387" spans="1:8">
      <c r="A1387" s="17"/>
      <c r="B1387" s="17"/>
      <c r="C1387" s="17"/>
      <c r="D1387" s="17"/>
      <c r="E1387" s="17"/>
      <c r="F1387" s="17"/>
      <c r="G1387" s="17"/>
      <c r="H1387" s="17"/>
    </row>
    <row r="1388" spans="1:8">
      <c r="A1388" s="17"/>
      <c r="B1388" s="17"/>
      <c r="C1388" s="17"/>
      <c r="D1388" s="17"/>
      <c r="E1388" s="17"/>
      <c r="F1388" s="17"/>
      <c r="G1388" s="17"/>
      <c r="H1388" s="17"/>
    </row>
    <row r="1389" spans="1:8">
      <c r="A1389" s="17"/>
      <c r="B1389" s="17"/>
      <c r="C1389" s="17"/>
      <c r="D1389" s="17"/>
      <c r="E1389" s="17"/>
      <c r="F1389" s="17"/>
      <c r="G1389" s="17"/>
      <c r="H1389" s="17"/>
    </row>
    <row r="1390" spans="1:8">
      <c r="A1390" s="17"/>
      <c r="B1390" s="17"/>
      <c r="C1390" s="17"/>
      <c r="D1390" s="17"/>
      <c r="E1390" s="17"/>
      <c r="F1390" s="17"/>
      <c r="G1390" s="17"/>
      <c r="H1390" s="17"/>
    </row>
    <row r="1391" spans="1:8">
      <c r="A1391" s="17"/>
      <c r="B1391" s="17"/>
      <c r="C1391" s="17"/>
      <c r="D1391" s="17"/>
      <c r="E1391" s="17"/>
      <c r="F1391" s="17"/>
      <c r="G1391" s="17"/>
      <c r="H1391" s="17"/>
    </row>
    <row r="1392" spans="1:8">
      <c r="A1392" s="17"/>
      <c r="B1392" s="17"/>
      <c r="C1392" s="17"/>
      <c r="D1392" s="17"/>
      <c r="E1392" s="17"/>
      <c r="F1392" s="17"/>
      <c r="G1392" s="17"/>
      <c r="H1392" s="17"/>
    </row>
    <row r="1393" spans="1:8">
      <c r="A1393" s="17"/>
      <c r="B1393" s="17"/>
      <c r="C1393" s="17"/>
      <c r="D1393" s="17"/>
      <c r="E1393" s="17"/>
      <c r="F1393" s="17"/>
      <c r="G1393" s="17"/>
      <c r="H1393" s="17"/>
    </row>
    <row r="1394" spans="1:8">
      <c r="A1394" s="17"/>
      <c r="B1394" s="17"/>
      <c r="C1394" s="17"/>
      <c r="D1394" s="17"/>
      <c r="E1394" s="17"/>
      <c r="F1394" s="17"/>
      <c r="G1394" s="17"/>
      <c r="H1394" s="17"/>
    </row>
    <row r="1395" spans="1:8">
      <c r="A1395" s="17"/>
      <c r="B1395" s="17"/>
      <c r="C1395" s="17"/>
      <c r="D1395" s="17"/>
      <c r="E1395" s="17"/>
      <c r="F1395" s="17"/>
      <c r="G1395" s="17"/>
      <c r="H1395" s="17"/>
    </row>
    <row r="1396" spans="1:8">
      <c r="A1396" s="17"/>
      <c r="B1396" s="17"/>
      <c r="C1396" s="17"/>
      <c r="D1396" s="17"/>
      <c r="E1396" s="17"/>
      <c r="F1396" s="17"/>
      <c r="G1396" s="17"/>
      <c r="H1396" s="17"/>
    </row>
    <row r="1397" spans="1:8">
      <c r="A1397" s="17"/>
      <c r="B1397" s="17"/>
      <c r="C1397" s="17"/>
      <c r="D1397" s="17"/>
      <c r="E1397" s="17"/>
      <c r="F1397" s="17"/>
      <c r="G1397" s="17"/>
      <c r="H1397" s="17"/>
    </row>
    <row r="1398" spans="1:8">
      <c r="A1398" s="17"/>
      <c r="B1398" s="17"/>
      <c r="C1398" s="17"/>
      <c r="D1398" s="17"/>
      <c r="E1398" s="17"/>
      <c r="F1398" s="17"/>
      <c r="G1398" s="17"/>
      <c r="H1398" s="17"/>
    </row>
    <row r="1399" spans="1:8">
      <c r="A1399" s="17"/>
      <c r="B1399" s="17"/>
      <c r="C1399" s="17"/>
      <c r="D1399" s="17"/>
      <c r="E1399" s="17"/>
      <c r="F1399" s="17"/>
      <c r="G1399" s="17"/>
      <c r="H1399" s="17"/>
    </row>
    <row r="1400" spans="1:8">
      <c r="A1400" s="17"/>
      <c r="B1400" s="17"/>
      <c r="C1400" s="17"/>
      <c r="D1400" s="17"/>
      <c r="E1400" s="17"/>
      <c r="F1400" s="17"/>
      <c r="G1400" s="17"/>
      <c r="H1400" s="17"/>
    </row>
    <row r="1401" spans="1:8">
      <c r="A1401" s="17"/>
      <c r="B1401" s="17"/>
      <c r="C1401" s="17"/>
      <c r="D1401" s="17"/>
      <c r="E1401" s="17"/>
      <c r="F1401" s="17"/>
      <c r="G1401" s="17"/>
      <c r="H1401" s="17"/>
    </row>
    <row r="1402" spans="1:8">
      <c r="A1402" s="17"/>
      <c r="B1402" s="17"/>
      <c r="C1402" s="17"/>
      <c r="D1402" s="17"/>
      <c r="E1402" s="17"/>
      <c r="F1402" s="17"/>
      <c r="G1402" s="17"/>
      <c r="H1402" s="17"/>
    </row>
    <row r="1403" spans="1:8">
      <c r="A1403" s="17"/>
      <c r="B1403" s="17"/>
      <c r="C1403" s="17"/>
      <c r="D1403" s="17"/>
      <c r="E1403" s="17"/>
      <c r="F1403" s="17"/>
      <c r="G1403" s="17"/>
      <c r="H1403" s="17"/>
    </row>
    <row r="1404" spans="1:8">
      <c r="A1404" s="17"/>
      <c r="B1404" s="17"/>
      <c r="C1404" s="17"/>
      <c r="D1404" s="17"/>
      <c r="E1404" s="17"/>
      <c r="F1404" s="17"/>
      <c r="G1404" s="17"/>
      <c r="H1404" s="17"/>
    </row>
    <row r="1405" spans="1:8">
      <c r="A1405" s="17"/>
      <c r="B1405" s="17"/>
      <c r="C1405" s="17"/>
      <c r="D1405" s="17"/>
      <c r="E1405" s="17"/>
      <c r="F1405" s="17"/>
      <c r="G1405" s="17"/>
      <c r="H1405" s="17"/>
    </row>
    <row r="1406" spans="1:8">
      <c r="A1406" s="17"/>
      <c r="B1406" s="17"/>
      <c r="C1406" s="17"/>
      <c r="D1406" s="17"/>
      <c r="E1406" s="17"/>
      <c r="F1406" s="17"/>
      <c r="G1406" s="17"/>
      <c r="H1406" s="17"/>
    </row>
    <row r="1407" spans="1:8">
      <c r="A1407" s="17"/>
      <c r="B1407" s="17"/>
      <c r="C1407" s="17"/>
      <c r="D1407" s="17"/>
      <c r="E1407" s="17"/>
      <c r="F1407" s="17"/>
      <c r="G1407" s="17"/>
      <c r="H1407" s="17"/>
    </row>
    <row r="1408" spans="1:8">
      <c r="A1408" s="17"/>
      <c r="B1408" s="17"/>
      <c r="C1408" s="17"/>
      <c r="D1408" s="17"/>
      <c r="E1408" s="17"/>
      <c r="F1408" s="17"/>
      <c r="G1408" s="17"/>
      <c r="H1408" s="17"/>
    </row>
    <row r="1409" spans="1:8">
      <c r="A1409" s="17"/>
      <c r="B1409" s="17"/>
      <c r="C1409" s="17"/>
      <c r="D1409" s="17"/>
      <c r="E1409" s="17"/>
      <c r="F1409" s="17"/>
      <c r="G1409" s="17"/>
      <c r="H1409" s="17"/>
    </row>
    <row r="1410" spans="1:8">
      <c r="A1410" s="17"/>
      <c r="B1410" s="17"/>
      <c r="C1410" s="17"/>
      <c r="D1410" s="17"/>
      <c r="E1410" s="17"/>
      <c r="F1410" s="17"/>
      <c r="G1410" s="17"/>
      <c r="H1410" s="17"/>
    </row>
    <row r="1411" spans="1:8">
      <c r="A1411" s="17"/>
      <c r="B1411" s="17"/>
      <c r="C1411" s="17"/>
      <c r="D1411" s="17"/>
      <c r="E1411" s="17"/>
      <c r="F1411" s="17"/>
      <c r="G1411" s="17"/>
      <c r="H1411" s="17"/>
    </row>
    <row r="1412" spans="1:8">
      <c r="A1412" s="17"/>
      <c r="B1412" s="17"/>
      <c r="C1412" s="17"/>
      <c r="D1412" s="17"/>
      <c r="E1412" s="17"/>
      <c r="F1412" s="17"/>
      <c r="G1412" s="17"/>
      <c r="H1412" s="17"/>
    </row>
    <row r="1413" spans="1:8">
      <c r="A1413" s="17"/>
      <c r="B1413" s="17"/>
      <c r="C1413" s="17"/>
      <c r="D1413" s="17"/>
      <c r="E1413" s="17"/>
      <c r="F1413" s="17"/>
      <c r="G1413" s="17"/>
      <c r="H1413" s="17"/>
    </row>
    <row r="1414" spans="1:8">
      <c r="A1414" s="17"/>
      <c r="B1414" s="17"/>
      <c r="C1414" s="17"/>
      <c r="D1414" s="17"/>
      <c r="E1414" s="17"/>
      <c r="F1414" s="17"/>
      <c r="G1414" s="17"/>
      <c r="H1414" s="17"/>
    </row>
    <row r="1415" spans="1:8">
      <c r="A1415" s="17"/>
      <c r="B1415" s="17"/>
      <c r="C1415" s="17"/>
      <c r="D1415" s="17"/>
      <c r="E1415" s="17"/>
      <c r="F1415" s="17"/>
      <c r="G1415" s="17"/>
      <c r="H1415" s="17"/>
    </row>
    <row r="1416" spans="1:8">
      <c r="A1416" s="17"/>
      <c r="B1416" s="17"/>
      <c r="C1416" s="17"/>
      <c r="D1416" s="17"/>
      <c r="E1416" s="17"/>
      <c r="F1416" s="17"/>
      <c r="G1416" s="17"/>
      <c r="H1416" s="17"/>
    </row>
    <row r="1417" spans="1:8">
      <c r="A1417" s="17"/>
      <c r="B1417" s="17"/>
      <c r="C1417" s="17"/>
      <c r="D1417" s="17"/>
      <c r="E1417" s="17"/>
      <c r="F1417" s="17"/>
      <c r="G1417" s="17"/>
      <c r="H1417" s="17"/>
    </row>
    <row r="1418" spans="1:8">
      <c r="A1418" s="17"/>
      <c r="B1418" s="17"/>
      <c r="C1418" s="17"/>
      <c r="D1418" s="17"/>
      <c r="E1418" s="17"/>
      <c r="F1418" s="17"/>
      <c r="G1418" s="17"/>
      <c r="H1418" s="17"/>
    </row>
    <row r="1419" spans="1:8">
      <c r="A1419" s="17"/>
      <c r="B1419" s="17"/>
      <c r="C1419" s="17"/>
      <c r="D1419" s="17"/>
      <c r="E1419" s="17"/>
      <c r="F1419" s="17"/>
      <c r="G1419" s="17"/>
      <c r="H1419" s="17"/>
    </row>
    <row r="1420" spans="1:8">
      <c r="A1420" s="17"/>
      <c r="B1420" s="17"/>
      <c r="C1420" s="17"/>
      <c r="D1420" s="17"/>
      <c r="E1420" s="17"/>
      <c r="F1420" s="17"/>
      <c r="G1420" s="17"/>
      <c r="H1420" s="17"/>
    </row>
    <row r="1421" spans="1:8">
      <c r="A1421" s="17"/>
      <c r="B1421" s="17"/>
      <c r="C1421" s="17"/>
      <c r="D1421" s="17"/>
      <c r="E1421" s="17"/>
      <c r="F1421" s="17"/>
      <c r="G1421" s="17"/>
      <c r="H1421" s="17"/>
    </row>
    <row r="1422" spans="1:8">
      <c r="A1422" s="17"/>
      <c r="B1422" s="17"/>
      <c r="C1422" s="17"/>
      <c r="D1422" s="17"/>
      <c r="E1422" s="17"/>
      <c r="F1422" s="17"/>
      <c r="G1422" s="17"/>
      <c r="H1422" s="17"/>
    </row>
    <row r="1423" spans="1:8">
      <c r="A1423" s="17"/>
      <c r="B1423" s="17"/>
      <c r="C1423" s="17"/>
      <c r="D1423" s="17"/>
      <c r="E1423" s="17"/>
      <c r="F1423" s="17"/>
      <c r="G1423" s="17"/>
      <c r="H1423" s="17"/>
    </row>
    <row r="1424" spans="1:8">
      <c r="A1424" s="17"/>
      <c r="B1424" s="17"/>
      <c r="C1424" s="17"/>
      <c r="D1424" s="17"/>
      <c r="E1424" s="17"/>
      <c r="F1424" s="17"/>
      <c r="G1424" s="17"/>
      <c r="H1424" s="17"/>
    </row>
    <row r="1425" spans="1:8">
      <c r="A1425" s="17"/>
      <c r="B1425" s="17"/>
      <c r="C1425" s="17"/>
      <c r="D1425" s="17"/>
      <c r="E1425" s="17"/>
      <c r="F1425" s="17"/>
      <c r="G1425" s="17"/>
      <c r="H1425" s="17"/>
    </row>
    <row r="1426" spans="1:8">
      <c r="A1426" s="17"/>
      <c r="B1426" s="17"/>
      <c r="C1426" s="17"/>
      <c r="D1426" s="17"/>
      <c r="E1426" s="17"/>
      <c r="F1426" s="17"/>
      <c r="G1426" s="17"/>
      <c r="H1426" s="17"/>
    </row>
    <row r="1427" spans="1:8">
      <c r="A1427" s="17"/>
      <c r="B1427" s="17"/>
      <c r="C1427" s="17"/>
      <c r="D1427" s="17"/>
      <c r="E1427" s="17"/>
      <c r="F1427" s="17"/>
      <c r="G1427" s="17"/>
      <c r="H1427" s="17"/>
    </row>
    <row r="1428" spans="1:8">
      <c r="A1428" s="17"/>
      <c r="B1428" s="17"/>
      <c r="C1428" s="17"/>
      <c r="D1428" s="17"/>
      <c r="E1428" s="17"/>
      <c r="F1428" s="17"/>
      <c r="G1428" s="17"/>
      <c r="H1428" s="17"/>
    </row>
    <row r="1429" spans="1:8">
      <c r="A1429" s="17"/>
      <c r="B1429" s="17"/>
      <c r="C1429" s="17"/>
      <c r="D1429" s="17"/>
      <c r="E1429" s="17"/>
      <c r="F1429" s="17"/>
      <c r="G1429" s="17"/>
      <c r="H1429" s="17"/>
    </row>
    <row r="1430" spans="1:8">
      <c r="A1430" s="17"/>
      <c r="B1430" s="17"/>
      <c r="C1430" s="17"/>
      <c r="D1430" s="17"/>
      <c r="E1430" s="17"/>
      <c r="F1430" s="17"/>
      <c r="G1430" s="17"/>
      <c r="H1430" s="17"/>
    </row>
    <row r="1431" spans="1:8">
      <c r="A1431" s="17"/>
      <c r="B1431" s="17"/>
      <c r="C1431" s="17"/>
      <c r="D1431" s="17"/>
      <c r="E1431" s="17"/>
      <c r="F1431" s="17"/>
      <c r="G1431" s="17"/>
      <c r="H1431" s="17"/>
    </row>
    <row r="1432" spans="1:8">
      <c r="A1432" s="17"/>
      <c r="B1432" s="17"/>
      <c r="C1432" s="17"/>
      <c r="D1432" s="17"/>
      <c r="E1432" s="17"/>
      <c r="F1432" s="17"/>
      <c r="G1432" s="17"/>
      <c r="H1432" s="17"/>
    </row>
    <row r="1433" spans="1:8">
      <c r="A1433" s="17"/>
      <c r="B1433" s="17"/>
      <c r="C1433" s="17"/>
      <c r="D1433" s="17"/>
      <c r="E1433" s="17"/>
      <c r="F1433" s="17"/>
      <c r="G1433" s="17"/>
      <c r="H1433" s="17"/>
    </row>
    <row r="1434" spans="1:8">
      <c r="A1434" s="17"/>
      <c r="B1434" s="17"/>
      <c r="C1434" s="17"/>
      <c r="D1434" s="17"/>
      <c r="E1434" s="17"/>
      <c r="F1434" s="17"/>
      <c r="G1434" s="17"/>
      <c r="H1434" s="17"/>
    </row>
    <row r="1435" spans="1:8">
      <c r="A1435" s="17"/>
      <c r="B1435" s="17"/>
      <c r="C1435" s="17"/>
      <c r="D1435" s="17"/>
      <c r="E1435" s="17"/>
      <c r="F1435" s="17"/>
      <c r="G1435" s="17"/>
      <c r="H1435" s="17"/>
    </row>
    <row r="1436" spans="1:8">
      <c r="A1436" s="17"/>
      <c r="B1436" s="17"/>
      <c r="C1436" s="17"/>
      <c r="D1436" s="17"/>
      <c r="E1436" s="17"/>
      <c r="F1436" s="17"/>
      <c r="G1436" s="17"/>
      <c r="H1436" s="17"/>
    </row>
    <row r="1437" spans="1:8">
      <c r="A1437" s="17"/>
      <c r="B1437" s="17"/>
      <c r="C1437" s="17"/>
      <c r="D1437" s="17"/>
      <c r="E1437" s="17"/>
      <c r="F1437" s="17"/>
      <c r="G1437" s="17"/>
      <c r="H1437" s="17"/>
    </row>
    <row r="1438" spans="1:8">
      <c r="A1438" s="17"/>
      <c r="B1438" s="17"/>
      <c r="C1438" s="17"/>
      <c r="D1438" s="17"/>
      <c r="E1438" s="17"/>
      <c r="F1438" s="17"/>
      <c r="G1438" s="17"/>
      <c r="H1438" s="17"/>
    </row>
    <row r="1439" spans="1:8">
      <c r="A1439" s="17"/>
      <c r="B1439" s="17"/>
      <c r="C1439" s="17"/>
      <c r="D1439" s="17"/>
      <c r="E1439" s="17"/>
      <c r="F1439" s="17"/>
      <c r="G1439" s="17"/>
      <c r="H1439" s="17"/>
    </row>
    <row r="1440" spans="1:8">
      <c r="A1440" s="17"/>
      <c r="B1440" s="17"/>
      <c r="C1440" s="17"/>
      <c r="D1440" s="17"/>
      <c r="E1440" s="17"/>
      <c r="F1440" s="17"/>
      <c r="G1440" s="17"/>
      <c r="H1440" s="17"/>
    </row>
    <row r="1441" spans="1:8">
      <c r="A1441" s="17"/>
      <c r="B1441" s="17"/>
      <c r="C1441" s="17"/>
      <c r="D1441" s="17"/>
      <c r="E1441" s="17"/>
      <c r="F1441" s="17"/>
      <c r="G1441" s="17"/>
      <c r="H1441" s="17"/>
    </row>
    <row r="1442" spans="1:8">
      <c r="A1442" s="17"/>
      <c r="B1442" s="17"/>
      <c r="C1442" s="17"/>
      <c r="D1442" s="17"/>
      <c r="E1442" s="17"/>
      <c r="F1442" s="17"/>
      <c r="G1442" s="17"/>
      <c r="H1442" s="17"/>
    </row>
    <row r="1443" spans="1:8">
      <c r="A1443" s="17"/>
      <c r="B1443" s="17"/>
      <c r="C1443" s="17"/>
      <c r="D1443" s="17"/>
      <c r="E1443" s="17"/>
      <c r="F1443" s="17"/>
      <c r="G1443" s="17"/>
      <c r="H1443" s="17"/>
    </row>
    <row r="1444" spans="1:8">
      <c r="A1444" s="17"/>
      <c r="B1444" s="17"/>
      <c r="C1444" s="17"/>
      <c r="D1444" s="17"/>
      <c r="E1444" s="17"/>
      <c r="F1444" s="17"/>
      <c r="G1444" s="17"/>
      <c r="H1444" s="17"/>
    </row>
    <row r="1445" spans="1:8">
      <c r="A1445" s="17"/>
      <c r="B1445" s="17"/>
      <c r="C1445" s="17"/>
      <c r="D1445" s="17"/>
      <c r="E1445" s="17"/>
      <c r="F1445" s="17"/>
      <c r="G1445" s="17"/>
      <c r="H1445" s="17"/>
    </row>
    <row r="1446" spans="1:8">
      <c r="A1446" s="17"/>
      <c r="B1446" s="17"/>
      <c r="C1446" s="17"/>
      <c r="D1446" s="17"/>
      <c r="E1446" s="17"/>
      <c r="F1446" s="17"/>
      <c r="G1446" s="17"/>
      <c r="H1446" s="17"/>
    </row>
    <row r="1447" spans="1:8">
      <c r="A1447" s="17"/>
      <c r="B1447" s="17"/>
      <c r="C1447" s="17"/>
      <c r="D1447" s="17"/>
      <c r="E1447" s="17"/>
      <c r="F1447" s="17"/>
      <c r="G1447" s="17"/>
      <c r="H1447" s="17"/>
    </row>
    <row r="1448" spans="1:8">
      <c r="A1448" s="17"/>
      <c r="B1448" s="17"/>
      <c r="C1448" s="17"/>
      <c r="D1448" s="17"/>
      <c r="E1448" s="17"/>
      <c r="F1448" s="17"/>
      <c r="G1448" s="17"/>
      <c r="H1448" s="17"/>
    </row>
    <row r="1449" spans="1:8">
      <c r="A1449" s="17"/>
      <c r="B1449" s="17"/>
      <c r="C1449" s="17"/>
      <c r="D1449" s="17"/>
      <c r="E1449" s="17"/>
      <c r="F1449" s="17"/>
      <c r="G1449" s="17"/>
      <c r="H1449" s="17"/>
    </row>
    <row r="1450" spans="1:8">
      <c r="A1450" s="17"/>
      <c r="B1450" s="17"/>
      <c r="C1450" s="17"/>
      <c r="D1450" s="17"/>
      <c r="E1450" s="17"/>
      <c r="F1450" s="17"/>
      <c r="G1450" s="17"/>
      <c r="H1450" s="17"/>
    </row>
    <row r="1451" spans="1:8">
      <c r="A1451" s="17"/>
      <c r="B1451" s="17"/>
      <c r="C1451" s="17"/>
      <c r="D1451" s="17"/>
      <c r="E1451" s="17"/>
      <c r="F1451" s="17"/>
      <c r="G1451" s="17"/>
      <c r="H1451" s="17"/>
    </row>
    <row r="1452" spans="1:8">
      <c r="A1452" s="17"/>
      <c r="B1452" s="17"/>
      <c r="C1452" s="17"/>
      <c r="D1452" s="17"/>
      <c r="E1452" s="17"/>
      <c r="F1452" s="17"/>
      <c r="G1452" s="17"/>
      <c r="H1452" s="17"/>
    </row>
    <row r="1453" spans="1:8">
      <c r="A1453" s="17"/>
      <c r="B1453" s="17"/>
      <c r="C1453" s="17"/>
      <c r="D1453" s="17"/>
      <c r="E1453" s="17"/>
      <c r="F1453" s="17"/>
      <c r="G1453" s="17"/>
      <c r="H1453" s="17"/>
    </row>
    <row r="1454" spans="1:8">
      <c r="A1454" s="17"/>
      <c r="B1454" s="17"/>
      <c r="C1454" s="17"/>
      <c r="D1454" s="17"/>
      <c r="E1454" s="17"/>
      <c r="F1454" s="17"/>
      <c r="G1454" s="17"/>
      <c r="H1454" s="17"/>
    </row>
    <row r="1455" spans="1:8">
      <c r="A1455" s="17"/>
      <c r="B1455" s="17"/>
      <c r="C1455" s="17"/>
      <c r="D1455" s="17"/>
      <c r="E1455" s="17"/>
      <c r="F1455" s="17"/>
      <c r="G1455" s="17"/>
      <c r="H1455" s="17"/>
    </row>
    <row r="1456" spans="1:8">
      <c r="A1456" s="17"/>
      <c r="B1456" s="17"/>
      <c r="C1456" s="17"/>
      <c r="D1456" s="17"/>
      <c r="E1456" s="17"/>
      <c r="F1456" s="17"/>
      <c r="G1456" s="17"/>
      <c r="H1456" s="17"/>
    </row>
    <row r="1457" spans="1:8">
      <c r="A1457" s="17"/>
      <c r="B1457" s="17"/>
      <c r="C1457" s="17"/>
      <c r="D1457" s="17"/>
      <c r="E1457" s="17"/>
      <c r="F1457" s="17"/>
      <c r="G1457" s="17"/>
      <c r="H1457" s="17"/>
    </row>
    <row r="1458" spans="1:8">
      <c r="A1458" s="17"/>
      <c r="B1458" s="17"/>
      <c r="C1458" s="17"/>
      <c r="D1458" s="17"/>
      <c r="E1458" s="17"/>
      <c r="F1458" s="17"/>
      <c r="G1458" s="17"/>
      <c r="H1458" s="17"/>
    </row>
    <row r="1459" spans="1:8">
      <c r="A1459" s="17"/>
      <c r="B1459" s="17"/>
      <c r="C1459" s="17"/>
      <c r="D1459" s="17"/>
      <c r="E1459" s="17"/>
      <c r="F1459" s="17"/>
      <c r="G1459" s="17"/>
      <c r="H1459" s="17"/>
    </row>
    <row r="1460" spans="1:8">
      <c r="A1460" s="17"/>
      <c r="B1460" s="17"/>
      <c r="C1460" s="17"/>
      <c r="D1460" s="17"/>
      <c r="E1460" s="17"/>
      <c r="F1460" s="17"/>
      <c r="G1460" s="17"/>
      <c r="H1460" s="17"/>
    </row>
    <row r="1461" spans="1:8">
      <c r="A1461" s="17"/>
      <c r="B1461" s="17"/>
      <c r="C1461" s="17"/>
      <c r="D1461" s="17"/>
      <c r="E1461" s="17"/>
      <c r="F1461" s="17"/>
      <c r="G1461" s="17"/>
      <c r="H1461" s="17"/>
    </row>
    <row r="1462" spans="1:8">
      <c r="A1462" s="17"/>
      <c r="B1462" s="17"/>
      <c r="C1462" s="17"/>
      <c r="D1462" s="17"/>
      <c r="E1462" s="17"/>
      <c r="F1462" s="17"/>
      <c r="G1462" s="17"/>
      <c r="H1462" s="17"/>
    </row>
    <row r="1463" spans="1:8">
      <c r="A1463" s="17"/>
      <c r="B1463" s="17"/>
      <c r="C1463" s="17"/>
      <c r="D1463" s="17"/>
      <c r="E1463" s="17"/>
      <c r="F1463" s="17"/>
      <c r="G1463" s="17"/>
      <c r="H1463" s="17"/>
    </row>
    <row r="1464" spans="1:8">
      <c r="A1464" s="17"/>
      <c r="B1464" s="17"/>
      <c r="C1464" s="17"/>
      <c r="D1464" s="17"/>
      <c r="E1464" s="17"/>
      <c r="F1464" s="17"/>
      <c r="G1464" s="17"/>
      <c r="H1464" s="17"/>
    </row>
    <row r="1465" spans="1:8">
      <c r="A1465" s="17"/>
      <c r="B1465" s="17"/>
      <c r="C1465" s="17"/>
      <c r="D1465" s="17"/>
      <c r="E1465" s="17"/>
      <c r="F1465" s="17"/>
      <c r="G1465" s="17"/>
      <c r="H1465" s="17"/>
    </row>
    <row r="1466" spans="1:8">
      <c r="A1466" s="17"/>
      <c r="B1466" s="17"/>
      <c r="C1466" s="17"/>
      <c r="D1466" s="17"/>
      <c r="E1466" s="17"/>
      <c r="F1466" s="17"/>
      <c r="G1466" s="17"/>
      <c r="H1466" s="17"/>
    </row>
    <row r="1467" spans="1:8">
      <c r="A1467" s="17"/>
      <c r="B1467" s="17"/>
      <c r="C1467" s="17"/>
      <c r="D1467" s="17"/>
      <c r="E1467" s="17"/>
      <c r="F1467" s="17"/>
      <c r="G1467" s="17"/>
      <c r="H1467" s="17"/>
    </row>
    <row r="1468" spans="1:8">
      <c r="A1468" s="17"/>
      <c r="B1468" s="17"/>
      <c r="C1468" s="17"/>
      <c r="D1468" s="17"/>
      <c r="E1468" s="17"/>
      <c r="F1468" s="17"/>
      <c r="G1468" s="17"/>
      <c r="H1468" s="17"/>
    </row>
    <row r="1469" spans="1:8">
      <c r="A1469" s="17"/>
      <c r="B1469" s="17"/>
      <c r="C1469" s="17"/>
      <c r="D1469" s="17"/>
      <c r="E1469" s="17"/>
      <c r="F1469" s="17"/>
      <c r="G1469" s="17"/>
      <c r="H1469" s="17"/>
    </row>
    <row r="1470" spans="1:8">
      <c r="A1470" s="17"/>
      <c r="B1470" s="17"/>
      <c r="C1470" s="17"/>
      <c r="D1470" s="17"/>
      <c r="E1470" s="17"/>
      <c r="F1470" s="17"/>
      <c r="G1470" s="17"/>
      <c r="H1470" s="17"/>
    </row>
    <row r="1471" spans="1:8">
      <c r="A1471" s="17"/>
      <c r="B1471" s="17"/>
      <c r="C1471" s="17"/>
      <c r="D1471" s="17"/>
      <c r="E1471" s="17"/>
      <c r="F1471" s="17"/>
      <c r="G1471" s="17"/>
      <c r="H1471" s="17"/>
    </row>
    <row r="1472" spans="1:8">
      <c r="A1472" s="17"/>
      <c r="B1472" s="17"/>
      <c r="C1472" s="17"/>
      <c r="D1472" s="17"/>
      <c r="E1472" s="17"/>
      <c r="F1472" s="17"/>
      <c r="G1472" s="17"/>
      <c r="H1472" s="17"/>
    </row>
    <row r="1473" spans="1:8">
      <c r="A1473" s="17"/>
      <c r="B1473" s="17"/>
      <c r="C1473" s="17"/>
      <c r="D1473" s="17"/>
      <c r="E1473" s="17"/>
      <c r="F1473" s="17"/>
      <c r="G1473" s="17"/>
      <c r="H1473" s="17"/>
    </row>
    <row r="1474" spans="1:8">
      <c r="A1474" s="17"/>
      <c r="B1474" s="17"/>
      <c r="C1474" s="17"/>
      <c r="D1474" s="17"/>
      <c r="E1474" s="17"/>
      <c r="F1474" s="17"/>
      <c r="G1474" s="17"/>
      <c r="H1474" s="17"/>
    </row>
    <row r="1475" spans="1:8">
      <c r="A1475" s="17"/>
      <c r="B1475" s="17"/>
      <c r="C1475" s="17"/>
      <c r="D1475" s="17"/>
      <c r="E1475" s="17"/>
      <c r="F1475" s="17"/>
      <c r="G1475" s="17"/>
      <c r="H1475" s="17"/>
    </row>
    <row r="1476" spans="1:8">
      <c r="A1476" s="17"/>
      <c r="B1476" s="17"/>
      <c r="C1476" s="17"/>
      <c r="D1476" s="17"/>
      <c r="E1476" s="17"/>
      <c r="F1476" s="17"/>
      <c r="G1476" s="17"/>
      <c r="H1476" s="17"/>
    </row>
    <row r="1477" spans="1:8">
      <c r="A1477" s="17"/>
      <c r="B1477" s="17"/>
      <c r="C1477" s="17"/>
      <c r="D1477" s="17"/>
      <c r="E1477" s="17"/>
      <c r="F1477" s="17"/>
      <c r="G1477" s="17"/>
      <c r="H1477" s="17"/>
    </row>
    <row r="1478" spans="1:8">
      <c r="A1478" s="17"/>
      <c r="B1478" s="17"/>
      <c r="C1478" s="17"/>
      <c r="D1478" s="17"/>
      <c r="E1478" s="17"/>
      <c r="F1478" s="17"/>
      <c r="G1478" s="17"/>
      <c r="H1478" s="17"/>
    </row>
    <row r="1479" spans="1:8">
      <c r="A1479" s="17"/>
      <c r="B1479" s="17"/>
      <c r="C1479" s="17"/>
      <c r="D1479" s="17"/>
      <c r="E1479" s="17"/>
      <c r="F1479" s="17"/>
      <c r="G1479" s="17"/>
      <c r="H1479" s="17"/>
    </row>
    <row r="1480" spans="1:8">
      <c r="A1480" s="17"/>
      <c r="B1480" s="17"/>
      <c r="C1480" s="17"/>
      <c r="D1480" s="17"/>
      <c r="E1480" s="17"/>
      <c r="F1480" s="17"/>
      <c r="G1480" s="17"/>
      <c r="H1480" s="17"/>
    </row>
    <row r="1481" spans="1:8">
      <c r="A1481" s="17"/>
      <c r="B1481" s="17"/>
      <c r="C1481" s="17"/>
      <c r="D1481" s="17"/>
      <c r="E1481" s="17"/>
      <c r="F1481" s="17"/>
      <c r="G1481" s="17"/>
      <c r="H1481" s="17"/>
    </row>
    <row r="1482" spans="1:8">
      <c r="A1482" s="17"/>
      <c r="B1482" s="17"/>
      <c r="C1482" s="17"/>
      <c r="D1482" s="17"/>
      <c r="E1482" s="17"/>
      <c r="F1482" s="17"/>
      <c r="G1482" s="17"/>
      <c r="H1482" s="17"/>
    </row>
    <row r="1483" spans="1:8">
      <c r="A1483" s="17"/>
      <c r="B1483" s="17"/>
      <c r="C1483" s="17"/>
      <c r="D1483" s="17"/>
      <c r="E1483" s="17"/>
      <c r="F1483" s="17"/>
      <c r="G1483" s="17"/>
      <c r="H1483" s="17"/>
    </row>
    <row r="1484" spans="1:8">
      <c r="A1484" s="17"/>
      <c r="B1484" s="17"/>
      <c r="C1484" s="17"/>
      <c r="D1484" s="17"/>
      <c r="E1484" s="17"/>
      <c r="F1484" s="17"/>
      <c r="G1484" s="17"/>
      <c r="H1484" s="17"/>
    </row>
    <row r="1485" spans="1:8">
      <c r="A1485" s="17"/>
      <c r="B1485" s="17"/>
      <c r="C1485" s="17"/>
      <c r="D1485" s="17"/>
      <c r="E1485" s="17"/>
      <c r="F1485" s="17"/>
      <c r="G1485" s="17"/>
      <c r="H1485" s="17"/>
    </row>
    <row r="1486" spans="1:8">
      <c r="A1486" s="17"/>
      <c r="B1486" s="17"/>
      <c r="C1486" s="17"/>
      <c r="D1486" s="17"/>
      <c r="E1486" s="17"/>
      <c r="F1486" s="17"/>
      <c r="G1486" s="17"/>
      <c r="H1486" s="17"/>
    </row>
    <row r="1487" spans="1:8">
      <c r="A1487" s="17"/>
      <c r="B1487" s="17"/>
      <c r="C1487" s="17"/>
      <c r="D1487" s="17"/>
      <c r="E1487" s="17"/>
      <c r="F1487" s="17"/>
      <c r="G1487" s="17"/>
      <c r="H1487" s="17"/>
    </row>
    <row r="1488" spans="1:8">
      <c r="A1488" s="17"/>
      <c r="B1488" s="17"/>
      <c r="C1488" s="17"/>
      <c r="D1488" s="17"/>
      <c r="E1488" s="17"/>
      <c r="F1488" s="17"/>
      <c r="G1488" s="17"/>
      <c r="H1488" s="17"/>
    </row>
    <row r="1489" spans="1:8">
      <c r="A1489" s="17"/>
      <c r="B1489" s="17"/>
      <c r="C1489" s="17"/>
      <c r="D1489" s="17"/>
      <c r="E1489" s="17"/>
      <c r="F1489" s="17"/>
      <c r="G1489" s="17"/>
      <c r="H1489" s="17"/>
    </row>
    <row r="1490" spans="1:8">
      <c r="A1490" s="17"/>
      <c r="B1490" s="17"/>
      <c r="C1490" s="17"/>
      <c r="D1490" s="17"/>
      <c r="E1490" s="17"/>
      <c r="F1490" s="17"/>
      <c r="G1490" s="17"/>
      <c r="H1490" s="17"/>
    </row>
    <row r="1491" spans="1:8">
      <c r="A1491" s="17"/>
      <c r="B1491" s="17"/>
      <c r="C1491" s="17"/>
      <c r="D1491" s="17"/>
      <c r="E1491" s="17"/>
      <c r="F1491" s="17"/>
      <c r="G1491" s="17"/>
      <c r="H1491" s="17"/>
    </row>
    <row r="1492" spans="1:8">
      <c r="A1492" s="17"/>
      <c r="B1492" s="17"/>
      <c r="C1492" s="17"/>
      <c r="D1492" s="17"/>
      <c r="E1492" s="17"/>
      <c r="F1492" s="17"/>
      <c r="G1492" s="17"/>
      <c r="H1492" s="17"/>
    </row>
    <row r="1493" spans="1:8">
      <c r="A1493" s="17"/>
      <c r="B1493" s="17"/>
      <c r="C1493" s="17"/>
      <c r="D1493" s="17"/>
      <c r="E1493" s="17"/>
      <c r="F1493" s="17"/>
      <c r="G1493" s="17"/>
      <c r="H1493" s="17"/>
    </row>
    <row r="1494" spans="1:8">
      <c r="A1494" s="17"/>
      <c r="B1494" s="17"/>
      <c r="C1494" s="17"/>
      <c r="D1494" s="17"/>
      <c r="E1494" s="17"/>
      <c r="F1494" s="17"/>
      <c r="G1494" s="17"/>
      <c r="H1494" s="17"/>
    </row>
    <row r="1495" spans="1:8">
      <c r="A1495" s="17"/>
      <c r="B1495" s="17"/>
      <c r="C1495" s="17"/>
      <c r="D1495" s="17"/>
      <c r="E1495" s="17"/>
      <c r="F1495" s="17"/>
      <c r="G1495" s="17"/>
      <c r="H1495" s="17"/>
    </row>
    <row r="1496" spans="1:8">
      <c r="A1496" s="17"/>
      <c r="B1496" s="17"/>
      <c r="C1496" s="17"/>
      <c r="D1496" s="17"/>
      <c r="E1496" s="17"/>
      <c r="F1496" s="17"/>
      <c r="G1496" s="17"/>
      <c r="H1496" s="17"/>
    </row>
    <row r="1497" spans="1:8">
      <c r="A1497" s="17"/>
      <c r="B1497" s="17"/>
      <c r="C1497" s="17"/>
      <c r="D1497" s="17"/>
      <c r="E1497" s="17"/>
      <c r="F1497" s="17"/>
      <c r="G1497" s="17"/>
      <c r="H1497" s="17"/>
    </row>
    <row r="1498" spans="1:8">
      <c r="A1498" s="17"/>
      <c r="B1498" s="17"/>
      <c r="C1498" s="17"/>
      <c r="D1498" s="17"/>
      <c r="E1498" s="17"/>
      <c r="F1498" s="17"/>
      <c r="G1498" s="17"/>
      <c r="H1498" s="17"/>
    </row>
    <row r="1499" spans="1:8">
      <c r="A1499" s="17"/>
      <c r="B1499" s="17"/>
      <c r="C1499" s="17"/>
      <c r="D1499" s="17"/>
      <c r="E1499" s="17"/>
      <c r="F1499" s="17"/>
      <c r="G1499" s="17"/>
      <c r="H1499" s="17"/>
    </row>
    <row r="1500" spans="1:8">
      <c r="A1500" s="17"/>
      <c r="B1500" s="17"/>
      <c r="C1500" s="17"/>
      <c r="D1500" s="17"/>
      <c r="E1500" s="17"/>
      <c r="F1500" s="17"/>
      <c r="G1500" s="17"/>
      <c r="H1500" s="17"/>
    </row>
    <row r="1501" spans="1:8">
      <c r="A1501" s="17"/>
      <c r="B1501" s="17"/>
      <c r="C1501" s="17"/>
      <c r="D1501" s="17"/>
      <c r="E1501" s="17"/>
      <c r="F1501" s="17"/>
      <c r="G1501" s="17"/>
      <c r="H1501" s="17"/>
    </row>
    <row r="1502" spans="1:8">
      <c r="A1502" s="17"/>
      <c r="B1502" s="17"/>
      <c r="C1502" s="17"/>
      <c r="D1502" s="17"/>
      <c r="E1502" s="17"/>
      <c r="F1502" s="17"/>
      <c r="G1502" s="17"/>
      <c r="H1502" s="17"/>
    </row>
    <row r="1503" spans="1:8">
      <c r="A1503" s="17"/>
      <c r="B1503" s="17"/>
      <c r="C1503" s="17"/>
      <c r="D1503" s="17"/>
      <c r="E1503" s="17"/>
      <c r="F1503" s="17"/>
      <c r="G1503" s="17"/>
      <c r="H1503" s="17"/>
    </row>
    <row r="1504" spans="1:8">
      <c r="A1504" s="17"/>
      <c r="B1504" s="17"/>
      <c r="C1504" s="17"/>
      <c r="D1504" s="17"/>
      <c r="E1504" s="17"/>
      <c r="F1504" s="17"/>
      <c r="G1504" s="17"/>
      <c r="H1504" s="17"/>
    </row>
  </sheetData>
  <sheetProtection selectLockedCells="1"/>
  <mergeCells count="2">
    <mergeCell ref="C1:G1"/>
    <mergeCell ref="M1:W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2"/>
  <sheetViews>
    <sheetView zoomScale="75" zoomScaleNormal="75" zoomScalePageLayoutView="75" workbookViewId="0">
      <selection activeCell="P58" sqref="P58"/>
    </sheetView>
  </sheetViews>
  <sheetFormatPr baseColWidth="10" defaultRowHeight="15" x14ac:dyDescent="0"/>
  <sheetData>
    <row r="2" spans="2:63" ht="20">
      <c r="B2" s="22" t="s">
        <v>16</v>
      </c>
      <c r="C2" s="22"/>
      <c r="D2" s="22"/>
      <c r="E2" s="22"/>
      <c r="F2" s="22"/>
      <c r="G2" s="22"/>
      <c r="H2" s="10"/>
      <c r="I2" s="22" t="s">
        <v>16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</row>
  </sheetData>
  <mergeCells count="2">
    <mergeCell ref="B2:G2"/>
    <mergeCell ref="I2:S2"/>
  </mergeCells>
  <phoneticPr fontId="2" type="noConversion"/>
  <pageMargins left="0.25" right="0.25" top="0.75" bottom="0.75" header="0.3" footer="0.3"/>
  <pageSetup scale="73" orientation="portrait" horizontalDpi="4294967292" verticalDpi="4294967292"/>
  <colBreaks count="2" manualBreakCount="2">
    <brk id="10" max="1048575" man="1"/>
    <brk id="22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&amp; Class Information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2012-11-09T15:11:26Z</dcterms:created>
  <dcterms:modified xsi:type="dcterms:W3CDTF">2012-12-03T16:07:09Z</dcterms:modified>
</cp:coreProperties>
</file>