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27"/>
  <workbookPr/>
  <mc:AlternateContent xmlns:mc="http://schemas.openxmlformats.org/markup-compatibility/2006">
    <mc:Choice Requires="x15">
      <x15ac:absPath xmlns:x15ac="http://schemas.microsoft.com/office/spreadsheetml/2010/11/ac" url="/Users/yak/Documents/研二下/Tasi/Tasi/Spreadsheet/"/>
    </mc:Choice>
  </mc:AlternateContent>
  <xr:revisionPtr revIDLastSave="0" documentId="13_ncr:1_{BF81B814-4556-DF41-A1B0-82C9F98A2BB4}" xr6:coauthVersionLast="47" xr6:coauthVersionMax="47" xr10:uidLastSave="{00000000-0000-0000-0000-000000000000}"/>
  <bookViews>
    <workbookView xWindow="2020" yWindow="460" windowWidth="28880" windowHeight="1938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N34" i="1" l="1"/>
  <c r="O34" i="1"/>
  <c r="E34" i="1"/>
  <c r="F34" i="1"/>
  <c r="N33" i="1" l="1"/>
  <c r="O33" i="1"/>
  <c r="E33" i="1"/>
  <c r="F33" i="1"/>
  <c r="L36" i="1" l="1"/>
  <c r="C36" i="1"/>
  <c r="O29" i="1" l="1"/>
  <c r="O30" i="1"/>
  <c r="O31" i="1"/>
  <c r="O32" i="1"/>
  <c r="O28" i="1"/>
  <c r="O37" i="1" s="1"/>
  <c r="F29" i="1"/>
  <c r="F30" i="1"/>
  <c r="F31" i="1"/>
  <c r="F32" i="1"/>
  <c r="F28" i="1"/>
  <c r="F37" i="1" s="1"/>
  <c r="B36" i="1" l="1"/>
  <c r="M36" i="1" l="1"/>
  <c r="K36" i="1"/>
  <c r="D36" i="1"/>
  <c r="E36" i="1" s="1"/>
  <c r="N36" i="1" l="1"/>
  <c r="N32" i="1"/>
  <c r="Q29" i="1"/>
  <c r="Q30" i="1" s="1"/>
  <c r="Q31" i="1" s="1"/>
  <c r="Q32" i="1" s="1"/>
  <c r="Q33" i="1" s="1"/>
  <c r="N29" i="1"/>
  <c r="N30" i="1"/>
  <c r="N31" i="1"/>
  <c r="E30" i="1"/>
  <c r="E31" i="1"/>
  <c r="E32" i="1"/>
  <c r="E29" i="1"/>
  <c r="H29" i="1"/>
  <c r="H30" i="1" s="1"/>
  <c r="H31" i="1" s="1"/>
  <c r="H32" i="1" s="1"/>
  <c r="H33" i="1" s="1"/>
  <c r="E28" i="1"/>
  <c r="N28" i="1"/>
  <c r="Q34" i="1" l="1"/>
  <c r="H34" i="1"/>
</calcChain>
</file>

<file path=xl/sharedStrings.xml><?xml version="1.0" encoding="utf-8"?>
<sst xmlns="http://schemas.openxmlformats.org/spreadsheetml/2006/main" count="43" uniqueCount="16">
  <si>
    <t>General</t>
  </si>
  <si>
    <t>Fund</t>
  </si>
  <si>
    <t>All</t>
  </si>
  <si>
    <t>Total</t>
  </si>
  <si>
    <t>Income</t>
  </si>
  <si>
    <t>Expenses</t>
  </si>
  <si>
    <t>Debt</t>
  </si>
  <si>
    <t>Revenue</t>
  </si>
  <si>
    <t>FY</t>
  </si>
  <si>
    <t>$Billions</t>
  </si>
  <si>
    <t>Exp/Inc</t>
  </si>
  <si>
    <t>Means</t>
  </si>
  <si>
    <t>Net</t>
  </si>
  <si>
    <t>Deficit?</t>
  </si>
  <si>
    <t>Sums</t>
  </si>
  <si>
    <t>Comparison of A and B Income and Expenses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</si>
</sst>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_(&quot;$&quot;* #,##0_);_(&quot;$&quot;* \(#,##0\);_(&quot;$&quot;* &quot;-&quot;_);_(@_)"/>
    <numFmt numFmtId="177" formatCode="0.000"/>
    <numFmt numFmtId="178" formatCode="#,##0.000"/>
    <numFmt numFmtId="179" formatCode="#,##0.000_);[Red]\(#,##0.000\)"/>
  </numFmts>
  <fonts count="20">
    <font>
      <sz val="12"/>
      <color rgb="FF000000"/>
      <name val="宋体"/>
      <family val="2"/>
      <scheme val="minor"/>
    </font>
    <font>
      <sz val="12"/>
      <color theme="1"/>
      <name val="宋体"/>
      <family val="2"/>
      <scheme val="minor"/>
    </font>
    <font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2"/>
      <color rgb="FF006100"/>
      <name val="宋体"/>
      <family val="2"/>
      <scheme val="minor"/>
    </font>
    <font>
      <sz val="12"/>
      <color rgb="FF9C0006"/>
      <name val="宋体"/>
      <family val="2"/>
      <scheme val="minor"/>
    </font>
    <font>
      <sz val="12"/>
      <color rgb="FF9C6500"/>
      <name val="宋体"/>
      <family val="2"/>
      <scheme val="minor"/>
    </font>
    <font>
      <sz val="12"/>
      <color rgb="FF3F3F76"/>
      <name val="宋体"/>
      <family val="2"/>
      <scheme val="minor"/>
    </font>
    <font>
      <b/>
      <sz val="12"/>
      <color rgb="FF3F3F3F"/>
      <name val="宋体"/>
      <family val="2"/>
      <scheme val="minor"/>
    </font>
    <font>
      <b/>
      <sz val="12"/>
      <color rgb="FFFA7D00"/>
      <name val="宋体"/>
      <family val="2"/>
      <scheme val="minor"/>
    </font>
    <font>
      <sz val="12"/>
      <color rgb="FFFA7D00"/>
      <name val="宋体"/>
      <family val="2"/>
      <scheme val="minor"/>
    </font>
    <font>
      <b/>
      <sz val="12"/>
      <color theme="0"/>
      <name val="宋体"/>
      <family val="2"/>
      <scheme val="minor"/>
    </font>
    <font>
      <sz val="12"/>
      <color rgb="FFFF0000"/>
      <name val="宋体"/>
      <family val="2"/>
      <scheme val="minor"/>
    </font>
    <font>
      <i/>
      <sz val="12"/>
      <color rgb="FF7F7F7F"/>
      <name val="宋体"/>
      <family val="2"/>
      <scheme val="minor"/>
    </font>
    <font>
      <b/>
      <sz val="12"/>
      <color theme="1"/>
      <name val="宋体"/>
      <family val="2"/>
      <scheme val="minor"/>
    </font>
    <font>
      <sz val="12"/>
      <color theme="0"/>
      <name val="宋体"/>
      <family val="2"/>
      <scheme val="minor"/>
    </font>
    <font>
      <b/>
      <sz val="12"/>
      <color rgb="FF000000"/>
      <name val="宋体"/>
      <family val="2"/>
      <scheme val="minor"/>
    </font>
    <font>
      <sz val="9"/>
      <name val="宋体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7" fillId="12" borderId="0" applyNumberFormat="0" applyBorder="0" applyAlignment="0" applyProtection="0"/>
    <xf numFmtId="0" fontId="17" fillId="16" borderId="0" applyNumberFormat="0" applyBorder="0" applyAlignment="0" applyProtection="0"/>
    <xf numFmtId="0" fontId="17" fillId="20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32" borderId="0" applyNumberFormat="0" applyBorder="0" applyAlignment="0" applyProtection="0"/>
    <xf numFmtId="0" fontId="17" fillId="9" borderId="0" applyNumberFormat="0" applyBorder="0" applyAlignment="0" applyProtection="0"/>
    <xf numFmtId="0" fontId="17" fillId="13" borderId="0" applyNumberFormat="0" applyBorder="0" applyAlignment="0" applyProtection="0"/>
    <xf numFmtId="0" fontId="17" fillId="17" borderId="0" applyNumberFormat="0" applyBorder="0" applyAlignment="0" applyProtection="0"/>
    <xf numFmtId="0" fontId="17" fillId="21" borderId="0" applyNumberFormat="0" applyBorder="0" applyAlignment="0" applyProtection="0"/>
    <xf numFmtId="0" fontId="17" fillId="25" borderId="0" applyNumberFormat="0" applyBorder="0" applyAlignment="0" applyProtection="0"/>
    <xf numFmtId="0" fontId="17" fillId="29" borderId="0" applyNumberFormat="0" applyBorder="0" applyAlignment="0" applyProtection="0"/>
    <xf numFmtId="0" fontId="7" fillId="3" borderId="0" applyNumberFormat="0" applyBorder="0" applyAlignment="0" applyProtection="0"/>
    <xf numFmtId="0" fontId="11" fillId="6" borderId="4" applyNumberFormat="0" applyAlignment="0" applyProtection="0"/>
    <xf numFmtId="0" fontId="13" fillId="7" borderId="7" applyNumberFormat="0" applyAlignment="0" applyProtection="0"/>
    <xf numFmtId="0" fontId="1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9" fillId="5" borderId="4" applyNumberFormat="0" applyAlignment="0" applyProtection="0"/>
    <xf numFmtId="0" fontId="12" fillId="0" borderId="6" applyNumberFormat="0" applyFill="0" applyAlignment="0" applyProtection="0"/>
    <xf numFmtId="0" fontId="8" fillId="4" borderId="0" applyNumberFormat="0" applyBorder="0" applyAlignment="0" applyProtection="0"/>
    <xf numFmtId="0" fontId="1" fillId="8" borderId="8" applyNumberFormat="0" applyFont="0" applyAlignment="0" applyProtection="0"/>
    <xf numFmtId="0" fontId="10" fillId="6" borderId="5" applyNumberFormat="0" applyAlignment="0" applyProtection="0"/>
    <xf numFmtId="0" fontId="2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4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right"/>
    </xf>
    <xf numFmtId="0" fontId="18" fillId="0" borderId="0" xfId="0" applyFont="1" applyAlignment="1">
      <alignment horizontal="right"/>
    </xf>
    <xf numFmtId="0" fontId="18" fillId="0" borderId="0" xfId="0" applyFont="1"/>
    <xf numFmtId="177" fontId="0" fillId="0" borderId="0" xfId="0" applyNumberFormat="1" applyAlignment="1">
      <alignment horizontal="right"/>
    </xf>
    <xf numFmtId="177" fontId="0" fillId="0" borderId="0" xfId="0" applyNumberFormat="1"/>
    <xf numFmtId="178" fontId="0" fillId="0" borderId="0" xfId="0" applyNumberFormat="1" applyAlignment="1">
      <alignment horizontal="right"/>
    </xf>
    <xf numFmtId="178" fontId="0" fillId="0" borderId="0" xfId="0" applyNumberFormat="1"/>
    <xf numFmtId="0" fontId="0" fillId="0" borderId="0" xfId="0" applyAlignment="1">
      <alignment horizontal="left"/>
    </xf>
    <xf numFmtId="0" fontId="0" fillId="0" borderId="0" xfId="0"/>
    <xf numFmtId="0" fontId="0" fillId="0" borderId="0" xfId="0" applyAlignment="1">
      <alignment horizontal="left"/>
    </xf>
    <xf numFmtId="0" fontId="0" fillId="0" borderId="0" xfId="0"/>
    <xf numFmtId="0" fontId="18" fillId="0" borderId="0" xfId="0" applyFont="1"/>
    <xf numFmtId="0" fontId="0" fillId="0" borderId="0" xfId="0"/>
    <xf numFmtId="179" fontId="0" fillId="0" borderId="0" xfId="0" applyNumberFormat="1"/>
    <xf numFmtId="0" fontId="0" fillId="0" borderId="0" xfId="0" applyFill="1" applyBorder="1"/>
    <xf numFmtId="0" fontId="0" fillId="0" borderId="0" xfId="0"/>
    <xf numFmtId="0" fontId="0" fillId="0" borderId="0" xfId="0" applyAlignment="1">
      <alignment horizontal="center"/>
    </xf>
    <xf numFmtId="176" fontId="0" fillId="0" borderId="0" xfId="0" applyNumberFormat="1" applyFill="1" applyBorder="1" applyAlignment="1">
      <alignment horizontal="center"/>
    </xf>
    <xf numFmtId="176" fontId="0" fillId="0" borderId="0" xfId="0" applyNumberFormat="1" applyFill="1" applyBorder="1"/>
    <xf numFmtId="0" fontId="0" fillId="0" borderId="0" xfId="0"/>
    <xf numFmtId="0" fontId="18" fillId="0" borderId="0" xfId="0" applyFont="1" applyAlignment="1">
      <alignment horizontal="center"/>
    </xf>
    <xf numFmtId="0" fontId="18" fillId="0" borderId="0" xfId="0" applyFont="1"/>
    <xf numFmtId="0" fontId="0" fillId="0" borderId="0" xfId="0"/>
    <xf numFmtId="0" fontId="0" fillId="0" borderId="0" xfId="0" applyFill="1" applyBorder="1"/>
  </cellXfs>
  <cellStyles count="42">
    <cellStyle name="20% - 着色 1" xfId="1" builtinId="30" customBuiltin="1"/>
    <cellStyle name="20% - 着色 2" xfId="2" builtinId="34" customBuiltin="1"/>
    <cellStyle name="20% - 着色 3" xfId="3" builtinId="38" customBuiltin="1"/>
    <cellStyle name="20% - 着色 4" xfId="4" builtinId="42" customBuiltin="1"/>
    <cellStyle name="20% - 着色 5" xfId="5" builtinId="46" customBuiltin="1"/>
    <cellStyle name="20% - 着色 6" xfId="6" builtinId="50" customBuiltin="1"/>
    <cellStyle name="40% - 着色 1" xfId="7" builtinId="31" customBuiltin="1"/>
    <cellStyle name="40% - 着色 2" xfId="8" builtinId="35" customBuiltin="1"/>
    <cellStyle name="40% - 着色 3" xfId="9" builtinId="39" customBuiltin="1"/>
    <cellStyle name="40% - 着色 4" xfId="10" builtinId="43" customBuiltin="1"/>
    <cellStyle name="40% - 着色 5" xfId="11" builtinId="47" customBuiltin="1"/>
    <cellStyle name="40% - 着色 6" xfId="12" builtinId="51" customBuiltin="1"/>
    <cellStyle name="60% - 着色 1" xfId="13" builtinId="32" customBuiltin="1"/>
    <cellStyle name="60% - 着色 2" xfId="14" builtinId="36" customBuiltin="1"/>
    <cellStyle name="60% - 着色 3" xfId="15" builtinId="40" customBuiltin="1"/>
    <cellStyle name="60% - 着色 4" xfId="16" builtinId="44" customBuiltin="1"/>
    <cellStyle name="60% - 着色 5" xfId="17" builtinId="48" customBuiltin="1"/>
    <cellStyle name="60% - 着色 6" xfId="18" builtinId="52" customBuiltin="1"/>
    <cellStyle name="标题" xfId="39" builtinId="15" customBuiltin="1"/>
    <cellStyle name="标题 1" xfId="30" builtinId="16" customBuiltin="1"/>
    <cellStyle name="标题 2" xfId="31" builtinId="17" customBuiltin="1"/>
    <cellStyle name="标题 3" xfId="32" builtinId="18" customBuiltin="1"/>
    <cellStyle name="标题 4" xfId="33" builtinId="19" customBuiltin="1"/>
    <cellStyle name="差" xfId="25" builtinId="27" customBuiltin="1"/>
    <cellStyle name="常规" xfId="0" builtinId="0"/>
    <cellStyle name="好" xfId="29" builtinId="26" customBuiltin="1"/>
    <cellStyle name="汇总" xfId="40" builtinId="25" customBuiltin="1"/>
    <cellStyle name="计算" xfId="26" builtinId="22" customBuiltin="1"/>
    <cellStyle name="检查单元格" xfId="27" builtinId="23" customBuiltin="1"/>
    <cellStyle name="解释性文本" xfId="28" builtinId="53" customBuiltin="1"/>
    <cellStyle name="警告文本" xfId="41" builtinId="11" customBuiltin="1"/>
    <cellStyle name="链接单元格" xfId="35" builtinId="24" customBuiltin="1"/>
    <cellStyle name="适中" xfId="36" builtinId="28" customBuiltin="1"/>
    <cellStyle name="输出" xfId="38" builtinId="21" customBuiltin="1"/>
    <cellStyle name="输入" xfId="34" builtinId="20" customBuiltin="1"/>
    <cellStyle name="着色 1" xfId="19" builtinId="29" customBuiltin="1"/>
    <cellStyle name="着色 2" xfId="20" builtinId="33" customBuiltin="1"/>
    <cellStyle name="着色 3" xfId="21" builtinId="37" customBuiltin="1"/>
    <cellStyle name="着色 4" xfId="22" builtinId="41" customBuiltin="1"/>
    <cellStyle name="着色 5" xfId="23" builtinId="45" customBuiltin="1"/>
    <cellStyle name="着色 6" xfId="24" builtinId="49" customBuiltin="1"/>
    <cellStyle name="注释" xfId="37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 Income and Expenses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Illinois Income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Sheet1!$A$28:$A$34</c:f>
              <c:numCache>
                <c:formatCode>General</c:formatCode>
                <c:ptCount val="7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</c:numCache>
            </c:numRef>
          </c:xVal>
          <c:yVal>
            <c:numRef>
              <c:f>Sheet1!$B$28:$B$34</c:f>
              <c:numCache>
                <c:formatCode>General</c:formatCode>
                <c:ptCount val="7"/>
                <c:pt idx="0">
                  <c:v>71.254999999999995</c:v>
                </c:pt>
                <c:pt idx="1">
                  <c:v>58.524000000000001</c:v>
                </c:pt>
                <c:pt idx="2">
                  <c:v>40.317999999999998</c:v>
                </c:pt>
                <c:pt idx="3">
                  <c:v>73.275000000000006</c:v>
                </c:pt>
                <c:pt idx="4" formatCode="0.000">
                  <c:v>79.512</c:v>
                </c:pt>
                <c:pt idx="5" formatCode="0.000">
                  <c:v>68.902000000000001</c:v>
                </c:pt>
                <c:pt idx="6" formatCode="0.000">
                  <c:v>84.492999999999995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F6-3743-B984-9731ABE6A439}"/>
            </c:ext>
          </c:extLst>
        </c:ser>
        <c:ser>
          <c:idx val="1"/>
          <c:order val="1"/>
          <c:tx>
            <c:v>Illinois Expenses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Sheet1!$A$28:$A$34</c:f>
              <c:numCache>
                <c:formatCode>General</c:formatCode>
                <c:ptCount val="7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</c:numCache>
            </c:numRef>
          </c:xVal>
          <c:yVal>
            <c:numRef>
              <c:f>Sheet1!$D$28:$D$34</c:f>
              <c:numCache>
                <c:formatCode>0.000</c:formatCode>
                <c:ptCount val="7"/>
                <c:pt idx="0">
                  <c:v>59.302</c:v>
                </c:pt>
                <c:pt idx="1">
                  <c:v>63.368000000000002</c:v>
                </c:pt>
                <c:pt idx="2">
                  <c:v>68.45</c:v>
                </c:pt>
                <c:pt idx="3">
                  <c:v>75.27</c:v>
                </c:pt>
                <c:pt idx="4">
                  <c:v>74.655000000000001</c:v>
                </c:pt>
                <c:pt idx="5">
                  <c:v>72.622</c:v>
                </c:pt>
                <c:pt idx="6">
                  <c:v>75.325000000000003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9F6-3743-B984-9731ABE6A4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963776"/>
        <c:axId val="181966336"/>
      </c:scatterChart>
      <c:valAx>
        <c:axId val="181963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Fiscal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zh-CN"/>
          </a:p>
        </c:txPr>
        <c:crossAx val="181966336"/>
        <c:crosses val="autoZero"/>
        <c:crossBetween val="midCat"/>
      </c:valAx>
      <c:valAx>
        <c:axId val="18196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$ Billions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1963776"/>
        <c:crosses val="autoZero"/>
        <c:crossBetween val="midCat"/>
      </c:valAx>
      <c:spPr>
        <a:solidFill>
          <a:schemeClr val="bg1">
            <a:lumMod val="95000"/>
          </a:schemeClr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B Income and Expenses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Texas Income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Sheet1!$J$28:$J$34</c:f>
              <c:numCache>
                <c:formatCode>General</c:formatCode>
                <c:ptCount val="7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</c:numCache>
            </c:numRef>
          </c:xVal>
          <c:yVal>
            <c:numRef>
              <c:f>Sheet1!$K$28:$K$34</c:f>
              <c:numCache>
                <c:formatCode>#,##0.000</c:formatCode>
                <c:ptCount val="7"/>
                <c:pt idx="0">
                  <c:v>114.72799999999999</c:v>
                </c:pt>
                <c:pt idx="1">
                  <c:v>119.095</c:v>
                </c:pt>
                <c:pt idx="2">
                  <c:v>81.144000000000005</c:v>
                </c:pt>
                <c:pt idx="3">
                  <c:v>120.39</c:v>
                </c:pt>
                <c:pt idx="4">
                  <c:v>134.345</c:v>
                </c:pt>
                <c:pt idx="5">
                  <c:v>137.72300000000001</c:v>
                </c:pt>
                <c:pt idx="6">
                  <c:v>136.48699999999999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70-0144-AF78-3A4276ADEB83}"/>
            </c:ext>
          </c:extLst>
        </c:ser>
        <c:ser>
          <c:idx val="1"/>
          <c:order val="1"/>
          <c:tx>
            <c:v>Texas Expenses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Sheet1!$J$28:$J$34</c:f>
              <c:numCache>
                <c:formatCode>General</c:formatCode>
                <c:ptCount val="7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</c:numCache>
            </c:numRef>
          </c:xVal>
          <c:yVal>
            <c:numRef>
              <c:f>Sheet1!$M$28:$M$34</c:f>
              <c:numCache>
                <c:formatCode>#,##0.000</c:formatCode>
                <c:ptCount val="7"/>
                <c:pt idx="0">
                  <c:v>90.623999999999995</c:v>
                </c:pt>
                <c:pt idx="1">
                  <c:v>99.126999999999995</c:v>
                </c:pt>
                <c:pt idx="2">
                  <c:v>110.726</c:v>
                </c:pt>
                <c:pt idx="3">
                  <c:v>119.605</c:v>
                </c:pt>
                <c:pt idx="4">
                  <c:v>125.94</c:v>
                </c:pt>
                <c:pt idx="5">
                  <c:v>125.533</c:v>
                </c:pt>
                <c:pt idx="6">
                  <c:v>124.93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70-0144-AF78-3A4276ADEB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987584"/>
        <c:axId val="182272768"/>
      </c:scatterChart>
      <c:valAx>
        <c:axId val="181987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Fiscal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zh-CN"/>
          </a:p>
        </c:txPr>
        <c:crossAx val="182272768"/>
        <c:crosses val="autoZero"/>
        <c:crossBetween val="midCat"/>
      </c:valAx>
      <c:valAx>
        <c:axId val="182272768"/>
        <c:scaling>
          <c:orientation val="minMax"/>
          <c:max val="14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$ Billions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1987584"/>
        <c:crosses val="autoZero"/>
        <c:crossBetween val="midCat"/>
        <c:majorUnit val="20"/>
      </c:valAx>
      <c:spPr>
        <a:solidFill>
          <a:schemeClr val="bg1">
            <a:lumMod val="95000"/>
          </a:schemeClr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1</xdr:row>
      <xdr:rowOff>44450</xdr:rowOff>
    </xdr:from>
    <xdr:to>
      <xdr:col>7</xdr:col>
      <xdr:colOff>552450</xdr:colOff>
      <xdr:row>22</xdr:row>
      <xdr:rowOff>177800</xdr:rowOff>
    </xdr:to>
    <xdr:graphicFrame macro="">
      <xdr:nvGraphicFramePr>
        <xdr:cNvPr id="1035" name="Chart 6">
          <a:extLst>
            <a:ext uri="{FF2B5EF4-FFF2-40B4-BE49-F238E27FC236}">
              <a16:creationId xmlns:a16="http://schemas.microsoft.com/office/drawing/2014/main" id="{00000000-0008-0000-0000-00000B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38100</xdr:colOff>
      <xdr:row>1</xdr:row>
      <xdr:rowOff>57150</xdr:rowOff>
    </xdr:from>
    <xdr:to>
      <xdr:col>16</xdr:col>
      <xdr:colOff>558800</xdr:colOff>
      <xdr:row>22</xdr:row>
      <xdr:rowOff>177800</xdr:rowOff>
    </xdr:to>
    <xdr:graphicFrame macro="">
      <xdr:nvGraphicFramePr>
        <xdr:cNvPr id="1036" name="Chart 8">
          <a:extLst>
            <a:ext uri="{FF2B5EF4-FFF2-40B4-BE49-F238E27FC236}">
              <a16:creationId xmlns:a16="http://schemas.microsoft.com/office/drawing/2014/main" id="{00000000-0008-0000-0000-00000C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7"/>
  <sheetViews>
    <sheetView tabSelected="1" workbookViewId="0">
      <selection activeCell="S28" sqref="S28"/>
    </sheetView>
  </sheetViews>
  <sheetFormatPr baseColWidth="10" defaultColWidth="8.83203125" defaultRowHeight="15"/>
  <cols>
    <col min="1" max="1" width="6.33203125" customWidth="1"/>
    <col min="2" max="2" width="7.83203125" customWidth="1"/>
    <col min="3" max="4" width="8.5" customWidth="1"/>
    <col min="5" max="5" width="7" customWidth="1"/>
    <col min="6" max="6" width="7.83203125" style="13" customWidth="1"/>
    <col min="7" max="8" width="7.83203125" customWidth="1"/>
    <col min="9" max="9" width="2.6640625" customWidth="1"/>
    <col min="10" max="10" width="6.33203125" customWidth="1"/>
    <col min="11" max="11" width="7.83203125" customWidth="1"/>
    <col min="12" max="12" width="8" customWidth="1"/>
    <col min="13" max="13" width="8.5" customWidth="1"/>
    <col min="14" max="14" width="7" customWidth="1"/>
    <col min="15" max="15" width="7.83203125" style="13" customWidth="1"/>
    <col min="16" max="17" width="7.83203125" customWidth="1"/>
  </cols>
  <sheetData>
    <row r="1" spans="1:17">
      <c r="A1" s="21" t="s">
        <v>15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</row>
    <row r="24" spans="1:17">
      <c r="C24" s="2" t="s">
        <v>0</v>
      </c>
      <c r="L24" s="2" t="s">
        <v>0</v>
      </c>
    </row>
    <row r="25" spans="1:17">
      <c r="A25" s="2"/>
      <c r="B25" s="2"/>
      <c r="C25" s="2" t="s">
        <v>1</v>
      </c>
      <c r="D25" s="2" t="s">
        <v>2</v>
      </c>
      <c r="G25" s="2" t="s">
        <v>6</v>
      </c>
      <c r="H25" s="2" t="s">
        <v>3</v>
      </c>
      <c r="J25" s="2"/>
      <c r="K25" s="2"/>
      <c r="L25" s="2" t="s">
        <v>1</v>
      </c>
      <c r="M25" s="2" t="s">
        <v>2</v>
      </c>
      <c r="P25" s="2" t="s">
        <v>6</v>
      </c>
      <c r="Q25" s="2" t="s">
        <v>3</v>
      </c>
    </row>
    <row r="26" spans="1:17">
      <c r="A26" s="2"/>
      <c r="B26" s="2" t="s">
        <v>4</v>
      </c>
      <c r="C26" s="2" t="s">
        <v>7</v>
      </c>
      <c r="D26" s="2" t="s">
        <v>5</v>
      </c>
      <c r="F26" s="2" t="s">
        <v>12</v>
      </c>
      <c r="G26" s="2" t="s">
        <v>13</v>
      </c>
      <c r="H26" s="2" t="s">
        <v>6</v>
      </c>
      <c r="J26" s="2"/>
      <c r="K26" s="2" t="s">
        <v>4</v>
      </c>
      <c r="L26" s="2" t="s">
        <v>7</v>
      </c>
      <c r="M26" s="2" t="s">
        <v>5</v>
      </c>
      <c r="O26" s="2" t="s">
        <v>12</v>
      </c>
      <c r="P26" s="2" t="s">
        <v>13</v>
      </c>
      <c r="Q26" s="2" t="s">
        <v>6</v>
      </c>
    </row>
    <row r="27" spans="1:17">
      <c r="A27" s="2" t="s">
        <v>8</v>
      </c>
      <c r="B27" s="2" t="s">
        <v>9</v>
      </c>
      <c r="C27" s="2" t="s">
        <v>9</v>
      </c>
      <c r="D27" s="2" t="s">
        <v>9</v>
      </c>
      <c r="E27" s="2" t="s">
        <v>10</v>
      </c>
      <c r="F27" s="2" t="s">
        <v>9</v>
      </c>
      <c r="G27" s="2" t="s">
        <v>9</v>
      </c>
      <c r="H27" s="2" t="s">
        <v>9</v>
      </c>
      <c r="J27" s="2" t="s">
        <v>8</v>
      </c>
      <c r="K27" s="2" t="s">
        <v>9</v>
      </c>
      <c r="L27" s="2" t="s">
        <v>9</v>
      </c>
      <c r="M27" s="2" t="s">
        <v>9</v>
      </c>
      <c r="N27" s="2" t="s">
        <v>10</v>
      </c>
      <c r="O27" s="2" t="s">
        <v>9</v>
      </c>
      <c r="P27" s="2" t="s">
        <v>9</v>
      </c>
      <c r="Q27" s="2" t="s">
        <v>9</v>
      </c>
    </row>
    <row r="28" spans="1:17">
      <c r="A28" s="1">
        <v>2007</v>
      </c>
      <c r="B28" s="1">
        <v>71.254999999999995</v>
      </c>
      <c r="C28" s="1"/>
      <c r="D28" s="4">
        <v>59.302</v>
      </c>
      <c r="E28" s="5">
        <f>D28/B28</f>
        <v>0.83225036839520039</v>
      </c>
      <c r="F28" s="14">
        <f>B28-D28</f>
        <v>11.952999999999996</v>
      </c>
      <c r="G28" s="1">
        <v>54.534999999999997</v>
      </c>
      <c r="H28">
        <v>54.534999999999997</v>
      </c>
      <c r="J28" s="1">
        <v>2007</v>
      </c>
      <c r="K28" s="6">
        <v>114.72799999999999</v>
      </c>
      <c r="L28" s="6"/>
      <c r="M28" s="6">
        <v>90.623999999999995</v>
      </c>
      <c r="N28" s="7">
        <f>M28/K28</f>
        <v>0.78990307509936541</v>
      </c>
      <c r="O28" s="14">
        <f>K28-M28</f>
        <v>24.103999999999999</v>
      </c>
      <c r="P28" s="6">
        <v>23.908999999999999</v>
      </c>
      <c r="Q28" s="7">
        <v>23.908999999999999</v>
      </c>
    </row>
    <row r="29" spans="1:17">
      <c r="A29" s="1">
        <v>2008</v>
      </c>
      <c r="B29" s="1">
        <v>58.524000000000001</v>
      </c>
      <c r="C29" s="1"/>
      <c r="D29" s="4">
        <v>63.368000000000002</v>
      </c>
      <c r="E29" s="5">
        <f>D29/B29</f>
        <v>1.0827694621010184</v>
      </c>
      <c r="F29" s="14">
        <f t="shared" ref="F29:F34" si="0">B29-D29</f>
        <v>-4.8440000000000012</v>
      </c>
      <c r="G29" s="1">
        <v>58.436999999999998</v>
      </c>
      <c r="H29">
        <f>H28+G29</f>
        <v>112.97199999999999</v>
      </c>
      <c r="J29" s="1">
        <v>2008</v>
      </c>
      <c r="K29" s="6">
        <v>119.095</v>
      </c>
      <c r="L29" s="6"/>
      <c r="M29" s="6">
        <v>99.126999999999995</v>
      </c>
      <c r="N29" s="7">
        <f t="shared" ref="N29:N36" si="1">M29/K29</f>
        <v>0.83233553045887732</v>
      </c>
      <c r="O29" s="14">
        <f t="shared" ref="O29:O34" si="2">K29-M29</f>
        <v>19.968000000000004</v>
      </c>
      <c r="P29" s="6">
        <v>33.298999999999999</v>
      </c>
      <c r="Q29" s="7">
        <f>Q28+P29</f>
        <v>57.207999999999998</v>
      </c>
    </row>
    <row r="30" spans="1:17">
      <c r="A30" s="1">
        <v>2009</v>
      </c>
      <c r="B30" s="1">
        <v>40.317999999999998</v>
      </c>
      <c r="C30" s="1"/>
      <c r="D30" s="4">
        <v>68.45</v>
      </c>
      <c r="E30" s="5">
        <f t="shared" ref="E30:E36" si="3">D30/B30</f>
        <v>1.697752864725433</v>
      </c>
      <c r="F30" s="14">
        <f t="shared" si="0"/>
        <v>-28.132000000000005</v>
      </c>
      <c r="G30" s="1">
        <v>56.962000000000003</v>
      </c>
      <c r="H30" s="9">
        <f t="shared" ref="H30:H34" si="4">H29+G30</f>
        <v>169.934</v>
      </c>
      <c r="J30" s="1">
        <v>2009</v>
      </c>
      <c r="K30" s="6">
        <v>81.144000000000005</v>
      </c>
      <c r="L30" s="6"/>
      <c r="M30" s="6">
        <v>110.726</v>
      </c>
      <c r="N30" s="7">
        <f t="shared" si="1"/>
        <v>1.3645617667356797</v>
      </c>
      <c r="O30" s="14">
        <f t="shared" si="2"/>
        <v>-29.581999999999994</v>
      </c>
      <c r="P30" s="6">
        <v>30.437999999999999</v>
      </c>
      <c r="Q30" s="7">
        <f t="shared" ref="Q30:Q34" si="5">Q29+P30</f>
        <v>87.646000000000001</v>
      </c>
    </row>
    <row r="31" spans="1:17">
      <c r="A31" s="1">
        <v>2010</v>
      </c>
      <c r="B31" s="1">
        <v>73.275000000000006</v>
      </c>
      <c r="C31" s="1">
        <v>55.673999999999999</v>
      </c>
      <c r="D31" s="4">
        <v>75.27</v>
      </c>
      <c r="E31" s="5">
        <f t="shared" si="3"/>
        <v>1.0272262026612076</v>
      </c>
      <c r="F31" s="14">
        <f t="shared" si="0"/>
        <v>-1.9949999999999903</v>
      </c>
      <c r="G31" s="1">
        <v>61.411999999999999</v>
      </c>
      <c r="H31" s="9">
        <f t="shared" si="4"/>
        <v>231.346</v>
      </c>
      <c r="J31" s="1">
        <v>2010</v>
      </c>
      <c r="K31" s="6">
        <v>120.39</v>
      </c>
      <c r="L31" s="6">
        <v>99.924000000000007</v>
      </c>
      <c r="M31" s="6">
        <v>119.605</v>
      </c>
      <c r="N31" s="7">
        <f t="shared" si="1"/>
        <v>0.99347952487748159</v>
      </c>
      <c r="O31" s="14">
        <f t="shared" si="2"/>
        <v>0.78499999999999659</v>
      </c>
      <c r="P31" s="6">
        <v>42.033999999999999</v>
      </c>
      <c r="Q31" s="7">
        <f t="shared" si="5"/>
        <v>129.68</v>
      </c>
    </row>
    <row r="32" spans="1:17">
      <c r="A32">
        <v>2011</v>
      </c>
      <c r="B32" s="5">
        <v>79.512</v>
      </c>
      <c r="C32" s="5">
        <v>58.201999999999998</v>
      </c>
      <c r="D32" s="5">
        <v>74.655000000000001</v>
      </c>
      <c r="E32" s="5">
        <f t="shared" si="3"/>
        <v>0.93891488077271357</v>
      </c>
      <c r="F32" s="14">
        <f t="shared" si="0"/>
        <v>4.8569999999999993</v>
      </c>
      <c r="G32" s="5">
        <v>64.801000000000002</v>
      </c>
      <c r="H32" s="9">
        <f t="shared" si="4"/>
        <v>296.14699999999999</v>
      </c>
      <c r="J32">
        <v>2011</v>
      </c>
      <c r="K32" s="6">
        <v>134.345</v>
      </c>
      <c r="L32" s="7">
        <v>107.19</v>
      </c>
      <c r="M32" s="7">
        <v>125.94</v>
      </c>
      <c r="N32" s="7">
        <f t="shared" si="1"/>
        <v>0.93743719528080682</v>
      </c>
      <c r="O32" s="14">
        <f t="shared" si="2"/>
        <v>8.4050000000000011</v>
      </c>
      <c r="P32" s="7">
        <v>38.53</v>
      </c>
      <c r="Q32" s="7">
        <f t="shared" si="5"/>
        <v>168.21</v>
      </c>
    </row>
    <row r="33" spans="1:19">
      <c r="A33">
        <v>2012</v>
      </c>
      <c r="B33" s="5">
        <v>68.902000000000001</v>
      </c>
      <c r="C33" s="5">
        <v>60.985999999999997</v>
      </c>
      <c r="D33" s="5">
        <v>72.622</v>
      </c>
      <c r="E33" s="5">
        <f t="shared" si="3"/>
        <v>1.0539897245362979</v>
      </c>
      <c r="F33" s="14">
        <f t="shared" si="0"/>
        <v>-3.7199999999999989</v>
      </c>
      <c r="G33" s="5">
        <v>64.302000000000007</v>
      </c>
      <c r="H33" s="16">
        <f t="shared" si="4"/>
        <v>360.44900000000001</v>
      </c>
      <c r="J33">
        <v>2012</v>
      </c>
      <c r="K33" s="6">
        <v>137.72300000000001</v>
      </c>
      <c r="L33" s="7">
        <v>108.125</v>
      </c>
      <c r="M33" s="7">
        <v>125.533</v>
      </c>
      <c r="N33" s="7">
        <f t="shared" si="1"/>
        <v>0.9114890032892109</v>
      </c>
      <c r="O33" s="14">
        <f t="shared" si="2"/>
        <v>12.190000000000012</v>
      </c>
      <c r="P33" s="7">
        <v>45.625999999999998</v>
      </c>
      <c r="Q33" s="7">
        <f t="shared" si="5"/>
        <v>213.83600000000001</v>
      </c>
    </row>
    <row r="34" spans="1:19">
      <c r="A34">
        <v>2013</v>
      </c>
      <c r="B34" s="5">
        <v>84.492999999999995</v>
      </c>
      <c r="C34" s="5">
        <v>65.561999999999998</v>
      </c>
      <c r="D34" s="5">
        <v>75.325000000000003</v>
      </c>
      <c r="E34" s="5">
        <f t="shared" si="3"/>
        <v>0.89149396991466756</v>
      </c>
      <c r="F34" s="14">
        <f t="shared" si="0"/>
        <v>9.1679999999999922</v>
      </c>
      <c r="G34" s="5">
        <v>63.66</v>
      </c>
      <c r="H34" s="20">
        <f t="shared" si="4"/>
        <v>424.10900000000004</v>
      </c>
      <c r="J34">
        <v>2013</v>
      </c>
      <c r="K34" s="6">
        <v>136.48699999999999</v>
      </c>
      <c r="L34" s="7">
        <v>112.93600000000001</v>
      </c>
      <c r="M34" s="7">
        <v>124.93</v>
      </c>
      <c r="N34" s="7">
        <f t="shared" si="1"/>
        <v>0.91532526907324518</v>
      </c>
      <c r="O34" s="14">
        <f t="shared" si="2"/>
        <v>11.556999999999988</v>
      </c>
      <c r="P34" s="7">
        <v>39.625</v>
      </c>
      <c r="Q34" s="7">
        <f t="shared" si="5"/>
        <v>253.46100000000001</v>
      </c>
    </row>
    <row r="35" spans="1:19">
      <c r="A35">
        <v>2014</v>
      </c>
      <c r="B35" s="5"/>
      <c r="C35" s="5"/>
      <c r="D35" s="5"/>
      <c r="E35" s="5"/>
      <c r="F35" s="14"/>
      <c r="J35">
        <v>2014</v>
      </c>
      <c r="K35" s="7"/>
      <c r="L35" s="7"/>
      <c r="M35" s="7"/>
      <c r="N35" s="7"/>
      <c r="O35" s="14"/>
      <c r="P35" s="7"/>
    </row>
    <row r="36" spans="1:19">
      <c r="A36" s="12" t="s">
        <v>11</v>
      </c>
      <c r="B36" s="5">
        <f>AVERAGE(B28:B35)</f>
        <v>68.039857142857144</v>
      </c>
      <c r="C36" s="5">
        <f>AVERAGE(C28:C35)</f>
        <v>60.105999999999995</v>
      </c>
      <c r="D36" s="7">
        <f t="shared" ref="D36" si="6">AVERAGE(D28:D35)</f>
        <v>69.855999999999995</v>
      </c>
      <c r="E36" s="5">
        <f t="shared" si="3"/>
        <v>1.0266923378943853</v>
      </c>
      <c r="F36" s="14"/>
      <c r="J36" s="12" t="s">
        <v>11</v>
      </c>
      <c r="K36" s="7">
        <f>AVERAGE(K28:K35)</f>
        <v>120.55885714285714</v>
      </c>
      <c r="L36" s="7">
        <f>AVERAGE(L28:L35)</f>
        <v>107.04375000000002</v>
      </c>
      <c r="M36" s="7">
        <f>AVERAGE(M28:M35)</f>
        <v>113.78357142857142</v>
      </c>
      <c r="N36" s="7">
        <f t="shared" si="1"/>
        <v>0.94380101242783609</v>
      </c>
      <c r="O36" s="14"/>
      <c r="P36" s="7"/>
      <c r="Q36" s="7"/>
    </row>
    <row r="37" spans="1:19">
      <c r="A37" s="3" t="s">
        <v>14</v>
      </c>
      <c r="F37" s="14">
        <f>SUM(F28:F35)</f>
        <v>-12.713000000000008</v>
      </c>
      <c r="J37" s="3" t="s">
        <v>14</v>
      </c>
      <c r="O37" s="14">
        <f>SUM(O28:O35)</f>
        <v>47.427000000000007</v>
      </c>
    </row>
    <row r="38" spans="1:19">
      <c r="A38" s="22"/>
      <c r="B38" s="22"/>
      <c r="C38" s="22"/>
      <c r="D38" s="22"/>
      <c r="E38" s="22"/>
      <c r="F38" s="22"/>
      <c r="G38" s="22"/>
      <c r="H38" s="22"/>
      <c r="I38" s="3"/>
      <c r="J38" s="22"/>
      <c r="K38" s="22"/>
      <c r="L38" s="22"/>
      <c r="M38" s="22"/>
      <c r="N38" s="22"/>
      <c r="O38" s="22"/>
      <c r="P38" s="22"/>
      <c r="Q38" s="22"/>
      <c r="R38" s="3"/>
      <c r="S38" s="3"/>
    </row>
    <row r="39" spans="1:19">
      <c r="A39" s="23"/>
      <c r="B39" s="23"/>
      <c r="C39" s="23"/>
      <c r="D39" s="23"/>
      <c r="E39" s="23"/>
      <c r="F39" s="23"/>
      <c r="G39" s="23"/>
      <c r="H39" s="23"/>
      <c r="J39" s="23"/>
      <c r="K39" s="23"/>
      <c r="L39" s="23"/>
      <c r="M39" s="23"/>
      <c r="N39" s="23"/>
      <c r="O39" s="23"/>
      <c r="P39" s="23"/>
      <c r="Q39" s="23"/>
    </row>
    <row r="40" spans="1:19" s="16" customFormat="1">
      <c r="D40" s="17"/>
      <c r="M40" s="17"/>
    </row>
    <row r="41" spans="1:19">
      <c r="A41" s="15"/>
      <c r="B41" s="15"/>
      <c r="C41" s="15"/>
      <c r="D41" s="18"/>
      <c r="E41" s="15"/>
      <c r="F41" s="15"/>
      <c r="G41" s="15"/>
      <c r="H41" s="15"/>
      <c r="J41" s="24"/>
      <c r="K41" s="24"/>
      <c r="L41" s="24"/>
      <c r="M41" s="19"/>
      <c r="N41" s="15"/>
      <c r="O41" s="15"/>
      <c r="P41" s="15"/>
      <c r="Q41" s="15"/>
    </row>
    <row r="42" spans="1:19">
      <c r="A42" s="23"/>
      <c r="B42" s="23"/>
      <c r="C42" s="23"/>
      <c r="D42" s="23"/>
      <c r="E42" s="23"/>
      <c r="F42" s="23"/>
      <c r="G42" s="23"/>
      <c r="H42" s="23"/>
      <c r="J42" s="23"/>
      <c r="K42" s="23"/>
      <c r="L42" s="23"/>
      <c r="M42" s="23"/>
      <c r="N42" s="23"/>
      <c r="O42" s="23"/>
      <c r="P42" s="23"/>
      <c r="Q42" s="23"/>
    </row>
    <row r="43" spans="1:19">
      <c r="A43" s="23"/>
      <c r="B43" s="23"/>
      <c r="C43" s="23"/>
      <c r="D43" s="23"/>
      <c r="E43" s="23"/>
      <c r="F43" s="23"/>
      <c r="G43" s="23"/>
      <c r="H43" s="23"/>
      <c r="I43" s="8"/>
      <c r="J43" s="24"/>
      <c r="K43" s="24"/>
      <c r="L43" s="24"/>
      <c r="M43" s="24"/>
      <c r="N43" s="24"/>
      <c r="O43" s="24"/>
      <c r="P43" s="24"/>
      <c r="Q43" s="24"/>
    </row>
    <row r="44" spans="1:19">
      <c r="A44" s="24"/>
      <c r="B44" s="24"/>
      <c r="C44" s="24"/>
      <c r="D44" s="24"/>
      <c r="E44" s="24"/>
      <c r="F44" s="24"/>
      <c r="G44" s="24"/>
      <c r="H44" s="24"/>
      <c r="I44" s="10"/>
      <c r="J44" s="11"/>
      <c r="K44" s="11"/>
      <c r="L44" s="11"/>
      <c r="M44" s="11"/>
      <c r="N44" s="11"/>
      <c r="P44" s="11"/>
      <c r="Q44" s="11"/>
      <c r="R44" s="8"/>
      <c r="S44" s="8"/>
    </row>
    <row r="45" spans="1:19">
      <c r="A45" s="11"/>
      <c r="B45" s="11"/>
      <c r="C45" s="11"/>
      <c r="D45" s="11"/>
      <c r="E45" s="11"/>
      <c r="G45" s="11"/>
      <c r="H45" s="11"/>
      <c r="I45" s="11"/>
      <c r="J45" s="11"/>
      <c r="K45" s="11"/>
      <c r="L45" s="11"/>
      <c r="M45" s="11"/>
      <c r="N45" s="11"/>
      <c r="P45" s="11"/>
      <c r="Q45" s="11"/>
    </row>
    <row r="46" spans="1:19">
      <c r="A46" s="11"/>
      <c r="B46" s="11"/>
      <c r="C46" s="11"/>
      <c r="D46" s="11"/>
      <c r="E46" s="11"/>
      <c r="G46" s="11"/>
      <c r="H46" s="11"/>
      <c r="I46" s="11"/>
      <c r="J46" s="11"/>
      <c r="K46" s="11"/>
      <c r="L46" s="11"/>
      <c r="M46" s="11"/>
      <c r="N46" s="11"/>
      <c r="P46" s="11"/>
      <c r="Q46" s="11"/>
    </row>
    <row r="47" spans="1:19">
      <c r="A47" s="11"/>
      <c r="B47" s="11"/>
      <c r="C47" s="11"/>
      <c r="D47" s="11"/>
      <c r="E47" s="11"/>
      <c r="G47" s="11"/>
      <c r="H47" s="11"/>
      <c r="I47" s="11"/>
    </row>
  </sheetData>
  <mergeCells count="11">
    <mergeCell ref="A1:Q1"/>
    <mergeCell ref="A38:H38"/>
    <mergeCell ref="J38:Q38"/>
    <mergeCell ref="A39:H39"/>
    <mergeCell ref="A44:H44"/>
    <mergeCell ref="J43:Q43"/>
    <mergeCell ref="A42:H42"/>
    <mergeCell ref="J39:Q39"/>
    <mergeCell ref="A43:H43"/>
    <mergeCell ref="J42:Q42"/>
    <mergeCell ref="J41:L41"/>
  </mergeCells>
  <phoneticPr fontId="19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2014-11-23T17:34:21Z</dcterms:created>
  <dcterms:modified xsi:type="dcterms:W3CDTF">2021-05-02T03:43:22Z</dcterms:modified>
</cp:coreProperties>
</file>