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Yake\Documents\GitHub\excel-lambda-cubic-spline\"/>
    </mc:Choice>
  </mc:AlternateContent>
  <xr:revisionPtr revIDLastSave="0" documentId="13_ncr:1_{5B462031-9A31-4E9A-91E8-B3A5D5703E5A}" xr6:coauthVersionLast="47" xr6:coauthVersionMax="47" xr10:uidLastSave="{00000000-0000-0000-0000-000000000000}"/>
  <bookViews>
    <workbookView xWindow="-120" yWindow="-120" windowWidth="29040" windowHeight="15720" xr2:uid="{00000000-000D-0000-FFFF-FFFF00000000}"/>
  </bookViews>
  <sheets>
    <sheet name="Copyright and License" sheetId="6" r:id="rId1"/>
    <sheet name="Natural Cubic Spline" sheetId="3" r:id="rId2"/>
    <sheet name="Not-a-knot Cubic Spline" sheetId="5" r:id="rId3"/>
    <sheet name="Python Code" sheetId="4" r:id="rId4"/>
  </sheets>
  <definedNames>
    <definedName name="CUBIC_SPLINE_POLATION">_xlfn.LAMBDA(_xlpm.xs,_xlpm.ys,_xlpm.desired_xs,_xlpm.end_type,_xlfn.LET(_xlpm.xs_rows,ROWS(_xlpm.xs),_xlpm.xs_cols,COLUMNS(_xlpm.xs),_xlpm.ys_rows,ROWS(_xlpm.ys),_xlpm.ys_cols,COLUMNS(_xlpm.ys),_xlpm.desired_xs_rows,ROWS(_xlpm.desired_xs),_xlpm.desired_xs_cols, COLUMNS(_xlpm.desired_xs),_xlpm.dxs,IF(_xlpm.xs_cols=1,_xlfn.DROP(_xlpm.xs,1,)-_xlfn.TAKE(_xlpm.xs,_xlpm.xs_rows-1,),_xlfn.DROP(_xlpm.xs,,1)-_xlfn.TAKE(_xlpm.xs,,_xlpm.xs_cols-1)),_xlfn.IFS(_xlfn.ISOMITTED(_xlpm.xs),"Missing argument xs",_xlfn.ISOMITTED(_xlpm.ys),"Missing argument ys",_xlfn.ISOMITTED(_xlpm.desired_xs),"Missing argument desired_xs",_xlfn.ISOMITTED(_xlpm.end_type),"Missing argument end_type",AND(_xlpm.xs_rows&gt;1,_xlpm.xs_cols&gt;1),"Argument xs is a matrix, expecting a vector",AND(_xlpm.ys_rows&gt;1,_xlpm.ys_cols&gt;1),"Argument ys is a matrix, expecting a vector",AND(_xlpm.desired_xs_rows&gt;1,_xlpm.desired_xs_cols&gt;1),"Argument desired_xs is a matrix, expecting a vector",_xlpm.xs_rows+_xlpm.xs_cols&lt;4,"Argument xs is too small, need to be a vector with at least 3 elements",_xlpm.ys_rows+_xlpm.ys_cols&lt;4,"Argument ys is too small, need to be a vector with at least 3 elements",_xlfn.XOR(_xlpm.xs_rows=1,_xlpm.ys_rows=1),"Arguments xs and ys must be both column vectors or both row vectors, not mixed",_xlpm.xs_rows+_xlpm.xs_cols&lt;&gt;_xlpm.ys_rows+_xlpm.ys_cols,"Argument vectors xs and ys must both have the same length",AND(_xlfn.XOR(_xlpm.xs_rows=1,_xlpm.desired_xs_rows=1),_xlpm.desired_xs_rows+_xlpm.desired_xs_cols&gt;2),"Arguments xs and desired xs must be both column vectors or both row vectors, not a mix",AND(_xlpm.end_type&lt;&gt;0,_xlpm.end_type&lt;&gt;1),"Argument end_type must be either 0 for Natural or 1 for Not-a-Knot, no other values permitted",OR(_xlpm.dxs&lt;0),"Argument xs must be in increasing order",TRUE,IF(_xlpm.xs_cols=1,INTERNAL_CUBIC_SPLINE_POLATION(_xlpm.xs,_xlpm.ys,_xlpm.desired_xs,_xlpm.end_type),TRANSPOSE(INTERNAL_CUBIC_SPLINE_POLATION(TRANSPOSE(_xlpm.xs),TRANSPOSE(_xlpm.ys),TRANSPOSE(_xlpm.desired_xs),_xlpm.end_type))))))</definedName>
    <definedName name="INTERNAL_CUBIC_SPLINE_POLATION">_xlfn.LAMBDA(_xlpm.xs,_xlpm.ys,_xlpm.desired_xs,_xlpm.end_type,_xlfn.LET(_xlpm.n,ROWS(_xlpm.xs)-1,_xlpm.dxs,_xlfn.DROP(_xlpm.xs,1,)-_xlfn.TAKE(_xlpm.xs,_xlpm.n,),_xlpm.dys,_xlfn.DROP(_xlpm.ys,1,)-_xlfn.TAKE(_xlpm.ys,_xlpm.n,),_xlpm.recip_dxs,1/_xlpm.dxs,_xlpm.recip_dxs_sq,_xlpm.recip_dxs*_xlpm.recip_dxs,_xlpm.dy_recip_dxs_sq,_xlpm.dys*_xlpm.recip_dxs_sq,_xlpm.matrix_f,_xlfn.MAKEARRAY(_xlpm.n+1,_xlpm.n+1,_xlfn.LAMBDA(_xlpm.row,_xlpm.col,_xlfn.LET(_xlpm.other_rows,_xlfn.IFS(_xlpm.col=_xlpm.row-1,INDEX(_xlpm.recip_dxs,_xlpm.row-1,1),_xlpm.col=_xlpm.row,2*(INDEX(_xlpm.recip_dxs,_xlpm.row-1,1)+INDEX(_xlpm.recip_dxs,_xlpm.row,1)),_xlpm.col=_xlpm.row+1,INDEX(_xlpm.recip_dxs,_xlpm.row,1),TRUE,0),IF(OR(_xlpm.row=1,_xlpm.row=_xlpm.n+1),INTERNAL_SPLINE_MATRIX_TOP_BOTTOM(_xlpm.end_type,_xlpm.row,_xlpm.col,_xlpm.recip_dxs,_xlpm.recip_dxs_sq),_xlpm.other_rows)))),_xlpm.yi_over_xi2_times3,_xlpm.dy_recip_dxs_sq*3,_xlpm.vec_g_top,INTERNAL_SPLINE_VECTOR_TOP_BOTTOM(_xlpm.end_type,1,_xlpm.recip_dxs,_xlpm.dy_recip_dxs_sq),_xlpm.vec_g_bottom,INTERNAL_SPLINE_VECTOR_TOP_BOTTOM(_xlpm.end_type,_xlpm.n+1,_xlpm.recip_dxs,_xlpm.dy_recip_dxs_sq),_xlpm.vector_g,_xlfn.VSTACK(_xlpm.vec_g_top,_xlfn.DROP(_xlpm.yi_over_xi2_times3,1,)+_xlfn.TAKE(_xlpm.yi_over_xi2_times3,_xlpm.n-1,),_xlpm.vec_g_bottom),_xlpm.ks,MMULT(MINVERSE(_xlpm.matrix_f),_xlpm.vector_g),_xlpm.as,_xlfn.TAKE(_xlpm.ks,_xlpm.n,)*_xlpm.dxs-_xlpm.dys,_xlpm.bs,-_xlfn.DROP(_xlpm.ks,1,)*_xlpm.dxs+_xlpm.dys,_xlpm.min_xi,INDEX(_xlpm.xs,1,1),_xlpm.max_xi,INDEX(_xlpm.xs,_xlpm.n+1,1),_xlpm.calc_idxs,_xlfn.IFS(_xlpm.desired_xs&lt;_xlpm.min_xi,1,_xlpm.desired_xs&gt;=_xlpm.max_xi,_xlpm.n,TRUE,_xlfn.XMATCH(_xlpm.desired_xs,_xlpm.xs,-1,2)),_xlpm.lower_xs,INDEX(_xlpm.xs,_xlpm.calc_idxs,1),_xlpm.upper_xs,INDEX(_xlpm.xs,_xlpm.calc_idxs+1,1),_xlpm.txs,(_xlpm.desired_xs-_xlpm.lower_xs)/(_xlpm.upper_xs-_xlpm.lower_xs),_xlpm.one_minus_txs,1-_xlpm.txs,_xlpm.lower_ys,INDEX(_xlpm.ys,_xlpm.calc_idxs,1),_xlpm.upper_ys,INDEX(_xlpm.ys,_xlpm.calc_idxs+1,1),_xlpm.ais,INDEX(_xlpm.as,_xlpm.calc_idxs,1),_xlpm.bis,INDEX(_xlpm.bs,_xlpm.calc_idxs,1),_xlpm.one_minus_txs*_xlpm.lower_ys+_xlpm.txs*_xlpm.upper_ys+_xlpm.txs*_xlpm.one_minus_txs*(_xlpm.one_minus_txs*_xlpm.ais+_xlpm.txs*_xlpm.bis)))</definedName>
    <definedName name="INTERNAL_SPLINE_MATRIX_TOP_BOTTOM">_xlfn.LAMBDA(_xlpm.end_type,_xlpm.row,_xlpm.col,_xlpm.recip_dxs,_xlpm.recip_dxs_sq,IF(_xlpm.end_type=0,_xlfn.LET(_xlpm.i,IF(_xlpm.row=1,1,_xlpm.row-1),_xlfn.IFS(_xlpm.row=_xlpm.col,2*INDEX(_xlpm.recip_dxs,_xlpm.i,1),OR(_xlpm.col=_xlpm.row+1,_xlpm.col=_xlpm.row-1),INDEX(_xlpm.recip_dxs,_xlpm.i,1),TRUE,0)),_xlfn.LET(_xlpm.c_start,IF(_xlpm.row=1,1,_xlpm.row-2),_xlpm.recip1,INDEX(_xlpm.recip_dxs_sq,_xlpm.c_start,1),_xlpm.recip2,INDEX(_xlpm.recip_dxs_sq,_xlpm.c_start+1,1),_xlfn.IFS(_xlpm.col=_xlpm.c_start,_xlpm.recip1,_xlpm.col=_xlpm.c_start+1,_xlpm.recip1-_xlpm.recip2,_xlpm.col=_xlpm.c_start+2,-_xlpm.recip2,TRUE,0))))</definedName>
    <definedName name="INTERNAL_SPLINE_VECTOR_TOP_BOTTOM">_xlfn.LAMBDA(_xlpm.end_type,_xlpm.row,_xlpm.recip_dxs,_xlpm.dys_recip_dxs_sq,IF(_xlpm.end_type=0,_xlfn.LET(_xlpm.i,IF(_xlpm.row=1,1,_xlpm.row-1),3*INDEX(_xlpm.dys_recip_dxs_sq,_xlpm.i,1)),_xlfn.LET(_xlpm.c_start,IF(_xlpm.row=1,1,_xlpm.row-2),_xlpm.recip1,INDEX(_xlpm.dys_recip_dxs_sq,_xlpm.c_start,1)*INDEX(_xlpm.recip_dxs,_xlpm.c_start,1),_xlpm.recip2,INDEX(_xlpm.dys_recip_dxs_sq,_xlpm.c_start+1,1)*INDEX(_xlpm.recip_dxs,_xlpm.c_start+1,1),2*(_xlpm.recip1-_xlpm.reci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5" i="5" l="1" a="1"/>
  <c r="AN5" i="5" s="1"/>
  <c r="AL5" i="5" a="1"/>
  <c r="AL5" i="5" s="1"/>
  <c r="AJ5" i="5" a="1"/>
  <c r="AJ5" i="5" s="1"/>
  <c r="C14" i="5"/>
  <c r="C13" i="5"/>
  <c r="C12" i="5"/>
  <c r="C11" i="5"/>
  <c r="C10" i="5"/>
  <c r="C9" i="5"/>
  <c r="C8" i="5"/>
  <c r="C7" i="5"/>
  <c r="C6" i="5"/>
  <c r="K5" i="5" a="1"/>
  <c r="K5" i="5" s="1"/>
  <c r="Z5" i="5" s="1" a="1"/>
  <c r="Z5" i="5" s="1"/>
  <c r="H5" i="5" a="1"/>
  <c r="H5" i="5" s="1"/>
  <c r="C5" i="5"/>
  <c r="I5" i="5" s="1" a="1"/>
  <c r="I5" i="5" s="1"/>
  <c r="AJ5" i="3" a="1"/>
  <c r="AJ5" i="3" s="1"/>
  <c r="R5" i="3" a="1"/>
  <c r="R5" i="3" s="1"/>
  <c r="Q5" i="3" a="1"/>
  <c r="Q5" i="3" s="1"/>
  <c r="H5" i="3" a="1"/>
  <c r="H5" i="3" s="1"/>
  <c r="N5" i="3" s="1" a="1"/>
  <c r="N5" i="3" s="1"/>
  <c r="P5" i="3" s="1" a="1"/>
  <c r="P5" i="3" s="1"/>
  <c r="AN5" i="3" s="1" a="1"/>
  <c r="AN5" i="3" s="1"/>
  <c r="C14" i="3"/>
  <c r="C13" i="3"/>
  <c r="C12" i="3"/>
  <c r="C11" i="3"/>
  <c r="C10" i="3"/>
  <c r="C9" i="3"/>
  <c r="C8" i="3"/>
  <c r="C7" i="3"/>
  <c r="C6" i="3"/>
  <c r="C5" i="3"/>
  <c r="K5" i="3" a="1"/>
  <c r="K5" i="3" s="1"/>
  <c r="O5" i="5" l="1" a="1"/>
  <c r="O5" i="5" s="1"/>
  <c r="X5" i="5" a="1"/>
  <c r="X5" i="5" s="1"/>
  <c r="AD5" i="5" s="1" a="1"/>
  <c r="AD5" i="5" s="1"/>
  <c r="N5" i="5" a="1"/>
  <c r="N5" i="5" s="1"/>
  <c r="G5" i="5" a="1"/>
  <c r="G5" i="5" s="1"/>
  <c r="M5" i="5" s="1" a="1"/>
  <c r="M5" i="5" s="1"/>
  <c r="I5" i="3" a="1"/>
  <c r="I5" i="3" s="1"/>
  <c r="X5" i="3" a="1"/>
  <c r="X5" i="3" s="1"/>
  <c r="AA5" i="3" s="1" a="1"/>
  <c r="AA5" i="3" s="1"/>
  <c r="Z5" i="3" a="1"/>
  <c r="Z5" i="3" s="1"/>
  <c r="G5" i="3" a="1"/>
  <c r="G5" i="3" s="1"/>
  <c r="M5" i="3" s="1" a="1"/>
  <c r="M5" i="3" s="1"/>
  <c r="Y5" i="5" l="1" a="1"/>
  <c r="Y5" i="5" s="1"/>
  <c r="AA5" i="5" a="1"/>
  <c r="AA5" i="5" s="1"/>
  <c r="AE5" i="5" a="1"/>
  <c r="AE5" i="5" s="1"/>
  <c r="P5" i="5" a="1"/>
  <c r="P5" i="5" s="1"/>
  <c r="O5" i="3" a="1"/>
  <c r="O5" i="3" s="1"/>
  <c r="AL5" i="3" a="1"/>
  <c r="AL5" i="3" s="1"/>
  <c r="T5" i="3" s="1" a="1"/>
  <c r="T5" i="3" s="1"/>
  <c r="AD5" i="3" a="1"/>
  <c r="Y5" i="3" a="1"/>
  <c r="Y5" i="3" s="1"/>
  <c r="AB5" i="3" s="1" a="1"/>
  <c r="AB5" i="3" s="1"/>
  <c r="AC5" i="3" s="1" a="1"/>
  <c r="AC5" i="3" s="1"/>
  <c r="AE5" i="3" a="1"/>
  <c r="AE5" i="3" s="1"/>
  <c r="T5" i="5" l="1" a="1"/>
  <c r="T5" i="5" s="1"/>
  <c r="Q5" i="5" a="1"/>
  <c r="Q5" i="5" s="1"/>
  <c r="R5" i="5" s="1" a="1"/>
  <c r="R5" i="5" s="1"/>
  <c r="AB5" i="5" a="1"/>
  <c r="AB5" i="5" s="1"/>
  <c r="AC5" i="5" s="1" a="1"/>
  <c r="AC5" i="5" s="1"/>
  <c r="AD5" i="3"/>
  <c r="U5" i="3" a="1"/>
  <c r="U5" i="3" s="1"/>
  <c r="AF5" i="3" s="1" a="1"/>
  <c r="AF5" i="3" s="1"/>
  <c r="V5" i="3" a="1"/>
  <c r="V5" i="3" s="1"/>
  <c r="AG5" i="3" s="1" a="1"/>
  <c r="AG5" i="3" s="1"/>
  <c r="U5" i="5" l="1" a="1"/>
  <c r="U5" i="5" s="1"/>
  <c r="AF5" i="5" s="1" a="1"/>
  <c r="AF5" i="5" s="1"/>
  <c r="V5" i="5" a="1"/>
  <c r="V5" i="5" s="1"/>
  <c r="AG5" i="5" s="1" a="1"/>
  <c r="AG5" i="5" s="1"/>
  <c r="AH5" i="3" a="1"/>
  <c r="AH5" i="3" s="1"/>
  <c r="AH5" i="5" l="1" a="1"/>
  <c r="AH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<sst xmlns="http://schemas.openxmlformats.org/spreadsheetml/2006/main" count="115" uniqueCount="50">
  <si>
    <t>i</t>
  </si>
  <si>
    <t>Raw inputs</t>
  </si>
  <si>
    <t>Dynamic array format</t>
  </si>
  <si>
    <t>Calculated values</t>
  </si>
  <si>
    <r>
      <t>x</t>
    </r>
    <r>
      <rPr>
        <b/>
        <i/>
        <vertAlign val="subscript"/>
        <sz val="16"/>
        <color theme="1"/>
        <rFont val="Times New Roman"/>
        <family val="1"/>
      </rPr>
      <t>i</t>
    </r>
  </si>
  <si>
    <r>
      <t>y</t>
    </r>
    <r>
      <rPr>
        <b/>
        <i/>
        <vertAlign val="subscript"/>
        <sz val="16"/>
        <color theme="1"/>
        <rFont val="Times New Roman"/>
        <family val="1"/>
      </rPr>
      <t>i</t>
    </r>
  </si>
  <si>
    <r>
      <rPr>
        <b/>
        <sz val="16"/>
        <color theme="1"/>
        <rFont val="Times New Roman"/>
        <family val="1"/>
      </rPr>
      <t>Δ</t>
    </r>
    <r>
      <rPr>
        <b/>
        <i/>
        <sz val="16"/>
        <color theme="1"/>
        <rFont val="Times New Roman"/>
        <family val="1"/>
      </rPr>
      <t>y</t>
    </r>
    <r>
      <rPr>
        <b/>
        <i/>
        <vertAlign val="subscript"/>
        <sz val="16"/>
        <color theme="1"/>
        <rFont val="Times New Roman"/>
        <family val="1"/>
      </rPr>
      <t>i</t>
    </r>
    <r>
      <rPr>
        <b/>
        <i/>
        <sz val="16"/>
        <color theme="1"/>
        <rFont val="Times New Roman"/>
        <family val="1"/>
      </rPr>
      <t xml:space="preserve"> = y</t>
    </r>
    <r>
      <rPr>
        <b/>
        <i/>
        <vertAlign val="subscript"/>
        <sz val="16"/>
        <color theme="1"/>
        <rFont val="Times New Roman"/>
        <family val="1"/>
      </rPr>
      <t>i+1</t>
    </r>
    <r>
      <rPr>
        <b/>
        <i/>
        <sz val="16"/>
        <color theme="1"/>
        <rFont val="Times New Roman"/>
        <family val="1"/>
      </rPr>
      <t xml:space="preserve"> - y</t>
    </r>
    <r>
      <rPr>
        <b/>
        <i/>
        <vertAlign val="subscript"/>
        <sz val="16"/>
        <color theme="1"/>
        <rFont val="Times New Roman"/>
        <family val="1"/>
      </rPr>
      <t>i</t>
    </r>
  </si>
  <si>
    <r>
      <rPr>
        <b/>
        <sz val="16"/>
        <color theme="1"/>
        <rFont val="Times New Roman"/>
        <family val="1"/>
      </rPr>
      <t>Δ</t>
    </r>
    <r>
      <rPr>
        <b/>
        <i/>
        <sz val="16"/>
        <color theme="1"/>
        <rFont val="Times New Roman"/>
        <family val="1"/>
      </rPr>
      <t>x</t>
    </r>
    <r>
      <rPr>
        <b/>
        <i/>
        <vertAlign val="subscript"/>
        <sz val="16"/>
        <color theme="1"/>
        <rFont val="Times New Roman"/>
        <family val="1"/>
      </rPr>
      <t>i</t>
    </r>
    <r>
      <rPr>
        <b/>
        <i/>
        <sz val="16"/>
        <color theme="1"/>
        <rFont val="Times New Roman"/>
        <family val="1"/>
      </rPr>
      <t xml:space="preserve"> = x</t>
    </r>
    <r>
      <rPr>
        <b/>
        <i/>
        <vertAlign val="subscript"/>
        <sz val="16"/>
        <color theme="1"/>
        <rFont val="Times New Roman"/>
        <family val="1"/>
      </rPr>
      <t>i</t>
    </r>
    <r>
      <rPr>
        <b/>
        <i/>
        <sz val="16"/>
        <color theme="1"/>
        <rFont val="Times New Roman"/>
        <family val="1"/>
      </rPr>
      <t xml:space="preserve"> - x</t>
    </r>
    <r>
      <rPr>
        <b/>
        <i/>
        <vertAlign val="subscript"/>
        <sz val="16"/>
        <color theme="1"/>
        <rFont val="Times New Roman"/>
        <family val="1"/>
      </rPr>
      <t>i-1</t>
    </r>
  </si>
  <si>
    <r>
      <rPr>
        <b/>
        <sz val="16"/>
        <color theme="1"/>
        <rFont val="Times New Roman"/>
        <family val="1"/>
      </rPr>
      <t>Δ</t>
    </r>
    <r>
      <rPr>
        <b/>
        <i/>
        <sz val="16"/>
        <color theme="1"/>
        <rFont val="Times New Roman"/>
        <family val="1"/>
      </rPr>
      <t>x</t>
    </r>
    <r>
      <rPr>
        <b/>
        <i/>
        <vertAlign val="subscript"/>
        <sz val="16"/>
        <color theme="1"/>
        <rFont val="Times New Roman"/>
        <family val="1"/>
      </rPr>
      <t>i</t>
    </r>
    <r>
      <rPr>
        <b/>
        <vertAlign val="superscript"/>
        <sz val="16"/>
        <color theme="1"/>
        <rFont val="Times New Roman"/>
        <family val="1"/>
      </rPr>
      <t>-1</t>
    </r>
  </si>
  <si>
    <r>
      <rPr>
        <b/>
        <sz val="16"/>
        <color theme="1"/>
        <rFont val="Times New Roman"/>
        <family val="1"/>
      </rPr>
      <t>Δ</t>
    </r>
    <r>
      <rPr>
        <b/>
        <i/>
        <sz val="16"/>
        <color theme="1"/>
        <rFont val="Times New Roman"/>
        <family val="1"/>
      </rPr>
      <t>x</t>
    </r>
    <r>
      <rPr>
        <b/>
        <i/>
        <vertAlign val="subscript"/>
        <sz val="16"/>
        <color theme="1"/>
        <rFont val="Times New Roman"/>
        <family val="1"/>
      </rPr>
      <t>i</t>
    </r>
    <r>
      <rPr>
        <b/>
        <vertAlign val="superscript"/>
        <sz val="16"/>
        <color theme="1"/>
        <rFont val="Times New Roman"/>
        <family val="1"/>
      </rPr>
      <t>-2</t>
    </r>
  </si>
  <si>
    <r>
      <rPr>
        <b/>
        <sz val="16"/>
        <color theme="1"/>
        <rFont val="Times New Roman"/>
        <family val="1"/>
      </rPr>
      <t>Δ</t>
    </r>
    <r>
      <rPr>
        <b/>
        <i/>
        <sz val="16"/>
        <color theme="1"/>
        <rFont val="Times New Roman"/>
        <family val="1"/>
      </rPr>
      <t>y</t>
    </r>
    <r>
      <rPr>
        <b/>
        <i/>
        <vertAlign val="subscript"/>
        <sz val="16"/>
        <color theme="1"/>
        <rFont val="Times New Roman"/>
        <family val="1"/>
      </rPr>
      <t>i</t>
    </r>
    <r>
      <rPr>
        <b/>
        <sz val="16"/>
        <color theme="1"/>
        <rFont val="Times New Roman"/>
        <family val="1"/>
      </rPr>
      <t xml:space="preserve"> Δ</t>
    </r>
    <r>
      <rPr>
        <b/>
        <i/>
        <sz val="16"/>
        <color theme="1"/>
        <rFont val="Times New Roman"/>
        <family val="1"/>
      </rPr>
      <t>x</t>
    </r>
    <r>
      <rPr>
        <b/>
        <i/>
        <vertAlign val="subscript"/>
        <sz val="16"/>
        <color theme="1"/>
        <rFont val="Times New Roman"/>
        <family val="1"/>
      </rPr>
      <t>i</t>
    </r>
    <r>
      <rPr>
        <b/>
        <vertAlign val="superscript"/>
        <sz val="16"/>
        <color theme="1"/>
        <rFont val="Times New Roman"/>
        <family val="1"/>
      </rPr>
      <t>-2</t>
    </r>
  </si>
  <si>
    <t>Natural Cubic Spline</t>
  </si>
  <si>
    <r>
      <t>Vector</t>
    </r>
    <r>
      <rPr>
        <b/>
        <sz val="16"/>
        <color theme="1"/>
        <rFont val="Calibri"/>
        <family val="2"/>
        <scheme val="minor"/>
      </rPr>
      <t xml:space="preserve"> </t>
    </r>
    <r>
      <rPr>
        <b/>
        <i/>
        <sz val="16"/>
        <color theme="1"/>
        <rFont val="Times New Roman"/>
        <family val="1"/>
      </rPr>
      <t>k</t>
    </r>
    <r>
      <rPr>
        <b/>
        <i/>
        <vertAlign val="subscript"/>
        <sz val="16"/>
        <color theme="1"/>
        <rFont val="Times New Roman"/>
        <family val="1"/>
      </rPr>
      <t>i</t>
    </r>
  </si>
  <si>
    <r>
      <t>Vector</t>
    </r>
    <r>
      <rPr>
        <b/>
        <sz val="16"/>
        <color theme="1"/>
        <rFont val="Calibri"/>
        <family val="2"/>
        <scheme val="minor"/>
      </rPr>
      <t xml:space="preserve"> </t>
    </r>
    <r>
      <rPr>
        <b/>
        <i/>
        <sz val="16"/>
        <color theme="1"/>
        <rFont val="Times New Roman"/>
        <family val="1"/>
      </rPr>
      <t>a</t>
    </r>
    <r>
      <rPr>
        <b/>
        <i/>
        <vertAlign val="subscript"/>
        <sz val="16"/>
        <color theme="1"/>
        <rFont val="Times New Roman"/>
        <family val="1"/>
      </rPr>
      <t>i</t>
    </r>
  </si>
  <si>
    <r>
      <t>Vector</t>
    </r>
    <r>
      <rPr>
        <b/>
        <sz val="16"/>
        <color theme="1"/>
        <rFont val="Calibri"/>
        <family val="2"/>
        <scheme val="minor"/>
      </rPr>
      <t xml:space="preserve"> </t>
    </r>
    <r>
      <rPr>
        <b/>
        <i/>
        <sz val="16"/>
        <color theme="1"/>
        <rFont val="Times New Roman"/>
        <family val="1"/>
      </rPr>
      <t>b</t>
    </r>
    <r>
      <rPr>
        <b/>
        <i/>
        <vertAlign val="subscript"/>
        <sz val="16"/>
        <color theme="1"/>
        <rFont val="Times New Roman"/>
        <family val="1"/>
      </rPr>
      <t>i</t>
    </r>
  </si>
  <si>
    <r>
      <t xml:space="preserve">Matrix </t>
    </r>
    <r>
      <rPr>
        <b/>
        <i/>
        <sz val="16"/>
        <color theme="1"/>
        <rFont val="Times New Roman"/>
        <family val="1"/>
      </rPr>
      <t>f</t>
    </r>
    <r>
      <rPr>
        <b/>
        <i/>
        <vertAlign val="subscript"/>
        <sz val="16"/>
        <color theme="1"/>
        <rFont val="Times New Roman"/>
        <family val="1"/>
      </rPr>
      <t>i,j</t>
    </r>
    <r>
      <rPr>
        <b/>
        <sz val="16"/>
        <color theme="1"/>
        <rFont val="Calibri"/>
        <family val="2"/>
        <scheme val="minor"/>
      </rPr>
      <t xml:space="preserve"> </t>
    </r>
  </si>
  <si>
    <r>
      <t xml:space="preserve">Vector </t>
    </r>
    <r>
      <rPr>
        <b/>
        <i/>
        <sz val="16"/>
        <color theme="1"/>
        <rFont val="Times New Roman"/>
        <family val="1"/>
      </rPr>
      <t>g</t>
    </r>
    <r>
      <rPr>
        <b/>
        <i/>
        <vertAlign val="subscript"/>
        <sz val="16"/>
        <color theme="1"/>
        <rFont val="Times New Roman"/>
        <family val="1"/>
      </rPr>
      <t>i</t>
    </r>
    <r>
      <rPr>
        <b/>
        <sz val="16"/>
        <color theme="1"/>
        <rFont val="Calibri"/>
        <family val="2"/>
        <scheme val="minor"/>
      </rPr>
      <t xml:space="preserve"> </t>
    </r>
  </si>
  <si>
    <t>Original points</t>
  </si>
  <si>
    <t>For Interpolation</t>
  </si>
  <si>
    <t>Solved-for parameters</t>
  </si>
  <si>
    <t>Calculate Interpolations</t>
  </si>
  <si>
    <r>
      <t xml:space="preserve">Index of lower </t>
    </r>
    <r>
      <rPr>
        <b/>
        <i/>
        <sz val="16"/>
        <color theme="1"/>
        <rFont val="Times New Roman"/>
        <family val="1"/>
      </rPr>
      <t>x</t>
    </r>
    <r>
      <rPr>
        <b/>
        <i/>
        <vertAlign val="subscript"/>
        <sz val="16"/>
        <color theme="1"/>
        <rFont val="Times New Roman"/>
        <family val="1"/>
      </rPr>
      <t>i</t>
    </r>
  </si>
  <si>
    <r>
      <t xml:space="preserve">Lower </t>
    </r>
    <r>
      <rPr>
        <b/>
        <i/>
        <sz val="16"/>
        <color theme="1"/>
        <rFont val="Times New Roman"/>
        <family val="1"/>
      </rPr>
      <t>x</t>
    </r>
    <r>
      <rPr>
        <b/>
        <i/>
        <vertAlign val="subscript"/>
        <sz val="16"/>
        <color theme="1"/>
        <rFont val="Times New Roman"/>
        <family val="1"/>
      </rPr>
      <t>i</t>
    </r>
  </si>
  <si>
    <r>
      <t xml:space="preserve">Upper </t>
    </r>
    <r>
      <rPr>
        <b/>
        <i/>
        <sz val="16"/>
        <color theme="1"/>
        <rFont val="Times New Roman"/>
        <family val="1"/>
      </rPr>
      <t>x</t>
    </r>
    <r>
      <rPr>
        <b/>
        <i/>
        <vertAlign val="subscript"/>
        <sz val="16"/>
        <color theme="1"/>
        <rFont val="Times New Roman"/>
        <family val="1"/>
      </rPr>
      <t>i</t>
    </r>
  </si>
  <si>
    <t>t(x)</t>
  </si>
  <si>
    <r>
      <rPr>
        <b/>
        <sz val="12"/>
        <color theme="1"/>
        <rFont val="Calibri"/>
        <family val="2"/>
        <scheme val="minor"/>
      </rPr>
      <t>1 -</t>
    </r>
    <r>
      <rPr>
        <b/>
        <i/>
        <sz val="12"/>
        <color theme="1"/>
        <rFont val="Calibri"/>
        <family val="2"/>
        <scheme val="minor"/>
      </rPr>
      <t xml:space="preserve"> </t>
    </r>
    <r>
      <rPr>
        <b/>
        <i/>
        <sz val="16"/>
        <color theme="1"/>
        <rFont val="Times New Roman"/>
        <family val="1"/>
      </rPr>
      <t>t(x)</t>
    </r>
  </si>
  <si>
    <r>
      <t xml:space="preserve">Lower </t>
    </r>
    <r>
      <rPr>
        <b/>
        <i/>
        <sz val="16"/>
        <color theme="1"/>
        <rFont val="Times New Roman"/>
        <family val="1"/>
      </rPr>
      <t>y</t>
    </r>
    <r>
      <rPr>
        <b/>
        <i/>
        <vertAlign val="subscript"/>
        <sz val="16"/>
        <color theme="1"/>
        <rFont val="Times New Roman"/>
        <family val="1"/>
      </rPr>
      <t>i</t>
    </r>
  </si>
  <si>
    <r>
      <t xml:space="preserve">Upper </t>
    </r>
    <r>
      <rPr>
        <b/>
        <i/>
        <sz val="16"/>
        <color theme="1"/>
        <rFont val="Times New Roman"/>
        <family val="1"/>
      </rPr>
      <t>y</t>
    </r>
    <r>
      <rPr>
        <b/>
        <i/>
        <vertAlign val="subscript"/>
        <sz val="16"/>
        <color theme="1"/>
        <rFont val="Times New Roman"/>
        <family val="1"/>
      </rPr>
      <t>i</t>
    </r>
  </si>
  <si>
    <r>
      <rPr>
        <b/>
        <i/>
        <sz val="16"/>
        <color theme="1"/>
        <rFont val="Times New Roman"/>
        <family val="1"/>
      </rPr>
      <t>a</t>
    </r>
    <r>
      <rPr>
        <b/>
        <i/>
        <vertAlign val="subscript"/>
        <sz val="16"/>
        <color theme="1"/>
        <rFont val="Times New Roman"/>
        <family val="1"/>
      </rPr>
      <t>i</t>
    </r>
  </si>
  <si>
    <r>
      <rPr>
        <b/>
        <i/>
        <sz val="16"/>
        <color theme="1"/>
        <rFont val="Times New Roman"/>
        <family val="1"/>
      </rPr>
      <t>b</t>
    </r>
    <r>
      <rPr>
        <b/>
        <i/>
        <vertAlign val="subscript"/>
        <sz val="16"/>
        <color theme="1"/>
        <rFont val="Times New Roman"/>
        <family val="1"/>
      </rPr>
      <t>i</t>
    </r>
  </si>
  <si>
    <r>
      <t xml:space="preserve">Inter-polated </t>
    </r>
    <r>
      <rPr>
        <b/>
        <i/>
        <sz val="16"/>
        <color theme="1"/>
        <rFont val="Times New Roman"/>
        <family val="1"/>
      </rPr>
      <t>y</t>
    </r>
    <r>
      <rPr>
        <b/>
        <i/>
        <vertAlign val="subscript"/>
        <sz val="16"/>
        <color theme="1"/>
        <rFont val="Times New Roman"/>
        <family val="1"/>
      </rPr>
      <t>i</t>
    </r>
  </si>
  <si>
    <t>These are placed here because the matrix below has a dynamic size i.e. number of columns may increase</t>
  </si>
  <si>
    <t>SciPy</t>
  </si>
  <si>
    <r>
      <t>import</t>
    </r>
    <r>
      <rPr>
        <sz val="11"/>
        <color rgb="FFD4D4D4"/>
        <rFont val="Consolas"/>
        <family val="3"/>
      </rPr>
      <t xml:space="preserve"> numpy </t>
    </r>
    <r>
      <rPr>
        <sz val="11"/>
        <color rgb="FFC586C0"/>
        <rFont val="Consolas"/>
        <family val="3"/>
      </rPr>
      <t>as</t>
    </r>
    <r>
      <rPr>
        <sz val="11"/>
        <color rgb="FFD4D4D4"/>
        <rFont val="Consolas"/>
        <family val="3"/>
      </rPr>
      <t xml:space="preserve"> </t>
    </r>
    <r>
      <rPr>
        <sz val="11"/>
        <color rgb="FF4EC9B0"/>
        <rFont val="Consolas"/>
        <family val="3"/>
      </rPr>
      <t>np</t>
    </r>
  </si>
  <si>
    <r>
      <t>from</t>
    </r>
    <r>
      <rPr>
        <sz val="11"/>
        <color rgb="FFD4D4D4"/>
        <rFont val="Consolas"/>
        <family val="3"/>
      </rPr>
      <t xml:space="preserve"> scipy.interpolate </t>
    </r>
    <r>
      <rPr>
        <sz val="11"/>
        <color rgb="FFC586C0"/>
        <rFont val="Consolas"/>
        <family val="3"/>
      </rPr>
      <t>import</t>
    </r>
    <r>
      <rPr>
        <sz val="11"/>
        <color rgb="FFD4D4D4"/>
        <rFont val="Consolas"/>
        <family val="3"/>
      </rPr>
      <t xml:space="preserve"> CubicSpline</t>
    </r>
  </si>
  <si>
    <r>
      <t>import</t>
    </r>
    <r>
      <rPr>
        <sz val="11"/>
        <color rgb="FFD4D4D4"/>
        <rFont val="Consolas"/>
        <family val="3"/>
      </rPr>
      <t xml:space="preserve"> </t>
    </r>
    <r>
      <rPr>
        <sz val="11"/>
        <color rgb="FF4EC9B0"/>
        <rFont val="Consolas"/>
        <family val="3"/>
      </rPr>
      <t>matplotlib</t>
    </r>
    <r>
      <rPr>
        <sz val="11"/>
        <color rgb="FFD4D4D4"/>
        <rFont val="Consolas"/>
        <family val="3"/>
      </rPr>
      <t>.</t>
    </r>
    <r>
      <rPr>
        <sz val="11"/>
        <color rgb="FF4EC9B0"/>
        <rFont val="Consolas"/>
        <family val="3"/>
      </rPr>
      <t>pyplot</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plt</t>
    </r>
  </si>
  <si>
    <r>
      <t>x</t>
    </r>
    <r>
      <rPr>
        <sz val="11"/>
        <color rgb="FFD4D4D4"/>
        <rFont val="Consolas"/>
        <family val="3"/>
      </rPr>
      <t xml:space="preserve"> = [</t>
    </r>
    <r>
      <rPr>
        <sz val="11"/>
        <color rgb="FFB5CEA8"/>
        <rFont val="Consolas"/>
        <family val="3"/>
      </rPr>
      <t>0</t>
    </r>
    <r>
      <rPr>
        <sz val="11"/>
        <color rgb="FFD4D4D4"/>
        <rFont val="Consolas"/>
        <family val="3"/>
      </rPr>
      <t xml:space="preserve">, </t>
    </r>
    <r>
      <rPr>
        <sz val="11"/>
        <color rgb="FFB5CEA8"/>
        <rFont val="Consolas"/>
        <family val="3"/>
      </rPr>
      <t>0.5</t>
    </r>
    <r>
      <rPr>
        <sz val="11"/>
        <color rgb="FFD4D4D4"/>
        <rFont val="Consolas"/>
        <family val="3"/>
      </rPr>
      <t xml:space="preserve">, </t>
    </r>
    <r>
      <rPr>
        <sz val="11"/>
        <color rgb="FFB5CEA8"/>
        <rFont val="Consolas"/>
        <family val="3"/>
      </rPr>
      <t>2</t>
    </r>
    <r>
      <rPr>
        <sz val="11"/>
        <color rgb="FFD4D4D4"/>
        <rFont val="Consolas"/>
        <family val="3"/>
      </rPr>
      <t xml:space="preserve">, </t>
    </r>
    <r>
      <rPr>
        <sz val="11"/>
        <color rgb="FFB5CEA8"/>
        <rFont val="Consolas"/>
        <family val="3"/>
      </rPr>
      <t>2.7</t>
    </r>
    <r>
      <rPr>
        <sz val="11"/>
        <color rgb="FFD4D4D4"/>
        <rFont val="Consolas"/>
        <family val="3"/>
      </rPr>
      <t xml:space="preserve">, </t>
    </r>
    <r>
      <rPr>
        <sz val="11"/>
        <color rgb="FFB5CEA8"/>
        <rFont val="Consolas"/>
        <family val="3"/>
      </rPr>
      <t>4</t>
    </r>
    <r>
      <rPr>
        <sz val="11"/>
        <color rgb="FFD4D4D4"/>
        <rFont val="Consolas"/>
        <family val="3"/>
      </rPr>
      <t xml:space="preserve">, </t>
    </r>
    <r>
      <rPr>
        <sz val="11"/>
        <color rgb="FFB5CEA8"/>
        <rFont val="Consolas"/>
        <family val="3"/>
      </rPr>
      <t>4.5</t>
    </r>
    <r>
      <rPr>
        <sz val="11"/>
        <color rgb="FFD4D4D4"/>
        <rFont val="Consolas"/>
        <family val="3"/>
      </rPr>
      <t xml:space="preserve">, </t>
    </r>
    <r>
      <rPr>
        <sz val="11"/>
        <color rgb="FFB5CEA8"/>
        <rFont val="Consolas"/>
        <family val="3"/>
      </rPr>
      <t>5.1</t>
    </r>
    <r>
      <rPr>
        <sz val="11"/>
        <color rgb="FFD4D4D4"/>
        <rFont val="Consolas"/>
        <family val="3"/>
      </rPr>
      <t xml:space="preserve">, </t>
    </r>
    <r>
      <rPr>
        <sz val="11"/>
        <color rgb="FFB5CEA8"/>
        <rFont val="Consolas"/>
        <family val="3"/>
      </rPr>
      <t>7</t>
    </r>
    <r>
      <rPr>
        <sz val="11"/>
        <color rgb="FFD4D4D4"/>
        <rFont val="Consolas"/>
        <family val="3"/>
      </rPr>
      <t xml:space="preserve">, </t>
    </r>
    <r>
      <rPr>
        <sz val="11"/>
        <color rgb="FFB5CEA8"/>
        <rFont val="Consolas"/>
        <family val="3"/>
      </rPr>
      <t>8.2</t>
    </r>
    <r>
      <rPr>
        <sz val="11"/>
        <color rgb="FFD4D4D4"/>
        <rFont val="Consolas"/>
        <family val="3"/>
      </rPr>
      <t xml:space="preserve">, </t>
    </r>
    <r>
      <rPr>
        <sz val="11"/>
        <color rgb="FFB5CEA8"/>
        <rFont val="Consolas"/>
        <family val="3"/>
      </rPr>
      <t>9.5</t>
    </r>
    <r>
      <rPr>
        <sz val="11"/>
        <color rgb="FFD4D4D4"/>
        <rFont val="Consolas"/>
        <family val="3"/>
      </rPr>
      <t>]</t>
    </r>
  </si>
  <si>
    <r>
      <t>y</t>
    </r>
    <r>
      <rPr>
        <sz val="11"/>
        <color rgb="FFD4D4D4"/>
        <rFont val="Consolas"/>
        <family val="3"/>
      </rPr>
      <t xml:space="preserve"> = </t>
    </r>
    <r>
      <rPr>
        <sz val="11"/>
        <color rgb="FF4EC9B0"/>
        <rFont val="Consolas"/>
        <family val="3"/>
      </rPr>
      <t>np</t>
    </r>
    <r>
      <rPr>
        <sz val="11"/>
        <color rgb="FFD4D4D4"/>
        <rFont val="Consolas"/>
        <family val="3"/>
      </rPr>
      <t>.sin(</t>
    </r>
    <r>
      <rPr>
        <sz val="11"/>
        <color rgb="FF9CDCFE"/>
        <rFont val="Consolas"/>
        <family val="3"/>
      </rPr>
      <t>x</t>
    </r>
    <r>
      <rPr>
        <sz val="11"/>
        <color rgb="FFD4D4D4"/>
        <rFont val="Consolas"/>
        <family val="3"/>
      </rPr>
      <t>)</t>
    </r>
  </si>
  <si>
    <r>
      <t>cs</t>
    </r>
    <r>
      <rPr>
        <sz val="11"/>
        <color rgb="FFD4D4D4"/>
        <rFont val="Consolas"/>
        <family val="3"/>
      </rPr>
      <t xml:space="preserve"> = CubicSpline(</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9CDCFE"/>
        <rFont val="Consolas"/>
        <family val="3"/>
      </rPr>
      <t>bc_type</t>
    </r>
    <r>
      <rPr>
        <sz val="11"/>
        <color rgb="FFD4D4D4"/>
        <rFont val="Consolas"/>
        <family val="3"/>
      </rPr>
      <t>=</t>
    </r>
    <r>
      <rPr>
        <sz val="11"/>
        <color rgb="FFCE9178"/>
        <rFont val="Consolas"/>
        <family val="3"/>
      </rPr>
      <t>"natural"</t>
    </r>
    <r>
      <rPr>
        <sz val="11"/>
        <color rgb="FFD4D4D4"/>
        <rFont val="Consolas"/>
        <family val="3"/>
      </rPr>
      <t>)</t>
    </r>
  </si>
  <si>
    <r>
      <t>xs</t>
    </r>
    <r>
      <rPr>
        <sz val="11"/>
        <color rgb="FFD4D4D4"/>
        <rFont val="Consolas"/>
        <family val="3"/>
      </rPr>
      <t xml:space="preserve"> = </t>
    </r>
    <r>
      <rPr>
        <sz val="11"/>
        <color rgb="FF4EC9B0"/>
        <rFont val="Consolas"/>
        <family val="3"/>
      </rPr>
      <t>np</t>
    </r>
    <r>
      <rPr>
        <sz val="11"/>
        <color rgb="FFD4D4D4"/>
        <rFont val="Consolas"/>
        <family val="3"/>
      </rPr>
      <t>.arange(-</t>
    </r>
    <r>
      <rPr>
        <sz val="11"/>
        <color rgb="FFB5CEA8"/>
        <rFont val="Consolas"/>
        <family val="3"/>
      </rPr>
      <t>0.5</t>
    </r>
    <r>
      <rPr>
        <sz val="11"/>
        <color rgb="FFD4D4D4"/>
        <rFont val="Consolas"/>
        <family val="3"/>
      </rPr>
      <t xml:space="preserve">, </t>
    </r>
    <r>
      <rPr>
        <sz val="11"/>
        <color rgb="FFB5CEA8"/>
        <rFont val="Consolas"/>
        <family val="3"/>
      </rPr>
      <t>9.6</t>
    </r>
    <r>
      <rPr>
        <sz val="11"/>
        <color rgb="FFD4D4D4"/>
        <rFont val="Consolas"/>
        <family val="3"/>
      </rPr>
      <t xml:space="preserve">, </t>
    </r>
    <r>
      <rPr>
        <sz val="11"/>
        <color rgb="FFB5CEA8"/>
        <rFont val="Consolas"/>
        <family val="3"/>
      </rPr>
      <t>0.1</t>
    </r>
    <r>
      <rPr>
        <sz val="11"/>
        <color rgb="FFD4D4D4"/>
        <rFont val="Consolas"/>
        <family val="3"/>
      </rPr>
      <t>)</t>
    </r>
  </si>
  <si>
    <r>
      <t>print</t>
    </r>
    <r>
      <rPr>
        <sz val="11"/>
        <color rgb="FFD4D4D4"/>
        <rFont val="Consolas"/>
        <family val="3"/>
      </rPr>
      <t>(</t>
    </r>
    <r>
      <rPr>
        <sz val="11"/>
        <color rgb="FFCE9178"/>
        <rFont val="Consolas"/>
        <family val="3"/>
      </rPr>
      <t>"Original x points:"</t>
    </r>
    <r>
      <rPr>
        <sz val="11"/>
        <color rgb="FFD4D4D4"/>
        <rFont val="Consolas"/>
        <family val="3"/>
      </rPr>
      <t>)</t>
    </r>
  </si>
  <si>
    <r>
      <t>print</t>
    </r>
    <r>
      <rPr>
        <sz val="11"/>
        <color rgb="FFD4D4D4"/>
        <rFont val="Consolas"/>
        <family val="3"/>
      </rPr>
      <t>(</t>
    </r>
    <r>
      <rPr>
        <sz val="11"/>
        <color rgb="FF9CDCFE"/>
        <rFont val="Consolas"/>
        <family val="3"/>
      </rPr>
      <t>x</t>
    </r>
    <r>
      <rPr>
        <sz val="11"/>
        <color rgb="FFD4D4D4"/>
        <rFont val="Consolas"/>
        <family val="3"/>
      </rPr>
      <t>)</t>
    </r>
  </si>
  <si>
    <r>
      <t>print</t>
    </r>
    <r>
      <rPr>
        <sz val="11"/>
        <color rgb="FFD4D4D4"/>
        <rFont val="Consolas"/>
        <family val="3"/>
      </rPr>
      <t>(</t>
    </r>
    <r>
      <rPr>
        <sz val="11"/>
        <color rgb="FFCE9178"/>
        <rFont val="Consolas"/>
        <family val="3"/>
      </rPr>
      <t>"Interpolation x points:"</t>
    </r>
    <r>
      <rPr>
        <sz val="11"/>
        <color rgb="FFD4D4D4"/>
        <rFont val="Consolas"/>
        <family val="3"/>
      </rPr>
      <t>)</t>
    </r>
  </si>
  <si>
    <r>
      <t>print</t>
    </r>
    <r>
      <rPr>
        <sz val="11"/>
        <color rgb="FFD4D4D4"/>
        <rFont val="Consolas"/>
        <family val="3"/>
      </rPr>
      <t>(</t>
    </r>
    <r>
      <rPr>
        <sz val="11"/>
        <color rgb="FF9CDCFE"/>
        <rFont val="Consolas"/>
        <family val="3"/>
      </rPr>
      <t>xs</t>
    </r>
    <r>
      <rPr>
        <sz val="11"/>
        <color rgb="FFD4D4D4"/>
        <rFont val="Consolas"/>
        <family val="3"/>
      </rPr>
      <t>)</t>
    </r>
  </si>
  <si>
    <r>
      <t>print</t>
    </r>
    <r>
      <rPr>
        <sz val="11"/>
        <color rgb="FFD4D4D4"/>
        <rFont val="Consolas"/>
        <family val="3"/>
      </rPr>
      <t>(</t>
    </r>
    <r>
      <rPr>
        <sz val="11"/>
        <color rgb="FFCE9178"/>
        <rFont val="Consolas"/>
        <family val="3"/>
      </rPr>
      <t>"Interpolated y points:"</t>
    </r>
    <r>
      <rPr>
        <sz val="11"/>
        <color rgb="FFD4D4D4"/>
        <rFont val="Consolas"/>
        <family val="3"/>
      </rPr>
      <t>)</t>
    </r>
  </si>
  <si>
    <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cs</t>
    </r>
    <r>
      <rPr>
        <sz val="11"/>
        <color rgb="FFD4D4D4"/>
        <rFont val="Consolas"/>
        <family val="3"/>
      </rPr>
      <t>(</t>
    </r>
    <r>
      <rPr>
        <sz val="11"/>
        <color rgb="FF9CDCFE"/>
        <rFont val="Consolas"/>
        <family val="3"/>
      </rPr>
      <t>xs</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</si>
  <si>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9CDCFE"/>
        <rFont val="Consolas"/>
        <family val="3"/>
      </rPr>
      <t>x</t>
    </r>
    <r>
      <rPr>
        <sz val="11"/>
        <color rgb="FFD4D4D4"/>
        <rFont val="Consolas"/>
        <family val="3"/>
      </rPr>
      <t>)</t>
    </r>
  </si>
  <si>
    <t>LAMBDA</t>
  </si>
  <si>
    <t>Not-a-knot Cubic Spline</t>
  </si>
  <si>
    <t>MIT License
Copyright (c) 2023 Yake Ho Foong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</si>
</sst>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0" x14ac:knownFonts="1">
    <font>
      <sz val="11"/>
      <color theme="1"/>
      <name val="Calibri"/>
      <family val="2"/>
      <scheme val="minor"/>
    </font>
    <font>
      <sz val="11"/>
      <color theme="1"/>
      <name val="Calibri"/>
      <family val="2"/>
      <scheme val="minor"/>
    </font>
    <font>
      <b/>
      <sz val="11"/>
      <color theme="1"/>
      <name val="Calibri"/>
      <family val="2"/>
      <scheme val="minor"/>
    </font>
    <font>
      <b/>
      <i/>
      <sz val="16"/>
      <color theme="1"/>
      <name val="Times New Roman"/>
      <family val="1"/>
    </font>
    <font>
      <b/>
      <i/>
      <vertAlign val="subscript"/>
      <sz val="16"/>
      <color theme="1"/>
      <name val="Times New Roman"/>
      <family val="1"/>
    </font>
    <font>
      <b/>
      <i/>
      <sz val="11"/>
      <color theme="1"/>
      <name val="Calibri"/>
      <family val="2"/>
      <scheme val="minor"/>
    </font>
    <font>
      <b/>
      <sz val="12"/>
      <color theme="1"/>
      <name val="Calibri"/>
      <family val="2"/>
      <scheme val="minor"/>
    </font>
    <font>
      <b/>
      <sz val="16"/>
      <color theme="1"/>
      <name val="Calibri"/>
      <family val="2"/>
      <scheme val="minor"/>
    </font>
    <font>
      <b/>
      <sz val="16"/>
      <color theme="1"/>
      <name val="Times New Roman"/>
      <family val="1"/>
    </font>
    <font>
      <b/>
      <vertAlign val="superscript"/>
      <sz val="16"/>
      <color theme="1"/>
      <name val="Times New Roman"/>
      <family val="1"/>
    </font>
    <font>
      <b/>
      <sz val="11"/>
      <color rgb="FFFF0000"/>
      <name val="Calibri"/>
      <family val="2"/>
      <scheme val="minor"/>
    </font>
    <font>
      <b/>
      <i/>
      <sz val="12"/>
      <color theme="1"/>
      <name val="Calibri"/>
      <family val="2"/>
      <scheme val="minor"/>
    </font>
    <font>
      <b/>
      <i/>
      <sz val="16"/>
      <color theme="1"/>
      <name val="Times New Roman"/>
      <family val="2"/>
    </font>
    <font>
      <sz val="11"/>
      <color rgb="FFD4D4D4"/>
      <name val="Consolas"/>
      <family val="3"/>
    </font>
    <font>
      <sz val="11"/>
      <color rgb="FFB5CEA8"/>
      <name val="Consolas"/>
      <family val="3"/>
    </font>
    <font>
      <sz val="11"/>
      <color rgb="FFC586C0"/>
      <name val="Consolas"/>
      <family val="3"/>
    </font>
    <font>
      <sz val="11"/>
      <color rgb="FF4EC9B0"/>
      <name val="Consolas"/>
      <family val="3"/>
    </font>
    <font>
      <sz val="11"/>
      <color rgb="FF9CDCFE"/>
      <name val="Consolas"/>
      <family val="3"/>
    </font>
    <font>
      <sz val="11"/>
      <color rgb="FFCE9178"/>
      <name val="Consolas"/>
      <family val="3"/>
    </font>
    <font>
      <sz val="11"/>
      <color rgb="FFDCDCAA"/>
      <name val="Consolas"/>
      <family val="3"/>
    </font>
  </fonts>
  <fills count="4">
    <fill>
      <patternFill patternType="none"/>
    </fill>
    <fill>
      <patternFill patternType="gray125"/>
    </fill>
    <fill>
      <patternFill patternType="solid">
        <fgColor theme="9" tint="0.79998168889431442"/>
        <bgColor indexed="64"/>
      </patternFill>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0" xfId="0" applyFont="1"/>
    <xf numFmtId="164" fontId="0" fillId="0" borderId="0" xfId="0" applyNumberFormat="1"/>
    <xf numFmtId="0" fontId="0" fillId="0" borderId="0" xfId="0" applyAlignment="1">
      <alignment vertical="top" wrapText="1"/>
    </xf>
    <xf numFmtId="0" fontId="0" fillId="0" borderId="0" xfId="0" applyAlignment="1">
      <alignment horizontal="right" vertical="top" wrapText="1"/>
    </xf>
    <xf numFmtId="0" fontId="3" fillId="0" borderId="0" xfId="0" applyFont="1" applyAlignment="1">
      <alignment horizontal="right" vertical="center"/>
    </xf>
    <xf numFmtId="0" fontId="0" fillId="0" borderId="0" xfId="0" applyAlignment="1">
      <alignment horizontal="right" vertical="center" wrapText="1"/>
    </xf>
    <xf numFmtId="0" fontId="3" fillId="0" borderId="0" xfId="0" applyFont="1" applyAlignment="1">
      <alignment horizontal="right" vertical="center" wrapText="1"/>
    </xf>
    <xf numFmtId="2" fontId="0" fillId="0" borderId="0" xfId="0" applyNumberFormat="1"/>
    <xf numFmtId="0" fontId="2" fillId="0" borderId="0" xfId="0" applyFont="1" applyAlignment="1">
      <alignment vertical="center"/>
    </xf>
    <xf numFmtId="0" fontId="2" fillId="0" borderId="0" xfId="0" applyFont="1" applyAlignment="1">
      <alignment horizontal="right" vertical="center" wrapText="1"/>
    </xf>
    <xf numFmtId="0" fontId="5" fillId="0" borderId="0" xfId="0" applyFont="1"/>
    <xf numFmtId="0" fontId="10" fillId="0" borderId="0" xfId="0" applyFont="1"/>
    <xf numFmtId="0" fontId="2" fillId="0" borderId="0" xfId="0" applyFont="1" applyAlignment="1">
      <alignment horizontal="right" vertical="top" wrapText="1"/>
    </xf>
    <xf numFmtId="9" fontId="0" fillId="0" borderId="0" xfId="1" applyFont="1"/>
    <xf numFmtId="0" fontId="12" fillId="0" borderId="0" xfId="0" applyFont="1" applyAlignment="1">
      <alignment horizontal="right" vertical="center"/>
    </xf>
    <xf numFmtId="0" fontId="0" fillId="2" borderId="0" xfId="0" applyFill="1"/>
    <xf numFmtId="164" fontId="0" fillId="2" borderId="0" xfId="0" applyNumberFormat="1" applyFill="1"/>
    <xf numFmtId="0" fontId="2" fillId="2" borderId="0" xfId="0" applyFont="1" applyFill="1" applyAlignment="1">
      <alignment horizontal="right" vertical="top" wrapText="1"/>
    </xf>
    <xf numFmtId="0" fontId="10" fillId="2" borderId="0" xfId="0" applyFont="1" applyFill="1" applyAlignment="1">
      <alignment horizontal="right"/>
    </xf>
    <xf numFmtId="0" fontId="15" fillId="3" borderId="0" xfId="0" applyFont="1" applyFill="1" applyAlignment="1">
      <alignment vertical="center"/>
    </xf>
    <xf numFmtId="0" fontId="17" fillId="3" borderId="0" xfId="0" applyFont="1" applyFill="1" applyAlignment="1">
      <alignment vertical="center"/>
    </xf>
    <xf numFmtId="0" fontId="19" fillId="3" borderId="0" xfId="0" applyFont="1" applyFill="1" applyAlignment="1">
      <alignment vertical="center"/>
    </xf>
    <xf numFmtId="0" fontId="13" fillId="3" borderId="0" xfId="0" applyFont="1" applyFill="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A9EE-DE3B-4A6C-B11F-60C166405C0E}">
  <sheetPr>
    <tabColor rgb="FFFFFF00"/>
  </sheetPr>
  <dimension ref="A1"/>
  <sheetViews>
    <sheetView tabSelected="1" workbookViewId="0"/>
  </sheetViews>
  <sheetFormatPr defaultRowHeight="15" x14ac:dyDescent="0.25"/>
  <cols>
    <col min="1" max="1" width="194.7109375" customWidth="1"/>
  </cols>
  <sheetData>
    <row r="1" spans="1:1" ht="195" x14ac:dyDescent="0.25">
      <c r="A1" s="3"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316E-7B3B-441B-AFEA-9C7940E7F835}">
  <dimension ref="B1:AW105"/>
  <sheetViews>
    <sheetView topLeftCell="X1" workbookViewId="0">
      <selection activeCell="AJ1" sqref="AJ1"/>
    </sheetView>
  </sheetViews>
  <sheetFormatPr defaultRowHeight="15" x14ac:dyDescent="0.25"/>
  <cols>
    <col min="1" max="1" width="3.85546875" customWidth="1"/>
    <col min="2" max="3" width="7.42578125" customWidth="1"/>
    <col min="4" max="4" width="2.85546875" customWidth="1"/>
    <col min="5" max="5" width="9" customWidth="1"/>
    <col min="6" max="6" width="8.5703125" customWidth="1"/>
    <col min="7" max="7" width="5.140625" customWidth="1"/>
    <col min="8" max="9" width="6" customWidth="1"/>
    <col min="10" max="10" width="3.42578125" customWidth="1"/>
    <col min="11" max="11" width="6" customWidth="1"/>
    <col min="12" max="12" width="5.28515625" customWidth="1"/>
    <col min="13" max="13" width="4.28515625" customWidth="1"/>
    <col min="14" max="14" width="11.5703125" customWidth="1"/>
    <col min="15" max="15" width="11.7109375" customWidth="1"/>
    <col min="16" max="18" width="9" customWidth="1"/>
    <col min="19" max="19" width="6" customWidth="1"/>
    <col min="26" max="26" width="7.28515625" customWidth="1"/>
    <col min="34" max="36" width="9.140625" style="16"/>
    <col min="38" max="38" width="11" customWidth="1"/>
  </cols>
  <sheetData>
    <row r="1" spans="2:49" x14ac:dyDescent="0.25">
      <c r="B1" s="12" t="s">
        <v>1</v>
      </c>
      <c r="G1" s="12" t="s">
        <v>2</v>
      </c>
      <c r="M1" s="12" t="s">
        <v>3</v>
      </c>
      <c r="T1" s="12" t="s">
        <v>11</v>
      </c>
      <c r="AL1" s="12" t="s">
        <v>31</v>
      </c>
    </row>
    <row r="2" spans="2:49" x14ac:dyDescent="0.25">
      <c r="B2" s="1"/>
      <c r="G2" s="1"/>
      <c r="M2" s="1"/>
      <c r="T2" s="12" t="s">
        <v>19</v>
      </c>
      <c r="X2" s="12" t="s">
        <v>20</v>
      </c>
    </row>
    <row r="3" spans="2:49" x14ac:dyDescent="0.25">
      <c r="B3" s="11" t="s">
        <v>17</v>
      </c>
      <c r="E3" s="11" t="s">
        <v>18</v>
      </c>
      <c r="AI3" s="19" t="s">
        <v>32</v>
      </c>
      <c r="AJ3" s="19" t="s">
        <v>47</v>
      </c>
    </row>
    <row r="4" spans="2:49" ht="54.75" x14ac:dyDescent="0.25">
      <c r="B4" s="5" t="s">
        <v>4</v>
      </c>
      <c r="C4" s="5" t="s">
        <v>5</v>
      </c>
      <c r="D4" s="6"/>
      <c r="E4" s="5" t="s">
        <v>4</v>
      </c>
      <c r="F4" s="6"/>
      <c r="G4" s="7" t="s">
        <v>0</v>
      </c>
      <c r="H4" s="7" t="s">
        <v>4</v>
      </c>
      <c r="I4" s="7" t="s">
        <v>5</v>
      </c>
      <c r="J4" s="7"/>
      <c r="K4" s="5" t="s">
        <v>4</v>
      </c>
      <c r="L4" s="7"/>
      <c r="M4" s="7" t="s">
        <v>0</v>
      </c>
      <c r="N4" s="7" t="s">
        <v>7</v>
      </c>
      <c r="O4" s="7" t="s">
        <v>6</v>
      </c>
      <c r="P4" s="7" t="s">
        <v>8</v>
      </c>
      <c r="Q4" s="7" t="s">
        <v>9</v>
      </c>
      <c r="R4" s="7" t="s">
        <v>10</v>
      </c>
      <c r="S4" s="4"/>
      <c r="T4" s="10" t="s">
        <v>12</v>
      </c>
      <c r="U4" s="10" t="s">
        <v>13</v>
      </c>
      <c r="V4" s="10" t="s">
        <v>14</v>
      </c>
      <c r="W4" s="4"/>
      <c r="X4" s="13" t="s">
        <v>21</v>
      </c>
      <c r="Y4" s="13" t="s">
        <v>22</v>
      </c>
      <c r="Z4" s="5" t="s">
        <v>4</v>
      </c>
      <c r="AA4" s="13" t="s">
        <v>23</v>
      </c>
      <c r="AB4" s="5" t="s">
        <v>24</v>
      </c>
      <c r="AC4" s="15" t="s">
        <v>25</v>
      </c>
      <c r="AD4" s="13" t="s">
        <v>26</v>
      </c>
      <c r="AE4" s="13" t="s">
        <v>27</v>
      </c>
      <c r="AF4" s="7" t="s">
        <v>28</v>
      </c>
      <c r="AG4" s="7" t="s">
        <v>29</v>
      </c>
      <c r="AH4" s="18" t="s">
        <v>30</v>
      </c>
      <c r="AI4" s="18" t="s">
        <v>30</v>
      </c>
      <c r="AJ4" s="18" t="s">
        <v>30</v>
      </c>
      <c r="AK4" s="4"/>
      <c r="AL4" s="10" t="s">
        <v>16</v>
      </c>
      <c r="AN4" s="9" t="s">
        <v>15</v>
      </c>
    </row>
    <row r="5" spans="2:49" x14ac:dyDescent="0.25">
      <c r="B5" s="8">
        <v>0</v>
      </c>
      <c r="C5" s="8">
        <f>SIN(B5)</f>
        <v>0</v>
      </c>
      <c r="E5" s="8">
        <v>-0.5</v>
      </c>
      <c r="G5" cm="1">
        <f t="array" ref="G5:G14">_xlfn.SEQUENCE(COUNT(_xlfn.ANCHORARRAY(H5)),1,0,1)</f>
        <v>0</v>
      </c>
      <c r="H5" s="8" cm="1">
        <f t="array" ref="H5:H14">_xlfn.LET(_xlpm.full_column,B:B,_xlpm.top_part,B1:B4,_xlpm.num_data,COUNTA(_xlpm.full_column)-COUNTA(_xlpm.top_part),_xlfn.TAKE(_xlfn.DROP(_xlpm.full_column,ROWS(_xlpm.top_part),),_xlpm.num_data))</f>
        <v>0</v>
      </c>
      <c r="I5" s="8" cm="1">
        <f t="array" ref="I5:I14">_xlfn.LET(_xlpm.full_column,C:C,_xlpm.top_part,C1:C4,_xlpm.num_data,COUNTA(_xlpm.full_column)-COUNTA(_xlpm.top_part),_xlfn.TAKE(_xlfn.DROP(_xlpm.full_column,ROWS(_xlpm.top_part),),_xlpm.num_data))</f>
        <v>0</v>
      </c>
      <c r="J5" s="8"/>
      <c r="K5" s="8" cm="1">
        <f t="array" ref="K5:K105">_xlfn.LET(_xlpm.full_column,E:E,_xlpm.top_part,E1:E4,_xlpm.num_data,COUNTA(_xlpm.full_column)-COUNTA(_xlpm.top_part),_xlfn.TAKE(_xlfn.DROP(_xlpm.full_column,ROWS(_xlpm.top_part),),_xlpm.num_data))</f>
        <v>-0.5</v>
      </c>
      <c r="M5" cm="1">
        <f t="array" ref="M5:M13">_xlfn.DROP(_xlfn.ANCHORARRAY(G5),1)</f>
        <v>1</v>
      </c>
      <c r="N5" s="2" cm="1">
        <f t="array" ref="N5:N13">_xlfn.LET(_xlpm.xi_all,_xlfn.ANCHORARRAY(H5),_xlpm.n,COUNT(_xlpm.xi_all)-1,_xlpm.xi,_xlfn.DROP(_xlpm.xi_all,1,),_xlpm.xi_1,_xlfn.TAKE(_xlpm.xi_all,_xlpm.n,),_xlpm.xi-_xlpm.xi_1)</f>
        <v>0.5</v>
      </c>
      <c r="O5" s="2" cm="1">
        <f t="array" ref="O5:O13">_xlfn.LET(_xlpm.yi_all,_xlfn.ANCHORARRAY(I5),_xlpm.n,COUNT(_xlpm.yi_all)-1,_xlpm.yi,_xlfn.DROP(_xlpm.yi_all,1,),_xlpm.yi_1,_xlfn.TAKE(_xlpm.yi_all,_xlpm.n,),_xlpm.yi-_xlpm.yi_1)</f>
        <v>0.47942553860420301</v>
      </c>
      <c r="P5" s="2" cm="1">
        <f t="array" ref="P5:P13">1/_xlfn.ANCHORARRAY(N5)</f>
        <v>2</v>
      </c>
      <c r="Q5" s="2" cm="1">
        <f t="array" ref="Q5:Q13">_xlfn.ANCHORARRAY(P5)*_xlfn.ANCHORARRAY(P5)</f>
        <v>4</v>
      </c>
      <c r="R5" s="2" cm="1">
        <f t="array" ref="R5:R13">_xlfn.ANCHORARRAY(O5)*_xlfn.ANCHORARRAY(Q5)</f>
        <v>1.917702154416812</v>
      </c>
      <c r="T5" s="2" cm="1">
        <f t="array" ref="T5:T14">MMULT(MINVERSE(_xlfn.ANCHORARRAY(AN5)),_xlfn.ANCHORARRAY(AL5))</f>
        <v>1.0098819887688646</v>
      </c>
      <c r="U5" s="2" cm="1">
        <f t="array" ref="U5:U13">_xlfn.LET(_xlpm.dxi,_xlfn.ANCHORARRAY(N5),_xlpm.dyi,_xlfn.ANCHORARRAY(O5),_xlpm.ki,_xlfn.ANCHORARRAY(T5),_xlpm.num_rows_k,ROWS(_xlpm.ki),_xlfn.TAKE(_xlpm.ki,_xlpm.num_rows_k-1,)*_xlpm.dxi-_xlpm.dyi)</f>
        <v>2.551545578022929E-2</v>
      </c>
      <c r="V5" s="2" cm="1">
        <f t="array" ref="V5:V13">_xlfn.LET(_xlpm.dxi,_xlfn.ANCHORARRAY(N5),_xlpm.dyi,_xlfn.ANCHORARRAY(O5),_xlpm.ki,_xlfn.ANCHORARRAY(T5),-_xlfn.DROP(_xlpm.ki,1,)*_xlpm.dxi+_xlpm.dyi)</f>
        <v>5.1030911560458747E-2</v>
      </c>
      <c r="X5" cm="1">
        <f t="array" ref="X5:X105">_xlfn.LET(_xlpm.orig_xi,_xlfn.ANCHORARRAY(H5),_xlpm.interp_xi,_xlfn.ANCHORARRAY(K5),_xlpm.min_xi,INDEX(_xlpm.orig_xi,1,1),_xlpm.orig_num_rows,ROWS(_xlpm.orig_xi),_xlpm.max_xi,INDEX(_xlpm.orig_xi,_xlpm.orig_num_rows,1),_xlfn.IFS(_xlpm.interp_xi&lt;_xlpm.min_xi,1,_xlpm.interp_xi&gt;=_xlpm.max_xi,_xlpm.orig_num_rows-1,TRUE,_xlfn.XMATCH(_xlpm.interp_xi,_xlpm.orig_xi,-1,2)))</f>
        <v>1</v>
      </c>
      <c r="Y5" s="8" cm="1">
        <f t="array" ref="Y5:Y105">INDEX(_xlfn.ANCHORARRAY(H5),_xlfn.ANCHORARRAY(X5),1)</f>
        <v>0</v>
      </c>
      <c r="Z5" s="8" cm="1">
        <f t="array" ref="Z5:Z105">_xlfn.ANCHORARRAY(K5)</f>
        <v>-0.5</v>
      </c>
      <c r="AA5" s="8" cm="1">
        <f t="array" ref="AA5:AA105">INDEX(_xlfn.ANCHORARRAY(H5),_xlfn.ANCHORARRAY(X5)+1,1)</f>
        <v>0.5</v>
      </c>
      <c r="AB5" s="14" cm="1">
        <f t="array" ref="AB5:AB105">(_xlfn.ANCHORARRAY(Z5)-_xlfn.ANCHORARRAY(Y5))/(_xlfn.ANCHORARRAY(AA5)-_xlfn.ANCHORARRAY(Y5))</f>
        <v>-1</v>
      </c>
      <c r="AC5" s="14" cm="1">
        <f t="array" ref="AC5:AC105">1-_xlfn.ANCHORARRAY(AB5)</f>
        <v>2</v>
      </c>
      <c r="AD5" s="8" cm="1">
        <f t="array" ref="AD5:AD105">INDEX(_xlfn.ANCHORARRAY(I5),_xlfn.ANCHORARRAY(X5),1)</f>
        <v>0</v>
      </c>
      <c r="AE5" s="8" cm="1">
        <f t="array" ref="AE5:AE105">INDEX(_xlfn.ANCHORARRAY(I5),_xlfn.ANCHORARRAY(X5)+1,1)</f>
        <v>0.47942553860420301</v>
      </c>
      <c r="AF5" s="8" cm="1">
        <f t="array" ref="AF5:AF105">INDEX(_xlfn.ANCHORARRAY(U5),_xlfn.ANCHORARRAY(X5),1)</f>
        <v>2.551545578022929E-2</v>
      </c>
      <c r="AG5" s="8" cm="1">
        <f t="array" ref="AG5:AG105">INDEX(_xlfn.ANCHORARRAY(V5),_xlfn.ANCHORARRAY(X5),1)</f>
        <v>5.1030911560458747E-2</v>
      </c>
      <c r="AH5" s="17" cm="1">
        <f t="array" ref="AH5:AH105">_xlfn.ANCHORARRAY(AC5)*_xlfn.ANCHORARRAY(AD5)+_xlfn.ANCHORARRAY(AB5)*_xlfn.ANCHORARRAY(AE5)+_xlfn.ANCHORARRAY(AB5)*_xlfn.ANCHORARRAY(AC5)*(_xlfn.ANCHORARRAY(AC5)*_xlfn.ANCHORARRAY(AF5)+_xlfn.ANCHORARRAY(AB5)*_xlfn.ANCHORARRAY(AG5))</f>
        <v>-0.47942553860420267</v>
      </c>
      <c r="AI5" s="17">
        <v>-0.47942553860420201</v>
      </c>
      <c r="AJ5" s="17" cm="1">
        <f t="array" ref="AJ5:AJ105">CUBIC_SPLINE_POLATION(_xlfn.ANCHORARRAY(H5),_xlfn.ANCHORARRAY(I5),_xlfn.ANCHORARRAY(K5),0)</f>
        <v>-0.47942553860420267</v>
      </c>
      <c r="AL5" s="2" cm="1">
        <f t="array" ref="AL5:AL14">_xlfn.LET(_xlpm.yi_over_xi2_times3,_xlfn.ANCHORARRAY(R5)*3,_xlpm.num_rows,ROWS(_xlfn.ANCHORARRAY(R5))+1,_xlfn.EXPAND(_xlpm.yi_over_xi2_times3,_xlpm.num_rows,,0)+_xlfn.VSTACK(0,_xlpm.yi_over_xi2_times3))</f>
        <v>5.7531064632504361</v>
      </c>
      <c r="AN5" s="2" cm="1">
        <f t="array" ref="AN5:AW14">_xlfn.LET(_xlpm.recip_dxi,_xlfn.ANCHORARRAY(P5),_xlpm.num_rows,COUNTA(_xlfn.ANCHORARRAY(H5)),_xlpm.num_cols,_xlpm.num_rows,_xlfn.MAKEARRAY(_xlpm.num_rows,_xlpm.num_cols,_xlfn.LAMBDA(_xlpm.row,_xlpm.col,_xlfn.LET(_xlpm.first_row,IF(_xlpm.col&gt;2,0,(3-_xlpm.col)*INDEX(_xlpm.recip_dxi,_xlpm.row,1)),_xlpm.last_row,IF(_xlpm.col&lt;_xlpm.row-1,0,(_xlpm.col-_xlpm.row+2)*INDEX(_xlpm.recip_dxi,_xlpm.row-1,1)),_xlpm.other_rows,_xlfn.IFS(_xlpm.col=_xlpm.row-1,INDEX(_xlpm.recip_dxi,_xlpm.row-1,1),_xlpm.col=_xlpm.row,2*(INDEX(_xlpm.recip_dxi,_xlpm.row-1,1)+INDEX(_xlpm.recip_dxi,_xlpm.row,1)),_xlpm.col=_xlpm.row+1,INDEX(_xlpm.recip_dxi,_xlpm.row,1),TRUE,0),_xlfn.IFS(_xlpm.row=1,_xlpm.first_row,_xlpm.row=_xlpm.num_rows,_xlpm.last_row,TRUE,_xlpm.other_rows)))))</f>
        <v>4</v>
      </c>
      <c r="AO5" s="2">
        <v>2</v>
      </c>
      <c r="AP5" s="2">
        <v>0</v>
      </c>
      <c r="AQ5" s="2">
        <v>0</v>
      </c>
      <c r="AR5" s="2">
        <v>0</v>
      </c>
      <c r="AS5" s="2">
        <v>0</v>
      </c>
      <c r="AT5" s="2">
        <v>0</v>
      </c>
      <c r="AU5" s="2">
        <v>0</v>
      </c>
      <c r="AV5" s="2">
        <v>0</v>
      </c>
      <c r="AW5" s="2">
        <v>0</v>
      </c>
    </row>
    <row r="6" spans="2:49" x14ac:dyDescent="0.25">
      <c r="B6" s="8">
        <v>0.5</v>
      </c>
      <c r="C6" s="8">
        <f t="shared" ref="C6:C14" si="0">SIN(B6)</f>
        <v>0.47942553860420301</v>
      </c>
      <c r="E6" s="8">
        <v>-0.4</v>
      </c>
      <c r="G6">
        <v>1</v>
      </c>
      <c r="H6" s="8">
        <v>0.5</v>
      </c>
      <c r="I6" s="8">
        <v>0.47942553860420301</v>
      </c>
      <c r="J6" s="8"/>
      <c r="K6" s="8">
        <v>-0.4</v>
      </c>
      <c r="M6">
        <v>2</v>
      </c>
      <c r="N6" s="2">
        <v>1.5</v>
      </c>
      <c r="O6" s="2">
        <v>0.4298718882214787</v>
      </c>
      <c r="P6" s="2">
        <v>0.66666666666666663</v>
      </c>
      <c r="Q6" s="2">
        <v>0.44444444444444442</v>
      </c>
      <c r="R6" s="2">
        <v>0.1910541725428794</v>
      </c>
      <c r="T6" s="2">
        <v>0.85678925408748852</v>
      </c>
      <c r="U6" s="2">
        <v>0.85531199290975413</v>
      </c>
      <c r="V6" s="2">
        <v>1.0217066797533136</v>
      </c>
      <c r="X6">
        <v>1</v>
      </c>
      <c r="Y6" s="8">
        <v>0</v>
      </c>
      <c r="Z6" s="8">
        <v>-0.4</v>
      </c>
      <c r="AA6" s="8">
        <v>0.5</v>
      </c>
      <c r="AB6" s="14">
        <v>-0.8</v>
      </c>
      <c r="AC6" s="14">
        <v>1.8</v>
      </c>
      <c r="AD6" s="8">
        <v>0</v>
      </c>
      <c r="AE6" s="8">
        <v>0.47942553860420301</v>
      </c>
      <c r="AF6" s="8">
        <v>2.551545578022929E-2</v>
      </c>
      <c r="AG6" s="8">
        <v>5.1030911560458747E-2</v>
      </c>
      <c r="AH6" s="17">
        <v>-0.39088888214806827</v>
      </c>
      <c r="AI6" s="17">
        <v>-0.390888882148068</v>
      </c>
      <c r="AJ6" s="17">
        <v>-0.39088888214806827</v>
      </c>
      <c r="AL6" s="2">
        <v>6.3262689808790746</v>
      </c>
      <c r="AN6" s="2">
        <v>2</v>
      </c>
      <c r="AO6" s="2">
        <v>5.333333333333333</v>
      </c>
      <c r="AP6" s="2">
        <v>0.66666666666666663</v>
      </c>
      <c r="AQ6" s="2">
        <v>0</v>
      </c>
      <c r="AR6" s="2">
        <v>0</v>
      </c>
      <c r="AS6" s="2">
        <v>0</v>
      </c>
      <c r="AT6" s="2">
        <v>0</v>
      </c>
      <c r="AU6" s="2">
        <v>0</v>
      </c>
      <c r="AV6" s="2">
        <v>0</v>
      </c>
      <c r="AW6" s="2">
        <v>0</v>
      </c>
    </row>
    <row r="7" spans="2:49" x14ac:dyDescent="0.25">
      <c r="B7" s="8">
        <v>2</v>
      </c>
      <c r="C7" s="8">
        <f t="shared" si="0"/>
        <v>0.90929742682568171</v>
      </c>
      <c r="E7" s="8">
        <v>-0.3</v>
      </c>
      <c r="G7">
        <v>2</v>
      </c>
      <c r="H7" s="8">
        <v>2</v>
      </c>
      <c r="I7" s="8">
        <v>0.90929742682568171</v>
      </c>
      <c r="J7" s="8"/>
      <c r="K7" s="8">
        <v>-0.3</v>
      </c>
      <c r="M7">
        <v>3</v>
      </c>
      <c r="N7" s="2">
        <v>0.70000000000000018</v>
      </c>
      <c r="O7" s="2">
        <v>-0.48191754659185193</v>
      </c>
      <c r="P7" s="2">
        <v>1.4285714285714282</v>
      </c>
      <c r="Q7" s="2">
        <v>2.040816326530611</v>
      </c>
      <c r="R7" s="2">
        <v>-0.98350519712622786</v>
      </c>
      <c r="T7" s="2">
        <v>-0.39455652768789001</v>
      </c>
      <c r="U7" s="2">
        <v>0.20572797721032887</v>
      </c>
      <c r="V7" s="2">
        <v>0.15271387902844968</v>
      </c>
      <c r="X7">
        <v>1</v>
      </c>
      <c r="Y7" s="8">
        <v>0</v>
      </c>
      <c r="Z7" s="8">
        <v>-0.3</v>
      </c>
      <c r="AA7" s="8">
        <v>0.5</v>
      </c>
      <c r="AB7" s="14">
        <v>-0.6</v>
      </c>
      <c r="AC7" s="14">
        <v>1.6</v>
      </c>
      <c r="AD7" s="8">
        <v>0</v>
      </c>
      <c r="AE7" s="8">
        <v>0.47942553860420301</v>
      </c>
      <c r="AF7" s="8">
        <v>2.551545578022929E-2</v>
      </c>
      <c r="AG7" s="8">
        <v>5.1030911560458747E-2</v>
      </c>
      <c r="AH7" s="17">
        <v>-0.29745325818212975</v>
      </c>
      <c r="AI7" s="17">
        <v>-0.29745325818212898</v>
      </c>
      <c r="AJ7" s="17">
        <v>-0.29745325818212975</v>
      </c>
      <c r="AL7" s="2">
        <v>-2.3773530737500455</v>
      </c>
      <c r="AN7" s="2">
        <v>0</v>
      </c>
      <c r="AO7" s="2">
        <v>0.66666666666666663</v>
      </c>
      <c r="AP7" s="2">
        <v>4.1904761904761898</v>
      </c>
      <c r="AQ7" s="2">
        <v>1.4285714285714282</v>
      </c>
      <c r="AR7" s="2">
        <v>0</v>
      </c>
      <c r="AS7" s="2">
        <v>0</v>
      </c>
      <c r="AT7" s="2">
        <v>0</v>
      </c>
      <c r="AU7" s="2">
        <v>0</v>
      </c>
      <c r="AV7" s="2">
        <v>0</v>
      </c>
      <c r="AW7" s="2">
        <v>0</v>
      </c>
    </row>
    <row r="8" spans="2:49" x14ac:dyDescent="0.25">
      <c r="B8" s="8">
        <v>2.7</v>
      </c>
      <c r="C8" s="8">
        <f t="shared" si="0"/>
        <v>0.42737988023382978</v>
      </c>
      <c r="E8" s="8">
        <v>-0.2</v>
      </c>
      <c r="G8">
        <v>3</v>
      </c>
      <c r="H8" s="8">
        <v>2.7</v>
      </c>
      <c r="I8" s="8">
        <v>0.42737988023382978</v>
      </c>
      <c r="J8" s="8"/>
      <c r="K8" s="8">
        <v>-0.2</v>
      </c>
      <c r="M8">
        <v>4</v>
      </c>
      <c r="N8" s="2">
        <v>1.2999999999999998</v>
      </c>
      <c r="O8" s="2">
        <v>-1.184182375541758</v>
      </c>
      <c r="P8" s="2">
        <v>0.76923076923076938</v>
      </c>
      <c r="Q8" s="2">
        <v>0.59171597633136119</v>
      </c>
      <c r="R8" s="2">
        <v>-0.70069963049808193</v>
      </c>
      <c r="T8" s="2">
        <v>-0.90661632231471634</v>
      </c>
      <c r="U8" s="2">
        <v>5.5811565326269186E-3</v>
      </c>
      <c r="V8" s="2">
        <v>-0.33270019638516013</v>
      </c>
      <c r="X8">
        <v>1</v>
      </c>
      <c r="Y8" s="8">
        <v>0</v>
      </c>
      <c r="Z8" s="8">
        <v>-0.2</v>
      </c>
      <c r="AA8" s="8">
        <v>0.5</v>
      </c>
      <c r="AB8" s="14">
        <v>-0.4</v>
      </c>
      <c r="AC8" s="14">
        <v>1.4</v>
      </c>
      <c r="AD8" s="8">
        <v>0</v>
      </c>
      <c r="AE8" s="8">
        <v>0.47942553860420301</v>
      </c>
      <c r="AF8" s="8">
        <v>2.551545578022929E-2</v>
      </c>
      <c r="AG8" s="8">
        <v>5.1030911560458747E-2</v>
      </c>
      <c r="AH8" s="17">
        <v>-0.20034340858383823</v>
      </c>
      <c r="AI8" s="17">
        <v>-0.20034340858383801</v>
      </c>
      <c r="AJ8" s="17">
        <v>-0.20034340858383823</v>
      </c>
      <c r="AL8" s="2">
        <v>-5.0526144828729294</v>
      </c>
      <c r="AN8" s="2">
        <v>0</v>
      </c>
      <c r="AO8" s="2">
        <v>0</v>
      </c>
      <c r="AP8" s="2">
        <v>1.4285714285714282</v>
      </c>
      <c r="AQ8" s="2">
        <v>4.3956043956043951</v>
      </c>
      <c r="AR8" s="2">
        <v>0.76923076923076938</v>
      </c>
      <c r="AS8" s="2">
        <v>0</v>
      </c>
      <c r="AT8" s="2">
        <v>0</v>
      </c>
      <c r="AU8" s="2">
        <v>0</v>
      </c>
      <c r="AV8" s="2">
        <v>0</v>
      </c>
      <c r="AW8" s="2">
        <v>0</v>
      </c>
    </row>
    <row r="9" spans="2:49" x14ac:dyDescent="0.25">
      <c r="B9" s="8">
        <v>4</v>
      </c>
      <c r="C9" s="8">
        <f t="shared" si="0"/>
        <v>-0.7568024953079282</v>
      </c>
      <c r="E9" s="8">
        <v>-0.1</v>
      </c>
      <c r="G9">
        <v>4</v>
      </c>
      <c r="H9" s="8">
        <v>4</v>
      </c>
      <c r="I9" s="8">
        <v>-0.7568024953079282</v>
      </c>
      <c r="J9" s="8"/>
      <c r="K9" s="8">
        <v>-0.1</v>
      </c>
      <c r="M9">
        <v>5</v>
      </c>
      <c r="N9" s="2">
        <v>0.5</v>
      </c>
      <c r="O9" s="2">
        <v>-0.22072762235716881</v>
      </c>
      <c r="P9" s="2">
        <v>2</v>
      </c>
      <c r="Q9" s="2">
        <v>4</v>
      </c>
      <c r="R9" s="2">
        <v>-0.88291048942867523</v>
      </c>
      <c r="T9" s="2">
        <v>-0.65498629165892153</v>
      </c>
      <c r="U9" s="2">
        <v>-0.10676552347229196</v>
      </c>
      <c r="V9" s="2">
        <v>-0.11427342130805281</v>
      </c>
      <c r="X9">
        <v>1</v>
      </c>
      <c r="Y9" s="8">
        <v>0</v>
      </c>
      <c r="Z9" s="8">
        <v>-0.1</v>
      </c>
      <c r="AA9" s="8">
        <v>0.5</v>
      </c>
      <c r="AB9" s="14">
        <v>-0.2</v>
      </c>
      <c r="AC9" s="14">
        <v>1.2</v>
      </c>
      <c r="AD9" s="8">
        <v>0</v>
      </c>
      <c r="AE9" s="8">
        <v>0.47942553860420301</v>
      </c>
      <c r="AF9" s="8">
        <v>2.551545578022929E-2</v>
      </c>
      <c r="AG9" s="8">
        <v>5.1030911560458747E-2</v>
      </c>
      <c r="AH9" s="17">
        <v>-0.10078407523064462</v>
      </c>
      <c r="AI9" s="17">
        <v>-0.100784075230644</v>
      </c>
      <c r="AJ9" s="17">
        <v>-0.10078407523064462</v>
      </c>
      <c r="AL9" s="2">
        <v>-4.7508303597802719</v>
      </c>
      <c r="AN9" s="2">
        <v>0</v>
      </c>
      <c r="AO9" s="2">
        <v>0</v>
      </c>
      <c r="AP9" s="2">
        <v>0</v>
      </c>
      <c r="AQ9" s="2">
        <v>0.76923076923076938</v>
      </c>
      <c r="AR9" s="2">
        <v>5.5384615384615383</v>
      </c>
      <c r="AS9" s="2">
        <v>2</v>
      </c>
      <c r="AT9" s="2">
        <v>0</v>
      </c>
      <c r="AU9" s="2">
        <v>0</v>
      </c>
      <c r="AV9" s="2">
        <v>0</v>
      </c>
      <c r="AW9" s="2">
        <v>0</v>
      </c>
    </row>
    <row r="10" spans="2:49" x14ac:dyDescent="0.25">
      <c r="B10" s="8">
        <v>4.5</v>
      </c>
      <c r="C10" s="8">
        <f t="shared" si="0"/>
        <v>-0.97753011766509701</v>
      </c>
      <c r="E10" s="8">
        <v>0</v>
      </c>
      <c r="G10">
        <v>5</v>
      </c>
      <c r="H10" s="8">
        <v>4.5</v>
      </c>
      <c r="I10" s="8">
        <v>-0.97753011766509701</v>
      </c>
      <c r="J10" s="8"/>
      <c r="K10" s="8">
        <v>0</v>
      </c>
      <c r="M10">
        <v>6</v>
      </c>
      <c r="N10" s="2">
        <v>0.59999999999999964</v>
      </c>
      <c r="O10" s="2">
        <v>5.1715435337364557E-2</v>
      </c>
      <c r="P10" s="2">
        <v>1.6666666666666676</v>
      </c>
      <c r="Q10" s="2">
        <v>2.7777777777777808</v>
      </c>
      <c r="R10" s="2">
        <v>0.14365398704823504</v>
      </c>
      <c r="T10" s="2">
        <v>-0.212908402098232</v>
      </c>
      <c r="U10" s="2">
        <v>-0.17946047659630368</v>
      </c>
      <c r="V10" s="2">
        <v>-0.18355585362551571</v>
      </c>
      <c r="X10">
        <v>1</v>
      </c>
      <c r="Y10" s="8">
        <v>0</v>
      </c>
      <c r="Z10" s="8">
        <v>0</v>
      </c>
      <c r="AA10" s="8">
        <v>0.5</v>
      </c>
      <c r="AB10" s="14">
        <v>0</v>
      </c>
      <c r="AC10" s="14">
        <v>1</v>
      </c>
      <c r="AD10" s="8">
        <v>0</v>
      </c>
      <c r="AE10" s="8">
        <v>0.47942553860420301</v>
      </c>
      <c r="AF10" s="8">
        <v>2.551545578022929E-2</v>
      </c>
      <c r="AG10" s="8">
        <v>5.1030911560458747E-2</v>
      </c>
      <c r="AH10" s="17">
        <v>0</v>
      </c>
      <c r="AI10" s="17">
        <v>-1.1211942360854301E-16</v>
      </c>
      <c r="AJ10" s="17">
        <v>0</v>
      </c>
      <c r="AL10" s="2">
        <v>-2.2177695071413206</v>
      </c>
      <c r="AN10" s="2">
        <v>0</v>
      </c>
      <c r="AO10" s="2">
        <v>0</v>
      </c>
      <c r="AP10" s="2">
        <v>0</v>
      </c>
      <c r="AQ10" s="2">
        <v>0</v>
      </c>
      <c r="AR10" s="2">
        <v>2</v>
      </c>
      <c r="AS10" s="2">
        <v>7.3333333333333357</v>
      </c>
      <c r="AT10" s="2">
        <v>1.6666666666666676</v>
      </c>
      <c r="AU10" s="2">
        <v>0</v>
      </c>
      <c r="AV10" s="2">
        <v>0</v>
      </c>
      <c r="AW10" s="2">
        <v>0</v>
      </c>
    </row>
    <row r="11" spans="2:49" x14ac:dyDescent="0.25">
      <c r="B11" s="8">
        <v>5.0999999999999996</v>
      </c>
      <c r="C11" s="8">
        <f t="shared" si="0"/>
        <v>-0.92581468232773245</v>
      </c>
      <c r="E11" s="8">
        <v>0.1</v>
      </c>
      <c r="G11">
        <v>6</v>
      </c>
      <c r="H11" s="8">
        <v>5.0999999999999996</v>
      </c>
      <c r="I11" s="8">
        <v>-0.92581468232773245</v>
      </c>
      <c r="J11" s="8"/>
      <c r="K11" s="8">
        <v>0.1</v>
      </c>
      <c r="M11">
        <v>7</v>
      </c>
      <c r="N11" s="2">
        <v>1.9000000000000004</v>
      </c>
      <c r="O11" s="2">
        <v>1.5828012810465215</v>
      </c>
      <c r="P11" s="2">
        <v>0.52631578947368407</v>
      </c>
      <c r="Q11" s="2">
        <v>0.27700831024930733</v>
      </c>
      <c r="R11" s="2">
        <v>0.43844910832313594</v>
      </c>
      <c r="T11" s="2">
        <v>0.392118814938134</v>
      </c>
      <c r="U11" s="2">
        <v>-0.83777553266406679</v>
      </c>
      <c r="V11" s="2">
        <v>0.20617377540399962</v>
      </c>
      <c r="X11">
        <v>1</v>
      </c>
      <c r="Y11" s="8">
        <v>0</v>
      </c>
      <c r="Z11" s="8">
        <v>0.1</v>
      </c>
      <c r="AA11" s="8">
        <v>0.5</v>
      </c>
      <c r="AB11" s="14">
        <v>0.2</v>
      </c>
      <c r="AC11" s="14">
        <v>0.8</v>
      </c>
      <c r="AD11" s="8">
        <v>0</v>
      </c>
      <c r="AE11" s="8">
        <v>0.47942553860420301</v>
      </c>
      <c r="AF11" s="8">
        <v>2.551545578022929E-2</v>
      </c>
      <c r="AG11" s="8">
        <v>5.1030911560458747E-2</v>
      </c>
      <c r="AH11" s="17">
        <v>0.10078407523064464</v>
      </c>
      <c r="AI11" s="17">
        <v>0.100784075230644</v>
      </c>
      <c r="AJ11" s="17">
        <v>0.10078407523064464</v>
      </c>
      <c r="AL11" s="2">
        <v>1.746309286114113</v>
      </c>
      <c r="AN11" s="2">
        <v>0</v>
      </c>
      <c r="AO11" s="2">
        <v>0</v>
      </c>
      <c r="AP11" s="2">
        <v>0</v>
      </c>
      <c r="AQ11" s="2">
        <v>0</v>
      </c>
      <c r="AR11" s="2">
        <v>0</v>
      </c>
      <c r="AS11" s="2">
        <v>1.6666666666666676</v>
      </c>
      <c r="AT11" s="2">
        <v>4.3859649122807038</v>
      </c>
      <c r="AU11" s="2">
        <v>0.52631578947368407</v>
      </c>
      <c r="AV11" s="2">
        <v>0</v>
      </c>
      <c r="AW11" s="2">
        <v>0</v>
      </c>
    </row>
    <row r="12" spans="2:49" x14ac:dyDescent="0.25">
      <c r="B12" s="8">
        <v>7</v>
      </c>
      <c r="C12" s="8">
        <f t="shared" si="0"/>
        <v>0.65698659871878906</v>
      </c>
      <c r="E12" s="8">
        <v>0.2</v>
      </c>
      <c r="G12">
        <v>7</v>
      </c>
      <c r="H12" s="8">
        <v>7</v>
      </c>
      <c r="I12">
        <v>0.65698659871878906</v>
      </c>
      <c r="K12" s="8">
        <v>0.2</v>
      </c>
      <c r="M12">
        <v>8</v>
      </c>
      <c r="N12" s="2">
        <v>1.1999999999999993</v>
      </c>
      <c r="O12" s="2">
        <v>0.28374395796098406</v>
      </c>
      <c r="P12" s="2">
        <v>0.83333333333333381</v>
      </c>
      <c r="Q12" s="2">
        <v>0.6944444444444452</v>
      </c>
      <c r="R12" s="2">
        <v>0.19704441525068359</v>
      </c>
      <c r="T12" s="2">
        <v>0.72454079244343239</v>
      </c>
      <c r="U12" s="2">
        <v>0.58570499297113432</v>
      </c>
      <c r="V12" s="2">
        <v>0.67274593048526798</v>
      </c>
      <c r="X12">
        <v>1</v>
      </c>
      <c r="Y12" s="8">
        <v>0</v>
      </c>
      <c r="Z12" s="8">
        <v>0.2</v>
      </c>
      <c r="AA12" s="8">
        <v>0.5</v>
      </c>
      <c r="AB12" s="14">
        <v>0.4</v>
      </c>
      <c r="AC12" s="14">
        <v>0.6</v>
      </c>
      <c r="AD12" s="8">
        <v>0</v>
      </c>
      <c r="AE12" s="8">
        <v>0.47942553860420301</v>
      </c>
      <c r="AF12" s="8">
        <v>2.551545578022929E-2</v>
      </c>
      <c r="AG12" s="8">
        <v>5.1030911560458747E-2</v>
      </c>
      <c r="AH12" s="17">
        <v>0.20034340858383826</v>
      </c>
      <c r="AI12" s="17">
        <v>0.20034340858383801</v>
      </c>
      <c r="AJ12" s="17">
        <v>0.20034340858383826</v>
      </c>
      <c r="AL12" s="2">
        <v>1.9064805707214587</v>
      </c>
      <c r="AN12" s="2">
        <v>0</v>
      </c>
      <c r="AO12" s="2">
        <v>0</v>
      </c>
      <c r="AP12" s="2">
        <v>0</v>
      </c>
      <c r="AQ12" s="2">
        <v>0</v>
      </c>
      <c r="AR12" s="2">
        <v>0</v>
      </c>
      <c r="AS12" s="2">
        <v>0</v>
      </c>
      <c r="AT12" s="2">
        <v>0.52631578947368407</v>
      </c>
      <c r="AU12" s="2">
        <v>2.719298245614036</v>
      </c>
      <c r="AV12" s="2">
        <v>0.83333333333333381</v>
      </c>
      <c r="AW12" s="2">
        <v>0</v>
      </c>
    </row>
    <row r="13" spans="2:49" x14ac:dyDescent="0.25">
      <c r="B13" s="8">
        <v>8.1999999999999993</v>
      </c>
      <c r="C13" s="8">
        <f t="shared" si="0"/>
        <v>0.94073055667977312</v>
      </c>
      <c r="E13" s="8">
        <v>0.3</v>
      </c>
      <c r="G13">
        <v>8</v>
      </c>
      <c r="H13" s="8">
        <v>8.1999999999999993</v>
      </c>
      <c r="I13">
        <v>0.94073055667977312</v>
      </c>
      <c r="K13" s="8">
        <v>0.3</v>
      </c>
      <c r="M13">
        <v>9</v>
      </c>
      <c r="N13" s="2">
        <v>1.3000000000000007</v>
      </c>
      <c r="O13" s="2">
        <v>-1.0158816771415824</v>
      </c>
      <c r="P13" s="2">
        <v>0.76923076923076883</v>
      </c>
      <c r="Q13" s="2">
        <v>0.5917159763313603</v>
      </c>
      <c r="R13" s="2">
        <v>-0.60111341842697119</v>
      </c>
      <c r="T13" s="2">
        <v>-0.32416831043690347</v>
      </c>
      <c r="U13" s="2">
        <v>0.59446287357360772</v>
      </c>
      <c r="V13" s="2">
        <v>0.29723143678680408</v>
      </c>
      <c r="X13">
        <v>1</v>
      </c>
      <c r="Y13" s="8">
        <v>0</v>
      </c>
      <c r="Z13" s="8">
        <v>0.3</v>
      </c>
      <c r="AA13" s="8">
        <v>0.5</v>
      </c>
      <c r="AB13" s="14">
        <v>0.6</v>
      </c>
      <c r="AC13" s="14">
        <v>0.4</v>
      </c>
      <c r="AD13" s="8">
        <v>0</v>
      </c>
      <c r="AE13" s="8">
        <v>0.47942553860420301</v>
      </c>
      <c r="AF13" s="8">
        <v>2.551545578022929E-2</v>
      </c>
      <c r="AG13" s="8">
        <v>5.1030911560458747E-2</v>
      </c>
      <c r="AH13" s="17">
        <v>0.29745325818212986</v>
      </c>
      <c r="AI13" s="17">
        <v>0.29745325818212898</v>
      </c>
      <c r="AJ13" s="17">
        <v>0.29745325818212986</v>
      </c>
      <c r="AL13" s="2">
        <v>-1.2122070095288628</v>
      </c>
      <c r="AN13" s="2">
        <v>0</v>
      </c>
      <c r="AO13" s="2">
        <v>0</v>
      </c>
      <c r="AP13" s="2">
        <v>0</v>
      </c>
      <c r="AQ13" s="2">
        <v>0</v>
      </c>
      <c r="AR13" s="2">
        <v>0</v>
      </c>
      <c r="AS13" s="2">
        <v>0</v>
      </c>
      <c r="AT13" s="2">
        <v>0</v>
      </c>
      <c r="AU13" s="2">
        <v>0.83333333333333381</v>
      </c>
      <c r="AV13" s="2">
        <v>3.2051282051282053</v>
      </c>
      <c r="AW13" s="2">
        <v>0.76923076923076883</v>
      </c>
    </row>
    <row r="14" spans="2:49" x14ac:dyDescent="0.25">
      <c r="B14" s="8">
        <v>9.5</v>
      </c>
      <c r="C14" s="8">
        <f t="shared" si="0"/>
        <v>-7.5151120461809301E-2</v>
      </c>
      <c r="E14" s="8">
        <v>0.4</v>
      </c>
      <c r="G14">
        <v>9</v>
      </c>
      <c r="H14" s="8">
        <v>9.5</v>
      </c>
      <c r="I14">
        <v>-7.5151120461809301E-2</v>
      </c>
      <c r="K14" s="8">
        <v>0.4</v>
      </c>
      <c r="N14" s="2"/>
      <c r="O14" s="2"/>
      <c r="P14" s="2"/>
      <c r="Q14" s="2"/>
      <c r="R14" s="2"/>
      <c r="T14" s="2">
        <v>-1.0100870107141429</v>
      </c>
      <c r="U14" s="2"/>
      <c r="V14" s="2"/>
      <c r="X14">
        <v>1</v>
      </c>
      <c r="Y14" s="8">
        <v>0</v>
      </c>
      <c r="Z14" s="8">
        <v>0.4</v>
      </c>
      <c r="AA14" s="8">
        <v>0.5</v>
      </c>
      <c r="AB14" s="14">
        <v>0.8</v>
      </c>
      <c r="AC14" s="14">
        <v>0.19999999999999996</v>
      </c>
      <c r="AD14" s="8">
        <v>0</v>
      </c>
      <c r="AE14" s="8">
        <v>0.47942553860420301</v>
      </c>
      <c r="AF14" s="8">
        <v>2.551545578022929E-2</v>
      </c>
      <c r="AG14" s="8">
        <v>5.1030911560458747E-2</v>
      </c>
      <c r="AH14" s="17">
        <v>0.39088888214806849</v>
      </c>
      <c r="AI14" s="17">
        <v>0.390888882148068</v>
      </c>
      <c r="AJ14" s="17">
        <v>0.39088888214806849</v>
      </c>
      <c r="AL14" s="2">
        <v>-1.8033402552809137</v>
      </c>
      <c r="AN14" s="2">
        <v>0</v>
      </c>
      <c r="AO14" s="2">
        <v>0</v>
      </c>
      <c r="AP14" s="2">
        <v>0</v>
      </c>
      <c r="AQ14" s="2">
        <v>0</v>
      </c>
      <c r="AR14" s="2">
        <v>0</v>
      </c>
      <c r="AS14" s="2">
        <v>0</v>
      </c>
      <c r="AT14" s="2">
        <v>0</v>
      </c>
      <c r="AU14" s="2">
        <v>0</v>
      </c>
      <c r="AV14" s="2">
        <v>0.76923076923076883</v>
      </c>
      <c r="AW14" s="2">
        <v>1.5384615384615377</v>
      </c>
    </row>
    <row r="15" spans="2:49" x14ac:dyDescent="0.25">
      <c r="E15" s="8">
        <v>0.5</v>
      </c>
      <c r="K15" s="8">
        <v>0.5</v>
      </c>
      <c r="N15" s="2"/>
      <c r="O15" s="2"/>
      <c r="P15" s="2"/>
      <c r="Q15" s="2"/>
      <c r="R15" s="2"/>
      <c r="T15" s="2"/>
      <c r="U15" s="2"/>
      <c r="V15" s="2"/>
      <c r="X15">
        <v>2</v>
      </c>
      <c r="Y15" s="8">
        <v>0.5</v>
      </c>
      <c r="Z15" s="8">
        <v>0.5</v>
      </c>
      <c r="AA15" s="8">
        <v>2</v>
      </c>
      <c r="AB15" s="14">
        <v>0</v>
      </c>
      <c r="AC15" s="14">
        <v>1</v>
      </c>
      <c r="AD15" s="8">
        <v>0.47942553860420301</v>
      </c>
      <c r="AE15" s="8">
        <v>0.90929742682568171</v>
      </c>
      <c r="AF15" s="8">
        <v>0.85531199290975413</v>
      </c>
      <c r="AG15" s="8">
        <v>1.0217066797533136</v>
      </c>
      <c r="AH15" s="17">
        <v>0.47942553860420301</v>
      </c>
      <c r="AI15" s="17">
        <v>0.47942553860420201</v>
      </c>
      <c r="AJ15" s="17">
        <v>0.47942553860420301</v>
      </c>
    </row>
    <row r="16" spans="2:49" x14ac:dyDescent="0.25">
      <c r="E16" s="8">
        <v>0.6</v>
      </c>
      <c r="K16" s="8">
        <v>0.6</v>
      </c>
      <c r="X16">
        <v>2</v>
      </c>
      <c r="Y16" s="8">
        <v>0.5</v>
      </c>
      <c r="Z16" s="8">
        <v>0.6</v>
      </c>
      <c r="AA16" s="8">
        <v>2</v>
      </c>
      <c r="AB16" s="14">
        <v>6.6666666666666652E-2</v>
      </c>
      <c r="AC16" s="14">
        <v>0.93333333333333335</v>
      </c>
      <c r="AD16" s="8">
        <v>0.47942553860420301</v>
      </c>
      <c r="AE16" s="8">
        <v>0.90929742682568171</v>
      </c>
      <c r="AF16" s="8">
        <v>0.85531199290975413</v>
      </c>
      <c r="AG16" s="8">
        <v>1.0217066797533136</v>
      </c>
      <c r="AH16" s="17">
        <v>0.56199330718988916</v>
      </c>
      <c r="AI16" s="17">
        <v>0.56199330718988805</v>
      </c>
      <c r="AJ16" s="17">
        <v>0.56199330718988916</v>
      </c>
    </row>
    <row r="17" spans="5:36" x14ac:dyDescent="0.25">
      <c r="E17" s="8">
        <v>0.7</v>
      </c>
      <c r="K17" s="8">
        <v>0.7</v>
      </c>
      <c r="X17">
        <v>2</v>
      </c>
      <c r="Y17" s="8">
        <v>0.5</v>
      </c>
      <c r="Z17" s="8">
        <v>0.7</v>
      </c>
      <c r="AA17" s="8">
        <v>2</v>
      </c>
      <c r="AB17" s="14">
        <v>0.1333333333333333</v>
      </c>
      <c r="AC17" s="14">
        <v>0.8666666666666667</v>
      </c>
      <c r="AD17" s="8">
        <v>0.47942553860420301</v>
      </c>
      <c r="AE17" s="8">
        <v>0.90929742682568171</v>
      </c>
      <c r="AF17" s="8">
        <v>0.85531199290975413</v>
      </c>
      <c r="AG17" s="8">
        <v>1.0217066797533136</v>
      </c>
      <c r="AH17" s="17">
        <v>0.63814155361170954</v>
      </c>
      <c r="AI17" s="17">
        <v>0.63814155361170899</v>
      </c>
      <c r="AJ17" s="17">
        <v>0.63814155361170954</v>
      </c>
    </row>
    <row r="18" spans="5:36" x14ac:dyDescent="0.25">
      <c r="E18" s="8">
        <v>0.8</v>
      </c>
      <c r="K18" s="8">
        <v>0.8</v>
      </c>
      <c r="X18">
        <v>2</v>
      </c>
      <c r="Y18" s="8">
        <v>0.5</v>
      </c>
      <c r="Z18" s="8">
        <v>0.8</v>
      </c>
      <c r="AA18" s="8">
        <v>2</v>
      </c>
      <c r="AB18" s="14">
        <v>0.20000000000000004</v>
      </c>
      <c r="AC18" s="14">
        <v>0.79999999999999993</v>
      </c>
      <c r="AD18" s="8">
        <v>0.47942553860420301</v>
      </c>
      <c r="AE18" s="8">
        <v>0.90929742682568171</v>
      </c>
      <c r="AF18" s="8">
        <v>0.85531199290975413</v>
      </c>
      <c r="AG18" s="8">
        <v>1.0217066797533136</v>
      </c>
      <c r="AH18" s="17">
        <v>0.70757446509305333</v>
      </c>
      <c r="AI18" s="17">
        <v>0.707574465093053</v>
      </c>
      <c r="AJ18" s="17">
        <v>0.70757446509305333</v>
      </c>
    </row>
    <row r="19" spans="5:36" x14ac:dyDescent="0.25">
      <c r="E19" s="8">
        <v>0.9</v>
      </c>
      <c r="K19" s="8">
        <v>0.9</v>
      </c>
      <c r="X19">
        <v>2</v>
      </c>
      <c r="Y19" s="8">
        <v>0.5</v>
      </c>
      <c r="Z19" s="8">
        <v>0.9</v>
      </c>
      <c r="AA19" s="8">
        <v>2</v>
      </c>
      <c r="AB19" s="14">
        <v>0.26666666666666666</v>
      </c>
      <c r="AC19" s="14">
        <v>0.73333333333333339</v>
      </c>
      <c r="AD19" s="8">
        <v>0.47942553860420301</v>
      </c>
      <c r="AE19" s="8">
        <v>0.90929742682568171</v>
      </c>
      <c r="AF19" s="8">
        <v>0.85531199290975413</v>
      </c>
      <c r="AG19" s="8">
        <v>1.0217066797533136</v>
      </c>
      <c r="AH19" s="17">
        <v>0.76999622885730967</v>
      </c>
      <c r="AI19" s="17">
        <v>0.76999622885730901</v>
      </c>
      <c r="AJ19" s="17">
        <v>0.76999622885730967</v>
      </c>
    </row>
    <row r="20" spans="5:36" x14ac:dyDescent="0.25">
      <c r="E20" s="8">
        <v>1</v>
      </c>
      <c r="K20" s="8">
        <v>1</v>
      </c>
      <c r="X20">
        <v>2</v>
      </c>
      <c r="Y20" s="8">
        <v>0.5</v>
      </c>
      <c r="Z20" s="8">
        <v>1</v>
      </c>
      <c r="AA20" s="8">
        <v>2</v>
      </c>
      <c r="AB20" s="14">
        <v>0.33333333333333331</v>
      </c>
      <c r="AC20" s="14">
        <v>0.66666666666666674</v>
      </c>
      <c r="AD20" s="8">
        <v>0.47942553860420301</v>
      </c>
      <c r="AE20" s="8">
        <v>0.90929742682568171</v>
      </c>
      <c r="AF20" s="8">
        <v>0.85531199290975413</v>
      </c>
      <c r="AG20" s="8">
        <v>1.0217066797533136</v>
      </c>
      <c r="AH20" s="17">
        <v>0.82511103212786796</v>
      </c>
      <c r="AI20" s="17">
        <v>0.82511103212786696</v>
      </c>
      <c r="AJ20" s="17">
        <v>0.82511103212786796</v>
      </c>
    </row>
    <row r="21" spans="5:36" x14ac:dyDescent="0.25">
      <c r="E21" s="8">
        <v>1.1000000000000001</v>
      </c>
      <c r="K21" s="8">
        <v>1.1000000000000001</v>
      </c>
      <c r="X21">
        <v>2</v>
      </c>
      <c r="Y21" s="8">
        <v>0.5</v>
      </c>
      <c r="Z21" s="8">
        <v>1.1000000000000001</v>
      </c>
      <c r="AA21" s="8">
        <v>2</v>
      </c>
      <c r="AB21" s="14">
        <v>0.40000000000000008</v>
      </c>
      <c r="AC21" s="14">
        <v>0.59999999999999987</v>
      </c>
      <c r="AD21" s="8">
        <v>0.47942553860420301</v>
      </c>
      <c r="AE21" s="8">
        <v>0.90929742682568171</v>
      </c>
      <c r="AF21" s="8">
        <v>0.85531199290975413</v>
      </c>
      <c r="AG21" s="8">
        <v>1.0217066797533136</v>
      </c>
      <c r="AH21" s="17">
        <v>0.87262306212811713</v>
      </c>
      <c r="AI21" s="17">
        <v>0.87262306212811602</v>
      </c>
      <c r="AJ21" s="17">
        <v>0.87262306212811713</v>
      </c>
    </row>
    <row r="22" spans="5:36" x14ac:dyDescent="0.25">
      <c r="E22" s="8">
        <v>1.2</v>
      </c>
      <c r="K22" s="8">
        <v>1.2</v>
      </c>
      <c r="X22">
        <v>2</v>
      </c>
      <c r="Y22" s="8">
        <v>0.5</v>
      </c>
      <c r="Z22" s="8">
        <v>1.2</v>
      </c>
      <c r="AA22" s="8">
        <v>2</v>
      </c>
      <c r="AB22" s="14">
        <v>0.46666666666666662</v>
      </c>
      <c r="AC22" s="14">
        <v>0.53333333333333344</v>
      </c>
      <c r="AD22" s="8">
        <v>0.47942553860420301</v>
      </c>
      <c r="AE22" s="8">
        <v>0.90929742682568171</v>
      </c>
      <c r="AF22" s="8">
        <v>0.85531199290975413</v>
      </c>
      <c r="AG22" s="8">
        <v>1.0217066797533136</v>
      </c>
      <c r="AH22" s="17">
        <v>0.9122365060814468</v>
      </c>
      <c r="AI22" s="17">
        <v>0.91223650608144602</v>
      </c>
      <c r="AJ22" s="17">
        <v>0.9122365060814468</v>
      </c>
    </row>
    <row r="23" spans="5:36" x14ac:dyDescent="0.25">
      <c r="E23" s="8">
        <v>1.3</v>
      </c>
      <c r="K23" s="8">
        <v>1.3</v>
      </c>
      <c r="X23">
        <v>2</v>
      </c>
      <c r="Y23" s="8">
        <v>0.5</v>
      </c>
      <c r="Z23" s="8">
        <v>1.3</v>
      </c>
      <c r="AA23" s="8">
        <v>2</v>
      </c>
      <c r="AB23" s="14">
        <v>0.53333333333333333</v>
      </c>
      <c r="AC23" s="14">
        <v>0.46666666666666667</v>
      </c>
      <c r="AD23" s="8">
        <v>0.47942553860420301</v>
      </c>
      <c r="AE23" s="8">
        <v>0.90929742682568171</v>
      </c>
      <c r="AF23" s="8">
        <v>0.85531199290975413</v>
      </c>
      <c r="AG23" s="8">
        <v>1.0217066797533136</v>
      </c>
      <c r="AH23" s="17">
        <v>0.94365555121124589</v>
      </c>
      <c r="AI23" s="17">
        <v>0.943655551211245</v>
      </c>
      <c r="AJ23" s="17">
        <v>0.94365555121124589</v>
      </c>
    </row>
    <row r="24" spans="5:36" x14ac:dyDescent="0.25">
      <c r="E24" s="8">
        <v>1.4</v>
      </c>
      <c r="K24" s="8">
        <v>1.4</v>
      </c>
      <c r="X24">
        <v>2</v>
      </c>
      <c r="Y24" s="8">
        <v>0.5</v>
      </c>
      <c r="Z24" s="8">
        <v>1.4</v>
      </c>
      <c r="AA24" s="8">
        <v>2</v>
      </c>
      <c r="AB24" s="14">
        <v>0.6</v>
      </c>
      <c r="AC24" s="14">
        <v>0.4</v>
      </c>
      <c r="AD24" s="8">
        <v>0.47942553860420301</v>
      </c>
      <c r="AE24" s="8">
        <v>0.90929742682568171</v>
      </c>
      <c r="AF24" s="8">
        <v>0.85531199290975413</v>
      </c>
      <c r="AG24" s="8">
        <v>1.0217066797533136</v>
      </c>
      <c r="AH24" s="17">
        <v>0.9665843847409038</v>
      </c>
      <c r="AI24" s="17">
        <v>0.96658438474090302</v>
      </c>
      <c r="AJ24" s="17">
        <v>0.9665843847409038</v>
      </c>
    </row>
    <row r="25" spans="5:36" x14ac:dyDescent="0.25">
      <c r="E25" s="8">
        <v>1.5</v>
      </c>
      <c r="K25" s="8">
        <v>1.5</v>
      </c>
      <c r="X25">
        <v>2</v>
      </c>
      <c r="Y25" s="8">
        <v>0.5</v>
      </c>
      <c r="Z25" s="8">
        <v>1.5</v>
      </c>
      <c r="AA25" s="8">
        <v>2</v>
      </c>
      <c r="AB25" s="14">
        <v>0.66666666666666663</v>
      </c>
      <c r="AC25" s="14">
        <v>0.33333333333333337</v>
      </c>
      <c r="AD25" s="8">
        <v>0.47942553860420301</v>
      </c>
      <c r="AE25" s="8">
        <v>0.90929742682568171</v>
      </c>
      <c r="AF25" s="8">
        <v>0.85531199290975413</v>
      </c>
      <c r="AG25" s="8">
        <v>1.0217066797533136</v>
      </c>
      <c r="AH25" s="17">
        <v>0.98072719389380958</v>
      </c>
      <c r="AI25" s="17">
        <v>0.98072719389380902</v>
      </c>
      <c r="AJ25" s="17">
        <v>0.98072719389380958</v>
      </c>
    </row>
    <row r="26" spans="5:36" x14ac:dyDescent="0.25">
      <c r="E26" s="8">
        <v>1.6</v>
      </c>
      <c r="K26" s="8">
        <v>1.6</v>
      </c>
      <c r="X26">
        <v>2</v>
      </c>
      <c r="Y26" s="8">
        <v>0.5</v>
      </c>
      <c r="Z26" s="8">
        <v>1.6</v>
      </c>
      <c r="AA26" s="8">
        <v>2</v>
      </c>
      <c r="AB26" s="14">
        <v>0.73333333333333339</v>
      </c>
      <c r="AC26" s="14">
        <v>0.26666666666666661</v>
      </c>
      <c r="AD26" s="8">
        <v>0.47942553860420301</v>
      </c>
      <c r="AE26" s="8">
        <v>0.90929742682568171</v>
      </c>
      <c r="AF26" s="8">
        <v>0.85531199290975413</v>
      </c>
      <c r="AG26" s="8">
        <v>1.0217066797533136</v>
      </c>
      <c r="AH26" s="17">
        <v>0.98578816589335272</v>
      </c>
      <c r="AI26" s="17">
        <v>0.98578816589335205</v>
      </c>
      <c r="AJ26" s="17">
        <v>0.98578816589335272</v>
      </c>
    </row>
    <row r="27" spans="5:36" x14ac:dyDescent="0.25">
      <c r="E27" s="8">
        <v>1.7</v>
      </c>
      <c r="K27" s="8">
        <v>1.7</v>
      </c>
      <c r="X27">
        <v>2</v>
      </c>
      <c r="Y27" s="8">
        <v>0.5</v>
      </c>
      <c r="Z27" s="8">
        <v>1.7</v>
      </c>
      <c r="AA27" s="8">
        <v>2</v>
      </c>
      <c r="AB27" s="14">
        <v>0.79999999999999993</v>
      </c>
      <c r="AC27" s="14">
        <v>0.20000000000000007</v>
      </c>
      <c r="AD27" s="8">
        <v>0.47942553860420301</v>
      </c>
      <c r="AE27" s="8">
        <v>0.90929742682568171</v>
      </c>
      <c r="AF27" s="8">
        <v>0.85531199290975413</v>
      </c>
      <c r="AG27" s="8">
        <v>1.0217066797533136</v>
      </c>
      <c r="AH27" s="17">
        <v>0.98147148796292216</v>
      </c>
      <c r="AI27" s="17">
        <v>0.98147148796292205</v>
      </c>
      <c r="AJ27" s="17">
        <v>0.98147148796292216</v>
      </c>
    </row>
    <row r="28" spans="5:36" x14ac:dyDescent="0.25">
      <c r="E28" s="8">
        <v>1.8</v>
      </c>
      <c r="K28" s="8">
        <v>1.8</v>
      </c>
      <c r="X28">
        <v>2</v>
      </c>
      <c r="Y28" s="8">
        <v>0.5</v>
      </c>
      <c r="Z28" s="8">
        <v>1.8</v>
      </c>
      <c r="AA28" s="8">
        <v>2</v>
      </c>
      <c r="AB28" s="14">
        <v>0.8666666666666667</v>
      </c>
      <c r="AC28" s="14">
        <v>0.1333333333333333</v>
      </c>
      <c r="AD28" s="8">
        <v>0.47942553860420301</v>
      </c>
      <c r="AE28" s="8">
        <v>0.90929742682568171</v>
      </c>
      <c r="AF28" s="8">
        <v>0.85531199290975413</v>
      </c>
      <c r="AG28" s="8">
        <v>1.0217066797533136</v>
      </c>
      <c r="AH28" s="17">
        <v>0.9674813473259074</v>
      </c>
      <c r="AI28" s="17">
        <v>0.96748134732590696</v>
      </c>
      <c r="AJ28" s="17">
        <v>0.9674813473259074</v>
      </c>
    </row>
    <row r="29" spans="5:36" x14ac:dyDescent="0.25">
      <c r="E29" s="8">
        <v>1.9</v>
      </c>
      <c r="K29" s="8">
        <v>1.9</v>
      </c>
      <c r="X29">
        <v>2</v>
      </c>
      <c r="Y29" s="8">
        <v>0.5</v>
      </c>
      <c r="Z29" s="8">
        <v>1.9</v>
      </c>
      <c r="AA29" s="8">
        <v>2</v>
      </c>
      <c r="AB29" s="14">
        <v>0.93333333333333324</v>
      </c>
      <c r="AC29" s="14">
        <v>6.6666666666666763E-2</v>
      </c>
      <c r="AD29" s="8">
        <v>0.47942553860420301</v>
      </c>
      <c r="AE29" s="8">
        <v>0.90929742682568171</v>
      </c>
      <c r="AF29" s="8">
        <v>0.85531199290975413</v>
      </c>
      <c r="AG29" s="8">
        <v>1.0217066797533136</v>
      </c>
      <c r="AH29" s="17">
        <v>0.94352193120569749</v>
      </c>
      <c r="AI29" s="17">
        <v>0.94352193120569705</v>
      </c>
      <c r="AJ29" s="17">
        <v>0.94352193120569749</v>
      </c>
    </row>
    <row r="30" spans="5:36" x14ac:dyDescent="0.25">
      <c r="E30" s="8">
        <v>2</v>
      </c>
      <c r="K30" s="8">
        <v>2</v>
      </c>
      <c r="X30">
        <v>3</v>
      </c>
      <c r="Y30" s="8">
        <v>2</v>
      </c>
      <c r="Z30" s="8">
        <v>2</v>
      </c>
      <c r="AA30" s="8">
        <v>2.7</v>
      </c>
      <c r="AB30" s="14">
        <v>0</v>
      </c>
      <c r="AC30" s="14">
        <v>1</v>
      </c>
      <c r="AD30" s="8">
        <v>0.90929742682568171</v>
      </c>
      <c r="AE30" s="8">
        <v>0.42737988023382978</v>
      </c>
      <c r="AF30" s="8">
        <v>0.20572797721032887</v>
      </c>
      <c r="AG30" s="8">
        <v>0.15271387902844968</v>
      </c>
      <c r="AH30" s="17">
        <v>0.90929742682568171</v>
      </c>
      <c r="AI30" s="17">
        <v>0.90929742682568204</v>
      </c>
      <c r="AJ30" s="17">
        <v>0.90929742682568171</v>
      </c>
    </row>
    <row r="31" spans="5:36" x14ac:dyDescent="0.25">
      <c r="E31" s="8">
        <v>2.1</v>
      </c>
      <c r="K31" s="8">
        <v>2.1</v>
      </c>
      <c r="X31">
        <v>3</v>
      </c>
      <c r="Y31" s="8">
        <v>2</v>
      </c>
      <c r="Z31" s="8">
        <v>2.1</v>
      </c>
      <c r="AA31" s="8">
        <v>2.7</v>
      </c>
      <c r="AB31" s="14">
        <v>0.14285714285714296</v>
      </c>
      <c r="AC31" s="14">
        <v>0.85714285714285698</v>
      </c>
      <c r="AD31" s="8">
        <v>0.90929742682568171</v>
      </c>
      <c r="AE31" s="8">
        <v>0.42737988023382978</v>
      </c>
      <c r="AF31" s="8">
        <v>0.20572797721032887</v>
      </c>
      <c r="AG31" s="8">
        <v>0.15271387902844968</v>
      </c>
      <c r="AH31" s="17">
        <v>0.86471588359169271</v>
      </c>
      <c r="AI31" s="17">
        <v>0.86471588359169305</v>
      </c>
      <c r="AJ31" s="17">
        <v>0.86471588359169271</v>
      </c>
    </row>
    <row r="32" spans="5:36" x14ac:dyDescent="0.25">
      <c r="E32" s="8">
        <v>2.2000000000000002</v>
      </c>
      <c r="K32" s="8">
        <v>2.2000000000000002</v>
      </c>
      <c r="X32">
        <v>3</v>
      </c>
      <c r="Y32" s="8">
        <v>2</v>
      </c>
      <c r="Z32" s="8">
        <v>2.2000000000000002</v>
      </c>
      <c r="AA32" s="8">
        <v>2.7</v>
      </c>
      <c r="AB32" s="14">
        <v>0.28571428571428592</v>
      </c>
      <c r="AC32" s="14">
        <v>0.71428571428571408</v>
      </c>
      <c r="AD32" s="8">
        <v>0.90929742682568171</v>
      </c>
      <c r="AE32" s="8">
        <v>0.42737988023382978</v>
      </c>
      <c r="AF32" s="8">
        <v>0.20572797721032887</v>
      </c>
      <c r="AG32" s="8">
        <v>0.15271387902844968</v>
      </c>
      <c r="AH32" s="17">
        <v>0.81050079963933741</v>
      </c>
      <c r="AI32" s="17">
        <v>0.81050079963933797</v>
      </c>
      <c r="AJ32" s="17">
        <v>0.81050079963933741</v>
      </c>
    </row>
    <row r="33" spans="5:36" x14ac:dyDescent="0.25">
      <c r="E33" s="8">
        <v>2.2999999999999998</v>
      </c>
      <c r="K33" s="8">
        <v>2.2999999999999998</v>
      </c>
      <c r="X33">
        <v>3</v>
      </c>
      <c r="Y33" s="8">
        <v>2</v>
      </c>
      <c r="Z33" s="8">
        <v>2.2999999999999998</v>
      </c>
      <c r="AA33" s="8">
        <v>2.7</v>
      </c>
      <c r="AB33" s="14">
        <v>0.42857142857142821</v>
      </c>
      <c r="AC33" s="14">
        <v>0.57142857142857184</v>
      </c>
      <c r="AD33" s="8">
        <v>0.90929742682568171</v>
      </c>
      <c r="AE33" s="8">
        <v>0.42737988023382978</v>
      </c>
      <c r="AF33" s="8">
        <v>0.20572797721032887</v>
      </c>
      <c r="AG33" s="8">
        <v>0.15271387902844968</v>
      </c>
      <c r="AH33" s="17">
        <v>0.74757953528666654</v>
      </c>
      <c r="AI33" s="17">
        <v>0.74757953528666599</v>
      </c>
      <c r="AJ33" s="17">
        <v>0.74757953528666654</v>
      </c>
    </row>
    <row r="34" spans="5:36" x14ac:dyDescent="0.25">
      <c r="E34" s="8">
        <v>2.4</v>
      </c>
      <c r="K34" s="8">
        <v>2.4</v>
      </c>
      <c r="X34">
        <v>3</v>
      </c>
      <c r="Y34" s="8">
        <v>2</v>
      </c>
      <c r="Z34" s="8">
        <v>2.4</v>
      </c>
      <c r="AA34" s="8">
        <v>2.7</v>
      </c>
      <c r="AB34" s="14">
        <v>0.57142857142857117</v>
      </c>
      <c r="AC34" s="14">
        <v>0.42857142857142883</v>
      </c>
      <c r="AD34" s="8">
        <v>0.90929742682568171</v>
      </c>
      <c r="AE34" s="8">
        <v>0.42737988023382978</v>
      </c>
      <c r="AF34" s="8">
        <v>0.20572797721032887</v>
      </c>
      <c r="AG34" s="8">
        <v>0.15271387902844968</v>
      </c>
      <c r="AH34" s="17">
        <v>0.67687945085172974</v>
      </c>
      <c r="AI34" s="17">
        <v>0.67687945085172996</v>
      </c>
      <c r="AJ34" s="17">
        <v>0.67687945085172974</v>
      </c>
    </row>
    <row r="35" spans="5:36" x14ac:dyDescent="0.25">
      <c r="E35" s="8">
        <v>2.5</v>
      </c>
      <c r="K35" s="8">
        <v>2.5</v>
      </c>
      <c r="X35">
        <v>3</v>
      </c>
      <c r="Y35" s="8">
        <v>2</v>
      </c>
      <c r="Z35" s="8">
        <v>2.5</v>
      </c>
      <c r="AA35" s="8">
        <v>2.7</v>
      </c>
      <c r="AB35" s="14">
        <v>0.71428571428571408</v>
      </c>
      <c r="AC35" s="14">
        <v>0.28571428571428592</v>
      </c>
      <c r="AD35" s="8">
        <v>0.90929742682568171</v>
      </c>
      <c r="AE35" s="8">
        <v>0.42737988023382978</v>
      </c>
      <c r="AF35" s="8">
        <v>0.20572797721032887</v>
      </c>
      <c r="AG35" s="8">
        <v>0.15271387902844968</v>
      </c>
      <c r="AH35" s="17">
        <v>0.59932790665257785</v>
      </c>
      <c r="AI35" s="17">
        <v>0.59932790665257796</v>
      </c>
      <c r="AJ35" s="17">
        <v>0.59932790665257785</v>
      </c>
    </row>
    <row r="36" spans="5:36" x14ac:dyDescent="0.25">
      <c r="E36" s="8">
        <v>2.6</v>
      </c>
      <c r="K36" s="8">
        <v>2.6</v>
      </c>
      <c r="X36">
        <v>3</v>
      </c>
      <c r="Y36" s="8">
        <v>2</v>
      </c>
      <c r="Z36" s="8">
        <v>2.6</v>
      </c>
      <c r="AA36" s="8">
        <v>2.7</v>
      </c>
      <c r="AB36" s="14">
        <v>0.8571428571428571</v>
      </c>
      <c r="AC36" s="14">
        <v>0.1428571428571429</v>
      </c>
      <c r="AD36" s="8">
        <v>0.90929742682568171</v>
      </c>
      <c r="AE36" s="8">
        <v>0.42737988023382978</v>
      </c>
      <c r="AF36" s="8">
        <v>0.20572797721032887</v>
      </c>
      <c r="AG36" s="8">
        <v>0.15271387902844968</v>
      </c>
      <c r="AH36" s="17">
        <v>0.51585226300726106</v>
      </c>
      <c r="AI36" s="17">
        <v>0.51585226300726095</v>
      </c>
      <c r="AJ36" s="17">
        <v>0.51585226300726106</v>
      </c>
    </row>
    <row r="37" spans="5:36" x14ac:dyDescent="0.25">
      <c r="E37" s="8">
        <v>2.7</v>
      </c>
      <c r="K37" s="8">
        <v>2.7</v>
      </c>
      <c r="X37">
        <v>4</v>
      </c>
      <c r="Y37" s="8">
        <v>2.7</v>
      </c>
      <c r="Z37" s="8">
        <v>2.7</v>
      </c>
      <c r="AA37" s="8">
        <v>4</v>
      </c>
      <c r="AB37" s="14">
        <v>0</v>
      </c>
      <c r="AC37" s="14">
        <v>1</v>
      </c>
      <c r="AD37" s="8">
        <v>0.42737988023382978</v>
      </c>
      <c r="AE37" s="8">
        <v>-0.7568024953079282</v>
      </c>
      <c r="AF37" s="8">
        <v>5.5811565326269186E-3</v>
      </c>
      <c r="AG37" s="8">
        <v>-0.33270019638516013</v>
      </c>
      <c r="AH37" s="17">
        <v>0.42737988023382978</v>
      </c>
      <c r="AI37" s="17">
        <v>0.42737988023383</v>
      </c>
      <c r="AJ37" s="17">
        <v>0.42737988023382978</v>
      </c>
    </row>
    <row r="38" spans="5:36" x14ac:dyDescent="0.25">
      <c r="E38" s="8">
        <v>2.8</v>
      </c>
      <c r="K38" s="8">
        <v>2.8</v>
      </c>
      <c r="X38">
        <v>4</v>
      </c>
      <c r="Y38" s="8">
        <v>2.7</v>
      </c>
      <c r="Z38" s="8">
        <v>2.8</v>
      </c>
      <c r="AA38" s="8">
        <v>4</v>
      </c>
      <c r="AB38" s="14">
        <v>7.6923076923076664E-2</v>
      </c>
      <c r="AC38" s="14">
        <v>0.92307692307692335</v>
      </c>
      <c r="AD38" s="8">
        <v>0.42737988023382978</v>
      </c>
      <c r="AE38" s="8">
        <v>-0.7568024953079282</v>
      </c>
      <c r="AF38" s="8">
        <v>5.5811565326269186E-3</v>
      </c>
      <c r="AG38" s="8">
        <v>-0.33270019638516013</v>
      </c>
      <c r="AH38" s="17">
        <v>0.33483753281349299</v>
      </c>
      <c r="AI38" s="17">
        <v>0.33483753281349299</v>
      </c>
      <c r="AJ38" s="17">
        <v>0.33483753281349299</v>
      </c>
    </row>
    <row r="39" spans="5:36" x14ac:dyDescent="0.25">
      <c r="E39" s="8">
        <v>2.9</v>
      </c>
      <c r="K39" s="8">
        <v>2.9</v>
      </c>
      <c r="X39">
        <v>4</v>
      </c>
      <c r="Y39" s="8">
        <v>2.7</v>
      </c>
      <c r="Z39" s="8">
        <v>2.9</v>
      </c>
      <c r="AA39" s="8">
        <v>4</v>
      </c>
      <c r="AB39" s="14">
        <v>0.15384615384615366</v>
      </c>
      <c r="AC39" s="14">
        <v>0.84615384615384637</v>
      </c>
      <c r="AD39" s="8">
        <v>0.42737988023382978</v>
      </c>
      <c r="AE39" s="8">
        <v>-0.7568024953079282</v>
      </c>
      <c r="AF39" s="8">
        <v>5.5811565326269186E-3</v>
      </c>
      <c r="AG39" s="8">
        <v>-0.33270019638516013</v>
      </c>
      <c r="AH39" s="17">
        <v>0.2391496518800906</v>
      </c>
      <c r="AI39" s="17">
        <v>0.23914965188009099</v>
      </c>
      <c r="AJ39" s="17">
        <v>0.2391496518800906</v>
      </c>
    </row>
    <row r="40" spans="5:36" x14ac:dyDescent="0.25">
      <c r="E40" s="8">
        <v>3</v>
      </c>
      <c r="K40" s="8">
        <v>3</v>
      </c>
      <c r="X40">
        <v>4</v>
      </c>
      <c r="Y40" s="8">
        <v>2.7</v>
      </c>
      <c r="Z40" s="8">
        <v>3</v>
      </c>
      <c r="AA40" s="8">
        <v>4</v>
      </c>
      <c r="AB40" s="14">
        <v>0.23076923076923067</v>
      </c>
      <c r="AC40" s="14">
        <v>0.76923076923076938</v>
      </c>
      <c r="AD40" s="8">
        <v>0.42737988023382978</v>
      </c>
      <c r="AE40" s="8">
        <v>-0.7568024953079282</v>
      </c>
      <c r="AF40" s="8">
        <v>5.5811565326269186E-3</v>
      </c>
      <c r="AG40" s="8">
        <v>-0.33270019638516013</v>
      </c>
      <c r="AH40" s="17">
        <v>0.14124008273062208</v>
      </c>
      <c r="AI40" s="17">
        <v>0.141240082730622</v>
      </c>
      <c r="AJ40" s="17">
        <v>0.14124008273062208</v>
      </c>
    </row>
    <row r="41" spans="5:36" x14ac:dyDescent="0.25">
      <c r="E41" s="8">
        <v>3.1</v>
      </c>
      <c r="K41" s="8">
        <v>3.1</v>
      </c>
      <c r="X41">
        <v>4</v>
      </c>
      <c r="Y41" s="8">
        <v>2.7</v>
      </c>
      <c r="Z41" s="8">
        <v>3.1</v>
      </c>
      <c r="AA41" s="8">
        <v>4</v>
      </c>
      <c r="AB41" s="14">
        <v>0.30769230769230765</v>
      </c>
      <c r="AC41" s="14">
        <v>0.69230769230769229</v>
      </c>
      <c r="AD41" s="8">
        <v>0.42737988023382978</v>
      </c>
      <c r="AE41" s="8">
        <v>-0.7568024953079282</v>
      </c>
      <c r="AF41" s="8">
        <v>5.5811565326269186E-3</v>
      </c>
      <c r="AG41" s="8">
        <v>-0.33270019638516013</v>
      </c>
      <c r="AH41" s="17">
        <v>4.2032670662086338E-2</v>
      </c>
      <c r="AI41" s="17">
        <v>4.2032670662087199E-2</v>
      </c>
      <c r="AJ41" s="17">
        <v>4.2032670662086338E-2</v>
      </c>
    </row>
    <row r="42" spans="5:36" x14ac:dyDescent="0.25">
      <c r="E42" s="8">
        <v>3.2</v>
      </c>
      <c r="K42">
        <v>3.2</v>
      </c>
      <c r="X42">
        <v>4</v>
      </c>
      <c r="Y42" s="8">
        <v>2.7</v>
      </c>
      <c r="Z42" s="8">
        <v>3.2</v>
      </c>
      <c r="AA42" s="8">
        <v>4</v>
      </c>
      <c r="AB42" s="14">
        <v>0.38461538461538469</v>
      </c>
      <c r="AC42" s="14">
        <v>0.61538461538461531</v>
      </c>
      <c r="AD42" s="8">
        <v>0.42737988023382978</v>
      </c>
      <c r="AE42" s="8">
        <v>-0.7568024953079282</v>
      </c>
      <c r="AF42" s="8">
        <v>5.5811565326269186E-3</v>
      </c>
      <c r="AG42" s="8">
        <v>-0.33270019638516013</v>
      </c>
      <c r="AH42" s="17">
        <v>-5.7548739028517565E-2</v>
      </c>
      <c r="AI42" s="17">
        <v>-5.75487390285166E-2</v>
      </c>
      <c r="AJ42" s="17">
        <v>-5.7548739028517565E-2</v>
      </c>
    </row>
    <row r="43" spans="5:36" x14ac:dyDescent="0.25">
      <c r="E43" s="8">
        <v>3.3</v>
      </c>
      <c r="K43">
        <v>3.3</v>
      </c>
      <c r="X43">
        <v>4</v>
      </c>
      <c r="Y43" s="8">
        <v>2.7</v>
      </c>
      <c r="Z43" s="8">
        <v>3.3</v>
      </c>
      <c r="AA43" s="8">
        <v>4</v>
      </c>
      <c r="AB43" s="14">
        <v>0.46153846153846134</v>
      </c>
      <c r="AC43" s="14">
        <v>0.53846153846153866</v>
      </c>
      <c r="AD43" s="8">
        <v>0.42737988023382978</v>
      </c>
      <c r="AE43" s="8">
        <v>-0.7568024953079282</v>
      </c>
      <c r="AF43" s="8">
        <v>5.5811565326269186E-3</v>
      </c>
      <c r="AG43" s="8">
        <v>-0.33270019638516013</v>
      </c>
      <c r="AH43" s="17">
        <v>-0.15658030104419032</v>
      </c>
      <c r="AI43" s="17">
        <v>-0.15658030104418899</v>
      </c>
      <c r="AJ43" s="17">
        <v>-0.15658030104419032</v>
      </c>
    </row>
    <row r="44" spans="5:36" x14ac:dyDescent="0.25">
      <c r="E44" s="8">
        <v>3.4</v>
      </c>
      <c r="K44">
        <v>3.4</v>
      </c>
      <c r="X44">
        <v>4</v>
      </c>
      <c r="Y44" s="8">
        <v>2.7</v>
      </c>
      <c r="Z44" s="8">
        <v>3.4</v>
      </c>
      <c r="AA44" s="8">
        <v>4</v>
      </c>
      <c r="AB44" s="14">
        <v>0.53846153846153832</v>
      </c>
      <c r="AC44" s="14">
        <v>0.46153846153846168</v>
      </c>
      <c r="AD44" s="8">
        <v>0.42737988023382978</v>
      </c>
      <c r="AE44" s="8">
        <v>-0.7568024953079282</v>
      </c>
      <c r="AF44" s="8">
        <v>5.5811565326269186E-3</v>
      </c>
      <c r="AG44" s="8">
        <v>-0.33270019638516013</v>
      </c>
      <c r="AH44" s="17">
        <v>-0.25413817008793371</v>
      </c>
      <c r="AI44" s="17">
        <v>-0.25413817008793199</v>
      </c>
      <c r="AJ44" s="17">
        <v>-0.25413817008793371</v>
      </c>
    </row>
    <row r="45" spans="5:36" x14ac:dyDescent="0.25">
      <c r="E45" s="8">
        <v>3.5</v>
      </c>
      <c r="K45">
        <v>3.5</v>
      </c>
      <c r="X45">
        <v>4</v>
      </c>
      <c r="Y45" s="8">
        <v>2.7</v>
      </c>
      <c r="Z45" s="8">
        <v>3.5</v>
      </c>
      <c r="AA45" s="8">
        <v>4</v>
      </c>
      <c r="AB45" s="14">
        <v>0.61538461538461531</v>
      </c>
      <c r="AC45" s="14">
        <v>0.38461538461538469</v>
      </c>
      <c r="AD45" s="8">
        <v>0.42737988023382978</v>
      </c>
      <c r="AE45" s="8">
        <v>-0.7568024953079282</v>
      </c>
      <c r="AF45" s="8">
        <v>5.5811565326269186E-3</v>
      </c>
      <c r="AG45" s="8">
        <v>-0.33270019638516013</v>
      </c>
      <c r="AH45" s="17">
        <v>-0.3492985008627485</v>
      </c>
      <c r="AI45" s="17">
        <v>-0.349298500862747</v>
      </c>
      <c r="AJ45" s="17">
        <v>-0.3492985008627485</v>
      </c>
    </row>
    <row r="46" spans="5:36" x14ac:dyDescent="0.25">
      <c r="E46" s="8">
        <v>3.6</v>
      </c>
      <c r="K46">
        <v>3.6</v>
      </c>
      <c r="X46">
        <v>4</v>
      </c>
      <c r="Y46" s="8">
        <v>2.7</v>
      </c>
      <c r="Z46" s="8">
        <v>3.6</v>
      </c>
      <c r="AA46" s="8">
        <v>4</v>
      </c>
      <c r="AB46" s="14">
        <v>0.69230769230769229</v>
      </c>
      <c r="AC46" s="14">
        <v>0.30769230769230771</v>
      </c>
      <c r="AD46" s="8">
        <v>0.42737988023382978</v>
      </c>
      <c r="AE46" s="8">
        <v>-0.7568024953079282</v>
      </c>
      <c r="AF46" s="8">
        <v>5.5811565326269186E-3</v>
      </c>
      <c r="AG46" s="8">
        <v>-0.33270019638516013</v>
      </c>
      <c r="AH46" s="17">
        <v>-0.44113744807163563</v>
      </c>
      <c r="AI46" s="17">
        <v>-0.44113744807163402</v>
      </c>
      <c r="AJ46" s="17">
        <v>-0.44113744807163563</v>
      </c>
    </row>
    <row r="47" spans="5:36" x14ac:dyDescent="0.25">
      <c r="E47" s="8">
        <v>3.7</v>
      </c>
      <c r="K47">
        <v>3.7</v>
      </c>
      <c r="X47">
        <v>4</v>
      </c>
      <c r="Y47" s="8">
        <v>2.7</v>
      </c>
      <c r="Z47" s="8">
        <v>3.7</v>
      </c>
      <c r="AA47" s="8">
        <v>4</v>
      </c>
      <c r="AB47" s="14">
        <v>0.76923076923076938</v>
      </c>
      <c r="AC47" s="14">
        <v>0.23076923076923062</v>
      </c>
      <c r="AD47" s="8">
        <v>0.42737988023382978</v>
      </c>
      <c r="AE47" s="8">
        <v>-0.7568024953079282</v>
      </c>
      <c r="AF47" s="8">
        <v>5.5811565326269186E-3</v>
      </c>
      <c r="AG47" s="8">
        <v>-0.33270019638516013</v>
      </c>
      <c r="AH47" s="17">
        <v>-0.52873116641759621</v>
      </c>
      <c r="AI47" s="17">
        <v>-0.52873116641759499</v>
      </c>
      <c r="AJ47" s="17">
        <v>-0.52873116641759621</v>
      </c>
    </row>
    <row r="48" spans="5:36" x14ac:dyDescent="0.25">
      <c r="E48" s="8">
        <v>3.8</v>
      </c>
      <c r="K48">
        <v>3.8</v>
      </c>
      <c r="X48">
        <v>4</v>
      </c>
      <c r="Y48" s="8">
        <v>2.7</v>
      </c>
      <c r="Z48" s="8">
        <v>3.8</v>
      </c>
      <c r="AA48" s="8">
        <v>4</v>
      </c>
      <c r="AB48" s="14">
        <v>0.84615384615384603</v>
      </c>
      <c r="AC48" s="14">
        <v>0.15384615384615397</v>
      </c>
      <c r="AD48" s="8">
        <v>0.42737988023382978</v>
      </c>
      <c r="AE48" s="8">
        <v>-0.7568024953079282</v>
      </c>
      <c r="AF48" s="8">
        <v>5.5811565326269186E-3</v>
      </c>
      <c r="AG48" s="8">
        <v>-0.33270019638516013</v>
      </c>
      <c r="AH48" s="17">
        <v>-0.61115581060363078</v>
      </c>
      <c r="AI48" s="17">
        <v>-0.61115581060363</v>
      </c>
      <c r="AJ48" s="17">
        <v>-0.61115581060363078</v>
      </c>
    </row>
    <row r="49" spans="5:36" x14ac:dyDescent="0.25">
      <c r="E49" s="8">
        <v>3.9</v>
      </c>
      <c r="K49">
        <v>3.9</v>
      </c>
      <c r="X49">
        <v>4</v>
      </c>
      <c r="Y49" s="8">
        <v>2.7</v>
      </c>
      <c r="Z49" s="8">
        <v>3.9</v>
      </c>
      <c r="AA49" s="8">
        <v>4</v>
      </c>
      <c r="AB49" s="14">
        <v>0.92307692307692302</v>
      </c>
      <c r="AC49" s="14">
        <v>7.6923076923076983E-2</v>
      </c>
      <c r="AD49" s="8">
        <v>0.42737988023382978</v>
      </c>
      <c r="AE49" s="8">
        <v>-0.7568024953079282</v>
      </c>
      <c r="AF49" s="8">
        <v>5.5811565326269186E-3</v>
      </c>
      <c r="AG49" s="8">
        <v>-0.33270019638516013</v>
      </c>
      <c r="AH49" s="17">
        <v>-0.68748753533274121</v>
      </c>
      <c r="AI49" s="17">
        <v>-0.68748753533273999</v>
      </c>
      <c r="AJ49" s="17">
        <v>-0.68748753533274121</v>
      </c>
    </row>
    <row r="50" spans="5:36" x14ac:dyDescent="0.25">
      <c r="E50" s="8">
        <v>4</v>
      </c>
      <c r="K50">
        <v>4</v>
      </c>
      <c r="X50">
        <v>5</v>
      </c>
      <c r="Y50" s="8">
        <v>4</v>
      </c>
      <c r="Z50" s="8">
        <v>4</v>
      </c>
      <c r="AA50" s="8">
        <v>4.5</v>
      </c>
      <c r="AB50" s="14">
        <v>0</v>
      </c>
      <c r="AC50" s="14">
        <v>1</v>
      </c>
      <c r="AD50" s="8">
        <v>-0.7568024953079282</v>
      </c>
      <c r="AE50" s="8">
        <v>-0.97753011766509701</v>
      </c>
      <c r="AF50" s="8">
        <v>-0.10676552347229196</v>
      </c>
      <c r="AG50" s="8">
        <v>-0.11427342130805281</v>
      </c>
      <c r="AH50" s="17">
        <v>-0.7568024953079282</v>
      </c>
      <c r="AI50" s="17">
        <v>-0.75680249530792698</v>
      </c>
      <c r="AJ50" s="17">
        <v>-0.7568024953079282</v>
      </c>
    </row>
    <row r="51" spans="5:36" x14ac:dyDescent="0.25">
      <c r="E51" s="8">
        <v>4.0999999999999996</v>
      </c>
      <c r="K51">
        <v>4.0999999999999996</v>
      </c>
      <c r="X51">
        <v>5</v>
      </c>
      <c r="Y51" s="8">
        <v>4</v>
      </c>
      <c r="Z51" s="8">
        <v>4.0999999999999996</v>
      </c>
      <c r="AA51" s="8">
        <v>4.5</v>
      </c>
      <c r="AB51" s="14">
        <v>0.19999999999999929</v>
      </c>
      <c r="AC51" s="14">
        <v>0.80000000000000071</v>
      </c>
      <c r="AD51" s="8">
        <v>-0.7568024953079282</v>
      </c>
      <c r="AE51" s="8">
        <v>-0.97753011766509701</v>
      </c>
      <c r="AF51" s="8">
        <v>-0.10676552347229196</v>
      </c>
      <c r="AG51" s="8">
        <v>-0.11427342130805281</v>
      </c>
      <c r="AH51" s="17">
        <v>-0.81827075626567281</v>
      </c>
      <c r="AI51" s="17">
        <v>-0.81827075626567203</v>
      </c>
      <c r="AJ51" s="17">
        <v>-0.81827075626567281</v>
      </c>
    </row>
    <row r="52" spans="5:36" x14ac:dyDescent="0.25">
      <c r="E52" s="8">
        <v>4.2</v>
      </c>
      <c r="K52">
        <v>4.2</v>
      </c>
      <c r="X52">
        <v>5</v>
      </c>
      <c r="Y52" s="8">
        <v>4</v>
      </c>
      <c r="Z52" s="8">
        <v>4.2</v>
      </c>
      <c r="AA52" s="8">
        <v>4.5</v>
      </c>
      <c r="AB52" s="14">
        <v>0.40000000000000036</v>
      </c>
      <c r="AC52" s="14">
        <v>0.59999999999999964</v>
      </c>
      <c r="AD52" s="8">
        <v>-0.7568024953079282</v>
      </c>
      <c r="AE52" s="8">
        <v>-0.97753011766509701</v>
      </c>
      <c r="AF52" s="8">
        <v>-0.10676552347229196</v>
      </c>
      <c r="AG52" s="8">
        <v>-0.11427342130805281</v>
      </c>
      <c r="AH52" s="17">
        <v>-0.87143802807637893</v>
      </c>
      <c r="AI52" s="17">
        <v>-0.87143802807637805</v>
      </c>
      <c r="AJ52" s="17">
        <v>-0.87143802807637893</v>
      </c>
    </row>
    <row r="53" spans="5:36" x14ac:dyDescent="0.25">
      <c r="E53" s="8">
        <v>4.3</v>
      </c>
      <c r="K53">
        <v>4.3</v>
      </c>
      <c r="X53">
        <v>5</v>
      </c>
      <c r="Y53" s="8">
        <v>4</v>
      </c>
      <c r="Z53" s="8">
        <v>4.3</v>
      </c>
      <c r="AA53" s="8">
        <v>4.5</v>
      </c>
      <c r="AB53" s="14">
        <v>0.59999999999999964</v>
      </c>
      <c r="AC53" s="14">
        <v>0.40000000000000036</v>
      </c>
      <c r="AD53" s="8">
        <v>-0.7568024953079282</v>
      </c>
      <c r="AE53" s="8">
        <v>-0.97753011766509701</v>
      </c>
      <c r="AF53" s="8">
        <v>-0.10676552347229196</v>
      </c>
      <c r="AG53" s="8">
        <v>-0.11427342130805281</v>
      </c>
      <c r="AH53" s="17">
        <v>-0.91594393164392895</v>
      </c>
      <c r="AI53" s="17">
        <v>-0.91594393164392796</v>
      </c>
      <c r="AJ53" s="17">
        <v>-0.91594393164392895</v>
      </c>
    </row>
    <row r="54" spans="5:36" x14ac:dyDescent="0.25">
      <c r="E54" s="8">
        <v>4.4000000000000004</v>
      </c>
      <c r="K54">
        <v>4.4000000000000004</v>
      </c>
      <c r="X54">
        <v>5</v>
      </c>
      <c r="Y54" s="8">
        <v>4</v>
      </c>
      <c r="Z54" s="8">
        <v>4.4000000000000004</v>
      </c>
      <c r="AA54" s="8">
        <v>4.5</v>
      </c>
      <c r="AB54" s="14">
        <v>0.80000000000000071</v>
      </c>
      <c r="AC54" s="14">
        <v>0.19999999999999929</v>
      </c>
      <c r="AD54" s="8">
        <v>-0.7568024953079282</v>
      </c>
      <c r="AE54" s="8">
        <v>-0.97753011766509701</v>
      </c>
      <c r="AF54" s="8">
        <v>-0.10676552347229196</v>
      </c>
      <c r="AG54" s="8">
        <v>-0.11427342130805281</v>
      </c>
      <c r="AH54" s="17">
        <v>-0.95142808787220745</v>
      </c>
      <c r="AI54" s="17">
        <v>-0.95142808787220601</v>
      </c>
      <c r="AJ54" s="17">
        <v>-0.95142808787220745</v>
      </c>
    </row>
    <row r="55" spans="5:36" x14ac:dyDescent="0.25">
      <c r="E55" s="8">
        <v>4.5</v>
      </c>
      <c r="K55">
        <v>4.5</v>
      </c>
      <c r="X55">
        <v>6</v>
      </c>
      <c r="Y55" s="8">
        <v>4.5</v>
      </c>
      <c r="Z55" s="8">
        <v>4.5</v>
      </c>
      <c r="AA55" s="8">
        <v>5.0999999999999996</v>
      </c>
      <c r="AB55" s="14">
        <v>0</v>
      </c>
      <c r="AC55" s="14">
        <v>1</v>
      </c>
      <c r="AD55" s="8">
        <v>-0.97753011766509701</v>
      </c>
      <c r="AE55" s="8">
        <v>-0.92581468232773245</v>
      </c>
      <c r="AF55" s="8">
        <v>-0.17946047659630368</v>
      </c>
      <c r="AG55" s="8">
        <v>-0.18355585362551571</v>
      </c>
      <c r="AH55" s="17">
        <v>-0.97753011766509701</v>
      </c>
      <c r="AI55" s="17">
        <v>-0.97753011766509601</v>
      </c>
      <c r="AJ55" s="17">
        <v>-0.97753011766509701</v>
      </c>
    </row>
    <row r="56" spans="5:36" x14ac:dyDescent="0.25">
      <c r="E56" s="8">
        <v>4.5999999999999996</v>
      </c>
      <c r="K56">
        <v>4.5999999999999996</v>
      </c>
      <c r="X56">
        <v>6</v>
      </c>
      <c r="Y56" s="8">
        <v>4.5</v>
      </c>
      <c r="Z56" s="8">
        <v>4.5999999999999996</v>
      </c>
      <c r="AA56" s="8">
        <v>5.0999999999999996</v>
      </c>
      <c r="AB56" s="14">
        <v>0.16666666666666619</v>
      </c>
      <c r="AC56" s="14">
        <v>0.83333333333333381</v>
      </c>
      <c r="AD56" s="8">
        <v>-0.97753011766509701</v>
      </c>
      <c r="AE56" s="8">
        <v>-0.92581468232773245</v>
      </c>
      <c r="AF56" s="8">
        <v>-0.17946047659630368</v>
      </c>
      <c r="AG56" s="8">
        <v>-0.18355585362551571</v>
      </c>
      <c r="AH56" s="17">
        <v>-0.99393074503032863</v>
      </c>
      <c r="AI56" s="17">
        <v>-0.99393074503032797</v>
      </c>
      <c r="AJ56" s="17">
        <v>-0.99393074503032863</v>
      </c>
    </row>
    <row r="57" spans="5:36" x14ac:dyDescent="0.25">
      <c r="E57" s="8">
        <v>4.7</v>
      </c>
      <c r="K57">
        <v>4.7</v>
      </c>
      <c r="X57">
        <v>6</v>
      </c>
      <c r="Y57" s="8">
        <v>4.5</v>
      </c>
      <c r="Z57" s="8">
        <v>4.7</v>
      </c>
      <c r="AA57" s="8">
        <v>5.0999999999999996</v>
      </c>
      <c r="AB57" s="14">
        <v>0.33333333333333381</v>
      </c>
      <c r="AC57" s="14">
        <v>0.66666666666666619</v>
      </c>
      <c r="AD57" s="8">
        <v>-0.97753011766509701</v>
      </c>
      <c r="AE57" s="8">
        <v>-0.92581468232773245</v>
      </c>
      <c r="AF57" s="8">
        <v>-0.17946047659630368</v>
      </c>
      <c r="AG57" s="8">
        <v>-0.18355585362551571</v>
      </c>
      <c r="AH57" s="17">
        <v>-1.0004751063910218</v>
      </c>
      <c r="AI57" s="17">
        <v>-1.00047510639102</v>
      </c>
      <c r="AJ57" s="17">
        <v>-1.0004751063910218</v>
      </c>
    </row>
    <row r="58" spans="5:36" x14ac:dyDescent="0.25">
      <c r="E58" s="8">
        <v>4.8</v>
      </c>
      <c r="K58">
        <v>4.8</v>
      </c>
      <c r="X58">
        <v>6</v>
      </c>
      <c r="Y58" s="8">
        <v>4.5</v>
      </c>
      <c r="Z58" s="8">
        <v>4.8</v>
      </c>
      <c r="AA58" s="8">
        <v>5.0999999999999996</v>
      </c>
      <c r="AB58" s="14">
        <v>0.5</v>
      </c>
      <c r="AC58" s="14">
        <v>0.5</v>
      </c>
      <c r="AD58" s="8">
        <v>-0.97753011766509701</v>
      </c>
      <c r="AE58" s="8">
        <v>-0.92581468232773245</v>
      </c>
      <c r="AF58" s="8">
        <v>-0.17946047659630368</v>
      </c>
      <c r="AG58" s="8">
        <v>-0.18355585362551571</v>
      </c>
      <c r="AH58" s="17">
        <v>-0.99704944127414219</v>
      </c>
      <c r="AI58" s="17">
        <v>-0.99704944127414197</v>
      </c>
      <c r="AJ58" s="17">
        <v>-0.99704944127414219</v>
      </c>
    </row>
    <row r="59" spans="5:36" x14ac:dyDescent="0.25">
      <c r="E59" s="8">
        <v>4.9000000000000004</v>
      </c>
      <c r="K59">
        <v>4.9000000000000004</v>
      </c>
      <c r="X59">
        <v>6</v>
      </c>
      <c r="Y59" s="8">
        <v>4.5</v>
      </c>
      <c r="Z59" s="8">
        <v>4.9000000000000004</v>
      </c>
      <c r="AA59" s="8">
        <v>5.0999999999999996</v>
      </c>
      <c r="AB59" s="14">
        <v>0.66666666666666763</v>
      </c>
      <c r="AC59" s="14">
        <v>0.33333333333333237</v>
      </c>
      <c r="AD59" s="8">
        <v>-0.97753011766509701</v>
      </c>
      <c r="AE59" s="8">
        <v>-0.92581468232773245</v>
      </c>
      <c r="AF59" s="8">
        <v>-0.17946047659630368</v>
      </c>
      <c r="AG59" s="8">
        <v>-0.18355585362551571</v>
      </c>
      <c r="AH59" s="17">
        <v>-0.98353998920665642</v>
      </c>
      <c r="AI59" s="17">
        <v>-0.98353998920665597</v>
      </c>
      <c r="AJ59" s="17">
        <v>-0.98353998920665642</v>
      </c>
    </row>
    <row r="60" spans="5:36" x14ac:dyDescent="0.25">
      <c r="E60" s="8">
        <v>5</v>
      </c>
      <c r="K60">
        <v>5</v>
      </c>
      <c r="X60">
        <v>6</v>
      </c>
      <c r="Y60" s="8">
        <v>4.5</v>
      </c>
      <c r="Z60" s="8">
        <v>5</v>
      </c>
      <c r="AA60" s="8">
        <v>5.0999999999999996</v>
      </c>
      <c r="AB60" s="14">
        <v>0.83333333333333381</v>
      </c>
      <c r="AC60" s="14">
        <v>0.16666666666666619</v>
      </c>
      <c r="AD60" s="8">
        <v>-0.97753011766509701</v>
      </c>
      <c r="AE60" s="8">
        <v>-0.92581468232773245</v>
      </c>
      <c r="AF60" s="8">
        <v>-0.17946047659630368</v>
      </c>
      <c r="AG60" s="8">
        <v>-0.18355585362551571</v>
      </c>
      <c r="AH60" s="17">
        <v>-0.95983298971553122</v>
      </c>
      <c r="AI60" s="17">
        <v>-0.95983298971553099</v>
      </c>
      <c r="AJ60" s="17">
        <v>-0.95983298971553122</v>
      </c>
    </row>
    <row r="61" spans="5:36" x14ac:dyDescent="0.25">
      <c r="E61" s="8">
        <v>5.0999999999999996</v>
      </c>
      <c r="K61">
        <v>5.0999999999999996</v>
      </c>
      <c r="X61">
        <v>7</v>
      </c>
      <c r="Y61" s="8">
        <v>5.0999999999999996</v>
      </c>
      <c r="Z61" s="8">
        <v>5.0999999999999996</v>
      </c>
      <c r="AA61" s="8">
        <v>7</v>
      </c>
      <c r="AB61" s="14">
        <v>0</v>
      </c>
      <c r="AC61" s="14">
        <v>1</v>
      </c>
      <c r="AD61" s="8">
        <v>-0.92581468232773245</v>
      </c>
      <c r="AE61" s="8">
        <v>0.65698659871878906</v>
      </c>
      <c r="AF61" s="8">
        <v>-0.83777553266406679</v>
      </c>
      <c r="AG61" s="8">
        <v>0.20617377540399962</v>
      </c>
      <c r="AH61" s="17">
        <v>-0.92581468232773245</v>
      </c>
      <c r="AI61" s="17">
        <v>-0.92581468232773201</v>
      </c>
      <c r="AJ61" s="17">
        <v>-0.92581468232773245</v>
      </c>
    </row>
    <row r="62" spans="5:36" x14ac:dyDescent="0.25">
      <c r="E62" s="8">
        <v>5.2</v>
      </c>
      <c r="K62">
        <v>5.2</v>
      </c>
      <c r="X62">
        <v>7</v>
      </c>
      <c r="Y62" s="8">
        <v>5.0999999999999996</v>
      </c>
      <c r="Z62" s="8">
        <v>5.2</v>
      </c>
      <c r="AA62" s="8">
        <v>7</v>
      </c>
      <c r="AB62" s="14">
        <v>5.2631578947368689E-2</v>
      </c>
      <c r="AC62" s="14">
        <v>0.9473684210526313</v>
      </c>
      <c r="AD62" s="8">
        <v>-0.92581468232773245</v>
      </c>
      <c r="AE62" s="8">
        <v>0.65698659871878906</v>
      </c>
      <c r="AF62" s="8">
        <v>-0.83777553266406679</v>
      </c>
      <c r="AG62" s="8">
        <v>0.20617377540399962</v>
      </c>
      <c r="AH62" s="17">
        <v>-0.88154246803528302</v>
      </c>
      <c r="AI62" s="17">
        <v>-0.88154246803528302</v>
      </c>
      <c r="AJ62" s="17">
        <v>-0.88154246803528302</v>
      </c>
    </row>
    <row r="63" spans="5:36" x14ac:dyDescent="0.25">
      <c r="E63" s="8">
        <v>5.3</v>
      </c>
      <c r="K63">
        <v>5.3</v>
      </c>
      <c r="X63">
        <v>7</v>
      </c>
      <c r="Y63" s="8">
        <v>5.0999999999999996</v>
      </c>
      <c r="Z63" s="8">
        <v>5.3</v>
      </c>
      <c r="AA63" s="8">
        <v>7</v>
      </c>
      <c r="AB63" s="14">
        <v>0.10526315789473692</v>
      </c>
      <c r="AC63" s="14">
        <v>0.89473684210526305</v>
      </c>
      <c r="AD63" s="8">
        <v>-0.92581468232773245</v>
      </c>
      <c r="AE63" s="8">
        <v>0.65698659871878906</v>
      </c>
      <c r="AF63" s="8">
        <v>-0.83777553266406679</v>
      </c>
      <c r="AG63" s="8">
        <v>0.20617377540399962</v>
      </c>
      <c r="AH63" s="17">
        <v>-0.82775839369043391</v>
      </c>
      <c r="AI63" s="17">
        <v>-0.82775839369043402</v>
      </c>
      <c r="AJ63" s="17">
        <v>-0.82775839369043391</v>
      </c>
    </row>
    <row r="64" spans="5:36" x14ac:dyDescent="0.25">
      <c r="E64" s="8">
        <v>5.4</v>
      </c>
      <c r="K64">
        <v>5.4</v>
      </c>
      <c r="X64">
        <v>7</v>
      </c>
      <c r="Y64" s="8">
        <v>5.0999999999999996</v>
      </c>
      <c r="Z64" s="8">
        <v>5.4</v>
      </c>
      <c r="AA64" s="8">
        <v>7</v>
      </c>
      <c r="AB64" s="14">
        <v>0.15789473684210562</v>
      </c>
      <c r="AC64" s="14">
        <v>0.84210526315789436</v>
      </c>
      <c r="AD64" s="8">
        <v>-0.92581468232773245</v>
      </c>
      <c r="AE64" s="8">
        <v>0.65698659871878906</v>
      </c>
      <c r="AF64" s="8">
        <v>-0.83777553266406679</v>
      </c>
      <c r="AG64" s="8">
        <v>0.20617377540399962</v>
      </c>
      <c r="AH64" s="17">
        <v>-0.76537566761049103</v>
      </c>
      <c r="AI64" s="17">
        <v>-0.76537566761049203</v>
      </c>
      <c r="AJ64" s="17">
        <v>-0.76537566761049103</v>
      </c>
    </row>
    <row r="65" spans="5:36" x14ac:dyDescent="0.25">
      <c r="E65" s="8">
        <v>5.5</v>
      </c>
      <c r="K65">
        <v>5.5</v>
      </c>
      <c r="X65">
        <v>7</v>
      </c>
      <c r="Y65" s="8">
        <v>5.0999999999999996</v>
      </c>
      <c r="Z65" s="8">
        <v>5.5</v>
      </c>
      <c r="AA65" s="8">
        <v>7</v>
      </c>
      <c r="AB65" s="14">
        <v>0.21052631578947384</v>
      </c>
      <c r="AC65" s="14">
        <v>0.78947368421052611</v>
      </c>
      <c r="AD65" s="8">
        <v>-0.92581468232773245</v>
      </c>
      <c r="AE65" s="8">
        <v>0.65698659871878906</v>
      </c>
      <c r="AF65" s="8">
        <v>-0.83777553266406679</v>
      </c>
      <c r="AG65" s="8">
        <v>0.20617377540399962</v>
      </c>
      <c r="AH65" s="17">
        <v>-0.69530749811276249</v>
      </c>
      <c r="AI65" s="17">
        <v>-0.69530749811276304</v>
      </c>
      <c r="AJ65" s="17">
        <v>-0.69530749811276249</v>
      </c>
    </row>
    <row r="66" spans="5:36" x14ac:dyDescent="0.25">
      <c r="E66" s="8">
        <v>5.6</v>
      </c>
      <c r="K66">
        <v>5.6</v>
      </c>
      <c r="X66">
        <v>7</v>
      </c>
      <c r="Y66" s="8">
        <v>5.0999999999999996</v>
      </c>
      <c r="Z66" s="8">
        <v>5.6</v>
      </c>
      <c r="AA66" s="8">
        <v>7</v>
      </c>
      <c r="AB66" s="14">
        <v>0.26315789473684204</v>
      </c>
      <c r="AC66" s="14">
        <v>0.73684210526315796</v>
      </c>
      <c r="AD66" s="8">
        <v>-0.92581468232773245</v>
      </c>
      <c r="AE66" s="8">
        <v>0.65698659871878906</v>
      </c>
      <c r="AF66" s="8">
        <v>-0.83777553266406679</v>
      </c>
      <c r="AG66" s="8">
        <v>0.20617377540399962</v>
      </c>
      <c r="AH66" s="17">
        <v>-0.61846709351455487</v>
      </c>
      <c r="AI66" s="17">
        <v>-0.61846709351455498</v>
      </c>
      <c r="AJ66" s="17">
        <v>-0.61846709351455487</v>
      </c>
    </row>
    <row r="67" spans="5:36" x14ac:dyDescent="0.25">
      <c r="E67" s="8">
        <v>5.7</v>
      </c>
      <c r="K67">
        <v>5.7</v>
      </c>
      <c r="X67">
        <v>7</v>
      </c>
      <c r="Y67" s="8">
        <v>5.0999999999999996</v>
      </c>
      <c r="Z67" s="8">
        <v>5.7</v>
      </c>
      <c r="AA67" s="8">
        <v>7</v>
      </c>
      <c r="AB67" s="14">
        <v>0.31578947368421073</v>
      </c>
      <c r="AC67" s="14">
        <v>0.68421052631578927</v>
      </c>
      <c r="AD67" s="8">
        <v>-0.92581468232773245</v>
      </c>
      <c r="AE67" s="8">
        <v>0.65698659871878906</v>
      </c>
      <c r="AF67" s="8">
        <v>-0.83777553266406679</v>
      </c>
      <c r="AG67" s="8">
        <v>0.20617377540399962</v>
      </c>
      <c r="AH67" s="17">
        <v>-0.53576766213317417</v>
      </c>
      <c r="AI67" s="17">
        <v>-0.53576766213317495</v>
      </c>
      <c r="AJ67" s="17">
        <v>-0.53576766213317417</v>
      </c>
    </row>
    <row r="68" spans="5:36" x14ac:dyDescent="0.25">
      <c r="E68" s="8">
        <v>5.8</v>
      </c>
      <c r="K68">
        <v>5.8</v>
      </c>
      <c r="X68">
        <v>7</v>
      </c>
      <c r="Y68" s="8">
        <v>5.0999999999999996</v>
      </c>
      <c r="Z68" s="8">
        <v>5.8</v>
      </c>
      <c r="AA68" s="8">
        <v>7</v>
      </c>
      <c r="AB68" s="14">
        <v>0.36842105263157898</v>
      </c>
      <c r="AC68" s="14">
        <v>0.63157894736842102</v>
      </c>
      <c r="AD68" s="8">
        <v>-0.92581468232773245</v>
      </c>
      <c r="AE68" s="8">
        <v>0.65698659871878906</v>
      </c>
      <c r="AF68" s="8">
        <v>-0.83777553266406679</v>
      </c>
      <c r="AG68" s="8">
        <v>0.20617377540399962</v>
      </c>
      <c r="AH68" s="17">
        <v>-0.44812241228592853</v>
      </c>
      <c r="AI68" s="17">
        <v>-0.44812241228592897</v>
      </c>
      <c r="AJ68" s="17">
        <v>-0.44812241228592853</v>
      </c>
    </row>
    <row r="69" spans="5:36" x14ac:dyDescent="0.25">
      <c r="E69" s="8">
        <v>5.9</v>
      </c>
      <c r="K69">
        <v>5.9</v>
      </c>
      <c r="X69">
        <v>7</v>
      </c>
      <c r="Y69" s="8">
        <v>5.0999999999999996</v>
      </c>
      <c r="Z69" s="8">
        <v>5.9</v>
      </c>
      <c r="AA69" s="8">
        <v>7</v>
      </c>
      <c r="AB69" s="14">
        <v>0.42105263157894768</v>
      </c>
      <c r="AC69" s="14">
        <v>0.57894736842105232</v>
      </c>
      <c r="AD69" s="8">
        <v>-0.92581468232773245</v>
      </c>
      <c r="AE69" s="8">
        <v>0.65698659871878906</v>
      </c>
      <c r="AF69" s="8">
        <v>-0.83777553266406679</v>
      </c>
      <c r="AG69" s="8">
        <v>0.20617377540399962</v>
      </c>
      <c r="AH69" s="17">
        <v>-0.35644455229012384</v>
      </c>
      <c r="AI69" s="17">
        <v>-0.35644455229012501</v>
      </c>
      <c r="AJ69" s="17">
        <v>-0.35644455229012384</v>
      </c>
    </row>
    <row r="70" spans="5:36" x14ac:dyDescent="0.25">
      <c r="E70" s="8">
        <v>6</v>
      </c>
      <c r="K70">
        <v>6</v>
      </c>
      <c r="X70">
        <v>7</v>
      </c>
      <c r="Y70" s="8">
        <v>5.0999999999999996</v>
      </c>
      <c r="Z70" s="8">
        <v>6</v>
      </c>
      <c r="AA70" s="8">
        <v>7</v>
      </c>
      <c r="AB70" s="14">
        <v>0.47368421052631587</v>
      </c>
      <c r="AC70" s="14">
        <v>0.52631578947368407</v>
      </c>
      <c r="AD70" s="8">
        <v>-0.92581468232773245</v>
      </c>
      <c r="AE70" s="8">
        <v>0.65698659871878906</v>
      </c>
      <c r="AF70" s="8">
        <v>-0.83777553266406679</v>
      </c>
      <c r="AG70" s="8">
        <v>0.20617377540399962</v>
      </c>
      <c r="AH70" s="17">
        <v>-0.26164729046306856</v>
      </c>
      <c r="AI70" s="17">
        <v>-0.26164729046307</v>
      </c>
      <c r="AJ70" s="17">
        <v>-0.26164729046306856</v>
      </c>
    </row>
    <row r="71" spans="5:36" x14ac:dyDescent="0.25">
      <c r="E71" s="8">
        <v>6.1</v>
      </c>
      <c r="K71">
        <v>6.1</v>
      </c>
      <c r="X71">
        <v>7</v>
      </c>
      <c r="Y71" s="8">
        <v>5.0999999999999996</v>
      </c>
      <c r="Z71" s="8">
        <v>6.1</v>
      </c>
      <c r="AA71" s="8">
        <v>7</v>
      </c>
      <c r="AB71" s="14">
        <v>0.52631578947368407</v>
      </c>
      <c r="AC71" s="14">
        <v>0.47368421052631593</v>
      </c>
      <c r="AD71" s="8">
        <v>-0.92581468232773245</v>
      </c>
      <c r="AE71" s="8">
        <v>0.65698659871878906</v>
      </c>
      <c r="AF71" s="8">
        <v>-0.83777553266406679</v>
      </c>
      <c r="AG71" s="8">
        <v>0.20617377540399962</v>
      </c>
      <c r="AH71" s="17">
        <v>-0.16464383512206893</v>
      </c>
      <c r="AI71" s="17">
        <v>-0.16464383512206901</v>
      </c>
      <c r="AJ71" s="17">
        <v>-0.16464383512206893</v>
      </c>
    </row>
    <row r="72" spans="5:36" x14ac:dyDescent="0.25">
      <c r="E72" s="8">
        <v>6.2</v>
      </c>
      <c r="K72">
        <v>6.2</v>
      </c>
      <c r="X72">
        <v>7</v>
      </c>
      <c r="Y72" s="8">
        <v>5.0999999999999996</v>
      </c>
      <c r="Z72" s="8">
        <v>6.2</v>
      </c>
      <c r="AA72" s="8">
        <v>7</v>
      </c>
      <c r="AB72" s="14">
        <v>0.57894736842105277</v>
      </c>
      <c r="AC72" s="14">
        <v>0.42105263157894723</v>
      </c>
      <c r="AD72" s="8">
        <v>-0.92581468232773245</v>
      </c>
      <c r="AE72" s="8">
        <v>0.65698659871878906</v>
      </c>
      <c r="AF72" s="8">
        <v>-0.83777553266406679</v>
      </c>
      <c r="AG72" s="8">
        <v>0.20617377540399962</v>
      </c>
      <c r="AH72" s="17">
        <v>-6.6347394584430591E-2</v>
      </c>
      <c r="AI72" s="17">
        <v>-6.6347394584432201E-2</v>
      </c>
      <c r="AJ72" s="17">
        <v>-6.6347394584430591E-2</v>
      </c>
    </row>
    <row r="73" spans="5:36" x14ac:dyDescent="0.25">
      <c r="E73" s="8">
        <v>6.3</v>
      </c>
      <c r="K73">
        <v>6.3</v>
      </c>
      <c r="X73">
        <v>7</v>
      </c>
      <c r="Y73" s="8">
        <v>5.0999999999999996</v>
      </c>
      <c r="Z73" s="8">
        <v>6.3</v>
      </c>
      <c r="AA73" s="8">
        <v>7</v>
      </c>
      <c r="AB73" s="14">
        <v>0.63157894736842102</v>
      </c>
      <c r="AC73" s="14">
        <v>0.36842105263157898</v>
      </c>
      <c r="AD73" s="8">
        <v>-0.92581468232773245</v>
      </c>
      <c r="AE73" s="8">
        <v>0.65698659871878906</v>
      </c>
      <c r="AF73" s="8">
        <v>-0.83777553266406679</v>
      </c>
      <c r="AG73" s="8">
        <v>0.20617377540399962</v>
      </c>
      <c r="AH73" s="17">
        <v>3.2328822832537414E-2</v>
      </c>
      <c r="AI73" s="17">
        <v>3.2328822832536498E-2</v>
      </c>
      <c r="AJ73" s="17">
        <v>3.2328822832537414E-2</v>
      </c>
    </row>
    <row r="74" spans="5:36" x14ac:dyDescent="0.25">
      <c r="E74" s="8">
        <v>6.4</v>
      </c>
      <c r="K74">
        <v>6.4</v>
      </c>
      <c r="X74">
        <v>7</v>
      </c>
      <c r="Y74" s="8">
        <v>5.0999999999999996</v>
      </c>
      <c r="Z74" s="8">
        <v>6.4</v>
      </c>
      <c r="AA74" s="8">
        <v>7</v>
      </c>
      <c r="AB74" s="14">
        <v>0.68421052631578971</v>
      </c>
      <c r="AC74" s="14">
        <v>0.31578947368421029</v>
      </c>
      <c r="AD74" s="8">
        <v>-0.92581468232773245</v>
      </c>
      <c r="AE74" s="8">
        <v>0.65698659871878906</v>
      </c>
      <c r="AF74" s="8">
        <v>-0.83777553266406679</v>
      </c>
      <c r="AG74" s="8">
        <v>0.20617377540399962</v>
      </c>
      <c r="AH74" s="17">
        <v>0.13047160881152997</v>
      </c>
      <c r="AI74" s="17">
        <v>0.130471608811528</v>
      </c>
      <c r="AJ74" s="17">
        <v>0.13047160881152997</v>
      </c>
    </row>
    <row r="75" spans="5:36" x14ac:dyDescent="0.25">
      <c r="E75" s="8">
        <v>6.5</v>
      </c>
      <c r="K75">
        <v>6.5</v>
      </c>
      <c r="X75">
        <v>7</v>
      </c>
      <c r="Y75" s="8">
        <v>5.0999999999999996</v>
      </c>
      <c r="Z75" s="8">
        <v>6.5</v>
      </c>
      <c r="AA75" s="8">
        <v>7</v>
      </c>
      <c r="AB75" s="14">
        <v>0.73684210526315796</v>
      </c>
      <c r="AC75" s="14">
        <v>0.26315789473684204</v>
      </c>
      <c r="AD75" s="8">
        <v>-0.92581468232773245</v>
      </c>
      <c r="AE75" s="8">
        <v>0.65698659871878906</v>
      </c>
      <c r="AF75" s="8">
        <v>-0.83777553266406679</v>
      </c>
      <c r="AG75" s="8">
        <v>0.20617377540399962</v>
      </c>
      <c r="AH75" s="17">
        <v>0.22716775503523837</v>
      </c>
      <c r="AI75" s="17">
        <v>0.22716775503523601</v>
      </c>
      <c r="AJ75" s="17">
        <v>0.22716775503523837</v>
      </c>
    </row>
    <row r="76" spans="5:36" x14ac:dyDescent="0.25">
      <c r="E76" s="8">
        <v>6.6</v>
      </c>
      <c r="K76">
        <v>6.6</v>
      </c>
      <c r="X76">
        <v>7</v>
      </c>
      <c r="Y76" s="8">
        <v>5.0999999999999996</v>
      </c>
      <c r="Z76" s="8">
        <v>6.6</v>
      </c>
      <c r="AA76" s="8">
        <v>7</v>
      </c>
      <c r="AB76" s="14">
        <v>0.78947368421052622</v>
      </c>
      <c r="AC76" s="14">
        <v>0.21052631578947378</v>
      </c>
      <c r="AD76" s="8">
        <v>-0.92581468232773245</v>
      </c>
      <c r="AE76" s="8">
        <v>0.65698659871878906</v>
      </c>
      <c r="AF76" s="8">
        <v>-0.83777553266406679</v>
      </c>
      <c r="AG76" s="8">
        <v>0.20617377540399962</v>
      </c>
      <c r="AH76" s="17">
        <v>0.3215040531863565</v>
      </c>
      <c r="AI76" s="17">
        <v>0.321504053186355</v>
      </c>
      <c r="AJ76" s="17">
        <v>0.3215040531863565</v>
      </c>
    </row>
    <row r="77" spans="5:36" x14ac:dyDescent="0.25">
      <c r="E77" s="8">
        <v>6.7</v>
      </c>
      <c r="K77">
        <v>6.7</v>
      </c>
      <c r="X77">
        <v>7</v>
      </c>
      <c r="Y77" s="8">
        <v>5.0999999999999996</v>
      </c>
      <c r="Z77" s="8">
        <v>6.7</v>
      </c>
      <c r="AA77" s="8">
        <v>7</v>
      </c>
      <c r="AB77" s="14">
        <v>0.84210526315789491</v>
      </c>
      <c r="AC77" s="14">
        <v>0.15789473684210509</v>
      </c>
      <c r="AD77" s="8">
        <v>-0.92581468232773245</v>
      </c>
      <c r="AE77" s="8">
        <v>0.65698659871878906</v>
      </c>
      <c r="AF77" s="8">
        <v>-0.83777553266406679</v>
      </c>
      <c r="AG77" s="8">
        <v>0.20617377540399962</v>
      </c>
      <c r="AH77" s="17">
        <v>0.41256729494757832</v>
      </c>
      <c r="AI77" s="17">
        <v>0.41256729494757599</v>
      </c>
      <c r="AJ77" s="17">
        <v>0.41256729494757832</v>
      </c>
    </row>
    <row r="78" spans="5:36" x14ac:dyDescent="0.25">
      <c r="E78" s="8">
        <v>6.8</v>
      </c>
      <c r="K78">
        <v>6.8</v>
      </c>
      <c r="X78">
        <v>7</v>
      </c>
      <c r="Y78" s="8">
        <v>5.0999999999999996</v>
      </c>
      <c r="Z78" s="8">
        <v>6.8</v>
      </c>
      <c r="AA78" s="8">
        <v>7</v>
      </c>
      <c r="AB78" s="14">
        <v>0.89473684210526305</v>
      </c>
      <c r="AC78" s="14">
        <v>0.10526315789473695</v>
      </c>
      <c r="AD78" s="8">
        <v>-0.92581468232773245</v>
      </c>
      <c r="AE78" s="8">
        <v>0.65698659871878906</v>
      </c>
      <c r="AF78" s="8">
        <v>-0.83777553266406679</v>
      </c>
      <c r="AG78" s="8">
        <v>0.20617377540399962</v>
      </c>
      <c r="AH78" s="17">
        <v>0.49944427200159491</v>
      </c>
      <c r="AI78" s="17">
        <v>0.49944427200159303</v>
      </c>
      <c r="AJ78" s="17">
        <v>0.49944427200159491</v>
      </c>
    </row>
    <row r="79" spans="5:36" x14ac:dyDescent="0.25">
      <c r="E79" s="8">
        <v>6.9</v>
      </c>
      <c r="K79">
        <v>6.9</v>
      </c>
      <c r="X79">
        <v>7</v>
      </c>
      <c r="Y79" s="8">
        <v>5.0999999999999996</v>
      </c>
      <c r="Z79" s="8">
        <v>6.9</v>
      </c>
      <c r="AA79" s="8">
        <v>7</v>
      </c>
      <c r="AB79" s="14">
        <v>0.94736842105263175</v>
      </c>
      <c r="AC79" s="14">
        <v>5.2631578947368252E-2</v>
      </c>
      <c r="AD79" s="8">
        <v>-0.92581468232773245</v>
      </c>
      <c r="AE79" s="8">
        <v>0.65698659871878906</v>
      </c>
      <c r="AF79" s="8">
        <v>-0.83777553266406679</v>
      </c>
      <c r="AG79" s="8">
        <v>0.20617377540399962</v>
      </c>
      <c r="AH79" s="17">
        <v>0.58122177603110137</v>
      </c>
      <c r="AI79" s="17">
        <v>0.58122177603109904</v>
      </c>
      <c r="AJ79" s="17">
        <v>0.58122177603110137</v>
      </c>
    </row>
    <row r="80" spans="5:36" x14ac:dyDescent="0.25">
      <c r="E80" s="8">
        <v>7</v>
      </c>
      <c r="K80">
        <v>7</v>
      </c>
      <c r="X80">
        <v>8</v>
      </c>
      <c r="Y80" s="8">
        <v>7</v>
      </c>
      <c r="Z80" s="8">
        <v>7</v>
      </c>
      <c r="AA80" s="8">
        <v>8.1999999999999993</v>
      </c>
      <c r="AB80" s="14">
        <v>0</v>
      </c>
      <c r="AC80" s="14">
        <v>1</v>
      </c>
      <c r="AD80" s="8">
        <v>0.65698659871878906</v>
      </c>
      <c r="AE80" s="8">
        <v>0.94073055667977312</v>
      </c>
      <c r="AF80" s="8">
        <v>0.58570499297113432</v>
      </c>
      <c r="AG80" s="8">
        <v>0.67274593048526798</v>
      </c>
      <c r="AH80" s="17">
        <v>0.65698659871878906</v>
      </c>
      <c r="AI80" s="17">
        <v>0.65698659871878695</v>
      </c>
      <c r="AJ80" s="17">
        <v>0.65698659871878906</v>
      </c>
    </row>
    <row r="81" spans="5:36" x14ac:dyDescent="0.25">
      <c r="E81" s="8">
        <v>7.1</v>
      </c>
      <c r="K81">
        <v>7.1</v>
      </c>
      <c r="X81">
        <v>8</v>
      </c>
      <c r="Y81" s="8">
        <v>7</v>
      </c>
      <c r="Z81" s="8">
        <v>7.1</v>
      </c>
      <c r="AA81" s="8">
        <v>8.1999999999999993</v>
      </c>
      <c r="AB81" s="14">
        <v>8.3333333333333093E-2</v>
      </c>
      <c r="AC81" s="14">
        <v>0.91666666666666696</v>
      </c>
      <c r="AD81" s="8">
        <v>0.65698659871878906</v>
      </c>
      <c r="AE81" s="8">
        <v>0.94073055667977312</v>
      </c>
      <c r="AF81" s="8">
        <v>0.58570499297113432</v>
      </c>
      <c r="AG81" s="8">
        <v>0.67274593048526798</v>
      </c>
      <c r="AH81" s="17">
        <v>0.72592736222065635</v>
      </c>
      <c r="AI81" s="17">
        <v>0.72592736222065501</v>
      </c>
      <c r="AJ81" s="17">
        <v>0.72592736222065635</v>
      </c>
    </row>
    <row r="82" spans="5:36" x14ac:dyDescent="0.25">
      <c r="E82" s="8">
        <v>7.2</v>
      </c>
      <c r="K82">
        <v>7.2</v>
      </c>
      <c r="X82">
        <v>8</v>
      </c>
      <c r="Y82" s="8">
        <v>7</v>
      </c>
      <c r="Z82" s="8">
        <v>7.2</v>
      </c>
      <c r="AA82" s="8">
        <v>8.1999999999999993</v>
      </c>
      <c r="AB82" s="14">
        <v>0.16666666666666691</v>
      </c>
      <c r="AC82" s="14">
        <v>0.83333333333333304</v>
      </c>
      <c r="AD82" s="8">
        <v>0.65698659871878906</v>
      </c>
      <c r="AE82" s="8">
        <v>0.94073055667977312</v>
      </c>
      <c r="AF82" s="8">
        <v>0.58570499297113432</v>
      </c>
      <c r="AG82" s="8">
        <v>0.67274593048526798</v>
      </c>
      <c r="AH82" s="17">
        <v>0.78764001058591948</v>
      </c>
      <c r="AI82" s="17">
        <v>0.78764001058591804</v>
      </c>
      <c r="AJ82" s="17">
        <v>0.78764001058591948</v>
      </c>
    </row>
    <row r="83" spans="5:36" x14ac:dyDescent="0.25">
      <c r="E83" s="8">
        <v>7.3</v>
      </c>
      <c r="K83">
        <v>7.3</v>
      </c>
      <c r="X83">
        <v>8</v>
      </c>
      <c r="Y83" s="8">
        <v>7</v>
      </c>
      <c r="Z83" s="8">
        <v>7.3</v>
      </c>
      <c r="AA83" s="8">
        <v>8.1999999999999993</v>
      </c>
      <c r="AB83" s="14">
        <v>0.25</v>
      </c>
      <c r="AC83" s="14">
        <v>0.75</v>
      </c>
      <c r="AD83" s="8">
        <v>0.65698659871878906</v>
      </c>
      <c r="AE83" s="8">
        <v>0.94073055667977312</v>
      </c>
      <c r="AF83" s="8">
        <v>0.58570499297113432</v>
      </c>
      <c r="AG83" s="8">
        <v>0.67274593048526798</v>
      </c>
      <c r="AH83" s="17">
        <v>0.84182231833709775</v>
      </c>
      <c r="AI83" s="17">
        <v>0.84182231833709598</v>
      </c>
      <c r="AJ83" s="17">
        <v>0.84182231833709775</v>
      </c>
    </row>
    <row r="84" spans="5:36" x14ac:dyDescent="0.25">
      <c r="E84" s="8">
        <v>7.4</v>
      </c>
      <c r="K84">
        <v>7.4</v>
      </c>
      <c r="X84">
        <v>8</v>
      </c>
      <c r="Y84" s="8">
        <v>7</v>
      </c>
      <c r="Z84" s="8">
        <v>7.4</v>
      </c>
      <c r="AA84" s="8">
        <v>8.1999999999999993</v>
      </c>
      <c r="AB84" s="14">
        <v>0.33333333333333381</v>
      </c>
      <c r="AC84" s="14">
        <v>0.66666666666666619</v>
      </c>
      <c r="AD84" s="8">
        <v>0.65698659871878906</v>
      </c>
      <c r="AE84" s="8">
        <v>0.94073055667977312</v>
      </c>
      <c r="AF84" s="8">
        <v>0.58570499297113432</v>
      </c>
      <c r="AG84" s="8">
        <v>0.67274593048526798</v>
      </c>
      <c r="AH84" s="17">
        <v>0.88817205999671267</v>
      </c>
      <c r="AI84" s="17">
        <v>0.88817205999671101</v>
      </c>
      <c r="AJ84" s="17">
        <v>0.88817205999671267</v>
      </c>
    </row>
    <row r="85" spans="5:36" x14ac:dyDescent="0.25">
      <c r="E85" s="8">
        <v>7.5</v>
      </c>
      <c r="K85">
        <v>7.5</v>
      </c>
      <c r="X85">
        <v>8</v>
      </c>
      <c r="Y85" s="8">
        <v>7</v>
      </c>
      <c r="Z85" s="8">
        <v>7.5</v>
      </c>
      <c r="AA85" s="8">
        <v>8.1999999999999993</v>
      </c>
      <c r="AB85" s="14">
        <v>0.41666666666666691</v>
      </c>
      <c r="AC85" s="14">
        <v>0.58333333333333304</v>
      </c>
      <c r="AD85" s="8">
        <v>0.65698659871878906</v>
      </c>
      <c r="AE85" s="8">
        <v>0.94073055667977312</v>
      </c>
      <c r="AF85" s="8">
        <v>0.58570499297113432</v>
      </c>
      <c r="AG85" s="8">
        <v>0.67274593048526798</v>
      </c>
      <c r="AH85" s="17">
        <v>0.92638701008728352</v>
      </c>
      <c r="AI85" s="17">
        <v>0.92638701008728297</v>
      </c>
      <c r="AJ85" s="17">
        <v>0.92638701008728352</v>
      </c>
    </row>
    <row r="86" spans="5:36" x14ac:dyDescent="0.25">
      <c r="E86" s="8">
        <v>7.6</v>
      </c>
      <c r="K86">
        <v>7.6</v>
      </c>
      <c r="X86">
        <v>8</v>
      </c>
      <c r="Y86" s="8">
        <v>7</v>
      </c>
      <c r="Z86" s="8">
        <v>7.6</v>
      </c>
      <c r="AA86" s="8">
        <v>8.1999999999999993</v>
      </c>
      <c r="AB86" s="14">
        <v>0.5</v>
      </c>
      <c r="AC86" s="14">
        <v>0.5</v>
      </c>
      <c r="AD86" s="8">
        <v>0.65698659871878906</v>
      </c>
      <c r="AE86" s="8">
        <v>0.94073055667977312</v>
      </c>
      <c r="AF86" s="8">
        <v>0.58570499297113432</v>
      </c>
      <c r="AG86" s="8">
        <v>0.67274593048526798</v>
      </c>
      <c r="AH86" s="17">
        <v>0.95616494313133149</v>
      </c>
      <c r="AI86" s="17">
        <v>0.95616494313133105</v>
      </c>
      <c r="AJ86" s="17">
        <v>0.95616494313133149</v>
      </c>
    </row>
    <row r="87" spans="5:36" x14ac:dyDescent="0.25">
      <c r="E87" s="8">
        <v>7.7</v>
      </c>
      <c r="K87">
        <v>7.7</v>
      </c>
      <c r="X87">
        <v>8</v>
      </c>
      <c r="Y87" s="8">
        <v>7</v>
      </c>
      <c r="Z87" s="8">
        <v>7.7</v>
      </c>
      <c r="AA87" s="8">
        <v>8.1999999999999993</v>
      </c>
      <c r="AB87" s="14">
        <v>0.58333333333333381</v>
      </c>
      <c r="AC87" s="14">
        <v>0.41666666666666619</v>
      </c>
      <c r="AD87" s="8">
        <v>0.65698659871878906</v>
      </c>
      <c r="AE87" s="8">
        <v>0.94073055667977312</v>
      </c>
      <c r="AF87" s="8">
        <v>0.58570499297113432</v>
      </c>
      <c r="AG87" s="8">
        <v>0.67274593048526798</v>
      </c>
      <c r="AH87" s="17">
        <v>0.97720363365137652</v>
      </c>
      <c r="AI87" s="17">
        <v>0.97720363365137597</v>
      </c>
      <c r="AJ87" s="17">
        <v>0.97720363365137652</v>
      </c>
    </row>
    <row r="88" spans="5:36" x14ac:dyDescent="0.25">
      <c r="E88" s="8">
        <v>7.8</v>
      </c>
      <c r="K88">
        <v>7.8</v>
      </c>
      <c r="X88">
        <v>8</v>
      </c>
      <c r="Y88" s="8">
        <v>7</v>
      </c>
      <c r="Z88" s="8">
        <v>7.8</v>
      </c>
      <c r="AA88" s="8">
        <v>8.1999999999999993</v>
      </c>
      <c r="AB88" s="14">
        <v>0.66666666666666696</v>
      </c>
      <c r="AC88" s="14">
        <v>0.33333333333333304</v>
      </c>
      <c r="AD88" s="8">
        <v>0.65698659871878906</v>
      </c>
      <c r="AE88" s="8">
        <v>0.94073055667977312</v>
      </c>
      <c r="AF88" s="8">
        <v>0.58570499297113432</v>
      </c>
      <c r="AG88" s="8">
        <v>0.67274593048526798</v>
      </c>
      <c r="AH88" s="17">
        <v>0.98920085616993925</v>
      </c>
      <c r="AI88" s="17">
        <v>0.98920085616993902</v>
      </c>
      <c r="AJ88" s="17">
        <v>0.98920085616993925</v>
      </c>
    </row>
    <row r="89" spans="5:36" x14ac:dyDescent="0.25">
      <c r="E89" s="8">
        <v>7.9</v>
      </c>
      <c r="K89">
        <v>7.9</v>
      </c>
      <c r="X89">
        <v>8</v>
      </c>
      <c r="Y89" s="8">
        <v>7</v>
      </c>
      <c r="Z89" s="8">
        <v>7.9</v>
      </c>
      <c r="AA89" s="8">
        <v>8.1999999999999993</v>
      </c>
      <c r="AB89" s="14">
        <v>0.75000000000000078</v>
      </c>
      <c r="AC89" s="14">
        <v>0.24999999999999922</v>
      </c>
      <c r="AD89" s="8">
        <v>0.65698659871878906</v>
      </c>
      <c r="AE89" s="8">
        <v>0.94073055667977312</v>
      </c>
      <c r="AF89" s="8">
        <v>0.58570499297113432</v>
      </c>
      <c r="AG89" s="8">
        <v>0.67274593048526798</v>
      </c>
      <c r="AH89" s="17">
        <v>0.99185438520953983</v>
      </c>
      <c r="AI89" s="17">
        <v>0.99185438520953995</v>
      </c>
      <c r="AJ89" s="17">
        <v>0.99185438520953983</v>
      </c>
    </row>
    <row r="90" spans="5:36" x14ac:dyDescent="0.25">
      <c r="E90" s="8">
        <v>8</v>
      </c>
      <c r="K90">
        <v>8</v>
      </c>
      <c r="X90">
        <v>8</v>
      </c>
      <c r="Y90" s="8">
        <v>7</v>
      </c>
      <c r="Z90" s="8">
        <v>8</v>
      </c>
      <c r="AA90" s="8">
        <v>8.1999999999999993</v>
      </c>
      <c r="AB90" s="14">
        <v>0.83333333333333381</v>
      </c>
      <c r="AC90" s="14">
        <v>0.16666666666666619</v>
      </c>
      <c r="AD90" s="8">
        <v>0.65698659871878906</v>
      </c>
      <c r="AE90" s="8">
        <v>0.94073055667977312</v>
      </c>
      <c r="AF90" s="8">
        <v>0.58570499297113432</v>
      </c>
      <c r="AG90" s="8">
        <v>0.67274593048526798</v>
      </c>
      <c r="AH90" s="17">
        <v>0.9848619952926988</v>
      </c>
      <c r="AI90" s="17">
        <v>0.98486199529269802</v>
      </c>
      <c r="AJ90" s="17">
        <v>0.9848619952926988</v>
      </c>
    </row>
    <row r="91" spans="5:36" x14ac:dyDescent="0.25">
      <c r="E91" s="8">
        <v>8.1</v>
      </c>
      <c r="K91">
        <v>8.1</v>
      </c>
      <c r="X91">
        <v>8</v>
      </c>
      <c r="Y91" s="8">
        <v>7</v>
      </c>
      <c r="Z91" s="8">
        <v>8.1</v>
      </c>
      <c r="AA91" s="8">
        <v>8.1999999999999993</v>
      </c>
      <c r="AB91" s="14">
        <v>0.91666666666666696</v>
      </c>
      <c r="AC91" s="14">
        <v>8.3333333333333037E-2</v>
      </c>
      <c r="AD91" s="8">
        <v>0.65698659871878906</v>
      </c>
      <c r="AE91" s="8">
        <v>0.94073055667977312</v>
      </c>
      <c r="AF91" s="8">
        <v>0.58570499297113432</v>
      </c>
      <c r="AG91" s="8">
        <v>0.67274593048526798</v>
      </c>
      <c r="AH91" s="17">
        <v>0.96792146094193632</v>
      </c>
      <c r="AI91" s="17">
        <v>0.96792146094193698</v>
      </c>
      <c r="AJ91" s="17">
        <v>0.96792146094193632</v>
      </c>
    </row>
    <row r="92" spans="5:36" x14ac:dyDescent="0.25">
      <c r="E92" s="8">
        <v>8.1999999999999993</v>
      </c>
      <c r="K92">
        <v>8.1999999999999993</v>
      </c>
      <c r="X92">
        <v>9</v>
      </c>
      <c r="Y92" s="8">
        <v>8.1999999999999993</v>
      </c>
      <c r="Z92" s="8">
        <v>8.1999999999999993</v>
      </c>
      <c r="AA92" s="8">
        <v>9.5</v>
      </c>
      <c r="AB92" s="14">
        <v>0</v>
      </c>
      <c r="AC92" s="14">
        <v>1</v>
      </c>
      <c r="AD92" s="8">
        <v>0.94073055667977312</v>
      </c>
      <c r="AE92" s="8">
        <v>-7.5151120461809301E-2</v>
      </c>
      <c r="AF92" s="8">
        <v>0.59446287357360772</v>
      </c>
      <c r="AG92" s="8">
        <v>0.29723143678680408</v>
      </c>
      <c r="AH92" s="17">
        <v>0.94073055667977312</v>
      </c>
      <c r="AI92" s="17">
        <v>0.94073055667977301</v>
      </c>
      <c r="AJ92" s="17">
        <v>0.94073055667977312</v>
      </c>
    </row>
    <row r="93" spans="5:36" x14ac:dyDescent="0.25">
      <c r="E93" s="8">
        <v>8.3000000000000007</v>
      </c>
      <c r="K93">
        <v>8.3000000000000007</v>
      </c>
      <c r="X93">
        <v>9</v>
      </c>
      <c r="Y93" s="8">
        <v>8.1999999999999993</v>
      </c>
      <c r="Z93" s="8">
        <v>8.3000000000000007</v>
      </c>
      <c r="AA93" s="8">
        <v>9.5</v>
      </c>
      <c r="AB93" s="14">
        <v>7.6923076923077968E-2</v>
      </c>
      <c r="AC93" s="14">
        <v>0.92307692307692202</v>
      </c>
      <c r="AD93" s="8">
        <v>0.94073055667977312</v>
      </c>
      <c r="AE93" s="8">
        <v>-7.5151120461809301E-2</v>
      </c>
      <c r="AF93" s="8">
        <v>0.59446287357360772</v>
      </c>
      <c r="AG93" s="8">
        <v>0.29723143678680408</v>
      </c>
      <c r="AH93" s="17">
        <v>0.90317271762611462</v>
      </c>
      <c r="AI93" s="17">
        <v>0.90317271762611595</v>
      </c>
      <c r="AJ93" s="17">
        <v>0.90317271762611462</v>
      </c>
    </row>
    <row r="94" spans="5:36" x14ac:dyDescent="0.25">
      <c r="E94" s="8">
        <v>8.4</v>
      </c>
      <c r="K94">
        <v>8.4</v>
      </c>
      <c r="X94">
        <v>9</v>
      </c>
      <c r="Y94" s="8">
        <v>8.1999999999999993</v>
      </c>
      <c r="Z94" s="8">
        <v>8.4</v>
      </c>
      <c r="AA94" s="8">
        <v>9.5</v>
      </c>
      <c r="AB94" s="14">
        <v>0.15384615384615458</v>
      </c>
      <c r="AC94" s="14">
        <v>0.84615384615384537</v>
      </c>
      <c r="AD94" s="8">
        <v>0.94073055667977312</v>
      </c>
      <c r="AE94" s="8">
        <v>-7.5151120461809301E-2</v>
      </c>
      <c r="AF94" s="8">
        <v>0.59446287357360772</v>
      </c>
      <c r="AG94" s="8">
        <v>0.29723143678680408</v>
      </c>
      <c r="AH94" s="17">
        <v>0.85587402129041323</v>
      </c>
      <c r="AI94" s="17">
        <v>0.85587402129041401</v>
      </c>
      <c r="AJ94" s="17">
        <v>0.85587402129041323</v>
      </c>
    </row>
    <row r="95" spans="5:36" x14ac:dyDescent="0.25">
      <c r="E95" s="8">
        <v>8.5</v>
      </c>
      <c r="K95">
        <v>8.5</v>
      </c>
      <c r="X95">
        <v>9</v>
      </c>
      <c r="Y95" s="8">
        <v>8.1999999999999993</v>
      </c>
      <c r="Z95" s="8">
        <v>8.5</v>
      </c>
      <c r="AA95" s="8">
        <v>9.5</v>
      </c>
      <c r="AB95" s="14">
        <v>0.2307692307692312</v>
      </c>
      <c r="AC95" s="14">
        <v>0.76923076923076883</v>
      </c>
      <c r="AD95" s="8">
        <v>0.94073055667977312</v>
      </c>
      <c r="AE95" s="8">
        <v>-7.5151120461809301E-2</v>
      </c>
      <c r="AF95" s="8">
        <v>0.59446287357360772</v>
      </c>
      <c r="AG95" s="8">
        <v>0.29723143678680408</v>
      </c>
      <c r="AH95" s="17">
        <v>0.7996462057795054</v>
      </c>
      <c r="AI95" s="17">
        <v>0.79964620577950596</v>
      </c>
      <c r="AJ95" s="17">
        <v>0.7996462057795054</v>
      </c>
    </row>
    <row r="96" spans="5:36" x14ac:dyDescent="0.25">
      <c r="E96" s="8">
        <v>8.6</v>
      </c>
      <c r="K96">
        <v>8.6</v>
      </c>
      <c r="X96">
        <v>9</v>
      </c>
      <c r="Y96" s="8">
        <v>8.1999999999999993</v>
      </c>
      <c r="Z96" s="8">
        <v>8.6</v>
      </c>
      <c r="AA96" s="8">
        <v>9.5</v>
      </c>
      <c r="AB96" s="14">
        <v>0.30769230769230782</v>
      </c>
      <c r="AC96" s="14">
        <v>0.69230769230769218</v>
      </c>
      <c r="AD96" s="8">
        <v>0.94073055667977312</v>
      </c>
      <c r="AE96" s="8">
        <v>-7.5151120461809301E-2</v>
      </c>
      <c r="AF96" s="8">
        <v>0.59446287357360772</v>
      </c>
      <c r="AG96" s="8">
        <v>0.29723143678680408</v>
      </c>
      <c r="AH96" s="17">
        <v>0.73530100920022767</v>
      </c>
      <c r="AI96" s="17">
        <v>0.73530100920022801</v>
      </c>
      <c r="AJ96" s="17">
        <v>0.73530100920022767</v>
      </c>
    </row>
    <row r="97" spans="5:36" x14ac:dyDescent="0.25">
      <c r="E97" s="8">
        <v>8.6999999999999993</v>
      </c>
      <c r="K97">
        <v>8.6999999999999993</v>
      </c>
      <c r="X97">
        <v>9</v>
      </c>
      <c r="Y97" s="8">
        <v>8.1999999999999993</v>
      </c>
      <c r="Z97" s="8">
        <v>8.6999999999999993</v>
      </c>
      <c r="AA97" s="8">
        <v>9.5</v>
      </c>
      <c r="AB97" s="14">
        <v>0.38461538461538441</v>
      </c>
      <c r="AC97" s="14">
        <v>0.61538461538461564</v>
      </c>
      <c r="AD97" s="8">
        <v>0.94073055667977312</v>
      </c>
      <c r="AE97" s="8">
        <v>-7.5151120461809301E-2</v>
      </c>
      <c r="AF97" s="8">
        <v>0.59446287357360772</v>
      </c>
      <c r="AG97" s="8">
        <v>0.29723143678680408</v>
      </c>
      <c r="AH97" s="17">
        <v>0.66365016965941748</v>
      </c>
      <c r="AI97" s="17">
        <v>0.66365016965941803</v>
      </c>
      <c r="AJ97" s="17">
        <v>0.66365016965941748</v>
      </c>
    </row>
    <row r="98" spans="5:36" x14ac:dyDescent="0.25">
      <c r="E98" s="8">
        <v>8.8000000000000007</v>
      </c>
      <c r="K98">
        <v>8.8000000000000007</v>
      </c>
      <c r="X98">
        <v>9</v>
      </c>
      <c r="Y98" s="8">
        <v>8.1999999999999993</v>
      </c>
      <c r="Z98" s="8">
        <v>8.8000000000000007</v>
      </c>
      <c r="AA98" s="8">
        <v>9.5</v>
      </c>
      <c r="AB98" s="14">
        <v>0.4615384615384624</v>
      </c>
      <c r="AC98" s="14">
        <v>0.53846153846153766</v>
      </c>
      <c r="AD98" s="8">
        <v>0.94073055667977312</v>
      </c>
      <c r="AE98" s="8">
        <v>-7.5151120461809301E-2</v>
      </c>
      <c r="AF98" s="8">
        <v>0.59446287357360772</v>
      </c>
      <c r="AG98" s="8">
        <v>0.29723143678680408</v>
      </c>
      <c r="AH98" s="17">
        <v>0.58550542526391003</v>
      </c>
      <c r="AI98" s="17">
        <v>0.58550542526391203</v>
      </c>
      <c r="AJ98" s="17">
        <v>0.58550542526391003</v>
      </c>
    </row>
    <row r="99" spans="5:36" x14ac:dyDescent="0.25">
      <c r="E99" s="8">
        <v>8.9</v>
      </c>
      <c r="K99">
        <v>8.9</v>
      </c>
      <c r="X99">
        <v>9</v>
      </c>
      <c r="Y99" s="8">
        <v>8.1999999999999993</v>
      </c>
      <c r="Z99" s="8">
        <v>8.9</v>
      </c>
      <c r="AA99" s="8">
        <v>9.5</v>
      </c>
      <c r="AB99" s="14">
        <v>0.53846153846153899</v>
      </c>
      <c r="AC99" s="14">
        <v>0.46153846153846101</v>
      </c>
      <c r="AD99" s="8">
        <v>0.94073055667977312</v>
      </c>
      <c r="AE99" s="8">
        <v>-7.5151120461809301E-2</v>
      </c>
      <c r="AF99" s="8">
        <v>0.59446287357360772</v>
      </c>
      <c r="AG99" s="8">
        <v>0.29723143678680408</v>
      </c>
      <c r="AH99" s="17">
        <v>0.5016785141205452</v>
      </c>
      <c r="AI99" s="17">
        <v>0.50167851412054598</v>
      </c>
      <c r="AJ99" s="17">
        <v>0.5016785141205452</v>
      </c>
    </row>
    <row r="100" spans="5:36" x14ac:dyDescent="0.25">
      <c r="E100" s="8">
        <v>9</v>
      </c>
      <c r="K100">
        <v>9</v>
      </c>
      <c r="X100">
        <v>9</v>
      </c>
      <c r="Y100" s="8">
        <v>8.1999999999999993</v>
      </c>
      <c r="Z100" s="8">
        <v>9</v>
      </c>
      <c r="AA100" s="8">
        <v>9.5</v>
      </c>
      <c r="AB100" s="14">
        <v>0.61538461538461564</v>
      </c>
      <c r="AC100" s="14">
        <v>0.38461538461538436</v>
      </c>
      <c r="AD100" s="8">
        <v>0.94073055667977312</v>
      </c>
      <c r="AE100" s="8">
        <v>-7.5151120461809301E-2</v>
      </c>
      <c r="AF100" s="8">
        <v>0.59446287357360772</v>
      </c>
      <c r="AG100" s="8">
        <v>0.29723143678680408</v>
      </c>
      <c r="AH100" s="17">
        <v>0.41298117433615855</v>
      </c>
      <c r="AI100" s="17">
        <v>0.41298117433616</v>
      </c>
      <c r="AJ100" s="17">
        <v>0.41298117433615855</v>
      </c>
    </row>
    <row r="101" spans="5:36" x14ac:dyDescent="0.25">
      <c r="E101" s="8">
        <v>9.1</v>
      </c>
      <c r="K101">
        <v>9.1</v>
      </c>
      <c r="X101">
        <v>9</v>
      </c>
      <c r="Y101" s="8">
        <v>8.1999999999999993</v>
      </c>
      <c r="Z101" s="8">
        <v>9.1</v>
      </c>
      <c r="AA101" s="8">
        <v>9.5</v>
      </c>
      <c r="AB101" s="14">
        <v>0.69230769230769218</v>
      </c>
      <c r="AC101" s="14">
        <v>0.30769230769230782</v>
      </c>
      <c r="AD101" s="8">
        <v>0.94073055667977312</v>
      </c>
      <c r="AE101" s="8">
        <v>-7.5151120461809301E-2</v>
      </c>
      <c r="AF101" s="8">
        <v>0.59446287357360772</v>
      </c>
      <c r="AG101" s="8">
        <v>0.29723143678680408</v>
      </c>
      <c r="AH101" s="17">
        <v>0.32022514401758717</v>
      </c>
      <c r="AI101" s="17">
        <v>0.320225144017588</v>
      </c>
      <c r="AJ101" s="17">
        <v>0.32022514401758717</v>
      </c>
    </row>
    <row r="102" spans="5:36" x14ac:dyDescent="0.25">
      <c r="E102" s="8">
        <v>9.1999999999999993</v>
      </c>
      <c r="K102">
        <v>9.1999999999999993</v>
      </c>
      <c r="X102">
        <v>9</v>
      </c>
      <c r="Y102" s="8">
        <v>8.1999999999999993</v>
      </c>
      <c r="Z102" s="8">
        <v>9.1999999999999993</v>
      </c>
      <c r="AA102" s="8">
        <v>9.5</v>
      </c>
      <c r="AB102" s="14">
        <v>0.76923076923076883</v>
      </c>
      <c r="AC102" s="14">
        <v>0.23076923076923117</v>
      </c>
      <c r="AD102" s="8">
        <v>0.94073055667977312</v>
      </c>
      <c r="AE102" s="8">
        <v>-7.5151120461809301E-2</v>
      </c>
      <c r="AF102" s="8">
        <v>0.59446287357360772</v>
      </c>
      <c r="AG102" s="8">
        <v>0.29723143678680408</v>
      </c>
      <c r="AH102" s="17">
        <v>0.22422216127166786</v>
      </c>
      <c r="AI102" s="17">
        <v>0.224222161271669</v>
      </c>
      <c r="AJ102" s="17">
        <v>0.22422216127166786</v>
      </c>
    </row>
    <row r="103" spans="5:36" x14ac:dyDescent="0.25">
      <c r="E103" s="8">
        <v>9.3000000000000007</v>
      </c>
      <c r="K103">
        <v>9.3000000000000007</v>
      </c>
      <c r="X103">
        <v>9</v>
      </c>
      <c r="Y103" s="8">
        <v>8.1999999999999993</v>
      </c>
      <c r="Z103" s="8">
        <v>9.3000000000000007</v>
      </c>
      <c r="AA103" s="8">
        <v>9.5</v>
      </c>
      <c r="AB103" s="14">
        <v>0.84615384615384681</v>
      </c>
      <c r="AC103" s="14">
        <v>0.15384615384615319</v>
      </c>
      <c r="AD103" s="8">
        <v>0.94073055667977312</v>
      </c>
      <c r="AE103" s="8">
        <v>-7.5151120461809301E-2</v>
      </c>
      <c r="AF103" s="8">
        <v>0.59446287357360772</v>
      </c>
      <c r="AG103" s="8">
        <v>0.29723143678680408</v>
      </c>
      <c r="AH103" s="17">
        <v>0.12578396420523591</v>
      </c>
      <c r="AI103" s="17">
        <v>0.12578396420523899</v>
      </c>
      <c r="AJ103" s="17">
        <v>0.12578396420523591</v>
      </c>
    </row>
    <row r="104" spans="5:36" x14ac:dyDescent="0.25">
      <c r="E104" s="8">
        <v>9.4</v>
      </c>
      <c r="K104">
        <v>9.4</v>
      </c>
      <c r="X104">
        <v>9</v>
      </c>
      <c r="Y104" s="8">
        <v>8.1999999999999993</v>
      </c>
      <c r="Z104" s="8">
        <v>9.4</v>
      </c>
      <c r="AA104" s="8">
        <v>9.5</v>
      </c>
      <c r="AB104" s="14">
        <v>0.92307692307692335</v>
      </c>
      <c r="AC104" s="14">
        <v>7.692307692307665E-2</v>
      </c>
      <c r="AD104" s="8">
        <v>0.94073055667977312</v>
      </c>
      <c r="AE104" s="8">
        <v>-7.5151120461809301E-2</v>
      </c>
      <c r="AF104" s="8">
        <v>0.59446287357360772</v>
      </c>
      <c r="AG104" s="8">
        <v>0.29723143678680408</v>
      </c>
      <c r="AH104" s="17">
        <v>2.5722290925131855E-2</v>
      </c>
      <c r="AI104" s="17">
        <v>2.57222909251336E-2</v>
      </c>
      <c r="AJ104" s="17">
        <v>2.5722290925131855E-2</v>
      </c>
    </row>
    <row r="105" spans="5:36" x14ac:dyDescent="0.25">
      <c r="E105" s="8">
        <v>9.5</v>
      </c>
      <c r="K105">
        <v>9.5</v>
      </c>
      <c r="X105">
        <v>9</v>
      </c>
      <c r="Y105" s="8">
        <v>8.1999999999999993</v>
      </c>
      <c r="Z105" s="8">
        <v>9.5</v>
      </c>
      <c r="AA105" s="8">
        <v>9.5</v>
      </c>
      <c r="AB105" s="14">
        <v>1</v>
      </c>
      <c r="AC105" s="14">
        <v>0</v>
      </c>
      <c r="AD105" s="8">
        <v>0.94073055667977312</v>
      </c>
      <c r="AE105" s="8">
        <v>-7.5151120461809301E-2</v>
      </c>
      <c r="AF105" s="8">
        <v>0.59446287357360772</v>
      </c>
      <c r="AG105" s="8">
        <v>0.29723143678680408</v>
      </c>
      <c r="AH105" s="17">
        <v>-7.5151120461809301E-2</v>
      </c>
      <c r="AI105" s="17">
        <v>-7.5151120461807303E-2</v>
      </c>
      <c r="AJ105" s="17">
        <v>-7.5151120461809301E-2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AAA5B-C8AB-4C51-9719-831080A4DB3D}">
  <dimension ref="B1:AW105"/>
  <sheetViews>
    <sheetView topLeftCell="X1" workbookViewId="0">
      <selection activeCell="AJ1" sqref="AJ1"/>
    </sheetView>
  </sheetViews>
  <sheetFormatPr defaultRowHeight="15" x14ac:dyDescent="0.25"/>
  <cols>
    <col min="1" max="1" width="3.85546875" customWidth="1"/>
    <col min="2" max="3" width="7.42578125" customWidth="1"/>
    <col min="4" max="4" width="2.85546875" customWidth="1"/>
    <col min="5" max="5" width="9" customWidth="1"/>
    <col min="6" max="6" width="8.5703125" customWidth="1"/>
    <col min="7" max="7" width="5.140625" customWidth="1"/>
    <col min="8" max="9" width="6" customWidth="1"/>
    <col min="10" max="10" width="3.42578125" customWidth="1"/>
    <col min="11" max="11" width="6" customWidth="1"/>
    <col min="12" max="12" width="5.28515625" customWidth="1"/>
    <col min="13" max="13" width="4.28515625" customWidth="1"/>
    <col min="14" max="14" width="11.5703125" customWidth="1"/>
    <col min="15" max="15" width="11.7109375" customWidth="1"/>
    <col min="16" max="18" width="9" customWidth="1"/>
    <col min="19" max="19" width="6" customWidth="1"/>
    <col min="26" max="26" width="7.28515625" customWidth="1"/>
    <col min="34" max="36" width="9.140625" style="16"/>
    <col min="38" max="38" width="11" customWidth="1"/>
  </cols>
  <sheetData>
    <row r="1" spans="2:49" x14ac:dyDescent="0.25">
      <c r="B1" s="12" t="s">
        <v>1</v>
      </c>
      <c r="G1" s="12" t="s">
        <v>2</v>
      </c>
      <c r="M1" s="12" t="s">
        <v>3</v>
      </c>
      <c r="T1" s="12" t="s">
        <v>11</v>
      </c>
      <c r="AL1" s="12" t="s">
        <v>31</v>
      </c>
    </row>
    <row r="2" spans="2:49" x14ac:dyDescent="0.25">
      <c r="B2" s="1"/>
      <c r="G2" s="1"/>
      <c r="M2" s="1"/>
      <c r="T2" s="12" t="s">
        <v>19</v>
      </c>
      <c r="X2" s="12" t="s">
        <v>20</v>
      </c>
    </row>
    <row r="3" spans="2:49" x14ac:dyDescent="0.25">
      <c r="B3" s="11" t="s">
        <v>17</v>
      </c>
      <c r="E3" s="11" t="s">
        <v>18</v>
      </c>
      <c r="AI3" s="19" t="s">
        <v>32</v>
      </c>
      <c r="AJ3" s="19" t="s">
        <v>47</v>
      </c>
    </row>
    <row r="4" spans="2:49" ht="54.75" x14ac:dyDescent="0.25">
      <c r="B4" s="5" t="s">
        <v>4</v>
      </c>
      <c r="C4" s="5" t="s">
        <v>5</v>
      </c>
      <c r="D4" s="6"/>
      <c r="E4" s="5" t="s">
        <v>4</v>
      </c>
      <c r="F4" s="6"/>
      <c r="G4" s="7" t="s">
        <v>0</v>
      </c>
      <c r="H4" s="7" t="s">
        <v>4</v>
      </c>
      <c r="I4" s="7" t="s">
        <v>5</v>
      </c>
      <c r="J4" s="7"/>
      <c r="K4" s="5" t="s">
        <v>4</v>
      </c>
      <c r="L4" s="7"/>
      <c r="M4" s="7" t="s">
        <v>0</v>
      </c>
      <c r="N4" s="7" t="s">
        <v>7</v>
      </c>
      <c r="O4" s="7" t="s">
        <v>6</v>
      </c>
      <c r="P4" s="7" t="s">
        <v>8</v>
      </c>
      <c r="Q4" s="7" t="s">
        <v>9</v>
      </c>
      <c r="R4" s="7" t="s">
        <v>10</v>
      </c>
      <c r="S4" s="4"/>
      <c r="T4" s="10" t="s">
        <v>12</v>
      </c>
      <c r="U4" s="10" t="s">
        <v>13</v>
      </c>
      <c r="V4" s="10" t="s">
        <v>14</v>
      </c>
      <c r="W4" s="4"/>
      <c r="X4" s="13" t="s">
        <v>21</v>
      </c>
      <c r="Y4" s="13" t="s">
        <v>22</v>
      </c>
      <c r="Z4" s="5" t="s">
        <v>4</v>
      </c>
      <c r="AA4" s="13" t="s">
        <v>23</v>
      </c>
      <c r="AB4" s="5" t="s">
        <v>24</v>
      </c>
      <c r="AC4" s="15" t="s">
        <v>25</v>
      </c>
      <c r="AD4" s="13" t="s">
        <v>26</v>
      </c>
      <c r="AE4" s="13" t="s">
        <v>27</v>
      </c>
      <c r="AF4" s="7" t="s">
        <v>28</v>
      </c>
      <c r="AG4" s="7" t="s">
        <v>29</v>
      </c>
      <c r="AH4" s="18" t="s">
        <v>30</v>
      </c>
      <c r="AI4" s="18" t="s">
        <v>30</v>
      </c>
      <c r="AJ4" s="18" t="s">
        <v>30</v>
      </c>
      <c r="AK4" s="4"/>
      <c r="AL4" s="10" t="s">
        <v>16</v>
      </c>
      <c r="AN4" s="9" t="s">
        <v>15</v>
      </c>
    </row>
    <row r="5" spans="2:49" x14ac:dyDescent="0.25">
      <c r="B5" s="8">
        <v>0</v>
      </c>
      <c r="C5" s="8">
        <f>SIN(B5)</f>
        <v>0</v>
      </c>
      <c r="E5" s="8">
        <v>-0.5</v>
      </c>
      <c r="G5" cm="1">
        <f t="array" ref="G5:G14">_xlfn.SEQUENCE(COUNT(_xlfn.ANCHORARRAY(H5)),1,0,1)</f>
        <v>0</v>
      </c>
      <c r="H5" s="8" cm="1">
        <f t="array" ref="H5:H14">_xlfn.LET(_xlpm.full_column,B:B,_xlpm.top_part,B1:B4,_xlpm.num_data,COUNTA(_xlpm.full_column)-COUNTA(_xlpm.top_part),_xlfn.TAKE(_xlfn.DROP(_xlpm.full_column,ROWS(_xlpm.top_part),),_xlpm.num_data))</f>
        <v>0</v>
      </c>
      <c r="I5" s="8" cm="1">
        <f t="array" ref="I5:I14">_xlfn.LET(_xlpm.full_column,C:C,_xlpm.top_part,C1:C4,_xlpm.num_data,COUNTA(_xlpm.full_column)-COUNTA(_xlpm.top_part),_xlfn.TAKE(_xlfn.DROP(_xlpm.full_column,ROWS(_xlpm.top_part),),_xlpm.num_data))</f>
        <v>0</v>
      </c>
      <c r="J5" s="8"/>
      <c r="K5" s="8" cm="1">
        <f t="array" ref="K5:K105">_xlfn.LET(_xlpm.full_column,E:E,_xlpm.top_part,E1:E4,_xlpm.num_data,COUNTA(_xlpm.full_column)-COUNTA(_xlpm.top_part),_xlfn.TAKE(_xlfn.DROP(_xlpm.full_column,ROWS(_xlpm.top_part),),_xlpm.num_data))</f>
        <v>-0.5</v>
      </c>
      <c r="M5" cm="1">
        <f t="array" ref="M5:M13">_xlfn.DROP(_xlfn.ANCHORARRAY(G5),1)</f>
        <v>1</v>
      </c>
      <c r="N5" s="2" cm="1">
        <f t="array" ref="N5:N13">_xlfn.LET(_xlpm.xi_all,_xlfn.ANCHORARRAY(H5),_xlpm.n,COUNT(_xlpm.xi_all)-1,_xlpm.xi,_xlfn.DROP(_xlpm.xi_all,1,),_xlpm.xi_1,_xlfn.TAKE(_xlpm.xi_all,_xlpm.n,),_xlpm.xi-_xlpm.xi_1)</f>
        <v>0.5</v>
      </c>
      <c r="O5" s="2" cm="1">
        <f t="array" ref="O5:O13">_xlfn.LET(_xlpm.yi_all,_xlfn.ANCHORARRAY(I5),_xlpm.n,COUNT(_xlpm.yi_all)-1,_xlpm.yi,_xlfn.DROP(_xlpm.yi_all,1,),_xlpm.yi_1,_xlfn.TAKE(_xlpm.yi_all,_xlpm.n,),_xlpm.yi-_xlpm.yi_1)</f>
        <v>0.47942553860420301</v>
      </c>
      <c r="P5" s="2" cm="1">
        <f t="array" ref="P5:P13">1/_xlfn.ANCHORARRAY(N5)</f>
        <v>2</v>
      </c>
      <c r="Q5" s="2" cm="1">
        <f t="array" ref="Q5:Q13">_xlfn.ANCHORARRAY(P5)*_xlfn.ANCHORARRAY(P5)</f>
        <v>4</v>
      </c>
      <c r="R5" s="2" cm="1">
        <f t="array" ref="R5:R13">_xlfn.ANCHORARRAY(O5)*_xlfn.ANCHORARRAY(Q5)</f>
        <v>1.917702154416812</v>
      </c>
      <c r="T5" s="2" cm="1">
        <f t="array" ref="T5:T14">MMULT(MINVERSE(_xlfn.ANCHORARRAY(AN5)),_xlfn.ANCHORARRAY(AL5))</f>
        <v>1.0693121948958344</v>
      </c>
      <c r="U5" s="2" cm="1">
        <f t="array" ref="U5:U13">_xlfn.LET(_xlpm.dxi,_xlfn.ANCHORARRAY(N5),_xlpm.dyi,_xlfn.ANCHORARRAY(O5),_xlpm.ki,_xlfn.ANCHORARRAY(T5),_xlpm.num_rows_k,ROWS(_xlpm.ki),_xlfn.TAKE(_xlpm.ki,_xlpm.num_rows_k-1,)*_xlpm.dxi-_xlpm.dyi)</f>
        <v>5.5230558843714195E-2</v>
      </c>
      <c r="V5" s="2" cm="1">
        <f t="array" ref="V5:V13">_xlfn.LET(_xlpm.dxi,_xlfn.ANCHORARRAY(N5),_xlpm.dyi,_xlfn.ANCHORARRAY(O5),_xlpm.ki,_xlfn.ANCHORARRAY(T5),-_xlfn.DROP(_xlpm.ki,1,)*_xlpm.dxi+_xlpm.dyi)</f>
        <v>6.243135095760094E-2</v>
      </c>
      <c r="X5" cm="1">
        <f t="array" ref="X5:X105">_xlfn.LET(_xlpm.orig_xi,_xlfn.ANCHORARRAY(H5),_xlpm.interp_xi,_xlfn.ANCHORARRAY(K5),_xlpm.min_xi,INDEX(_xlpm.orig_xi,1,1),_xlpm.orig_num_rows,ROWS(_xlpm.orig_xi),_xlpm.max_xi,INDEX(_xlpm.orig_xi,_xlpm.orig_num_rows,1),_xlfn.IFS(_xlpm.interp_xi&lt;_xlpm.min_xi,1,_xlpm.interp_xi&gt;=_xlpm.max_xi,_xlpm.orig_num_rows-1,TRUE,_xlfn.XMATCH(_xlpm.interp_xi,_xlpm.orig_xi,-1,2)))</f>
        <v>1</v>
      </c>
      <c r="Y5" s="8" cm="1">
        <f t="array" ref="Y5:Y105">INDEX(_xlfn.ANCHORARRAY(H5),_xlfn.ANCHORARRAY(X5),1)</f>
        <v>0</v>
      </c>
      <c r="Z5" s="8" cm="1">
        <f t="array" ref="Z5:Z105">_xlfn.ANCHORARRAY(K5)</f>
        <v>-0.5</v>
      </c>
      <c r="AA5" s="8" cm="1">
        <f t="array" ref="AA5:AA105">INDEX(_xlfn.ANCHORARRAY(H5),_xlfn.ANCHORARRAY(X5)+1,1)</f>
        <v>0.5</v>
      </c>
      <c r="AB5" s="14" cm="1">
        <f t="array" ref="AB5:AB105">(_xlfn.ANCHORARRAY(Z5)-_xlfn.ANCHORARRAY(Y5))/(_xlfn.ANCHORARRAY(AA5)-_xlfn.ANCHORARRAY(Y5))</f>
        <v>-1</v>
      </c>
      <c r="AC5" s="14" cm="1">
        <f t="array" ref="AC5:AC105">1-_xlfn.ANCHORARRAY(AB5)</f>
        <v>2</v>
      </c>
      <c r="AD5" s="8" cm="1">
        <f t="array" ref="AD5:AD105">INDEX(_xlfn.ANCHORARRAY(I5),_xlfn.ANCHORARRAY(X5),1)</f>
        <v>0</v>
      </c>
      <c r="AE5" s="8" cm="1">
        <f t="array" ref="AE5:AE105">INDEX(_xlfn.ANCHORARRAY(I5),_xlfn.ANCHORARRAY(X5)+1,1)</f>
        <v>0.47942553860420301</v>
      </c>
      <c r="AF5" s="8" cm="1">
        <f t="array" ref="AF5:AF105">INDEX(_xlfn.ANCHORARRAY(U5),_xlfn.ANCHORARRAY(X5),1)</f>
        <v>5.5230558843714195E-2</v>
      </c>
      <c r="AG5" s="8" cm="1">
        <f t="array" ref="AG5:AG105">INDEX(_xlfn.ANCHORARRAY(V5),_xlfn.ANCHORARRAY(X5),1)</f>
        <v>6.243135095760094E-2</v>
      </c>
      <c r="AH5" s="17" cm="1">
        <f t="array" ref="AH5:AH105">_xlfn.ANCHORARRAY(AC5)*_xlfn.ANCHORARRAY(AD5)+_xlfn.ANCHORARRAY(AB5)*_xlfn.ANCHORARRAY(AE5)+_xlfn.ANCHORARRAY(AB5)*_xlfn.ANCHORARRAY(AC5)*(_xlfn.ANCHORARRAY(AC5)*_xlfn.ANCHORARRAY(AF5)+_xlfn.ANCHORARRAY(AB5)*_xlfn.ANCHORARRAY(AG5))</f>
        <v>-0.57548507206385791</v>
      </c>
      <c r="AI5" s="17">
        <v>-0.57548507206385802</v>
      </c>
      <c r="AJ5" s="17" cm="1">
        <f t="array" ref="AJ5:AJ105">CUBIC_SPLINE_POLATION(_xlfn.ANCHORARRAY(H5),_xlfn.ANCHORARRAY(I5),_xlfn.ANCHORARRAY(K5),1)</f>
        <v>-0.57548507206385791</v>
      </c>
      <c r="AL5" s="2" cm="1">
        <f t="array" ref="AL5:AL14">_xlfn.LET(_xlpm.yi_over_xi2,_xlfn.ANCHORARRAY(R5),_xlpm.recip_xi,_xlfn.ANCHORARRAY(P5),_xlpm.num_rows,ROWS(_xlfn.ANCHORARRAY(R5)),_xlpm.top_val,2*(INDEX(_xlpm.yi_over_xi2,1,1)*INDEX(_xlpm.recip_xi,1,1)-INDEX(_xlpm.yi_over_xi2,2,1)*INDEX(_xlpm.recip_xi,2,1)),_xlpm.bottom_val,2*(INDEX(_xlpm.yi_over_xi2,_xlpm.num_rows-1,1)*INDEX(_xlpm.recip_xi,_xlpm.num_rows-1,1)-INDEX(_xlpm.yi_over_xi2,_xlpm.num_rows,1)*INDEX(_xlpm.recip_xi,_xlpm.num_rows,1)),_xlfn.VSTACK(_xlpm.top_val,(_xlfn.DROP(_xlpm.yi_over_xi2,1,)+_xlfn.TAKE(_xlpm.yi_over_xi2,_xlpm.num_rows-1))*3,_xlpm.bottom_val))</f>
        <v>7.4160697209434092</v>
      </c>
      <c r="AN5" s="2" cm="1">
        <f t="array" ref="AN5:AW14">_xlfn.LET(_xlpm.recip_dxi,_xlfn.ANCHORARRAY(P5),_xlpm.recip_dxi_sq,_xlfn.ANCHORARRAY(Q5),_xlpm.num_rows,COUNTA(_xlfn.ANCHORARRAY(H5)),_xlpm.num_cols,_xlpm.num_rows,_xlfn.MAKEARRAY(_xlpm.num_rows,_xlpm.num_cols,_xlfn.LAMBDA(_xlpm.row,_xlpm.col,_xlfn.LET(_xlpm.recip_1,INDEX(_xlpm.recip_dxi_sq,1,1),_xlpm.recip_2,INDEX(_xlpm.recip_dxi_sq,2,1),_xlpm.recip_n_1,INDEX(_xlpm.recip_dxi_sq,_xlpm.num_rows-2,1),_xlpm.recip_n,INDEX(_xlpm.recip_dxi_sq,_xlpm.num_rows-1,1),_xlpm.first_row,_xlfn.IFS(_xlpm.col=1,_xlpm.recip_1,_xlpm.col=2,_xlpm.recip_1-_xlpm.recip_2,_xlpm.col=3,-_xlpm.recip_2,TRUE,0),_xlpm.last_row,_xlfn.IFS(_xlpm.col=_xlpm.num_rows-2,_xlpm.recip_n_1,_xlpm.col=_xlpm.num_rows-1,_xlpm.recip_n_1-_xlpm.recip_n,_xlpm.col=_xlpm.num_rows,-_xlpm.recip_n,TRUE,0),_xlpm.other_rows,_xlfn.IFS(_xlpm.col=_xlpm.row-1,INDEX(_xlpm.recip_dxi,_xlpm.row-1,1),_xlpm.col=_xlpm.row,2*(INDEX(_xlpm.recip_dxi,_xlpm.row-1,1)+INDEX(_xlpm.recip_dxi,_xlpm.row,1)),_xlpm.col=_xlpm.row+1,INDEX(_xlpm.recip_dxi,_xlpm.row,1),TRUE,0),_xlfn.IFS(_xlpm.row=1,_xlpm.first_row,_xlpm.row=_xlpm.num_rows,_xlpm.last_row,TRUE,_xlpm.other_rows)))))</f>
        <v>4</v>
      </c>
      <c r="AO5" s="2">
        <v>3.5555555555555554</v>
      </c>
      <c r="AP5" s="2">
        <v>-0.44444444444444442</v>
      </c>
      <c r="AQ5" s="2">
        <v>0</v>
      </c>
      <c r="AR5" s="2">
        <v>0</v>
      </c>
      <c r="AS5" s="2">
        <v>0</v>
      </c>
      <c r="AT5" s="2">
        <v>0</v>
      </c>
      <c r="AU5" s="2">
        <v>0</v>
      </c>
      <c r="AV5" s="2">
        <v>0</v>
      </c>
      <c r="AW5" s="2">
        <v>0</v>
      </c>
    </row>
    <row r="6" spans="2:49" x14ac:dyDescent="0.25">
      <c r="B6" s="8">
        <v>0.5</v>
      </c>
      <c r="C6" s="8">
        <f t="shared" ref="C6:C14" si="0">SIN(B6)</f>
        <v>0.47942553860420301</v>
      </c>
      <c r="E6" s="8">
        <v>-0.4</v>
      </c>
      <c r="G6">
        <v>1</v>
      </c>
      <c r="H6" s="8">
        <v>0.5</v>
      </c>
      <c r="I6" s="8">
        <v>0.47942553860420301</v>
      </c>
      <c r="J6" s="8"/>
      <c r="K6" s="8">
        <v>-0.4</v>
      </c>
      <c r="M6">
        <v>2</v>
      </c>
      <c r="N6" s="2">
        <v>1.5</v>
      </c>
      <c r="O6" s="2">
        <v>0.4298718882214787</v>
      </c>
      <c r="P6" s="2">
        <v>0.66666666666666663</v>
      </c>
      <c r="Q6" s="2">
        <v>0.44444444444444442</v>
      </c>
      <c r="R6" s="2">
        <v>0.1910541725428794</v>
      </c>
      <c r="T6" s="2">
        <v>0.83398837529320413</v>
      </c>
      <c r="U6" s="2">
        <v>0.82111067471832744</v>
      </c>
      <c r="V6" s="2">
        <v>1.0155320617932651</v>
      </c>
      <c r="X6">
        <v>1</v>
      </c>
      <c r="Y6" s="8">
        <v>0</v>
      </c>
      <c r="Z6" s="8">
        <v>-0.4</v>
      </c>
      <c r="AA6" s="8">
        <v>0.5</v>
      </c>
      <c r="AB6" s="14">
        <v>-0.8</v>
      </c>
      <c r="AC6" s="14">
        <v>1.8</v>
      </c>
      <c r="AD6" s="8">
        <v>0</v>
      </c>
      <c r="AE6" s="8">
        <v>0.47942553860420301</v>
      </c>
      <c r="AF6" s="8">
        <v>5.5230558843714195E-2</v>
      </c>
      <c r="AG6" s="8">
        <v>6.243135095760094E-2</v>
      </c>
      <c r="AH6" s="17">
        <v>-0.45477712310311336</v>
      </c>
      <c r="AI6" s="17">
        <v>-0.45477712310311302</v>
      </c>
      <c r="AJ6" s="17">
        <v>-0.45477712310311336</v>
      </c>
      <c r="AL6" s="2">
        <v>6.3262689808790746</v>
      </c>
      <c r="AN6" s="2">
        <v>2</v>
      </c>
      <c r="AO6" s="2">
        <v>5.333333333333333</v>
      </c>
      <c r="AP6" s="2">
        <v>0.66666666666666663</v>
      </c>
      <c r="AQ6" s="2">
        <v>0</v>
      </c>
      <c r="AR6" s="2">
        <v>0</v>
      </c>
      <c r="AS6" s="2">
        <v>0</v>
      </c>
      <c r="AT6" s="2">
        <v>0</v>
      </c>
      <c r="AU6" s="2">
        <v>0</v>
      </c>
      <c r="AV6" s="2">
        <v>0</v>
      </c>
      <c r="AW6" s="2">
        <v>0</v>
      </c>
    </row>
    <row r="7" spans="2:49" x14ac:dyDescent="0.25">
      <c r="B7" s="8">
        <v>2</v>
      </c>
      <c r="C7" s="8">
        <f t="shared" si="0"/>
        <v>0.90929742682568171</v>
      </c>
      <c r="E7" s="8">
        <v>-0.3</v>
      </c>
      <c r="G7">
        <v>2</v>
      </c>
      <c r="H7" s="8">
        <v>2</v>
      </c>
      <c r="I7" s="8">
        <v>0.90929742682568171</v>
      </c>
      <c r="J7" s="8"/>
      <c r="K7" s="8">
        <v>-0.3</v>
      </c>
      <c r="M7">
        <v>3</v>
      </c>
      <c r="N7" s="2">
        <v>0.70000000000000018</v>
      </c>
      <c r="O7" s="2">
        <v>-0.48191754659185193</v>
      </c>
      <c r="P7" s="2">
        <v>1.4285714285714282</v>
      </c>
      <c r="Q7" s="2">
        <v>2.040816326530611</v>
      </c>
      <c r="R7" s="2">
        <v>-0.98350519712622786</v>
      </c>
      <c r="T7" s="2">
        <v>-0.39044011571452425</v>
      </c>
      <c r="U7" s="2">
        <v>0.20860946559168486</v>
      </c>
      <c r="V7" s="2">
        <v>0.1537179578742941</v>
      </c>
      <c r="X7">
        <v>1</v>
      </c>
      <c r="Y7" s="8">
        <v>0</v>
      </c>
      <c r="Z7" s="8">
        <v>-0.3</v>
      </c>
      <c r="AA7" s="8">
        <v>0.5</v>
      </c>
      <c r="AB7" s="14">
        <v>-0.6</v>
      </c>
      <c r="AC7" s="14">
        <v>1.6</v>
      </c>
      <c r="AD7" s="8">
        <v>0</v>
      </c>
      <c r="AE7" s="8">
        <v>0.47942553860420301</v>
      </c>
      <c r="AF7" s="8">
        <v>5.5230558843714195E-2</v>
      </c>
      <c r="AG7" s="8">
        <v>6.243135095760094E-2</v>
      </c>
      <c r="AH7" s="17">
        <v>-0.33652900339488867</v>
      </c>
      <c r="AI7" s="17">
        <v>-0.336529003394888</v>
      </c>
      <c r="AJ7" s="17">
        <v>-0.33652900339488867</v>
      </c>
      <c r="AL7" s="2">
        <v>-2.3773530737500455</v>
      </c>
      <c r="AN7" s="2">
        <v>0</v>
      </c>
      <c r="AO7" s="2">
        <v>0.66666666666666663</v>
      </c>
      <c r="AP7" s="2">
        <v>4.1904761904761898</v>
      </c>
      <c r="AQ7" s="2">
        <v>1.4285714285714282</v>
      </c>
      <c r="AR7" s="2">
        <v>0</v>
      </c>
      <c r="AS7" s="2">
        <v>0</v>
      </c>
      <c r="AT7" s="2">
        <v>0</v>
      </c>
      <c r="AU7" s="2">
        <v>0</v>
      </c>
      <c r="AV7" s="2">
        <v>0</v>
      </c>
      <c r="AW7" s="2">
        <v>0</v>
      </c>
    </row>
    <row r="8" spans="2:49" x14ac:dyDescent="0.25">
      <c r="B8" s="8">
        <v>2.7</v>
      </c>
      <c r="C8" s="8">
        <f t="shared" si="0"/>
        <v>0.42737988023382978</v>
      </c>
      <c r="E8" s="8">
        <v>-0.2</v>
      </c>
      <c r="G8">
        <v>3</v>
      </c>
      <c r="H8" s="8">
        <v>2.7</v>
      </c>
      <c r="I8" s="8">
        <v>0.42737988023382978</v>
      </c>
      <c r="J8" s="8"/>
      <c r="K8" s="8">
        <v>-0.2</v>
      </c>
      <c r="M8">
        <v>4</v>
      </c>
      <c r="N8" s="2">
        <v>1.2999999999999998</v>
      </c>
      <c r="O8" s="2">
        <v>-1.184182375541758</v>
      </c>
      <c r="P8" s="2">
        <v>0.76923076923076938</v>
      </c>
      <c r="Q8" s="2">
        <v>0.59171597633136119</v>
      </c>
      <c r="R8" s="2">
        <v>-0.70069963049808193</v>
      </c>
      <c r="T8" s="2">
        <v>-0.90805072066592274</v>
      </c>
      <c r="U8" s="2">
        <v>3.7164386760586421E-3</v>
      </c>
      <c r="V8" s="2">
        <v>-0.33341753237271388</v>
      </c>
      <c r="X8">
        <v>1</v>
      </c>
      <c r="Y8" s="8">
        <v>0</v>
      </c>
      <c r="Z8" s="8">
        <v>-0.2</v>
      </c>
      <c r="AA8" s="8">
        <v>0.5</v>
      </c>
      <c r="AB8" s="14">
        <v>-0.4</v>
      </c>
      <c r="AC8" s="14">
        <v>1.4</v>
      </c>
      <c r="AD8" s="8">
        <v>0</v>
      </c>
      <c r="AE8" s="8">
        <v>0.47942553860420301</v>
      </c>
      <c r="AF8" s="8">
        <v>5.5230558843714195E-2</v>
      </c>
      <c r="AG8" s="8">
        <v>6.243135095760094E-2</v>
      </c>
      <c r="AH8" s="17">
        <v>-0.22108635096065052</v>
      </c>
      <c r="AI8" s="17">
        <v>-0.22108635096064999</v>
      </c>
      <c r="AJ8" s="17">
        <v>-0.22108635096065052</v>
      </c>
      <c r="AL8" s="2">
        <v>-5.0526144828729294</v>
      </c>
      <c r="AN8" s="2">
        <v>0</v>
      </c>
      <c r="AO8" s="2">
        <v>0</v>
      </c>
      <c r="AP8" s="2">
        <v>1.4285714285714282</v>
      </c>
      <c r="AQ8" s="2">
        <v>4.3956043956043951</v>
      </c>
      <c r="AR8" s="2">
        <v>0.76923076923076938</v>
      </c>
      <c r="AS8" s="2">
        <v>0</v>
      </c>
      <c r="AT8" s="2">
        <v>0</v>
      </c>
      <c r="AU8" s="2">
        <v>0</v>
      </c>
      <c r="AV8" s="2">
        <v>0</v>
      </c>
      <c r="AW8" s="2">
        <v>0</v>
      </c>
    </row>
    <row r="9" spans="2:49" x14ac:dyDescent="0.25">
      <c r="B9" s="8">
        <v>4</v>
      </c>
      <c r="C9" s="8">
        <f t="shared" si="0"/>
        <v>-0.7568024953079282</v>
      </c>
      <c r="E9" s="8">
        <v>-0.1</v>
      </c>
      <c r="G9">
        <v>4</v>
      </c>
      <c r="H9" s="8">
        <v>4</v>
      </c>
      <c r="I9" s="8">
        <v>-0.7568024953079282</v>
      </c>
      <c r="J9" s="8"/>
      <c r="K9" s="8">
        <v>-0.1</v>
      </c>
      <c r="M9">
        <v>5</v>
      </c>
      <c r="N9" s="2">
        <v>0.5</v>
      </c>
      <c r="O9" s="2">
        <v>-0.22072762235716881</v>
      </c>
      <c r="P9" s="2">
        <v>2</v>
      </c>
      <c r="Q9" s="2">
        <v>4</v>
      </c>
      <c r="R9" s="2">
        <v>-0.88291048942867523</v>
      </c>
      <c r="T9" s="2">
        <v>-0.65443449474541859</v>
      </c>
      <c r="U9" s="2">
        <v>-0.10648962501554049</v>
      </c>
      <c r="V9" s="2">
        <v>-0.11378524064920416</v>
      </c>
      <c r="X9">
        <v>1</v>
      </c>
      <c r="Y9" s="8">
        <v>0</v>
      </c>
      <c r="Z9" s="8">
        <v>-0.1</v>
      </c>
      <c r="AA9" s="8">
        <v>0.5</v>
      </c>
      <c r="AB9" s="14">
        <v>-0.2</v>
      </c>
      <c r="AC9" s="14">
        <v>1.2</v>
      </c>
      <c r="AD9" s="8">
        <v>0</v>
      </c>
      <c r="AE9" s="8">
        <v>0.47942553860420301</v>
      </c>
      <c r="AF9" s="8">
        <v>5.5230558843714195E-2</v>
      </c>
      <c r="AG9" s="8">
        <v>6.243135095760094E-2</v>
      </c>
      <c r="AH9" s="17">
        <v>-0.10879480382186545</v>
      </c>
      <c r="AI9" s="17">
        <v>-0.108794803821865</v>
      </c>
      <c r="AJ9" s="17">
        <v>-0.10879480382186545</v>
      </c>
      <c r="AL9" s="2">
        <v>-4.7508303597802719</v>
      </c>
      <c r="AN9" s="2">
        <v>0</v>
      </c>
      <c r="AO9" s="2">
        <v>0</v>
      </c>
      <c r="AP9" s="2">
        <v>0</v>
      </c>
      <c r="AQ9" s="2">
        <v>0.76923076923076938</v>
      </c>
      <c r="AR9" s="2">
        <v>5.5384615384615383</v>
      </c>
      <c r="AS9" s="2">
        <v>2</v>
      </c>
      <c r="AT9" s="2">
        <v>0</v>
      </c>
      <c r="AU9" s="2">
        <v>0</v>
      </c>
      <c r="AV9" s="2">
        <v>0</v>
      </c>
      <c r="AW9" s="2">
        <v>0</v>
      </c>
    </row>
    <row r="10" spans="2:49" x14ac:dyDescent="0.25">
      <c r="B10" s="8">
        <v>4.5</v>
      </c>
      <c r="C10" s="8">
        <f t="shared" si="0"/>
        <v>-0.97753011766509701</v>
      </c>
      <c r="E10" s="8">
        <v>0</v>
      </c>
      <c r="G10">
        <v>5</v>
      </c>
      <c r="H10" s="8">
        <v>4.5</v>
      </c>
      <c r="I10" s="8">
        <v>-0.97753011766509701</v>
      </c>
      <c r="J10" s="8"/>
      <c r="K10" s="8">
        <v>0</v>
      </c>
      <c r="M10">
        <v>6</v>
      </c>
      <c r="N10" s="2">
        <v>0.59999999999999964</v>
      </c>
      <c r="O10" s="2">
        <v>5.1715435337364557E-2</v>
      </c>
      <c r="P10" s="2">
        <v>1.6666666666666676</v>
      </c>
      <c r="Q10" s="2">
        <v>2.7777777777777808</v>
      </c>
      <c r="R10" s="2">
        <v>0.14365398704823504</v>
      </c>
      <c r="T10" s="2">
        <v>-0.2138847634159293</v>
      </c>
      <c r="U10" s="2">
        <v>-0.18004629338692205</v>
      </c>
      <c r="V10" s="2">
        <v>-0.18573615372651481</v>
      </c>
      <c r="X10">
        <v>1</v>
      </c>
      <c r="Y10" s="8">
        <v>0</v>
      </c>
      <c r="Z10" s="8">
        <v>0</v>
      </c>
      <c r="AA10" s="8">
        <v>0.5</v>
      </c>
      <c r="AB10" s="14">
        <v>0</v>
      </c>
      <c r="AC10" s="14">
        <v>1</v>
      </c>
      <c r="AD10" s="8">
        <v>0</v>
      </c>
      <c r="AE10" s="8">
        <v>0.47942553860420301</v>
      </c>
      <c r="AF10" s="8">
        <v>5.5230558843714195E-2</v>
      </c>
      <c r="AG10" s="8">
        <v>6.243135095760094E-2</v>
      </c>
      <c r="AH10" s="17">
        <v>0</v>
      </c>
      <c r="AI10" s="17">
        <v>-1.18717501928581E-16</v>
      </c>
      <c r="AJ10" s="17">
        <v>0</v>
      </c>
      <c r="AL10" s="2">
        <v>-2.2177695071413206</v>
      </c>
      <c r="AN10" s="2">
        <v>0</v>
      </c>
      <c r="AO10" s="2">
        <v>0</v>
      </c>
      <c r="AP10" s="2">
        <v>0</v>
      </c>
      <c r="AQ10" s="2">
        <v>0</v>
      </c>
      <c r="AR10" s="2">
        <v>2</v>
      </c>
      <c r="AS10" s="2">
        <v>7.3333333333333357</v>
      </c>
      <c r="AT10" s="2">
        <v>1.6666666666666676</v>
      </c>
      <c r="AU10" s="2">
        <v>0</v>
      </c>
      <c r="AV10" s="2">
        <v>0</v>
      </c>
      <c r="AW10" s="2">
        <v>0</v>
      </c>
    </row>
    <row r="11" spans="2:49" x14ac:dyDescent="0.25">
      <c r="B11" s="8">
        <v>5.0999999999999996</v>
      </c>
      <c r="C11" s="8">
        <f t="shared" si="0"/>
        <v>-0.92581468232773245</v>
      </c>
      <c r="E11" s="8">
        <v>0.1</v>
      </c>
      <c r="G11">
        <v>6</v>
      </c>
      <c r="H11" s="8">
        <v>5.0999999999999996</v>
      </c>
      <c r="I11" s="8">
        <v>-0.92581468232773245</v>
      </c>
      <c r="J11" s="8"/>
      <c r="K11" s="8">
        <v>0.1</v>
      </c>
      <c r="M11">
        <v>7</v>
      </c>
      <c r="N11" s="2">
        <v>1.9000000000000004</v>
      </c>
      <c r="O11" s="2">
        <v>1.5828012810465215</v>
      </c>
      <c r="P11" s="2">
        <v>0.52631578947368407</v>
      </c>
      <c r="Q11" s="2">
        <v>0.27700831024930733</v>
      </c>
      <c r="R11" s="2">
        <v>0.43844910832313594</v>
      </c>
      <c r="T11" s="2">
        <v>0.39575264843979918</v>
      </c>
      <c r="U11" s="2">
        <v>-0.83087124901090292</v>
      </c>
      <c r="V11" s="2">
        <v>0.2578350319188869</v>
      </c>
      <c r="X11">
        <v>1</v>
      </c>
      <c r="Y11" s="8">
        <v>0</v>
      </c>
      <c r="Z11" s="8">
        <v>0.1</v>
      </c>
      <c r="AA11" s="8">
        <v>0.5</v>
      </c>
      <c r="AB11" s="14">
        <v>0.2</v>
      </c>
      <c r="AC11" s="14">
        <v>0.8</v>
      </c>
      <c r="AD11" s="8">
        <v>0</v>
      </c>
      <c r="AE11" s="8">
        <v>0.47942553860420301</v>
      </c>
      <c r="AF11" s="8">
        <v>5.5230558843714195E-2</v>
      </c>
      <c r="AG11" s="8">
        <v>6.243135095760094E-2</v>
      </c>
      <c r="AH11" s="17">
        <v>0.10495242248347926</v>
      </c>
      <c r="AI11" s="17">
        <v>0.104952422483479</v>
      </c>
      <c r="AJ11" s="17">
        <v>0.10495242248347926</v>
      </c>
      <c r="AL11" s="2">
        <v>1.746309286114113</v>
      </c>
      <c r="AN11" s="2">
        <v>0</v>
      </c>
      <c r="AO11" s="2">
        <v>0</v>
      </c>
      <c r="AP11" s="2">
        <v>0</v>
      </c>
      <c r="AQ11" s="2">
        <v>0</v>
      </c>
      <c r="AR11" s="2">
        <v>0</v>
      </c>
      <c r="AS11" s="2">
        <v>1.6666666666666676</v>
      </c>
      <c r="AT11" s="2">
        <v>4.3859649122807038</v>
      </c>
      <c r="AU11" s="2">
        <v>0.52631578947368407</v>
      </c>
      <c r="AV11" s="2">
        <v>0</v>
      </c>
      <c r="AW11" s="2">
        <v>0</v>
      </c>
    </row>
    <row r="12" spans="2:49" x14ac:dyDescent="0.25">
      <c r="B12" s="8">
        <v>7</v>
      </c>
      <c r="C12" s="8">
        <f t="shared" si="0"/>
        <v>0.65698659871878906</v>
      </c>
      <c r="E12" s="8">
        <v>0.2</v>
      </c>
      <c r="G12">
        <v>7</v>
      </c>
      <c r="H12" s="8">
        <v>7</v>
      </c>
      <c r="I12">
        <v>0.65698659871878906</v>
      </c>
      <c r="K12" s="8">
        <v>0.2</v>
      </c>
      <c r="M12">
        <v>8</v>
      </c>
      <c r="N12" s="2">
        <v>1.1999999999999993</v>
      </c>
      <c r="O12" s="2">
        <v>0.28374395796098406</v>
      </c>
      <c r="P12" s="2">
        <v>0.83333333333333381</v>
      </c>
      <c r="Q12" s="2">
        <v>0.6944444444444452</v>
      </c>
      <c r="R12" s="2">
        <v>0.19704441525068359</v>
      </c>
      <c r="T12" s="2">
        <v>0.69735065743559699</v>
      </c>
      <c r="U12" s="2">
        <v>0.55307683096173188</v>
      </c>
      <c r="V12" s="2">
        <v>0.56902914931900683</v>
      </c>
      <c r="X12">
        <v>1</v>
      </c>
      <c r="Y12" s="8">
        <v>0</v>
      </c>
      <c r="Z12" s="8">
        <v>0.2</v>
      </c>
      <c r="AA12" s="8">
        <v>0.5</v>
      </c>
      <c r="AB12" s="14">
        <v>0.4</v>
      </c>
      <c r="AC12" s="14">
        <v>0.6</v>
      </c>
      <c r="AD12" s="8">
        <v>0</v>
      </c>
      <c r="AE12" s="8">
        <v>0.47942553860420301</v>
      </c>
      <c r="AF12" s="8">
        <v>5.5230558843714195E-2</v>
      </c>
      <c r="AG12" s="8">
        <v>6.243135095760094E-2</v>
      </c>
      <c r="AH12" s="17">
        <v>0.20571682560710575</v>
      </c>
      <c r="AI12" s="17">
        <v>0.205716825607105</v>
      </c>
      <c r="AJ12" s="17">
        <v>0.20571682560710575</v>
      </c>
      <c r="AL12" s="2">
        <v>1.9064805707214585</v>
      </c>
      <c r="AN12" s="2">
        <v>0</v>
      </c>
      <c r="AO12" s="2">
        <v>0</v>
      </c>
      <c r="AP12" s="2">
        <v>0</v>
      </c>
      <c r="AQ12" s="2">
        <v>0</v>
      </c>
      <c r="AR12" s="2">
        <v>0</v>
      </c>
      <c r="AS12" s="2">
        <v>0</v>
      </c>
      <c r="AT12" s="2">
        <v>0.52631578947368407</v>
      </c>
      <c r="AU12" s="2">
        <v>2.719298245614036</v>
      </c>
      <c r="AV12" s="2">
        <v>0.83333333333333381</v>
      </c>
      <c r="AW12" s="2">
        <v>0</v>
      </c>
    </row>
    <row r="13" spans="2:49" x14ac:dyDescent="0.25">
      <c r="B13" s="8">
        <v>8.1999999999999993</v>
      </c>
      <c r="C13" s="8">
        <f t="shared" si="0"/>
        <v>0.94073055667977312</v>
      </c>
      <c r="E13" s="8">
        <v>0.3</v>
      </c>
      <c r="G13">
        <v>8</v>
      </c>
      <c r="H13" s="8">
        <v>8.1999999999999993</v>
      </c>
      <c r="I13">
        <v>0.94073055667977312</v>
      </c>
      <c r="K13" s="8">
        <v>0.3</v>
      </c>
      <c r="M13">
        <v>9</v>
      </c>
      <c r="N13" s="2">
        <v>1.3000000000000007</v>
      </c>
      <c r="O13" s="2">
        <v>-1.0158816771415824</v>
      </c>
      <c r="P13" s="2">
        <v>0.76923076923076883</v>
      </c>
      <c r="Q13" s="2">
        <v>0.5917159763313603</v>
      </c>
      <c r="R13" s="2">
        <v>-0.60111341842697119</v>
      </c>
      <c r="T13" s="2">
        <v>-0.23773765946501912</v>
      </c>
      <c r="U13" s="2">
        <v>0.70682271983705736</v>
      </c>
      <c r="V13" s="2">
        <v>0.72710468941514361</v>
      </c>
      <c r="X13">
        <v>1</v>
      </c>
      <c r="Y13" s="8">
        <v>0</v>
      </c>
      <c r="Z13" s="8">
        <v>0.3</v>
      </c>
      <c r="AA13" s="8">
        <v>0.5</v>
      </c>
      <c r="AB13" s="14">
        <v>0.6</v>
      </c>
      <c r="AC13" s="14">
        <v>0.4</v>
      </c>
      <c r="AD13" s="8">
        <v>0</v>
      </c>
      <c r="AE13" s="8">
        <v>0.47942553860420301</v>
      </c>
      <c r="AF13" s="8">
        <v>5.5230558843714195E-2</v>
      </c>
      <c r="AG13" s="8">
        <v>6.243135095760094E-2</v>
      </c>
      <c r="AH13" s="17">
        <v>0.30194757134941291</v>
      </c>
      <c r="AI13" s="17">
        <v>0.30194757134941203</v>
      </c>
      <c r="AJ13" s="17">
        <v>0.30194757134941291</v>
      </c>
      <c r="AL13" s="2">
        <v>-1.2122070095288628</v>
      </c>
      <c r="AN13" s="2">
        <v>0</v>
      </c>
      <c r="AO13" s="2">
        <v>0</v>
      </c>
      <c r="AP13" s="2">
        <v>0</v>
      </c>
      <c r="AQ13" s="2">
        <v>0</v>
      </c>
      <c r="AR13" s="2">
        <v>0</v>
      </c>
      <c r="AS13" s="2">
        <v>0</v>
      </c>
      <c r="AT13" s="2">
        <v>0</v>
      </c>
      <c r="AU13" s="2">
        <v>0.83333333333333381</v>
      </c>
      <c r="AV13" s="2">
        <v>3.2051282051282053</v>
      </c>
      <c r="AW13" s="2">
        <v>0.76923076923076883</v>
      </c>
    </row>
    <row r="14" spans="2:49" x14ac:dyDescent="0.25">
      <c r="B14" s="8">
        <v>9.5</v>
      </c>
      <c r="C14" s="8">
        <f t="shared" si="0"/>
        <v>-7.5151120461809301E-2</v>
      </c>
      <c r="E14" s="8">
        <v>0.4</v>
      </c>
      <c r="G14">
        <v>9</v>
      </c>
      <c r="H14" s="8">
        <v>9.5</v>
      </c>
      <c r="I14">
        <v>-7.5151120461809301E-2</v>
      </c>
      <c r="K14" s="8">
        <v>0.4</v>
      </c>
      <c r="N14" s="2"/>
      <c r="O14" s="2"/>
      <c r="P14" s="2"/>
      <c r="Q14" s="2"/>
      <c r="R14" s="2"/>
      <c r="T14" s="2">
        <v>-1.3407587435051731</v>
      </c>
      <c r="U14" s="2"/>
      <c r="V14" s="2"/>
      <c r="X14">
        <v>1</v>
      </c>
      <c r="Y14" s="8">
        <v>0</v>
      </c>
      <c r="Z14" s="8">
        <v>0.4</v>
      </c>
      <c r="AA14" s="8">
        <v>0.5</v>
      </c>
      <c r="AB14" s="14">
        <v>0.8</v>
      </c>
      <c r="AC14" s="14">
        <v>0.19999999999999996</v>
      </c>
      <c r="AD14" s="8">
        <v>0</v>
      </c>
      <c r="AE14" s="8">
        <v>0.47942553860420301</v>
      </c>
      <c r="AF14" s="8">
        <v>5.5230558843714195E-2</v>
      </c>
      <c r="AG14" s="8">
        <v>6.243135095760094E-2</v>
      </c>
      <c r="AH14" s="17">
        <v>0.39329902168893421</v>
      </c>
      <c r="AI14" s="17">
        <v>0.39329902168893399</v>
      </c>
      <c r="AJ14" s="17">
        <v>0.39329902168893421</v>
      </c>
      <c r="AL14" s="2">
        <v>1.2531972332541716</v>
      </c>
      <c r="AN14" s="2">
        <v>0</v>
      </c>
      <c r="AO14" s="2">
        <v>0</v>
      </c>
      <c r="AP14" s="2">
        <v>0</v>
      </c>
      <c r="AQ14" s="2">
        <v>0</v>
      </c>
      <c r="AR14" s="2">
        <v>0</v>
      </c>
      <c r="AS14" s="2">
        <v>0</v>
      </c>
      <c r="AT14" s="2">
        <v>0</v>
      </c>
      <c r="AU14" s="2">
        <v>0.6944444444444452</v>
      </c>
      <c r="AV14" s="2">
        <v>0.10272846811308489</v>
      </c>
      <c r="AW14" s="2">
        <v>-0.5917159763313603</v>
      </c>
    </row>
    <row r="15" spans="2:49" x14ac:dyDescent="0.25">
      <c r="E15" s="8">
        <v>0.5</v>
      </c>
      <c r="K15" s="8">
        <v>0.5</v>
      </c>
      <c r="N15" s="2"/>
      <c r="O15" s="2"/>
      <c r="P15" s="2"/>
      <c r="Q15" s="2"/>
      <c r="R15" s="2"/>
      <c r="T15" s="2"/>
      <c r="U15" s="2"/>
      <c r="V15" s="2"/>
      <c r="X15">
        <v>2</v>
      </c>
      <c r="Y15" s="8">
        <v>0.5</v>
      </c>
      <c r="Z15" s="8">
        <v>0.5</v>
      </c>
      <c r="AA15" s="8">
        <v>2</v>
      </c>
      <c r="AB15" s="14">
        <v>0</v>
      </c>
      <c r="AC15" s="14">
        <v>1</v>
      </c>
      <c r="AD15" s="8">
        <v>0.47942553860420301</v>
      </c>
      <c r="AE15" s="8">
        <v>0.90929742682568171</v>
      </c>
      <c r="AF15" s="8">
        <v>0.82111067471832744</v>
      </c>
      <c r="AG15" s="8">
        <v>1.0155320617932651</v>
      </c>
      <c r="AH15" s="17">
        <v>0.47942553860420301</v>
      </c>
      <c r="AI15" s="17">
        <v>0.47942553860420201</v>
      </c>
      <c r="AJ15" s="17">
        <v>0.47942553860420301</v>
      </c>
    </row>
    <row r="16" spans="2:49" x14ac:dyDescent="0.25">
      <c r="E16" s="8">
        <v>0.6</v>
      </c>
      <c r="K16" s="8">
        <v>0.6</v>
      </c>
      <c r="X16">
        <v>2</v>
      </c>
      <c r="Y16" s="8">
        <v>0.5</v>
      </c>
      <c r="Z16" s="8">
        <v>0.6</v>
      </c>
      <c r="AA16" s="8">
        <v>2</v>
      </c>
      <c r="AB16" s="14">
        <v>6.6666666666666652E-2</v>
      </c>
      <c r="AC16" s="14">
        <v>0.93333333333333335</v>
      </c>
      <c r="AD16" s="8">
        <v>0.47942553860420301</v>
      </c>
      <c r="AE16" s="8">
        <v>0.90929742682568171</v>
      </c>
      <c r="AF16" s="8">
        <v>0.82111067471832744</v>
      </c>
      <c r="AG16" s="8">
        <v>1.0155320617932651</v>
      </c>
      <c r="AH16" s="17">
        <v>0.55998148407375281</v>
      </c>
      <c r="AI16" s="17">
        <v>0.55998148407375203</v>
      </c>
      <c r="AJ16" s="17">
        <v>0.55998148407375281</v>
      </c>
    </row>
    <row r="17" spans="5:36" x14ac:dyDescent="0.25">
      <c r="E17" s="8">
        <v>0.7</v>
      </c>
      <c r="K17" s="8">
        <v>0.7</v>
      </c>
      <c r="X17">
        <v>2</v>
      </c>
      <c r="Y17" s="8">
        <v>0.5</v>
      </c>
      <c r="Z17" s="8">
        <v>0.7</v>
      </c>
      <c r="AA17" s="8">
        <v>2</v>
      </c>
      <c r="AB17" s="14">
        <v>0.1333333333333333</v>
      </c>
      <c r="AC17" s="14">
        <v>0.8666666666666667</v>
      </c>
      <c r="AD17" s="8">
        <v>0.47942553860420301</v>
      </c>
      <c r="AE17" s="8">
        <v>0.90929742682568171</v>
      </c>
      <c r="AF17" s="8">
        <v>0.82111067471832744</v>
      </c>
      <c r="AG17" s="8">
        <v>1.0155320617932651</v>
      </c>
      <c r="AH17" s="17">
        <v>0.63462122007611699</v>
      </c>
      <c r="AI17" s="17">
        <v>0.63462122007611599</v>
      </c>
      <c r="AJ17" s="17">
        <v>0.63462122007611699</v>
      </c>
    </row>
    <row r="18" spans="5:36" x14ac:dyDescent="0.25">
      <c r="E18" s="8">
        <v>0.8</v>
      </c>
      <c r="K18" s="8">
        <v>0.8</v>
      </c>
      <c r="X18">
        <v>2</v>
      </c>
      <c r="Y18" s="8">
        <v>0.5</v>
      </c>
      <c r="Z18" s="8">
        <v>0.8</v>
      </c>
      <c r="AA18" s="8">
        <v>2</v>
      </c>
      <c r="AB18" s="14">
        <v>0.20000000000000004</v>
      </c>
      <c r="AC18" s="14">
        <v>0.79999999999999993</v>
      </c>
      <c r="AD18" s="8">
        <v>0.47942553860420301</v>
      </c>
      <c r="AE18" s="8">
        <v>0.90929742682568171</v>
      </c>
      <c r="AF18" s="8">
        <v>0.82111067471832744</v>
      </c>
      <c r="AG18" s="8">
        <v>1.0155320617932651</v>
      </c>
      <c r="AH18" s="17">
        <v>0.70299910858982917</v>
      </c>
      <c r="AI18" s="17">
        <v>0.70299910858982895</v>
      </c>
      <c r="AJ18" s="17">
        <v>0.70299910858982917</v>
      </c>
    </row>
    <row r="19" spans="5:36" x14ac:dyDescent="0.25">
      <c r="E19" s="8">
        <v>0.9</v>
      </c>
      <c r="K19" s="8">
        <v>0.9</v>
      </c>
      <c r="X19">
        <v>2</v>
      </c>
      <c r="Y19" s="8">
        <v>0.5</v>
      </c>
      <c r="Z19" s="8">
        <v>0.9</v>
      </c>
      <c r="AA19" s="8">
        <v>2</v>
      </c>
      <c r="AB19" s="14">
        <v>0.26666666666666666</v>
      </c>
      <c r="AC19" s="14">
        <v>0.73333333333333339</v>
      </c>
      <c r="AD19" s="8">
        <v>0.47942553860420301</v>
      </c>
      <c r="AE19" s="8">
        <v>0.90929742682568171</v>
      </c>
      <c r="AF19" s="8">
        <v>0.82111067471832744</v>
      </c>
      <c r="AG19" s="8">
        <v>1.0155320617932651</v>
      </c>
      <c r="AH19" s="17">
        <v>0.76476951159342255</v>
      </c>
      <c r="AI19" s="17">
        <v>0.76476951159342199</v>
      </c>
      <c r="AJ19" s="17">
        <v>0.76476951159342255</v>
      </c>
    </row>
    <row r="20" spans="5:36" x14ac:dyDescent="0.25">
      <c r="E20" s="8">
        <v>1</v>
      </c>
      <c r="K20" s="8">
        <v>1</v>
      </c>
      <c r="X20">
        <v>2</v>
      </c>
      <c r="Y20" s="8">
        <v>0.5</v>
      </c>
      <c r="Z20" s="8">
        <v>1</v>
      </c>
      <c r="AA20" s="8">
        <v>2</v>
      </c>
      <c r="AB20" s="14">
        <v>0.33333333333333331</v>
      </c>
      <c r="AC20" s="14">
        <v>0.66666666666666674</v>
      </c>
      <c r="AD20" s="8">
        <v>0.47942553860420301</v>
      </c>
      <c r="AE20" s="8">
        <v>0.90929742682568171</v>
      </c>
      <c r="AF20" s="8">
        <v>0.82111067471832744</v>
      </c>
      <c r="AG20" s="8">
        <v>1.0155320617932651</v>
      </c>
      <c r="AH20" s="17">
        <v>0.81958679106543086</v>
      </c>
      <c r="AI20" s="17">
        <v>0.81958679106542998</v>
      </c>
      <c r="AJ20" s="17">
        <v>0.81958679106543086</v>
      </c>
    </row>
    <row r="21" spans="5:36" x14ac:dyDescent="0.25">
      <c r="E21" s="8">
        <v>1.1000000000000001</v>
      </c>
      <c r="K21" s="8">
        <v>1.1000000000000001</v>
      </c>
      <c r="X21">
        <v>2</v>
      </c>
      <c r="Y21" s="8">
        <v>0.5</v>
      </c>
      <c r="Z21" s="8">
        <v>1.1000000000000001</v>
      </c>
      <c r="AA21" s="8">
        <v>2</v>
      </c>
      <c r="AB21" s="14">
        <v>0.40000000000000008</v>
      </c>
      <c r="AC21" s="14">
        <v>0.59999999999999987</v>
      </c>
      <c r="AD21" s="8">
        <v>0.47942553860420301</v>
      </c>
      <c r="AE21" s="8">
        <v>0.90929742682568171</v>
      </c>
      <c r="AF21" s="8">
        <v>0.82111067471832744</v>
      </c>
      <c r="AG21" s="8">
        <v>1.0155320617932651</v>
      </c>
      <c r="AH21" s="17">
        <v>0.86710530898438698</v>
      </c>
      <c r="AI21" s="17">
        <v>0.86710530898438598</v>
      </c>
      <c r="AJ21" s="17">
        <v>0.86710530898438698</v>
      </c>
    </row>
    <row r="22" spans="5:36" x14ac:dyDescent="0.25">
      <c r="E22" s="8">
        <v>1.2</v>
      </c>
      <c r="K22" s="8">
        <v>1.2</v>
      </c>
      <c r="X22">
        <v>2</v>
      </c>
      <c r="Y22" s="8">
        <v>0.5</v>
      </c>
      <c r="Z22" s="8">
        <v>1.2</v>
      </c>
      <c r="AA22" s="8">
        <v>2</v>
      </c>
      <c r="AB22" s="14">
        <v>0.46666666666666662</v>
      </c>
      <c r="AC22" s="14">
        <v>0.53333333333333344</v>
      </c>
      <c r="AD22" s="8">
        <v>0.47942553860420301</v>
      </c>
      <c r="AE22" s="8">
        <v>0.90929742682568171</v>
      </c>
      <c r="AF22" s="8">
        <v>0.82111067471832744</v>
      </c>
      <c r="AG22" s="8">
        <v>1.0155320617932651</v>
      </c>
      <c r="AH22" s="17">
        <v>0.90697942732882519</v>
      </c>
      <c r="AI22" s="17">
        <v>0.90697942732882397</v>
      </c>
      <c r="AJ22" s="17">
        <v>0.90697942732882519</v>
      </c>
    </row>
    <row r="23" spans="5:36" x14ac:dyDescent="0.25">
      <c r="E23" s="8">
        <v>1.3</v>
      </c>
      <c r="K23" s="8">
        <v>1.3</v>
      </c>
      <c r="X23">
        <v>2</v>
      </c>
      <c r="Y23" s="8">
        <v>0.5</v>
      </c>
      <c r="Z23" s="8">
        <v>1.3</v>
      </c>
      <c r="AA23" s="8">
        <v>2</v>
      </c>
      <c r="AB23" s="14">
        <v>0.53333333333333333</v>
      </c>
      <c r="AC23" s="14">
        <v>0.46666666666666667</v>
      </c>
      <c r="AD23" s="8">
        <v>0.47942553860420301</v>
      </c>
      <c r="AE23" s="8">
        <v>0.90929742682568171</v>
      </c>
      <c r="AF23" s="8">
        <v>0.82111067471832744</v>
      </c>
      <c r="AG23" s="8">
        <v>1.0155320617932651</v>
      </c>
      <c r="AH23" s="17">
        <v>0.93886350807727814</v>
      </c>
      <c r="AI23" s="17">
        <v>0.93886350807727803</v>
      </c>
      <c r="AJ23" s="17">
        <v>0.93886350807727814</v>
      </c>
    </row>
    <row r="24" spans="5:36" x14ac:dyDescent="0.25">
      <c r="E24" s="8">
        <v>1.4</v>
      </c>
      <c r="K24" s="8">
        <v>1.4</v>
      </c>
      <c r="X24">
        <v>2</v>
      </c>
      <c r="Y24" s="8">
        <v>0.5</v>
      </c>
      <c r="Z24" s="8">
        <v>1.4</v>
      </c>
      <c r="AA24" s="8">
        <v>2</v>
      </c>
      <c r="AB24" s="14">
        <v>0.6</v>
      </c>
      <c r="AC24" s="14">
        <v>0.4</v>
      </c>
      <c r="AD24" s="8">
        <v>0.47942553860420301</v>
      </c>
      <c r="AE24" s="8">
        <v>0.90929742682568171</v>
      </c>
      <c r="AF24" s="8">
        <v>0.82111067471832744</v>
      </c>
      <c r="AG24" s="8">
        <v>1.0155320617932651</v>
      </c>
      <c r="AH24" s="17">
        <v>0.9624119132082799</v>
      </c>
      <c r="AI24" s="17">
        <v>0.96241191320827901</v>
      </c>
      <c r="AJ24" s="17">
        <v>0.9624119132082799</v>
      </c>
    </row>
    <row r="25" spans="5:36" x14ac:dyDescent="0.25">
      <c r="E25" s="8">
        <v>1.5</v>
      </c>
      <c r="K25" s="8">
        <v>1.5</v>
      </c>
      <c r="X25">
        <v>2</v>
      </c>
      <c r="Y25" s="8">
        <v>0.5</v>
      </c>
      <c r="Z25" s="8">
        <v>1.5</v>
      </c>
      <c r="AA25" s="8">
        <v>2</v>
      </c>
      <c r="AB25" s="14">
        <v>0.66666666666666663</v>
      </c>
      <c r="AC25" s="14">
        <v>0.33333333333333337</v>
      </c>
      <c r="AD25" s="8">
        <v>0.47942553860420301</v>
      </c>
      <c r="AE25" s="8">
        <v>0.90929742682568171</v>
      </c>
      <c r="AF25" s="8">
        <v>0.82111067471832744</v>
      </c>
      <c r="AG25" s="8">
        <v>1.0155320617932651</v>
      </c>
      <c r="AH25" s="17">
        <v>0.97727900470036344</v>
      </c>
      <c r="AI25" s="17">
        <v>0.977279004700363</v>
      </c>
      <c r="AJ25" s="17">
        <v>0.97727900470036344</v>
      </c>
    </row>
    <row r="26" spans="5:36" x14ac:dyDescent="0.25">
      <c r="E26" s="8">
        <v>1.6</v>
      </c>
      <c r="K26" s="8">
        <v>1.6</v>
      </c>
      <c r="X26">
        <v>2</v>
      </c>
      <c r="Y26" s="8">
        <v>0.5</v>
      </c>
      <c r="Z26" s="8">
        <v>1.6</v>
      </c>
      <c r="AA26" s="8">
        <v>2</v>
      </c>
      <c r="AB26" s="14">
        <v>0.73333333333333339</v>
      </c>
      <c r="AC26" s="14">
        <v>0.26666666666666661</v>
      </c>
      <c r="AD26" s="8">
        <v>0.47942553860420301</v>
      </c>
      <c r="AE26" s="8">
        <v>0.90929742682568171</v>
      </c>
      <c r="AF26" s="8">
        <v>0.82111067471832744</v>
      </c>
      <c r="AG26" s="8">
        <v>1.0155320617932651</v>
      </c>
      <c r="AH26" s="17">
        <v>0.98311914453206251</v>
      </c>
      <c r="AI26" s="17">
        <v>0.98311914453206195</v>
      </c>
      <c r="AJ26" s="17">
        <v>0.98311914453206251</v>
      </c>
    </row>
    <row r="27" spans="5:36" x14ac:dyDescent="0.25">
      <c r="E27" s="8">
        <v>1.7</v>
      </c>
      <c r="K27" s="8">
        <v>1.7</v>
      </c>
      <c r="X27">
        <v>2</v>
      </c>
      <c r="Y27" s="8">
        <v>0.5</v>
      </c>
      <c r="Z27" s="8">
        <v>1.7</v>
      </c>
      <c r="AA27" s="8">
        <v>2</v>
      </c>
      <c r="AB27" s="14">
        <v>0.79999999999999993</v>
      </c>
      <c r="AC27" s="14">
        <v>0.20000000000000007</v>
      </c>
      <c r="AD27" s="8">
        <v>0.47942553860420301</v>
      </c>
      <c r="AE27" s="8">
        <v>0.90929742682568171</v>
      </c>
      <c r="AF27" s="8">
        <v>0.82111067471832744</v>
      </c>
      <c r="AG27" s="8">
        <v>1.0155320617932651</v>
      </c>
      <c r="AH27" s="17">
        <v>0.97958669468191029</v>
      </c>
      <c r="AI27" s="17">
        <v>0.97958669468190995</v>
      </c>
      <c r="AJ27" s="17">
        <v>0.97958669468191029</v>
      </c>
    </row>
    <row r="28" spans="5:36" x14ac:dyDescent="0.25">
      <c r="E28" s="8">
        <v>1.8</v>
      </c>
      <c r="K28" s="8">
        <v>1.8</v>
      </c>
      <c r="X28">
        <v>2</v>
      </c>
      <c r="Y28" s="8">
        <v>0.5</v>
      </c>
      <c r="Z28" s="8">
        <v>1.8</v>
      </c>
      <c r="AA28" s="8">
        <v>2</v>
      </c>
      <c r="AB28" s="14">
        <v>0.8666666666666667</v>
      </c>
      <c r="AC28" s="14">
        <v>0.1333333333333333</v>
      </c>
      <c r="AD28" s="8">
        <v>0.47942553860420301</v>
      </c>
      <c r="AE28" s="8">
        <v>0.90929742682568171</v>
      </c>
      <c r="AF28" s="8">
        <v>0.82111067471832744</v>
      </c>
      <c r="AG28" s="8">
        <v>1.0155320617932651</v>
      </c>
      <c r="AH28" s="17">
        <v>0.96633601712844053</v>
      </c>
      <c r="AI28" s="17">
        <v>0.96633601712843997</v>
      </c>
      <c r="AJ28" s="17">
        <v>0.96633601712844053</v>
      </c>
    </row>
    <row r="29" spans="5:36" x14ac:dyDescent="0.25">
      <c r="E29" s="8">
        <v>1.9</v>
      </c>
      <c r="K29" s="8">
        <v>1.9</v>
      </c>
      <c r="X29">
        <v>2</v>
      </c>
      <c r="Y29" s="8">
        <v>0.5</v>
      </c>
      <c r="Z29" s="8">
        <v>1.9</v>
      </c>
      <c r="AA29" s="8">
        <v>2</v>
      </c>
      <c r="AB29" s="14">
        <v>0.93333333333333324</v>
      </c>
      <c r="AC29" s="14">
        <v>6.6666666666666763E-2</v>
      </c>
      <c r="AD29" s="8">
        <v>0.47942553860420301</v>
      </c>
      <c r="AE29" s="8">
        <v>0.90929742682568171</v>
      </c>
      <c r="AF29" s="8">
        <v>0.82111067471832744</v>
      </c>
      <c r="AG29" s="8">
        <v>1.0155320617932651</v>
      </c>
      <c r="AH29" s="17">
        <v>0.94302147385018653</v>
      </c>
      <c r="AI29" s="17">
        <v>0.94302147385018598</v>
      </c>
      <c r="AJ29" s="17">
        <v>0.94302147385018653</v>
      </c>
    </row>
    <row r="30" spans="5:36" x14ac:dyDescent="0.25">
      <c r="E30" s="8">
        <v>2</v>
      </c>
      <c r="K30" s="8">
        <v>2</v>
      </c>
      <c r="X30">
        <v>3</v>
      </c>
      <c r="Y30" s="8">
        <v>2</v>
      </c>
      <c r="Z30" s="8">
        <v>2</v>
      </c>
      <c r="AA30" s="8">
        <v>2.7</v>
      </c>
      <c r="AB30" s="14">
        <v>0</v>
      </c>
      <c r="AC30" s="14">
        <v>1</v>
      </c>
      <c r="AD30" s="8">
        <v>0.90929742682568171</v>
      </c>
      <c r="AE30" s="8">
        <v>0.42737988023382978</v>
      </c>
      <c r="AF30" s="8">
        <v>0.20860946559168486</v>
      </c>
      <c r="AG30" s="8">
        <v>0.1537179578742941</v>
      </c>
      <c r="AH30" s="17">
        <v>0.90929742682568171</v>
      </c>
      <c r="AI30" s="17">
        <v>0.90929742682568104</v>
      </c>
      <c r="AJ30" s="17">
        <v>0.90929742682568171</v>
      </c>
    </row>
    <row r="31" spans="5:36" x14ac:dyDescent="0.25">
      <c r="E31" s="8">
        <v>2.1</v>
      </c>
      <c r="K31" s="8">
        <v>2.1</v>
      </c>
      <c r="X31">
        <v>3</v>
      </c>
      <c r="Y31" s="8">
        <v>2</v>
      </c>
      <c r="Z31" s="8">
        <v>2.1</v>
      </c>
      <c r="AA31" s="8">
        <v>2.7</v>
      </c>
      <c r="AB31" s="14">
        <v>0.14285714285714296</v>
      </c>
      <c r="AC31" s="14">
        <v>0.85714285714285698</v>
      </c>
      <c r="AD31" s="8">
        <v>0.90929742682568171</v>
      </c>
      <c r="AE31" s="8">
        <v>0.42737988023382978</v>
      </c>
      <c r="AF31" s="8">
        <v>0.20860946559168486</v>
      </c>
      <c r="AG31" s="8">
        <v>0.1537179578742941</v>
      </c>
      <c r="AH31" s="17">
        <v>0.86503587792056691</v>
      </c>
      <c r="AI31" s="17">
        <v>0.86503587792056702</v>
      </c>
      <c r="AJ31" s="17">
        <v>0.86503587792056691</v>
      </c>
    </row>
    <row r="32" spans="5:36" x14ac:dyDescent="0.25">
      <c r="E32" s="8">
        <v>2.2000000000000002</v>
      </c>
      <c r="K32" s="8">
        <v>2.2000000000000002</v>
      </c>
      <c r="X32">
        <v>3</v>
      </c>
      <c r="Y32" s="8">
        <v>2</v>
      </c>
      <c r="Z32" s="8">
        <v>2.2000000000000002</v>
      </c>
      <c r="AA32" s="8">
        <v>2.7</v>
      </c>
      <c r="AB32" s="14">
        <v>0.28571428571428592</v>
      </c>
      <c r="AC32" s="14">
        <v>0.71428571428571408</v>
      </c>
      <c r="AD32" s="8">
        <v>0.90929742682568171</v>
      </c>
      <c r="AE32" s="8">
        <v>0.42737988023382978</v>
      </c>
      <c r="AF32" s="8">
        <v>0.20860946559168486</v>
      </c>
      <c r="AG32" s="8">
        <v>0.1537179578742941</v>
      </c>
      <c r="AH32" s="17">
        <v>0.81097938854891383</v>
      </c>
      <c r="AI32" s="17">
        <v>0.81097938854891405</v>
      </c>
      <c r="AJ32" s="17">
        <v>0.81097938854891383</v>
      </c>
    </row>
    <row r="33" spans="5:36" x14ac:dyDescent="0.25">
      <c r="E33" s="8">
        <v>2.2999999999999998</v>
      </c>
      <c r="K33" s="8">
        <v>2.2999999999999998</v>
      </c>
      <c r="X33">
        <v>3</v>
      </c>
      <c r="Y33" s="8">
        <v>2</v>
      </c>
      <c r="Z33" s="8">
        <v>2.2999999999999998</v>
      </c>
      <c r="AA33" s="8">
        <v>2.7</v>
      </c>
      <c r="AB33" s="14">
        <v>0.42857142857142821</v>
      </c>
      <c r="AC33" s="14">
        <v>0.57142857142857184</v>
      </c>
      <c r="AD33" s="8">
        <v>0.90929742682568171</v>
      </c>
      <c r="AE33" s="8">
        <v>0.42737988023382978</v>
      </c>
      <c r="AF33" s="8">
        <v>0.20860946559168486</v>
      </c>
      <c r="AG33" s="8">
        <v>0.1537179578742941</v>
      </c>
      <c r="AH33" s="17">
        <v>0.74808816001190126</v>
      </c>
      <c r="AI33" s="17">
        <v>0.74808816001190104</v>
      </c>
      <c r="AJ33" s="17">
        <v>0.74808816001190126</v>
      </c>
    </row>
    <row r="34" spans="5:36" x14ac:dyDescent="0.25">
      <c r="E34" s="8">
        <v>2.4</v>
      </c>
      <c r="K34" s="8">
        <v>2.4</v>
      </c>
      <c r="X34">
        <v>3</v>
      </c>
      <c r="Y34" s="8">
        <v>2</v>
      </c>
      <c r="Z34" s="8">
        <v>2.4</v>
      </c>
      <c r="AA34" s="8">
        <v>2.7</v>
      </c>
      <c r="AB34" s="14">
        <v>0.57142857142857117</v>
      </c>
      <c r="AC34" s="14">
        <v>0.42857142857142883</v>
      </c>
      <c r="AD34" s="8">
        <v>0.90929742682568171</v>
      </c>
      <c r="AE34" s="8">
        <v>0.42737988023382978</v>
      </c>
      <c r="AF34" s="8">
        <v>0.20860946559168486</v>
      </c>
      <c r="AG34" s="8">
        <v>0.1537179578742941</v>
      </c>
      <c r="AH34" s="17">
        <v>0.67732239361070745</v>
      </c>
      <c r="AI34" s="17">
        <v>0.67732239361070701</v>
      </c>
      <c r="AJ34" s="17">
        <v>0.67732239361070745</v>
      </c>
    </row>
    <row r="35" spans="5:36" x14ac:dyDescent="0.25">
      <c r="E35" s="8">
        <v>2.5</v>
      </c>
      <c r="K35" s="8">
        <v>2.5</v>
      </c>
      <c r="X35">
        <v>3</v>
      </c>
      <c r="Y35" s="8">
        <v>2</v>
      </c>
      <c r="Z35" s="8">
        <v>2.5</v>
      </c>
      <c r="AA35" s="8">
        <v>2.7</v>
      </c>
      <c r="AB35" s="14">
        <v>0.71428571428571408</v>
      </c>
      <c r="AC35" s="14">
        <v>0.28571428571428592</v>
      </c>
      <c r="AD35" s="8">
        <v>0.90929742682568171</v>
      </c>
      <c r="AE35" s="8">
        <v>0.42737988023382978</v>
      </c>
      <c r="AF35" s="8">
        <v>0.20860946559168486</v>
      </c>
      <c r="AG35" s="8">
        <v>0.1537179578742941</v>
      </c>
      <c r="AH35" s="17">
        <v>0.59964229064651176</v>
      </c>
      <c r="AI35" s="17">
        <v>0.59964229064651198</v>
      </c>
      <c r="AJ35" s="17">
        <v>0.59964229064651176</v>
      </c>
    </row>
    <row r="36" spans="5:36" x14ac:dyDescent="0.25">
      <c r="E36" s="8">
        <v>2.6</v>
      </c>
      <c r="K36" s="8">
        <v>2.6</v>
      </c>
      <c r="X36">
        <v>3</v>
      </c>
      <c r="Y36" s="8">
        <v>2</v>
      </c>
      <c r="Z36" s="8">
        <v>2.6</v>
      </c>
      <c r="AA36" s="8">
        <v>2.7</v>
      </c>
      <c r="AB36" s="14">
        <v>0.8571428571428571</v>
      </c>
      <c r="AC36" s="14">
        <v>0.1428571428571429</v>
      </c>
      <c r="AD36" s="8">
        <v>0.90929742682568171</v>
      </c>
      <c r="AE36" s="8">
        <v>0.42737988023382978</v>
      </c>
      <c r="AF36" s="8">
        <v>0.20860946559168486</v>
      </c>
      <c r="AG36" s="8">
        <v>0.1537179578742941</v>
      </c>
      <c r="AH36" s="17">
        <v>0.51600805242049286</v>
      </c>
      <c r="AI36" s="17">
        <v>0.51600805242049297</v>
      </c>
      <c r="AJ36" s="17">
        <v>0.51600805242049286</v>
      </c>
    </row>
    <row r="37" spans="5:36" x14ac:dyDescent="0.25">
      <c r="E37" s="8">
        <v>2.7</v>
      </c>
      <c r="K37" s="8">
        <v>2.7</v>
      </c>
      <c r="X37">
        <v>4</v>
      </c>
      <c r="Y37" s="8">
        <v>2.7</v>
      </c>
      <c r="Z37" s="8">
        <v>2.7</v>
      </c>
      <c r="AA37" s="8">
        <v>4</v>
      </c>
      <c r="AB37" s="14">
        <v>0</v>
      </c>
      <c r="AC37" s="14">
        <v>1</v>
      </c>
      <c r="AD37" s="8">
        <v>0.42737988023382978</v>
      </c>
      <c r="AE37" s="8">
        <v>-0.7568024953079282</v>
      </c>
      <c r="AF37" s="8">
        <v>3.7164386760586421E-3</v>
      </c>
      <c r="AG37" s="8">
        <v>-0.33341753237271388</v>
      </c>
      <c r="AH37" s="17">
        <v>0.42737988023382978</v>
      </c>
      <c r="AI37" s="17">
        <v>0.42737988023383</v>
      </c>
      <c r="AJ37" s="17">
        <v>0.42737988023382978</v>
      </c>
    </row>
    <row r="38" spans="5:36" x14ac:dyDescent="0.25">
      <c r="E38" s="8">
        <v>2.8</v>
      </c>
      <c r="K38" s="8">
        <v>2.8</v>
      </c>
      <c r="X38">
        <v>4</v>
      </c>
      <c r="Y38" s="8">
        <v>2.7</v>
      </c>
      <c r="Z38" s="8">
        <v>2.8</v>
      </c>
      <c r="AA38" s="8">
        <v>4</v>
      </c>
      <c r="AB38" s="14">
        <v>7.6923076923076664E-2</v>
      </c>
      <c r="AC38" s="14">
        <v>0.92307692307692335</v>
      </c>
      <c r="AD38" s="8">
        <v>0.42737988023382978</v>
      </c>
      <c r="AE38" s="8">
        <v>-0.7568024953079282</v>
      </c>
      <c r="AF38" s="8">
        <v>3.7164386760586421E-3</v>
      </c>
      <c r="AG38" s="8">
        <v>-0.33341753237271388</v>
      </c>
      <c r="AH38" s="17">
        <v>0.33471139380430026</v>
      </c>
      <c r="AI38" s="17">
        <v>0.33471139380429998</v>
      </c>
      <c r="AJ38" s="17">
        <v>0.33471139380430026</v>
      </c>
    </row>
    <row r="39" spans="5:36" x14ac:dyDescent="0.25">
      <c r="E39" s="8">
        <v>2.9</v>
      </c>
      <c r="K39" s="8">
        <v>2.9</v>
      </c>
      <c r="X39">
        <v>4</v>
      </c>
      <c r="Y39" s="8">
        <v>2.7</v>
      </c>
      <c r="Z39" s="8">
        <v>2.9</v>
      </c>
      <c r="AA39" s="8">
        <v>4</v>
      </c>
      <c r="AB39" s="14">
        <v>0.15384615384615366</v>
      </c>
      <c r="AC39" s="14">
        <v>0.84615384615384637</v>
      </c>
      <c r="AD39" s="8">
        <v>0.42737988023382978</v>
      </c>
      <c r="AE39" s="8">
        <v>-0.7568024953079282</v>
      </c>
      <c r="AF39" s="8">
        <v>3.7164386760586421E-3</v>
      </c>
      <c r="AG39" s="8">
        <v>-0.33341753237271388</v>
      </c>
      <c r="AH39" s="17">
        <v>0.23892988651607519</v>
      </c>
      <c r="AI39" s="17">
        <v>0.238929886516075</v>
      </c>
      <c r="AJ39" s="17">
        <v>0.23892988651607519</v>
      </c>
    </row>
    <row r="40" spans="5:36" x14ac:dyDescent="0.25">
      <c r="E40" s="8">
        <v>3</v>
      </c>
      <c r="K40" s="8">
        <v>3</v>
      </c>
      <c r="X40">
        <v>4</v>
      </c>
      <c r="Y40" s="8">
        <v>2.7</v>
      </c>
      <c r="Z40" s="8">
        <v>3</v>
      </c>
      <c r="AA40" s="8">
        <v>4</v>
      </c>
      <c r="AB40" s="14">
        <v>0.23076923076923067</v>
      </c>
      <c r="AC40" s="14">
        <v>0.76923076923076938</v>
      </c>
      <c r="AD40" s="8">
        <v>0.42737988023382978</v>
      </c>
      <c r="AE40" s="8">
        <v>-0.7568024953079282</v>
      </c>
      <c r="AF40" s="8">
        <v>3.7164386760586421E-3</v>
      </c>
      <c r="AG40" s="8">
        <v>-0.33341753237271388</v>
      </c>
      <c r="AH40" s="17">
        <v>0.14095607016992553</v>
      </c>
      <c r="AI40" s="17">
        <v>0.14095607016992601</v>
      </c>
      <c r="AJ40" s="17">
        <v>0.14095607016992553</v>
      </c>
    </row>
    <row r="41" spans="5:36" x14ac:dyDescent="0.25">
      <c r="E41" s="8">
        <v>3.1</v>
      </c>
      <c r="K41" s="8">
        <v>3.1</v>
      </c>
      <c r="X41">
        <v>4</v>
      </c>
      <c r="Y41" s="8">
        <v>2.7</v>
      </c>
      <c r="Z41" s="8">
        <v>3.1</v>
      </c>
      <c r="AA41" s="8">
        <v>4</v>
      </c>
      <c r="AB41" s="14">
        <v>0.30769230769230765</v>
      </c>
      <c r="AC41" s="14">
        <v>0.69230769230769229</v>
      </c>
      <c r="AD41" s="8">
        <v>0.42737988023382978</v>
      </c>
      <c r="AE41" s="8">
        <v>-0.7568024953079282</v>
      </c>
      <c r="AF41" s="8">
        <v>3.7164386760586421E-3</v>
      </c>
      <c r="AG41" s="8">
        <v>-0.33341753237271388</v>
      </c>
      <c r="AH41" s="17">
        <v>4.1710656566621679E-2</v>
      </c>
      <c r="AI41" s="17">
        <v>4.1710656566622498E-2</v>
      </c>
      <c r="AJ41" s="17">
        <v>4.1710656566621679E-2</v>
      </c>
    </row>
    <row r="42" spans="5:36" x14ac:dyDescent="0.25">
      <c r="E42" s="8">
        <v>3.2</v>
      </c>
      <c r="K42">
        <v>3.2</v>
      </c>
      <c r="X42">
        <v>4</v>
      </c>
      <c r="Y42" s="8">
        <v>2.7</v>
      </c>
      <c r="Z42" s="8">
        <v>3.2</v>
      </c>
      <c r="AA42" s="8">
        <v>4</v>
      </c>
      <c r="AB42" s="14">
        <v>0.38461538461538469</v>
      </c>
      <c r="AC42" s="14">
        <v>0.61538461538461531</v>
      </c>
      <c r="AD42" s="8">
        <v>0.42737988023382978</v>
      </c>
      <c r="AE42" s="8">
        <v>-0.7568024953079282</v>
      </c>
      <c r="AF42" s="8">
        <v>3.7164386760586421E-3</v>
      </c>
      <c r="AG42" s="8">
        <v>-0.33341753237271388</v>
      </c>
      <c r="AH42" s="17">
        <v>-5.7885642493065867E-2</v>
      </c>
      <c r="AI42" s="17">
        <v>-5.7885642493065E-2</v>
      </c>
      <c r="AJ42" s="17">
        <v>-5.7885642493065867E-2</v>
      </c>
    </row>
    <row r="43" spans="5:36" x14ac:dyDescent="0.25">
      <c r="E43" s="8">
        <v>3.3</v>
      </c>
      <c r="K43">
        <v>3.3</v>
      </c>
      <c r="X43">
        <v>4</v>
      </c>
      <c r="Y43" s="8">
        <v>2.7</v>
      </c>
      <c r="Z43" s="8">
        <v>3.3</v>
      </c>
      <c r="AA43" s="8">
        <v>4</v>
      </c>
      <c r="AB43" s="14">
        <v>0.46153846153846134</v>
      </c>
      <c r="AC43" s="14">
        <v>0.53846153846153866</v>
      </c>
      <c r="AD43" s="8">
        <v>0.42737988023382978</v>
      </c>
      <c r="AE43" s="8">
        <v>-0.7568024953079282</v>
      </c>
      <c r="AF43" s="8">
        <v>3.7164386760586421E-3</v>
      </c>
      <c r="AG43" s="8">
        <v>-0.33341753237271388</v>
      </c>
      <c r="AH43" s="17">
        <v>-0.15691211520836629</v>
      </c>
      <c r="AI43" s="17">
        <v>-0.15691211520836501</v>
      </c>
      <c r="AJ43" s="17">
        <v>-0.15691211520836629</v>
      </c>
    </row>
    <row r="44" spans="5:36" x14ac:dyDescent="0.25">
      <c r="E44" s="8">
        <v>3.4</v>
      </c>
      <c r="K44">
        <v>3.4</v>
      </c>
      <c r="X44">
        <v>4</v>
      </c>
      <c r="Y44" s="8">
        <v>2.7</v>
      </c>
      <c r="Z44" s="8">
        <v>3.4</v>
      </c>
      <c r="AA44" s="8">
        <v>4</v>
      </c>
      <c r="AB44" s="14">
        <v>0.53846153846153832</v>
      </c>
      <c r="AC44" s="14">
        <v>0.46153846153846168</v>
      </c>
      <c r="AD44" s="8">
        <v>0.42737988023382978</v>
      </c>
      <c r="AE44" s="8">
        <v>-0.7568024953079282</v>
      </c>
      <c r="AF44" s="8">
        <v>3.7164386760586421E-3</v>
      </c>
      <c r="AG44" s="8">
        <v>-0.33341753237271388</v>
      </c>
      <c r="AH44" s="17">
        <v>-0.25444804977850999</v>
      </c>
      <c r="AI44" s="17">
        <v>-0.25444804977850899</v>
      </c>
      <c r="AJ44" s="17">
        <v>-0.25444804977850999</v>
      </c>
    </row>
    <row r="45" spans="5:36" x14ac:dyDescent="0.25">
      <c r="E45" s="8">
        <v>3.5</v>
      </c>
      <c r="K45">
        <v>3.5</v>
      </c>
      <c r="X45">
        <v>4</v>
      </c>
      <c r="Y45" s="8">
        <v>2.7</v>
      </c>
      <c r="Z45" s="8">
        <v>3.5</v>
      </c>
      <c r="AA45" s="8">
        <v>4</v>
      </c>
      <c r="AB45" s="14">
        <v>0.61538461538461531</v>
      </c>
      <c r="AC45" s="14">
        <v>0.38461538461538469</v>
      </c>
      <c r="AD45" s="8">
        <v>0.42737988023382978</v>
      </c>
      <c r="AE45" s="8">
        <v>-0.7568024953079282</v>
      </c>
      <c r="AF45" s="8">
        <v>3.7164386760586421E-3</v>
      </c>
      <c r="AG45" s="8">
        <v>-0.33341753237271388</v>
      </c>
      <c r="AH45" s="17">
        <v>-0.34957273440272613</v>
      </c>
      <c r="AI45" s="17">
        <v>-0.34957273440272502</v>
      </c>
      <c r="AJ45" s="17">
        <v>-0.34957273440272613</v>
      </c>
    </row>
    <row r="46" spans="5:36" x14ac:dyDescent="0.25">
      <c r="E46" s="8">
        <v>3.6</v>
      </c>
      <c r="K46">
        <v>3.6</v>
      </c>
      <c r="X46">
        <v>4</v>
      </c>
      <c r="Y46" s="8">
        <v>2.7</v>
      </c>
      <c r="Z46" s="8">
        <v>3.6</v>
      </c>
      <c r="AA46" s="8">
        <v>4</v>
      </c>
      <c r="AB46" s="14">
        <v>0.69230769230769229</v>
      </c>
      <c r="AC46" s="14">
        <v>0.30769230769230771</v>
      </c>
      <c r="AD46" s="8">
        <v>0.42737988023382978</v>
      </c>
      <c r="AE46" s="8">
        <v>-0.7568024953079282</v>
      </c>
      <c r="AF46" s="8">
        <v>3.7164386760586421E-3</v>
      </c>
      <c r="AG46" s="8">
        <v>-0.33341753237271388</v>
      </c>
      <c r="AH46" s="17">
        <v>-0.44136545728024429</v>
      </c>
      <c r="AI46" s="17">
        <v>-0.44136545728024301</v>
      </c>
      <c r="AJ46" s="17">
        <v>-0.44136545728024429</v>
      </c>
    </row>
    <row r="47" spans="5:36" x14ac:dyDescent="0.25">
      <c r="E47" s="8">
        <v>3.7</v>
      </c>
      <c r="K47">
        <v>3.7</v>
      </c>
      <c r="X47">
        <v>4</v>
      </c>
      <c r="Y47" s="8">
        <v>2.7</v>
      </c>
      <c r="Z47" s="8">
        <v>3.7</v>
      </c>
      <c r="AA47" s="8">
        <v>4</v>
      </c>
      <c r="AB47" s="14">
        <v>0.76923076923076938</v>
      </c>
      <c r="AC47" s="14">
        <v>0.23076923076923062</v>
      </c>
      <c r="AD47" s="8">
        <v>0.42737988023382978</v>
      </c>
      <c r="AE47" s="8">
        <v>-0.7568024953079282</v>
      </c>
      <c r="AF47" s="8">
        <v>3.7164386760586421E-3</v>
      </c>
      <c r="AG47" s="8">
        <v>-0.33341753237271388</v>
      </c>
      <c r="AH47" s="17">
        <v>-0.52890550661029412</v>
      </c>
      <c r="AI47" s="17">
        <v>-0.52890550661029301</v>
      </c>
      <c r="AJ47" s="17">
        <v>-0.52890550661029412</v>
      </c>
    </row>
    <row r="48" spans="5:36" x14ac:dyDescent="0.25">
      <c r="E48" s="8">
        <v>3.8</v>
      </c>
      <c r="K48">
        <v>3.8</v>
      </c>
      <c r="X48">
        <v>4</v>
      </c>
      <c r="Y48" s="8">
        <v>2.7</v>
      </c>
      <c r="Z48" s="8">
        <v>3.8</v>
      </c>
      <c r="AA48" s="8">
        <v>4</v>
      </c>
      <c r="AB48" s="14">
        <v>0.84615384615384603</v>
      </c>
      <c r="AC48" s="14">
        <v>0.15384615384615397</v>
      </c>
      <c r="AD48" s="8">
        <v>0.42737988023382978</v>
      </c>
      <c r="AE48" s="8">
        <v>-0.7568024953079282</v>
      </c>
      <c r="AF48" s="8">
        <v>3.7164386760586421E-3</v>
      </c>
      <c r="AG48" s="8">
        <v>-0.33341753237271388</v>
      </c>
      <c r="AH48" s="17">
        <v>-0.61127217059210459</v>
      </c>
      <c r="AI48" s="17">
        <v>-0.61127217059210304</v>
      </c>
      <c r="AJ48" s="17">
        <v>-0.61127217059210459</v>
      </c>
    </row>
    <row r="49" spans="5:36" x14ac:dyDescent="0.25">
      <c r="E49" s="8">
        <v>3.9</v>
      </c>
      <c r="K49">
        <v>3.9</v>
      </c>
      <c r="X49">
        <v>4</v>
      </c>
      <c r="Y49" s="8">
        <v>2.7</v>
      </c>
      <c r="Z49" s="8">
        <v>3.9</v>
      </c>
      <c r="AA49" s="8">
        <v>4</v>
      </c>
      <c r="AB49" s="14">
        <v>0.92307692307692302</v>
      </c>
      <c r="AC49" s="14">
        <v>7.6923076923076983E-2</v>
      </c>
      <c r="AD49" s="8">
        <v>0.42737988023382978</v>
      </c>
      <c r="AE49" s="8">
        <v>-0.7568024953079282</v>
      </c>
      <c r="AF49" s="8">
        <v>3.7164386760586421E-3</v>
      </c>
      <c r="AG49" s="8">
        <v>-0.33341753237271388</v>
      </c>
      <c r="AH49" s="17">
        <v>-0.68754473742490629</v>
      </c>
      <c r="AI49" s="17">
        <v>-0.68754473742490496</v>
      </c>
      <c r="AJ49" s="17">
        <v>-0.68754473742490629</v>
      </c>
    </row>
    <row r="50" spans="5:36" x14ac:dyDescent="0.25">
      <c r="E50" s="8">
        <v>4</v>
      </c>
      <c r="K50">
        <v>4</v>
      </c>
      <c r="X50">
        <v>5</v>
      </c>
      <c r="Y50" s="8">
        <v>4</v>
      </c>
      <c r="Z50" s="8">
        <v>4</v>
      </c>
      <c r="AA50" s="8">
        <v>4.5</v>
      </c>
      <c r="AB50" s="14">
        <v>0</v>
      </c>
      <c r="AC50" s="14">
        <v>1</v>
      </c>
      <c r="AD50" s="8">
        <v>-0.7568024953079282</v>
      </c>
      <c r="AE50" s="8">
        <v>-0.97753011766509701</v>
      </c>
      <c r="AF50" s="8">
        <v>-0.10648962501554049</v>
      </c>
      <c r="AG50" s="8">
        <v>-0.11378524064920416</v>
      </c>
      <c r="AH50" s="17">
        <v>-0.7568024953079282</v>
      </c>
      <c r="AI50" s="17">
        <v>-0.75680249530792698</v>
      </c>
      <c r="AJ50" s="17">
        <v>-0.7568024953079282</v>
      </c>
    </row>
    <row r="51" spans="5:36" x14ac:dyDescent="0.25">
      <c r="E51" s="8">
        <v>4.0999999999999996</v>
      </c>
      <c r="K51">
        <v>4.0999999999999996</v>
      </c>
      <c r="X51">
        <v>5</v>
      </c>
      <c r="Y51" s="8">
        <v>4</v>
      </c>
      <c r="Z51" s="8">
        <v>4.0999999999999996</v>
      </c>
      <c r="AA51" s="8">
        <v>4.5</v>
      </c>
      <c r="AB51" s="14">
        <v>0.19999999999999929</v>
      </c>
      <c r="AC51" s="14">
        <v>0.80000000000000071</v>
      </c>
      <c r="AD51" s="8">
        <v>-0.7568024953079282</v>
      </c>
      <c r="AE51" s="8">
        <v>-0.97753011766509701</v>
      </c>
      <c r="AF51" s="8">
        <v>-0.10648962501554049</v>
      </c>
      <c r="AG51" s="8">
        <v>-0.11378524064920416</v>
      </c>
      <c r="AH51" s="17">
        <v>-0.81821981948212552</v>
      </c>
      <c r="AI51" s="17">
        <v>-0.81821981948212497</v>
      </c>
      <c r="AJ51" s="17">
        <v>-0.81821981948212552</v>
      </c>
    </row>
    <row r="52" spans="5:36" x14ac:dyDescent="0.25">
      <c r="E52" s="8">
        <v>4.2</v>
      </c>
      <c r="K52">
        <v>4.2</v>
      </c>
      <c r="X52">
        <v>5</v>
      </c>
      <c r="Y52" s="8">
        <v>4</v>
      </c>
      <c r="Z52" s="8">
        <v>4.2</v>
      </c>
      <c r="AA52" s="8">
        <v>4.5</v>
      </c>
      <c r="AB52" s="14">
        <v>0.40000000000000036</v>
      </c>
      <c r="AC52" s="14">
        <v>0.59999999999999964</v>
      </c>
      <c r="AD52" s="8">
        <v>-0.7568024953079282</v>
      </c>
      <c r="AE52" s="8">
        <v>-0.97753011766509701</v>
      </c>
      <c r="AF52" s="8">
        <v>-0.10648962501554049</v>
      </c>
      <c r="AG52" s="8">
        <v>-0.11378524064920416</v>
      </c>
      <c r="AH52" s="17">
        <v>-0.87135143335535725</v>
      </c>
      <c r="AI52" s="17">
        <v>-0.87135143335535603</v>
      </c>
      <c r="AJ52" s="17">
        <v>-0.87135143335535725</v>
      </c>
    </row>
    <row r="53" spans="5:36" x14ac:dyDescent="0.25">
      <c r="E53" s="8">
        <v>4.3</v>
      </c>
      <c r="K53">
        <v>4.3</v>
      </c>
      <c r="X53">
        <v>5</v>
      </c>
      <c r="Y53" s="8">
        <v>4</v>
      </c>
      <c r="Z53" s="8">
        <v>4.3</v>
      </c>
      <c r="AA53" s="8">
        <v>4.5</v>
      </c>
      <c r="AB53" s="14">
        <v>0.59999999999999964</v>
      </c>
      <c r="AC53" s="14">
        <v>0.40000000000000036</v>
      </c>
      <c r="AD53" s="8">
        <v>-0.7568024953079282</v>
      </c>
      <c r="AE53" s="8">
        <v>-0.97753011766509701</v>
      </c>
      <c r="AF53" s="8">
        <v>-0.10648962501554049</v>
      </c>
      <c r="AG53" s="8">
        <v>-0.11378524064920416</v>
      </c>
      <c r="AH53" s="17">
        <v>-0.91584714737720663</v>
      </c>
      <c r="AI53" s="17">
        <v>-0.91584714737720596</v>
      </c>
      <c r="AJ53" s="17">
        <v>-0.91584714737720663</v>
      </c>
    </row>
    <row r="54" spans="5:36" x14ac:dyDescent="0.25">
      <c r="E54" s="8">
        <v>4.4000000000000004</v>
      </c>
      <c r="K54">
        <v>4.4000000000000004</v>
      </c>
      <c r="X54">
        <v>5</v>
      </c>
      <c r="Y54" s="8">
        <v>4</v>
      </c>
      <c r="Z54" s="8">
        <v>4.4000000000000004</v>
      </c>
      <c r="AA54" s="8">
        <v>4.5</v>
      </c>
      <c r="AB54" s="14">
        <v>0.80000000000000071</v>
      </c>
      <c r="AC54" s="14">
        <v>0.19999999999999929</v>
      </c>
      <c r="AD54" s="8">
        <v>-0.7568024953079282</v>
      </c>
      <c r="AE54" s="8">
        <v>-0.97753011766509701</v>
      </c>
      <c r="AF54" s="8">
        <v>-0.10648962501554049</v>
      </c>
      <c r="AG54" s="8">
        <v>-0.11378524064920416</v>
      </c>
      <c r="AH54" s="17">
        <v>-0.95135677199725877</v>
      </c>
      <c r="AI54" s="17">
        <v>-0.95135677199725799</v>
      </c>
      <c r="AJ54" s="17">
        <v>-0.95135677199725877</v>
      </c>
    </row>
    <row r="55" spans="5:36" x14ac:dyDescent="0.25">
      <c r="E55" s="8">
        <v>4.5</v>
      </c>
      <c r="K55">
        <v>4.5</v>
      </c>
      <c r="X55">
        <v>6</v>
      </c>
      <c r="Y55" s="8">
        <v>4.5</v>
      </c>
      <c r="Z55" s="8">
        <v>4.5</v>
      </c>
      <c r="AA55" s="8">
        <v>5.0999999999999996</v>
      </c>
      <c r="AB55" s="14">
        <v>0</v>
      </c>
      <c r="AC55" s="14">
        <v>1</v>
      </c>
      <c r="AD55" s="8">
        <v>-0.97753011766509701</v>
      </c>
      <c r="AE55" s="8">
        <v>-0.92581468232773245</v>
      </c>
      <c r="AF55" s="8">
        <v>-0.18004629338692205</v>
      </c>
      <c r="AG55" s="8">
        <v>-0.18573615372651481</v>
      </c>
      <c r="AH55" s="17">
        <v>-0.97753011766509701</v>
      </c>
      <c r="AI55" s="17">
        <v>-0.97753011766509601</v>
      </c>
      <c r="AJ55" s="17">
        <v>-0.97753011766509701</v>
      </c>
    </row>
    <row r="56" spans="5:36" x14ac:dyDescent="0.25">
      <c r="E56" s="8">
        <v>4.5999999999999996</v>
      </c>
      <c r="K56">
        <v>4.5999999999999996</v>
      </c>
      <c r="X56">
        <v>6</v>
      </c>
      <c r="Y56" s="8">
        <v>4.5</v>
      </c>
      <c r="Z56" s="8">
        <v>4.5999999999999996</v>
      </c>
      <c r="AA56" s="8">
        <v>5.0999999999999996</v>
      </c>
      <c r="AB56" s="14">
        <v>0.16666666666666619</v>
      </c>
      <c r="AC56" s="14">
        <v>0.83333333333333381</v>
      </c>
      <c r="AD56" s="8">
        <v>-0.97753011766509701</v>
      </c>
      <c r="AE56" s="8">
        <v>-0.92581468232773245</v>
      </c>
      <c r="AF56" s="8">
        <v>-0.18004629338692205</v>
      </c>
      <c r="AG56" s="8">
        <v>-0.18573615372651481</v>
      </c>
      <c r="AH56" s="17">
        <v>-0.9940490178093585</v>
      </c>
      <c r="AI56" s="17">
        <v>-0.99404901780935795</v>
      </c>
      <c r="AJ56" s="17">
        <v>-0.9940490178093585</v>
      </c>
    </row>
    <row r="57" spans="5:36" x14ac:dyDescent="0.25">
      <c r="E57" s="8">
        <v>4.7</v>
      </c>
      <c r="K57">
        <v>4.7</v>
      </c>
      <c r="X57">
        <v>6</v>
      </c>
      <c r="Y57" s="8">
        <v>4.5</v>
      </c>
      <c r="Z57" s="8">
        <v>4.7</v>
      </c>
      <c r="AA57" s="8">
        <v>5.0999999999999996</v>
      </c>
      <c r="AB57" s="14">
        <v>0.33333333333333381</v>
      </c>
      <c r="AC57" s="14">
        <v>0.66666666666666619</v>
      </c>
      <c r="AD57" s="8">
        <v>-0.97753011766509701</v>
      </c>
      <c r="AE57" s="8">
        <v>-0.92581468232773245</v>
      </c>
      <c r="AF57" s="8">
        <v>-0.18004629338692205</v>
      </c>
      <c r="AG57" s="8">
        <v>-0.18573615372651481</v>
      </c>
      <c r="AH57" s="17">
        <v>-1.0007233977748911</v>
      </c>
      <c r="AI57" s="17">
        <v>-1.0007233977748899</v>
      </c>
      <c r="AJ57" s="17">
        <v>-1.0007233977748911</v>
      </c>
    </row>
    <row r="58" spans="5:36" x14ac:dyDescent="0.25">
      <c r="E58" s="8">
        <v>4.8</v>
      </c>
      <c r="K58">
        <v>4.8</v>
      </c>
      <c r="X58">
        <v>6</v>
      </c>
      <c r="Y58" s="8">
        <v>4.5</v>
      </c>
      <c r="Z58" s="8">
        <v>4.8</v>
      </c>
      <c r="AA58" s="8">
        <v>5.0999999999999996</v>
      </c>
      <c r="AB58" s="14">
        <v>0.5</v>
      </c>
      <c r="AC58" s="14">
        <v>0.5</v>
      </c>
      <c r="AD58" s="8">
        <v>-0.97753011766509701</v>
      </c>
      <c r="AE58" s="8">
        <v>-0.92581468232773245</v>
      </c>
      <c r="AF58" s="8">
        <v>-0.18004629338692205</v>
      </c>
      <c r="AG58" s="8">
        <v>-0.18573615372651481</v>
      </c>
      <c r="AH58" s="17">
        <v>-0.99739520588559438</v>
      </c>
      <c r="AI58" s="17">
        <v>-0.99739520588559405</v>
      </c>
      <c r="AJ58" s="17">
        <v>-0.99739520588559438</v>
      </c>
    </row>
    <row r="59" spans="5:36" x14ac:dyDescent="0.25">
      <c r="E59" s="8">
        <v>4.9000000000000004</v>
      </c>
      <c r="K59">
        <v>4.9000000000000004</v>
      </c>
      <c r="X59">
        <v>6</v>
      </c>
      <c r="Y59" s="8">
        <v>4.5</v>
      </c>
      <c r="Z59" s="8">
        <v>4.9000000000000004</v>
      </c>
      <c r="AA59" s="8">
        <v>5.0999999999999996</v>
      </c>
      <c r="AB59" s="14">
        <v>0.66666666666666763</v>
      </c>
      <c r="AC59" s="14">
        <v>0.33333333333333237</v>
      </c>
      <c r="AD59" s="8">
        <v>-0.97753011766509701</v>
      </c>
      <c r="AE59" s="8">
        <v>-0.92581468232773245</v>
      </c>
      <c r="AF59" s="8">
        <v>-0.18004629338692205</v>
      </c>
      <c r="AG59" s="8">
        <v>-0.18573615372651481</v>
      </c>
      <c r="AH59" s="17">
        <v>-0.98390639046536876</v>
      </c>
      <c r="AI59" s="17">
        <v>-0.98390639046536899</v>
      </c>
      <c r="AJ59" s="17">
        <v>-0.98390639046536876</v>
      </c>
    </row>
    <row r="60" spans="5:36" x14ac:dyDescent="0.25">
      <c r="E60" s="8">
        <v>5</v>
      </c>
      <c r="K60">
        <v>5</v>
      </c>
      <c r="X60">
        <v>6</v>
      </c>
      <c r="Y60" s="8">
        <v>4.5</v>
      </c>
      <c r="Z60" s="8">
        <v>5</v>
      </c>
      <c r="AA60" s="8">
        <v>5.0999999999999996</v>
      </c>
      <c r="AB60" s="14">
        <v>0.83333333333333381</v>
      </c>
      <c r="AC60" s="14">
        <v>0.16666666666666619</v>
      </c>
      <c r="AD60" s="8">
        <v>-0.97753011766509701</v>
      </c>
      <c r="AE60" s="8">
        <v>-0.92581468232773245</v>
      </c>
      <c r="AF60" s="8">
        <v>-0.18004629338692205</v>
      </c>
      <c r="AG60" s="8">
        <v>-0.18573615372651481</v>
      </c>
      <c r="AH60" s="17">
        <v>-0.96009889983811481</v>
      </c>
      <c r="AI60" s="17">
        <v>-0.96009889983811503</v>
      </c>
      <c r="AJ60" s="17">
        <v>-0.96009889983811481</v>
      </c>
    </row>
    <row r="61" spans="5:36" x14ac:dyDescent="0.25">
      <c r="E61" s="8">
        <v>5.0999999999999996</v>
      </c>
      <c r="K61">
        <v>5.0999999999999996</v>
      </c>
      <c r="X61">
        <v>7</v>
      </c>
      <c r="Y61" s="8">
        <v>5.0999999999999996</v>
      </c>
      <c r="Z61" s="8">
        <v>5.0999999999999996</v>
      </c>
      <c r="AA61" s="8">
        <v>7</v>
      </c>
      <c r="AB61" s="14">
        <v>0</v>
      </c>
      <c r="AC61" s="14">
        <v>1</v>
      </c>
      <c r="AD61" s="8">
        <v>-0.92581468232773245</v>
      </c>
      <c r="AE61" s="8">
        <v>0.65698659871878906</v>
      </c>
      <c r="AF61" s="8">
        <v>-0.83087124901090292</v>
      </c>
      <c r="AG61" s="8">
        <v>0.2578350319188869</v>
      </c>
      <c r="AH61" s="17">
        <v>-0.92581468232773245</v>
      </c>
      <c r="AI61" s="17">
        <v>-0.92581468232773201</v>
      </c>
      <c r="AJ61" s="17">
        <v>-0.92581468232773245</v>
      </c>
    </row>
    <row r="62" spans="5:36" x14ac:dyDescent="0.25">
      <c r="E62" s="8">
        <v>5.2</v>
      </c>
      <c r="K62">
        <v>5.2</v>
      </c>
      <c r="X62">
        <v>7</v>
      </c>
      <c r="Y62" s="8">
        <v>5.0999999999999996</v>
      </c>
      <c r="Z62" s="8">
        <v>5.2</v>
      </c>
      <c r="AA62" s="8">
        <v>7</v>
      </c>
      <c r="AB62" s="14">
        <v>5.2631578947368689E-2</v>
      </c>
      <c r="AC62" s="14">
        <v>0.9473684210526313</v>
      </c>
      <c r="AD62" s="8">
        <v>-0.92581468232773245</v>
      </c>
      <c r="AE62" s="8">
        <v>0.65698659871878906</v>
      </c>
      <c r="AF62" s="8">
        <v>-0.83087124901090292</v>
      </c>
      <c r="AG62" s="8">
        <v>0.2578350319188869</v>
      </c>
      <c r="AH62" s="17">
        <v>-0.88108075488163196</v>
      </c>
      <c r="AI62" s="17">
        <v>-0.88108075488163196</v>
      </c>
      <c r="AJ62" s="17">
        <v>-0.88108075488163196</v>
      </c>
    </row>
    <row r="63" spans="5:36" x14ac:dyDescent="0.25">
      <c r="E63" s="8">
        <v>5.3</v>
      </c>
      <c r="K63">
        <v>5.3</v>
      </c>
      <c r="X63">
        <v>7</v>
      </c>
      <c r="Y63" s="8">
        <v>5.0999999999999996</v>
      </c>
      <c r="Z63" s="8">
        <v>5.3</v>
      </c>
      <c r="AA63" s="8">
        <v>7</v>
      </c>
      <c r="AB63" s="14">
        <v>0.10526315789473692</v>
      </c>
      <c r="AC63" s="14">
        <v>0.89473684210526305</v>
      </c>
      <c r="AD63" s="8">
        <v>-0.92581468232773245</v>
      </c>
      <c r="AE63" s="8">
        <v>0.65698659871878906</v>
      </c>
      <c r="AF63" s="8">
        <v>-0.83087124901090292</v>
      </c>
      <c r="AG63" s="8">
        <v>0.2578350319188869</v>
      </c>
      <c r="AH63" s="17">
        <v>-0.82666440894126625</v>
      </c>
      <c r="AI63" s="17">
        <v>-0.82666440894126603</v>
      </c>
      <c r="AJ63" s="17">
        <v>-0.82666440894126625</v>
      </c>
    </row>
    <row r="64" spans="5:36" x14ac:dyDescent="0.25">
      <c r="E64" s="8">
        <v>5.4</v>
      </c>
      <c r="K64">
        <v>5.4</v>
      </c>
      <c r="X64">
        <v>7</v>
      </c>
      <c r="Y64" s="8">
        <v>5.0999999999999996</v>
      </c>
      <c r="Z64" s="8">
        <v>5.4</v>
      </c>
      <c r="AA64" s="8">
        <v>7</v>
      </c>
      <c r="AB64" s="14">
        <v>0.15789473684210562</v>
      </c>
      <c r="AC64" s="14">
        <v>0.84210526315789436</v>
      </c>
      <c r="AD64" s="8">
        <v>-0.92581468232773245</v>
      </c>
      <c r="AE64" s="8">
        <v>0.65698659871878906</v>
      </c>
      <c r="AF64" s="8">
        <v>-0.83087124901090292</v>
      </c>
      <c r="AG64" s="8">
        <v>0.2578350319188869</v>
      </c>
      <c r="AH64" s="17">
        <v>-0.76351800457159702</v>
      </c>
      <c r="AI64" s="17">
        <v>-0.76351800457159802</v>
      </c>
      <c r="AJ64" s="17">
        <v>-0.76351800457159713</v>
      </c>
    </row>
    <row r="65" spans="5:36" x14ac:dyDescent="0.25">
      <c r="E65" s="8">
        <v>5.5</v>
      </c>
      <c r="K65">
        <v>5.5</v>
      </c>
      <c r="X65">
        <v>7</v>
      </c>
      <c r="Y65" s="8">
        <v>5.0999999999999996</v>
      </c>
      <c r="Z65" s="8">
        <v>5.5</v>
      </c>
      <c r="AA65" s="8">
        <v>7</v>
      </c>
      <c r="AB65" s="14">
        <v>0.21052631578947384</v>
      </c>
      <c r="AC65" s="14">
        <v>0.78947368421052611</v>
      </c>
      <c r="AD65" s="8">
        <v>-0.92581468232773245</v>
      </c>
      <c r="AE65" s="8">
        <v>0.65698659871878906</v>
      </c>
      <c r="AF65" s="8">
        <v>-0.83087124901090292</v>
      </c>
      <c r="AG65" s="8">
        <v>0.2578350319188869</v>
      </c>
      <c r="AH65" s="17">
        <v>-0.69259390183758829</v>
      </c>
      <c r="AI65" s="17">
        <v>-0.69259390183758895</v>
      </c>
      <c r="AJ65" s="17">
        <v>-0.69259390183758829</v>
      </c>
    </row>
    <row r="66" spans="5:36" x14ac:dyDescent="0.25">
      <c r="E66" s="8">
        <v>5.6</v>
      </c>
      <c r="K66">
        <v>5.6</v>
      </c>
      <c r="X66">
        <v>7</v>
      </c>
      <c r="Y66" s="8">
        <v>5.0999999999999996</v>
      </c>
      <c r="Z66" s="8">
        <v>5.6</v>
      </c>
      <c r="AA66" s="8">
        <v>7</v>
      </c>
      <c r="AB66" s="14">
        <v>0.26315789473684204</v>
      </c>
      <c r="AC66" s="14">
        <v>0.73684210526315796</v>
      </c>
      <c r="AD66" s="8">
        <v>-0.92581468232773245</v>
      </c>
      <c r="AE66" s="8">
        <v>0.65698659871878906</v>
      </c>
      <c r="AF66" s="8">
        <v>-0.83087124901090292</v>
      </c>
      <c r="AG66" s="8">
        <v>0.2578350319188869</v>
      </c>
      <c r="AH66" s="17">
        <v>-0.61484446080420196</v>
      </c>
      <c r="AI66" s="17">
        <v>-0.61484446080420196</v>
      </c>
      <c r="AJ66" s="17">
        <v>-0.61484446080420196</v>
      </c>
    </row>
    <row r="67" spans="5:36" x14ac:dyDescent="0.25">
      <c r="E67" s="8">
        <v>5.7</v>
      </c>
      <c r="K67">
        <v>5.7</v>
      </c>
      <c r="X67">
        <v>7</v>
      </c>
      <c r="Y67" s="8">
        <v>5.0999999999999996</v>
      </c>
      <c r="Z67" s="8">
        <v>5.7</v>
      </c>
      <c r="AA67" s="8">
        <v>7</v>
      </c>
      <c r="AB67" s="14">
        <v>0.31578947368421073</v>
      </c>
      <c r="AC67" s="14">
        <v>0.68421052631578927</v>
      </c>
      <c r="AD67" s="8">
        <v>-0.92581468232773245</v>
      </c>
      <c r="AE67" s="8">
        <v>0.65698659871878906</v>
      </c>
      <c r="AF67" s="8">
        <v>-0.83087124901090292</v>
      </c>
      <c r="AG67" s="8">
        <v>0.2578350319188869</v>
      </c>
      <c r="AH67" s="17">
        <v>-0.53122204153639974</v>
      </c>
      <c r="AI67" s="17">
        <v>-0.53122204153640096</v>
      </c>
      <c r="AJ67" s="17">
        <v>-0.53122204153639974</v>
      </c>
    </row>
    <row r="68" spans="5:36" x14ac:dyDescent="0.25">
      <c r="E68" s="8">
        <v>5.8</v>
      </c>
      <c r="K68">
        <v>5.8</v>
      </c>
      <c r="X68">
        <v>7</v>
      </c>
      <c r="Y68" s="8">
        <v>5.0999999999999996</v>
      </c>
      <c r="Z68" s="8">
        <v>5.8</v>
      </c>
      <c r="AA68" s="8">
        <v>7</v>
      </c>
      <c r="AB68" s="14">
        <v>0.36842105263157898</v>
      </c>
      <c r="AC68" s="14">
        <v>0.63157894736842102</v>
      </c>
      <c r="AD68" s="8">
        <v>-0.92581468232773245</v>
      </c>
      <c r="AE68" s="8">
        <v>0.65698659871878906</v>
      </c>
      <c r="AF68" s="8">
        <v>-0.83087124901090292</v>
      </c>
      <c r="AG68" s="8">
        <v>0.2578350319188869</v>
      </c>
      <c r="AH68" s="17">
        <v>-0.44267900409914579</v>
      </c>
      <c r="AI68" s="17">
        <v>-0.44267900409914601</v>
      </c>
      <c r="AJ68" s="17">
        <v>-0.44267900409914585</v>
      </c>
    </row>
    <row r="69" spans="5:36" x14ac:dyDescent="0.25">
      <c r="E69" s="8">
        <v>5.9</v>
      </c>
      <c r="K69">
        <v>5.9</v>
      </c>
      <c r="X69">
        <v>7</v>
      </c>
      <c r="Y69" s="8">
        <v>5.0999999999999996</v>
      </c>
      <c r="Z69" s="8">
        <v>5.9</v>
      </c>
      <c r="AA69" s="8">
        <v>7</v>
      </c>
      <c r="AB69" s="14">
        <v>0.42105263157894768</v>
      </c>
      <c r="AC69" s="14">
        <v>0.57894736842105232</v>
      </c>
      <c r="AD69" s="8">
        <v>-0.92581468232773245</v>
      </c>
      <c r="AE69" s="8">
        <v>0.65698659871878906</v>
      </c>
      <c r="AF69" s="8">
        <v>-0.83087124901090292</v>
      </c>
      <c r="AG69" s="8">
        <v>0.2578350319188869</v>
      </c>
      <c r="AH69" s="17">
        <v>-0.35016770855740142</v>
      </c>
      <c r="AI69" s="17">
        <v>-0.35016770855740298</v>
      </c>
      <c r="AJ69" s="17">
        <v>-0.35016770855740148</v>
      </c>
    </row>
    <row r="70" spans="5:36" x14ac:dyDescent="0.25">
      <c r="E70" s="8">
        <v>6</v>
      </c>
      <c r="K70">
        <v>6</v>
      </c>
      <c r="X70">
        <v>7</v>
      </c>
      <c r="Y70" s="8">
        <v>5.0999999999999996</v>
      </c>
      <c r="Z70" s="8">
        <v>6</v>
      </c>
      <c r="AA70" s="8">
        <v>7</v>
      </c>
      <c r="AB70" s="14">
        <v>0.47368421052631587</v>
      </c>
      <c r="AC70" s="14">
        <v>0.52631578947368407</v>
      </c>
      <c r="AD70" s="8">
        <v>-0.92581468232773245</v>
      </c>
      <c r="AE70" s="8">
        <v>0.65698659871878906</v>
      </c>
      <c r="AF70" s="8">
        <v>-0.83087124901090292</v>
      </c>
      <c r="AG70" s="8">
        <v>0.2578350319188869</v>
      </c>
      <c r="AH70" s="17">
        <v>-0.25464051497613077</v>
      </c>
      <c r="AI70" s="17">
        <v>-0.25464051497613199</v>
      </c>
      <c r="AJ70" s="17">
        <v>-0.25464051497613083</v>
      </c>
    </row>
    <row r="71" spans="5:36" x14ac:dyDescent="0.25">
      <c r="E71" s="8">
        <v>6.1</v>
      </c>
      <c r="K71">
        <v>6.1</v>
      </c>
      <c r="X71">
        <v>7</v>
      </c>
      <c r="Y71" s="8">
        <v>5.0999999999999996</v>
      </c>
      <c r="Z71" s="8">
        <v>6.1</v>
      </c>
      <c r="AA71" s="8">
        <v>7</v>
      </c>
      <c r="AB71" s="14">
        <v>0.52631578947368407</v>
      </c>
      <c r="AC71" s="14">
        <v>0.47368421052631593</v>
      </c>
      <c r="AD71" s="8">
        <v>-0.92581468232773245</v>
      </c>
      <c r="AE71" s="8">
        <v>0.65698659871878906</v>
      </c>
      <c r="AF71" s="8">
        <v>-0.83087124901090292</v>
      </c>
      <c r="AG71" s="8">
        <v>0.2578350319188869</v>
      </c>
      <c r="AH71" s="17">
        <v>-0.15704978342029591</v>
      </c>
      <c r="AI71" s="17">
        <v>-0.15704978342029599</v>
      </c>
      <c r="AJ71" s="17">
        <v>-0.15704978342029596</v>
      </c>
    </row>
    <row r="72" spans="5:36" x14ac:dyDescent="0.25">
      <c r="E72" s="8">
        <v>6.2</v>
      </c>
      <c r="K72">
        <v>6.2</v>
      </c>
      <c r="X72">
        <v>7</v>
      </c>
      <c r="Y72" s="8">
        <v>5.0999999999999996</v>
      </c>
      <c r="Z72" s="8">
        <v>6.2</v>
      </c>
      <c r="AA72" s="8">
        <v>7</v>
      </c>
      <c r="AB72" s="14">
        <v>0.57894736842105277</v>
      </c>
      <c r="AC72" s="14">
        <v>0.42105263157894723</v>
      </c>
      <c r="AD72" s="8">
        <v>-0.92581468232773245</v>
      </c>
      <c r="AE72" s="8">
        <v>0.65698659871878906</v>
      </c>
      <c r="AF72" s="8">
        <v>-0.83087124901090292</v>
      </c>
      <c r="AG72" s="8">
        <v>0.2578350319188869</v>
      </c>
      <c r="AH72" s="17">
        <v>-5.8347873954858021E-2</v>
      </c>
      <c r="AI72" s="17">
        <v>-5.8347873954859603E-2</v>
      </c>
      <c r="AJ72" s="17">
        <v>-5.8347873954858083E-2</v>
      </c>
    </row>
    <row r="73" spans="5:36" x14ac:dyDescent="0.25">
      <c r="E73" s="8">
        <v>6.3</v>
      </c>
      <c r="K73">
        <v>6.3</v>
      </c>
      <c r="X73">
        <v>7</v>
      </c>
      <c r="Y73" s="8">
        <v>5.0999999999999996</v>
      </c>
      <c r="Z73" s="8">
        <v>6.3</v>
      </c>
      <c r="AA73" s="8">
        <v>7</v>
      </c>
      <c r="AB73" s="14">
        <v>0.63157894736842102</v>
      </c>
      <c r="AC73" s="14">
        <v>0.36842105263157898</v>
      </c>
      <c r="AD73" s="8">
        <v>-0.92581468232773245</v>
      </c>
      <c r="AE73" s="8">
        <v>0.65698659871878906</v>
      </c>
      <c r="AF73" s="8">
        <v>-0.83087124901090292</v>
      </c>
      <c r="AG73" s="8">
        <v>0.2578350319188869</v>
      </c>
      <c r="AH73" s="17">
        <v>4.0512853355218092E-2</v>
      </c>
      <c r="AI73" s="17">
        <v>4.0512853355217301E-2</v>
      </c>
      <c r="AJ73" s="17">
        <v>4.0512853355218023E-2</v>
      </c>
    </row>
    <row r="74" spans="5:36" x14ac:dyDescent="0.25">
      <c r="E74" s="8">
        <v>6.4</v>
      </c>
      <c r="K74">
        <v>6.4</v>
      </c>
      <c r="X74">
        <v>7</v>
      </c>
      <c r="Y74" s="8">
        <v>5.0999999999999996</v>
      </c>
      <c r="Z74" s="8">
        <v>6.4</v>
      </c>
      <c r="AA74" s="8">
        <v>7</v>
      </c>
      <c r="AB74" s="14">
        <v>0.68421052631578971</v>
      </c>
      <c r="AC74" s="14">
        <v>0.31578947368421029</v>
      </c>
      <c r="AD74" s="8">
        <v>-0.92581468232773245</v>
      </c>
      <c r="AE74" s="8">
        <v>0.65698659871878906</v>
      </c>
      <c r="AF74" s="8">
        <v>-0.83087124901090292</v>
      </c>
      <c r="AG74" s="8">
        <v>0.2578350319188869</v>
      </c>
      <c r="AH74" s="17">
        <v>0.13858003844497163</v>
      </c>
      <c r="AI74" s="17">
        <v>0.13858003844496899</v>
      </c>
      <c r="AJ74" s="17">
        <v>0.13858003844497158</v>
      </c>
    </row>
    <row r="75" spans="5:36" x14ac:dyDescent="0.25">
      <c r="E75" s="8">
        <v>6.5</v>
      </c>
      <c r="K75">
        <v>6.5</v>
      </c>
      <c r="X75">
        <v>7</v>
      </c>
      <c r="Y75" s="8">
        <v>5.0999999999999996</v>
      </c>
      <c r="Z75" s="8">
        <v>6.5</v>
      </c>
      <c r="AA75" s="8">
        <v>7</v>
      </c>
      <c r="AB75" s="14">
        <v>0.73684210526315796</v>
      </c>
      <c r="AC75" s="14">
        <v>0.26315789473684204</v>
      </c>
      <c r="AD75" s="8">
        <v>-0.92581468232773245</v>
      </c>
      <c r="AE75" s="8">
        <v>0.65698659871878906</v>
      </c>
      <c r="AF75" s="8">
        <v>-0.83087124901090292</v>
      </c>
      <c r="AG75" s="8">
        <v>0.2578350319188869</v>
      </c>
      <c r="AH75" s="17">
        <v>0.23490132124943824</v>
      </c>
      <c r="AI75" s="17">
        <v>0.234901321249436</v>
      </c>
      <c r="AJ75" s="17">
        <v>0.23490132124943816</v>
      </c>
    </row>
    <row r="76" spans="5:36" x14ac:dyDescent="0.25">
      <c r="E76" s="8">
        <v>6.6</v>
      </c>
      <c r="K76">
        <v>6.6</v>
      </c>
      <c r="X76">
        <v>7</v>
      </c>
      <c r="Y76" s="8">
        <v>5.0999999999999996</v>
      </c>
      <c r="Z76" s="8">
        <v>6.6</v>
      </c>
      <c r="AA76" s="8">
        <v>7</v>
      </c>
      <c r="AB76" s="14">
        <v>0.78947368421052622</v>
      </c>
      <c r="AC76" s="14">
        <v>0.21052631578947378</v>
      </c>
      <c r="AD76" s="8">
        <v>-0.92581468232773245</v>
      </c>
      <c r="AE76" s="8">
        <v>0.65698659871878906</v>
      </c>
      <c r="AF76" s="8">
        <v>-0.83087124901090292</v>
      </c>
      <c r="AG76" s="8">
        <v>0.2578350319188869</v>
      </c>
      <c r="AH76" s="17">
        <v>0.32852434170365613</v>
      </c>
      <c r="AI76" s="17">
        <v>0.32852434170365502</v>
      </c>
      <c r="AJ76" s="17">
        <v>0.32852434170365608</v>
      </c>
    </row>
    <row r="77" spans="5:36" x14ac:dyDescent="0.25">
      <c r="E77" s="8">
        <v>6.7</v>
      </c>
      <c r="K77">
        <v>6.7</v>
      </c>
      <c r="X77">
        <v>7</v>
      </c>
      <c r="Y77" s="8">
        <v>5.0999999999999996</v>
      </c>
      <c r="Z77" s="8">
        <v>6.7</v>
      </c>
      <c r="AA77" s="8">
        <v>7</v>
      </c>
      <c r="AB77" s="14">
        <v>0.84210526315789491</v>
      </c>
      <c r="AC77" s="14">
        <v>0.15789473684210509</v>
      </c>
      <c r="AD77" s="8">
        <v>-0.92581468232773245</v>
      </c>
      <c r="AE77" s="8">
        <v>0.65698659871878906</v>
      </c>
      <c r="AF77" s="8">
        <v>-0.83087124901090292</v>
      </c>
      <c r="AG77" s="8">
        <v>0.2578350319188869</v>
      </c>
      <c r="AH77" s="17">
        <v>0.41849673974266344</v>
      </c>
      <c r="AI77" s="17">
        <v>0.41849673974266099</v>
      </c>
      <c r="AJ77" s="17">
        <v>0.41849673974266338</v>
      </c>
    </row>
    <row r="78" spans="5:36" x14ac:dyDescent="0.25">
      <c r="E78" s="8">
        <v>6.8</v>
      </c>
      <c r="K78">
        <v>6.8</v>
      </c>
      <c r="X78">
        <v>7</v>
      </c>
      <c r="Y78" s="8">
        <v>5.0999999999999996</v>
      </c>
      <c r="Z78" s="8">
        <v>6.8</v>
      </c>
      <c r="AA78" s="8">
        <v>7</v>
      </c>
      <c r="AB78" s="14">
        <v>0.89473684210526305</v>
      </c>
      <c r="AC78" s="14">
        <v>0.10526315789473695</v>
      </c>
      <c r="AD78" s="8">
        <v>-0.92581468232773245</v>
      </c>
      <c r="AE78" s="8">
        <v>0.65698659871878906</v>
      </c>
      <c r="AF78" s="8">
        <v>-0.83087124901090292</v>
      </c>
      <c r="AG78" s="8">
        <v>0.2578350319188869</v>
      </c>
      <c r="AH78" s="17">
        <v>0.50386615530149581</v>
      </c>
      <c r="AI78" s="17">
        <v>0.50386615530149403</v>
      </c>
      <c r="AJ78" s="17">
        <v>0.5038661553014957</v>
      </c>
    </row>
    <row r="79" spans="5:36" x14ac:dyDescent="0.25">
      <c r="E79" s="8">
        <v>6.9</v>
      </c>
      <c r="K79">
        <v>6.9</v>
      </c>
      <c r="X79">
        <v>7</v>
      </c>
      <c r="Y79" s="8">
        <v>5.0999999999999996</v>
      </c>
      <c r="Z79" s="8">
        <v>6.9</v>
      </c>
      <c r="AA79" s="8">
        <v>7</v>
      </c>
      <c r="AB79" s="14">
        <v>0.94736842105263175</v>
      </c>
      <c r="AC79" s="14">
        <v>5.2631578947368252E-2</v>
      </c>
      <c r="AD79" s="8">
        <v>-0.92581468232773245</v>
      </c>
      <c r="AE79" s="8">
        <v>0.65698659871878906</v>
      </c>
      <c r="AF79" s="8">
        <v>-0.83087124901090292</v>
      </c>
      <c r="AG79" s="8">
        <v>0.2578350319188869</v>
      </c>
      <c r="AH79" s="17">
        <v>0.58368022831519251</v>
      </c>
      <c r="AI79" s="17">
        <v>0.58368022831519095</v>
      </c>
      <c r="AJ79" s="17">
        <v>0.5836802283151924</v>
      </c>
    </row>
    <row r="80" spans="5:36" x14ac:dyDescent="0.25">
      <c r="E80" s="8">
        <v>7</v>
      </c>
      <c r="K80">
        <v>7</v>
      </c>
      <c r="X80">
        <v>8</v>
      </c>
      <c r="Y80" s="8">
        <v>7</v>
      </c>
      <c r="Z80" s="8">
        <v>7</v>
      </c>
      <c r="AA80" s="8">
        <v>8.1999999999999993</v>
      </c>
      <c r="AB80" s="14">
        <v>0</v>
      </c>
      <c r="AC80" s="14">
        <v>1</v>
      </c>
      <c r="AD80" s="8">
        <v>0.65698659871878906</v>
      </c>
      <c r="AE80" s="8">
        <v>0.94073055667977312</v>
      </c>
      <c r="AF80" s="8">
        <v>0.55307683096173188</v>
      </c>
      <c r="AG80" s="8">
        <v>0.56902914931900683</v>
      </c>
      <c r="AH80" s="17">
        <v>0.65698659871878906</v>
      </c>
      <c r="AI80" s="17">
        <v>0.65698659871878795</v>
      </c>
      <c r="AJ80" s="17">
        <v>0.65698659871878906</v>
      </c>
    </row>
    <row r="81" spans="5:36" x14ac:dyDescent="0.25">
      <c r="E81" s="8">
        <v>7.1</v>
      </c>
      <c r="K81">
        <v>7.1</v>
      </c>
      <c r="X81">
        <v>8</v>
      </c>
      <c r="Y81" s="8">
        <v>7</v>
      </c>
      <c r="Z81" s="8">
        <v>7.1</v>
      </c>
      <c r="AA81" s="8">
        <v>8.1999999999999993</v>
      </c>
      <c r="AB81" s="14">
        <v>8.3333333333333093E-2</v>
      </c>
      <c r="AC81" s="14">
        <v>0.91666666666666696</v>
      </c>
      <c r="AD81" s="8">
        <v>0.65698659871878906</v>
      </c>
      <c r="AE81" s="8">
        <v>0.94073055667977312</v>
      </c>
      <c r="AF81" s="8">
        <v>0.55307683096173188</v>
      </c>
      <c r="AG81" s="8">
        <v>0.56902914931900683</v>
      </c>
      <c r="AH81" s="17">
        <v>0.72298240145910153</v>
      </c>
      <c r="AI81" s="17">
        <v>0.72298240145909998</v>
      </c>
      <c r="AJ81" s="17">
        <v>0.72298240145910164</v>
      </c>
    </row>
    <row r="82" spans="5:36" x14ac:dyDescent="0.25">
      <c r="E82" s="8">
        <v>7.2</v>
      </c>
      <c r="K82">
        <v>7.2</v>
      </c>
      <c r="X82">
        <v>8</v>
      </c>
      <c r="Y82" s="8">
        <v>7</v>
      </c>
      <c r="Z82" s="8">
        <v>7.2</v>
      </c>
      <c r="AA82" s="8">
        <v>8.1999999999999993</v>
      </c>
      <c r="AB82" s="14">
        <v>0.16666666666666691</v>
      </c>
      <c r="AC82" s="14">
        <v>0.83333333333333304</v>
      </c>
      <c r="AD82" s="8">
        <v>0.65698659871878906</v>
      </c>
      <c r="AE82" s="8">
        <v>0.94073055667977312</v>
      </c>
      <c r="AF82" s="8">
        <v>0.55307683096173188</v>
      </c>
      <c r="AG82" s="8">
        <v>0.56902914931900683</v>
      </c>
      <c r="AH82" s="17">
        <v>0.78146275153005662</v>
      </c>
      <c r="AI82" s="17">
        <v>0.78146275153005496</v>
      </c>
      <c r="AJ82" s="17">
        <v>0.78146275153005662</v>
      </c>
    </row>
    <row r="83" spans="5:36" x14ac:dyDescent="0.25">
      <c r="E83" s="8">
        <v>7.3</v>
      </c>
      <c r="K83">
        <v>7.3</v>
      </c>
      <c r="X83">
        <v>8</v>
      </c>
      <c r="Y83" s="8">
        <v>7</v>
      </c>
      <c r="Z83" s="8">
        <v>7.3</v>
      </c>
      <c r="AA83" s="8">
        <v>8.1999999999999993</v>
      </c>
      <c r="AB83" s="14">
        <v>0.25</v>
      </c>
      <c r="AC83" s="14">
        <v>0.75</v>
      </c>
      <c r="AD83" s="8">
        <v>0.65698659871878906</v>
      </c>
      <c r="AE83" s="8">
        <v>0.94073055667977312</v>
      </c>
      <c r="AF83" s="8">
        <v>0.55307683096173188</v>
      </c>
      <c r="AG83" s="8">
        <v>0.56902914931900683</v>
      </c>
      <c r="AH83" s="17">
        <v>0.83237225893735711</v>
      </c>
      <c r="AI83" s="17">
        <v>0.832372258937356</v>
      </c>
      <c r="AJ83" s="17">
        <v>0.83237225893735711</v>
      </c>
    </row>
    <row r="84" spans="5:36" x14ac:dyDescent="0.25">
      <c r="E84" s="8">
        <v>7.4</v>
      </c>
      <c r="K84">
        <v>7.4</v>
      </c>
      <c r="X84">
        <v>8</v>
      </c>
      <c r="Y84" s="8">
        <v>7</v>
      </c>
      <c r="Z84" s="8">
        <v>7.4</v>
      </c>
      <c r="AA84" s="8">
        <v>8.1999999999999993</v>
      </c>
      <c r="AB84" s="14">
        <v>0.33333333333333381</v>
      </c>
      <c r="AC84" s="14">
        <v>0.66666666666666619</v>
      </c>
      <c r="AD84" s="8">
        <v>0.65698659871878906</v>
      </c>
      <c r="AE84" s="8">
        <v>0.94073055667977312</v>
      </c>
      <c r="AF84" s="8">
        <v>0.55307683096173188</v>
      </c>
      <c r="AG84" s="8">
        <v>0.56902914931900683</v>
      </c>
      <c r="AH84" s="17">
        <v>0.87565553368670779</v>
      </c>
      <c r="AI84" s="17">
        <v>0.87565553368670701</v>
      </c>
      <c r="AJ84" s="17">
        <v>0.87565553368670779</v>
      </c>
    </row>
    <row r="85" spans="5:36" x14ac:dyDescent="0.25">
      <c r="E85" s="8">
        <v>7.5</v>
      </c>
      <c r="K85">
        <v>7.5</v>
      </c>
      <c r="X85">
        <v>8</v>
      </c>
      <c r="Y85" s="8">
        <v>7</v>
      </c>
      <c r="Z85" s="8">
        <v>7.5</v>
      </c>
      <c r="AA85" s="8">
        <v>8.1999999999999993</v>
      </c>
      <c r="AB85" s="14">
        <v>0.41666666666666691</v>
      </c>
      <c r="AC85" s="14">
        <v>0.58333333333333304</v>
      </c>
      <c r="AD85" s="8">
        <v>0.65698659871878906</v>
      </c>
      <c r="AE85" s="8">
        <v>0.94073055667977312</v>
      </c>
      <c r="AF85" s="8">
        <v>0.55307683096173188</v>
      </c>
      <c r="AG85" s="8">
        <v>0.56902914931900683</v>
      </c>
      <c r="AH85" s="17">
        <v>0.91125718578381165</v>
      </c>
      <c r="AI85" s="17">
        <v>0.91125718578381099</v>
      </c>
      <c r="AJ85" s="17">
        <v>0.91125718578381165</v>
      </c>
    </row>
    <row r="86" spans="5:36" x14ac:dyDescent="0.25">
      <c r="E86" s="8">
        <v>7.6</v>
      </c>
      <c r="K86">
        <v>7.6</v>
      </c>
      <c r="X86">
        <v>8</v>
      </c>
      <c r="Y86" s="8">
        <v>7</v>
      </c>
      <c r="Z86" s="8">
        <v>7.6</v>
      </c>
      <c r="AA86" s="8">
        <v>8.1999999999999993</v>
      </c>
      <c r="AB86" s="14">
        <v>0.5</v>
      </c>
      <c r="AC86" s="14">
        <v>0.5</v>
      </c>
      <c r="AD86" s="8">
        <v>0.65698659871878906</v>
      </c>
      <c r="AE86" s="8">
        <v>0.94073055667977312</v>
      </c>
      <c r="AF86" s="8">
        <v>0.55307683096173188</v>
      </c>
      <c r="AG86" s="8">
        <v>0.56902914931900683</v>
      </c>
      <c r="AH86" s="17">
        <v>0.93912182523437349</v>
      </c>
      <c r="AI86" s="17">
        <v>0.93912182523437304</v>
      </c>
      <c r="AJ86" s="17">
        <v>0.93912182523437349</v>
      </c>
    </row>
    <row r="87" spans="5:36" x14ac:dyDescent="0.25">
      <c r="E87" s="8">
        <v>7.7</v>
      </c>
      <c r="K87">
        <v>7.7</v>
      </c>
      <c r="X87">
        <v>8</v>
      </c>
      <c r="Y87" s="8">
        <v>7</v>
      </c>
      <c r="Z87" s="8">
        <v>7.7</v>
      </c>
      <c r="AA87" s="8">
        <v>8.1999999999999993</v>
      </c>
      <c r="AB87" s="14">
        <v>0.58333333333333381</v>
      </c>
      <c r="AC87" s="14">
        <v>0.41666666666666619</v>
      </c>
      <c r="AD87" s="8">
        <v>0.65698659871878906</v>
      </c>
      <c r="AE87" s="8">
        <v>0.94073055667977312</v>
      </c>
      <c r="AF87" s="8">
        <v>0.55307683096173188</v>
      </c>
      <c r="AG87" s="8">
        <v>0.56902914931900683</v>
      </c>
      <c r="AH87" s="17">
        <v>0.95919406204409685</v>
      </c>
      <c r="AI87" s="17">
        <v>0.95919406204409596</v>
      </c>
      <c r="AJ87" s="17">
        <v>0.95919406204409685</v>
      </c>
    </row>
    <row r="88" spans="5:36" x14ac:dyDescent="0.25">
      <c r="E88" s="8">
        <v>7.8</v>
      </c>
      <c r="K88">
        <v>7.8</v>
      </c>
      <c r="X88">
        <v>8</v>
      </c>
      <c r="Y88" s="8">
        <v>7</v>
      </c>
      <c r="Z88" s="8">
        <v>7.8</v>
      </c>
      <c r="AA88" s="8">
        <v>8.1999999999999993</v>
      </c>
      <c r="AB88" s="14">
        <v>0.66666666666666696</v>
      </c>
      <c r="AC88" s="14">
        <v>0.33333333333333304</v>
      </c>
      <c r="AD88" s="8">
        <v>0.65698659871878906</v>
      </c>
      <c r="AE88" s="8">
        <v>0.94073055667977312</v>
      </c>
      <c r="AF88" s="8">
        <v>0.55307683096173188</v>
      </c>
      <c r="AG88" s="8">
        <v>0.56902914931900683</v>
      </c>
      <c r="AH88" s="17">
        <v>0.97141850621868564</v>
      </c>
      <c r="AI88" s="17">
        <v>0.97141850621868497</v>
      </c>
      <c r="AJ88" s="17">
        <v>0.97141850621868564</v>
      </c>
    </row>
    <row r="89" spans="5:36" x14ac:dyDescent="0.25">
      <c r="E89" s="8">
        <v>7.9</v>
      </c>
      <c r="K89">
        <v>7.9</v>
      </c>
      <c r="X89">
        <v>8</v>
      </c>
      <c r="Y89" s="8">
        <v>7</v>
      </c>
      <c r="Z89" s="8">
        <v>7.9</v>
      </c>
      <c r="AA89" s="8">
        <v>8.1999999999999993</v>
      </c>
      <c r="AB89" s="14">
        <v>0.75000000000000078</v>
      </c>
      <c r="AC89" s="14">
        <v>0.24999999999999922</v>
      </c>
      <c r="AD89" s="8">
        <v>0.65698659871878906</v>
      </c>
      <c r="AE89" s="8">
        <v>0.94073055667977312</v>
      </c>
      <c r="AF89" s="8">
        <v>0.55307683096173188</v>
      </c>
      <c r="AG89" s="8">
        <v>0.56902914931900683</v>
      </c>
      <c r="AH89" s="17">
        <v>0.97573976776384364</v>
      </c>
      <c r="AI89" s="17">
        <v>0.97573976776384297</v>
      </c>
      <c r="AJ89" s="17">
        <v>0.97573976776384364</v>
      </c>
    </row>
    <row r="90" spans="5:36" x14ac:dyDescent="0.25">
      <c r="E90" s="8">
        <v>8</v>
      </c>
      <c r="K90">
        <v>8</v>
      </c>
      <c r="X90">
        <v>8</v>
      </c>
      <c r="Y90" s="8">
        <v>7</v>
      </c>
      <c r="Z90" s="8">
        <v>8</v>
      </c>
      <c r="AA90" s="8">
        <v>8.1999999999999993</v>
      </c>
      <c r="AB90" s="14">
        <v>0.83333333333333381</v>
      </c>
      <c r="AC90" s="14">
        <v>0.16666666666666619</v>
      </c>
      <c r="AD90" s="8">
        <v>0.65698659871878906</v>
      </c>
      <c r="AE90" s="8">
        <v>0.94073055667977312</v>
      </c>
      <c r="AF90" s="8">
        <v>0.55307683096173188</v>
      </c>
      <c r="AG90" s="8">
        <v>0.56902914931900683</v>
      </c>
      <c r="AH90" s="17">
        <v>0.97210245668527506</v>
      </c>
      <c r="AI90" s="17">
        <v>0.97210245668527495</v>
      </c>
      <c r="AJ90" s="17">
        <v>0.97210245668527506</v>
      </c>
    </row>
    <row r="91" spans="5:36" x14ac:dyDescent="0.25">
      <c r="E91" s="8">
        <v>8.1</v>
      </c>
      <c r="K91">
        <v>8.1</v>
      </c>
      <c r="X91">
        <v>8</v>
      </c>
      <c r="Y91" s="8">
        <v>7</v>
      </c>
      <c r="Z91" s="8">
        <v>8.1</v>
      </c>
      <c r="AA91" s="8">
        <v>8.1999999999999993</v>
      </c>
      <c r="AB91" s="14">
        <v>0.91666666666666696</v>
      </c>
      <c r="AC91" s="14">
        <v>8.3333333333333037E-2</v>
      </c>
      <c r="AD91" s="8">
        <v>0.65698659871878906</v>
      </c>
      <c r="AE91" s="8">
        <v>0.94073055667977312</v>
      </c>
      <c r="AF91" s="8">
        <v>0.55307683096173188</v>
      </c>
      <c r="AG91" s="8">
        <v>0.56902914931900683</v>
      </c>
      <c r="AH91" s="17">
        <v>0.96045118298868348</v>
      </c>
      <c r="AI91" s="17">
        <v>0.96045118298868304</v>
      </c>
      <c r="AJ91" s="17">
        <v>0.96045118298868348</v>
      </c>
    </row>
    <row r="92" spans="5:36" x14ac:dyDescent="0.25">
      <c r="E92" s="8">
        <v>8.1999999999999993</v>
      </c>
      <c r="K92">
        <v>8.1999999999999993</v>
      </c>
      <c r="X92">
        <v>9</v>
      </c>
      <c r="Y92" s="8">
        <v>8.1999999999999993</v>
      </c>
      <c r="Z92" s="8">
        <v>8.1999999999999993</v>
      </c>
      <c r="AA92" s="8">
        <v>9.5</v>
      </c>
      <c r="AB92" s="14">
        <v>0</v>
      </c>
      <c r="AC92" s="14">
        <v>1</v>
      </c>
      <c r="AD92" s="8">
        <v>0.94073055667977312</v>
      </c>
      <c r="AE92" s="8">
        <v>-7.5151120461809301E-2</v>
      </c>
      <c r="AF92" s="8">
        <v>0.70682271983705736</v>
      </c>
      <c r="AG92" s="8">
        <v>0.72710468941514361</v>
      </c>
      <c r="AH92" s="17">
        <v>0.94073055667977312</v>
      </c>
      <c r="AI92" s="17">
        <v>0.94073055667977301</v>
      </c>
      <c r="AJ92" s="17">
        <v>0.94073055667977312</v>
      </c>
    </row>
    <row r="93" spans="5:36" x14ac:dyDescent="0.25">
      <c r="E93" s="8">
        <v>8.3000000000000007</v>
      </c>
      <c r="K93">
        <v>8.3000000000000007</v>
      </c>
      <c r="X93">
        <v>9</v>
      </c>
      <c r="Y93" s="8">
        <v>8.1999999999999993</v>
      </c>
      <c r="Z93" s="8">
        <v>8.3000000000000007</v>
      </c>
      <c r="AA93" s="8">
        <v>9.5</v>
      </c>
      <c r="AB93" s="14">
        <v>7.6923076923077968E-2</v>
      </c>
      <c r="AC93" s="14">
        <v>0.92307692307692202</v>
      </c>
      <c r="AD93" s="8">
        <v>0.94073055667977312</v>
      </c>
      <c r="AE93" s="8">
        <v>-7.5151120461809301E-2</v>
      </c>
      <c r="AF93" s="8">
        <v>0.70682271983705736</v>
      </c>
      <c r="AG93" s="8">
        <v>0.72710468941514361</v>
      </c>
      <c r="AH93" s="17">
        <v>0.91288518776424721</v>
      </c>
      <c r="AI93" s="17">
        <v>0.91288518776424799</v>
      </c>
      <c r="AJ93" s="17">
        <v>0.91288518776424721</v>
      </c>
    </row>
    <row r="94" spans="5:36" x14ac:dyDescent="0.25">
      <c r="E94" s="8">
        <v>8.4</v>
      </c>
      <c r="K94">
        <v>8.4</v>
      </c>
      <c r="X94">
        <v>9</v>
      </c>
      <c r="Y94" s="8">
        <v>8.1999999999999993</v>
      </c>
      <c r="Z94" s="8">
        <v>8.4</v>
      </c>
      <c r="AA94" s="8">
        <v>9.5</v>
      </c>
      <c r="AB94" s="14">
        <v>0.15384615384615458</v>
      </c>
      <c r="AC94" s="14">
        <v>0.84615384615384537</v>
      </c>
      <c r="AD94" s="8">
        <v>0.94073055667977312</v>
      </c>
      <c r="AE94" s="8">
        <v>-7.5151120461809301E-2</v>
      </c>
      <c r="AF94" s="8">
        <v>0.70682271983705736</v>
      </c>
      <c r="AG94" s="8">
        <v>0.72710468941514361</v>
      </c>
      <c r="AH94" s="17">
        <v>0.87685968624781052</v>
      </c>
      <c r="AI94" s="17">
        <v>0.87685968624781097</v>
      </c>
      <c r="AJ94" s="17">
        <v>0.87685968624781052</v>
      </c>
    </row>
    <row r="95" spans="5:36" x14ac:dyDescent="0.25">
      <c r="E95" s="8">
        <v>8.5</v>
      </c>
      <c r="K95">
        <v>8.5</v>
      </c>
      <c r="X95">
        <v>9</v>
      </c>
      <c r="Y95" s="8">
        <v>8.1999999999999993</v>
      </c>
      <c r="Z95" s="8">
        <v>8.5</v>
      </c>
      <c r="AA95" s="8">
        <v>9.5</v>
      </c>
      <c r="AB95" s="14">
        <v>0.2307692307692312</v>
      </c>
      <c r="AC95" s="14">
        <v>0.76923076923076883</v>
      </c>
      <c r="AD95" s="8">
        <v>0.94073055667977312</v>
      </c>
      <c r="AE95" s="8">
        <v>-7.5151120461809301E-2</v>
      </c>
      <c r="AF95" s="8">
        <v>0.70682271983705736</v>
      </c>
      <c r="AG95" s="8">
        <v>0.72710468941514361</v>
      </c>
      <c r="AH95" s="17">
        <v>0.83259866213616707</v>
      </c>
      <c r="AI95" s="17">
        <v>0.83259866213616696</v>
      </c>
      <c r="AJ95" s="17">
        <v>0.83259866213616707</v>
      </c>
    </row>
    <row r="96" spans="5:36" x14ac:dyDescent="0.25">
      <c r="E96" s="8">
        <v>8.6</v>
      </c>
      <c r="K96">
        <v>8.6</v>
      </c>
      <c r="X96">
        <v>9</v>
      </c>
      <c r="Y96" s="8">
        <v>8.1999999999999993</v>
      </c>
      <c r="Z96" s="8">
        <v>8.6</v>
      </c>
      <c r="AA96" s="8">
        <v>9.5</v>
      </c>
      <c r="AB96" s="14">
        <v>0.30769230769230782</v>
      </c>
      <c r="AC96" s="14">
        <v>0.69230769230769218</v>
      </c>
      <c r="AD96" s="8">
        <v>0.94073055667977312</v>
      </c>
      <c r="AE96" s="8">
        <v>-7.5151120461809301E-2</v>
      </c>
      <c r="AF96" s="8">
        <v>0.70682271983705736</v>
      </c>
      <c r="AG96" s="8">
        <v>0.72710468941514361</v>
      </c>
      <c r="AH96" s="17">
        <v>0.78004672543502007</v>
      </c>
      <c r="AI96" s="17">
        <v>0.78004672543502096</v>
      </c>
      <c r="AJ96" s="17">
        <v>0.78004672543502007</v>
      </c>
    </row>
    <row r="97" spans="5:36" x14ac:dyDescent="0.25">
      <c r="E97" s="8">
        <v>8.6999999999999993</v>
      </c>
      <c r="K97">
        <v>8.6999999999999993</v>
      </c>
      <c r="X97">
        <v>9</v>
      </c>
      <c r="Y97" s="8">
        <v>8.1999999999999993</v>
      </c>
      <c r="Z97" s="8">
        <v>8.6999999999999993</v>
      </c>
      <c r="AA97" s="8">
        <v>9.5</v>
      </c>
      <c r="AB97" s="14">
        <v>0.38461538461538441</v>
      </c>
      <c r="AC97" s="14">
        <v>0.61538461538461564</v>
      </c>
      <c r="AD97" s="8">
        <v>0.94073055667977312</v>
      </c>
      <c r="AE97" s="8">
        <v>-7.5151120461809301E-2</v>
      </c>
      <c r="AF97" s="8">
        <v>0.70682271983705736</v>
      </c>
      <c r="AG97" s="8">
        <v>0.72710468941514361</v>
      </c>
      <c r="AH97" s="17">
        <v>0.71914848615007376</v>
      </c>
      <c r="AI97" s="17">
        <v>0.71914848615007398</v>
      </c>
      <c r="AJ97" s="17">
        <v>0.71914848615007376</v>
      </c>
    </row>
    <row r="98" spans="5:36" x14ac:dyDescent="0.25">
      <c r="E98" s="8">
        <v>8.8000000000000007</v>
      </c>
      <c r="K98">
        <v>8.8000000000000007</v>
      </c>
      <c r="X98">
        <v>9</v>
      </c>
      <c r="Y98" s="8">
        <v>8.1999999999999993</v>
      </c>
      <c r="Z98" s="8">
        <v>8.8000000000000007</v>
      </c>
      <c r="AA98" s="8">
        <v>9.5</v>
      </c>
      <c r="AB98" s="14">
        <v>0.4615384615384624</v>
      </c>
      <c r="AC98" s="14">
        <v>0.53846153846153766</v>
      </c>
      <c r="AD98" s="8">
        <v>0.94073055667977312</v>
      </c>
      <c r="AE98" s="8">
        <v>-7.5151120461809301E-2</v>
      </c>
      <c r="AF98" s="8">
        <v>0.70682271983705736</v>
      </c>
      <c r="AG98" s="8">
        <v>0.72710468941514361</v>
      </c>
      <c r="AH98" s="17">
        <v>0.6498485542870307</v>
      </c>
      <c r="AI98" s="17">
        <v>0.64984855428703303</v>
      </c>
      <c r="AJ98" s="17">
        <v>0.6498485542870307</v>
      </c>
    </row>
    <row r="99" spans="5:36" x14ac:dyDescent="0.25">
      <c r="E99" s="8">
        <v>8.9</v>
      </c>
      <c r="K99">
        <v>8.9</v>
      </c>
      <c r="X99">
        <v>9</v>
      </c>
      <c r="Y99" s="8">
        <v>8.1999999999999993</v>
      </c>
      <c r="Z99" s="8">
        <v>8.9</v>
      </c>
      <c r="AA99" s="8">
        <v>9.5</v>
      </c>
      <c r="AB99" s="14">
        <v>0.53846153846153899</v>
      </c>
      <c r="AC99" s="14">
        <v>0.46153846153846101</v>
      </c>
      <c r="AD99" s="8">
        <v>0.94073055667977312</v>
      </c>
      <c r="AE99" s="8">
        <v>-7.5151120461809301E-2</v>
      </c>
      <c r="AF99" s="8">
        <v>0.70682271983705736</v>
      </c>
      <c r="AG99" s="8">
        <v>0.72710468941514361</v>
      </c>
      <c r="AH99" s="17">
        <v>0.57209153985159711</v>
      </c>
      <c r="AI99" s="17">
        <v>0.572091539851598</v>
      </c>
      <c r="AJ99" s="17">
        <v>0.57209153985159711</v>
      </c>
    </row>
    <row r="100" spans="5:36" x14ac:dyDescent="0.25">
      <c r="E100" s="8">
        <v>9</v>
      </c>
      <c r="K100">
        <v>9</v>
      </c>
      <c r="X100">
        <v>9</v>
      </c>
      <c r="Y100" s="8">
        <v>8.1999999999999993</v>
      </c>
      <c r="Z100" s="8">
        <v>9</v>
      </c>
      <c r="AA100" s="8">
        <v>9.5</v>
      </c>
      <c r="AB100" s="14">
        <v>0.61538461538461564</v>
      </c>
      <c r="AC100" s="14">
        <v>0.38461538461538436</v>
      </c>
      <c r="AD100" s="8">
        <v>0.94073055667977312</v>
      </c>
      <c r="AE100" s="8">
        <v>-7.5151120461809301E-2</v>
      </c>
      <c r="AF100" s="8">
        <v>0.70682271983705736</v>
      </c>
      <c r="AG100" s="8">
        <v>0.72710468941514361</v>
      </c>
      <c r="AH100" s="17">
        <v>0.48582205284947605</v>
      </c>
      <c r="AI100" s="17">
        <v>0.48582205284947699</v>
      </c>
      <c r="AJ100" s="17">
        <v>0.48582205284947605</v>
      </c>
    </row>
    <row r="101" spans="5:36" x14ac:dyDescent="0.25">
      <c r="E101" s="8">
        <v>9.1</v>
      </c>
      <c r="K101">
        <v>9.1</v>
      </c>
      <c r="X101">
        <v>9</v>
      </c>
      <c r="Y101" s="8">
        <v>8.1999999999999993</v>
      </c>
      <c r="Z101" s="8">
        <v>9.1</v>
      </c>
      <c r="AA101" s="8">
        <v>9.5</v>
      </c>
      <c r="AB101" s="14">
        <v>0.69230769230769218</v>
      </c>
      <c r="AC101" s="14">
        <v>0.30769230769230782</v>
      </c>
      <c r="AD101" s="8">
        <v>0.94073055667977312</v>
      </c>
      <c r="AE101" s="8">
        <v>-7.5151120461809301E-2</v>
      </c>
      <c r="AF101" s="8">
        <v>0.70682271983705736</v>
      </c>
      <c r="AG101" s="8">
        <v>0.72710468941514361</v>
      </c>
      <c r="AH101" s="17">
        <v>0.39098470328637136</v>
      </c>
      <c r="AI101" s="17">
        <v>0.39098470328637303</v>
      </c>
      <c r="AJ101" s="17">
        <v>0.39098470328637136</v>
      </c>
    </row>
    <row r="102" spans="5:36" x14ac:dyDescent="0.25">
      <c r="E102" s="8">
        <v>9.1999999999999993</v>
      </c>
      <c r="K102">
        <v>9.1999999999999993</v>
      </c>
      <c r="X102">
        <v>9</v>
      </c>
      <c r="Y102" s="8">
        <v>8.1999999999999993</v>
      </c>
      <c r="Z102" s="8">
        <v>9.1999999999999993</v>
      </c>
      <c r="AA102" s="8">
        <v>9.5</v>
      </c>
      <c r="AB102" s="14">
        <v>0.76923076923076883</v>
      </c>
      <c r="AC102" s="14">
        <v>0.23076923076923117</v>
      </c>
      <c r="AD102" s="8">
        <v>0.94073055667977312</v>
      </c>
      <c r="AE102" s="8">
        <v>-7.5151120461809301E-2</v>
      </c>
      <c r="AF102" s="8">
        <v>0.70682271983705736</v>
      </c>
      <c r="AG102" s="8">
        <v>0.72710468941514361</v>
      </c>
      <c r="AH102" s="17">
        <v>0.28752410116798666</v>
      </c>
      <c r="AI102" s="17">
        <v>0.28752410116798799</v>
      </c>
      <c r="AJ102" s="17">
        <v>0.28752410116798666</v>
      </c>
    </row>
    <row r="103" spans="5:36" x14ac:dyDescent="0.25">
      <c r="E103" s="8">
        <v>9.3000000000000007</v>
      </c>
      <c r="K103">
        <v>9.3000000000000007</v>
      </c>
      <c r="X103">
        <v>9</v>
      </c>
      <c r="Y103" s="8">
        <v>8.1999999999999993</v>
      </c>
      <c r="Z103" s="8">
        <v>9.3000000000000007</v>
      </c>
      <c r="AA103" s="8">
        <v>9.5</v>
      </c>
      <c r="AB103" s="14">
        <v>0.84615384615384681</v>
      </c>
      <c r="AC103" s="14">
        <v>0.15384615384615319</v>
      </c>
      <c r="AD103" s="8">
        <v>0.94073055667977312</v>
      </c>
      <c r="AE103" s="8">
        <v>-7.5151120461809301E-2</v>
      </c>
      <c r="AF103" s="8">
        <v>0.70682271983705736</v>
      </c>
      <c r="AG103" s="8">
        <v>0.72710468941514361</v>
      </c>
      <c r="AH103" s="17">
        <v>0.17538485650002411</v>
      </c>
      <c r="AI103" s="17">
        <v>0.175384856500028</v>
      </c>
      <c r="AJ103" s="17">
        <v>0.17538485650002411</v>
      </c>
    </row>
    <row r="104" spans="5:36" x14ac:dyDescent="0.25">
      <c r="E104" s="8">
        <v>9.4</v>
      </c>
      <c r="K104">
        <v>9.4</v>
      </c>
      <c r="X104">
        <v>9</v>
      </c>
      <c r="Y104" s="8">
        <v>8.1999999999999993</v>
      </c>
      <c r="Z104" s="8">
        <v>9.4</v>
      </c>
      <c r="AA104" s="8">
        <v>9.5</v>
      </c>
      <c r="AB104" s="14">
        <v>0.92307692307692335</v>
      </c>
      <c r="AC104" s="14">
        <v>7.692307692307665E-2</v>
      </c>
      <c r="AD104" s="8">
        <v>0.94073055667977312</v>
      </c>
      <c r="AE104" s="8">
        <v>-7.5151120461809301E-2</v>
      </c>
      <c r="AF104" s="8">
        <v>0.70682271983705736</v>
      </c>
      <c r="AG104" s="8">
        <v>0.72710468941514361</v>
      </c>
      <c r="AH104" s="17">
        <v>5.4511579288191524E-2</v>
      </c>
      <c r="AI104" s="17">
        <v>5.4511579288193598E-2</v>
      </c>
      <c r="AJ104" s="17">
        <v>5.4511579288191524E-2</v>
      </c>
    </row>
    <row r="105" spans="5:36" x14ac:dyDescent="0.25">
      <c r="E105" s="8">
        <v>9.5</v>
      </c>
      <c r="K105">
        <v>9.5</v>
      </c>
      <c r="X105">
        <v>9</v>
      </c>
      <c r="Y105" s="8">
        <v>8.1999999999999993</v>
      </c>
      <c r="Z105" s="8">
        <v>9.5</v>
      </c>
      <c r="AA105" s="8">
        <v>9.5</v>
      </c>
      <c r="AB105" s="14">
        <v>1</v>
      </c>
      <c r="AC105" s="14">
        <v>0</v>
      </c>
      <c r="AD105" s="8">
        <v>0.94073055667977312</v>
      </c>
      <c r="AE105" s="8">
        <v>-7.5151120461809301E-2</v>
      </c>
      <c r="AF105" s="8">
        <v>0.70682271983705736</v>
      </c>
      <c r="AG105" s="8">
        <v>0.72710468941514361</v>
      </c>
      <c r="AH105" s="17">
        <v>-7.5151120461809301E-2</v>
      </c>
      <c r="AI105" s="17">
        <v>-7.51511204618069E-2</v>
      </c>
      <c r="AJ105" s="17">
        <v>-7.5151120461809301E-2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ADCA-79FF-4BD2-9324-35A5B6489D1D}">
  <dimension ref="A1:C16"/>
  <sheetViews>
    <sheetView workbookViewId="0"/>
  </sheetViews>
  <sheetFormatPr defaultRowHeight="15" x14ac:dyDescent="0.25"/>
  <cols>
    <col min="1" max="1" width="55.140625" bestFit="1" customWidth="1"/>
    <col min="3" max="3" width="55.140625" bestFit="1" customWidth="1"/>
  </cols>
  <sheetData>
    <row r="1" spans="1:3" x14ac:dyDescent="0.25">
      <c r="A1" s="12" t="s">
        <v>11</v>
      </c>
      <c r="C1" s="12" t="s">
        <v>48</v>
      </c>
    </row>
    <row r="3" spans="1:3" x14ac:dyDescent="0.25">
      <c r="A3" s="20" t="s">
        <v>33</v>
      </c>
      <c r="C3" s="20" t="s">
        <v>33</v>
      </c>
    </row>
    <row r="4" spans="1:3" x14ac:dyDescent="0.25">
      <c r="A4" s="20" t="s">
        <v>34</v>
      </c>
      <c r="C4" s="20" t="s">
        <v>34</v>
      </c>
    </row>
    <row r="5" spans="1:3" x14ac:dyDescent="0.25">
      <c r="A5" s="20" t="s">
        <v>35</v>
      </c>
      <c r="C5" s="20" t="s">
        <v>35</v>
      </c>
    </row>
    <row r="6" spans="1:3" x14ac:dyDescent="0.25">
      <c r="A6" s="21" t="s">
        <v>36</v>
      </c>
      <c r="C6" s="21" t="s">
        <v>36</v>
      </c>
    </row>
    <row r="7" spans="1:3" x14ac:dyDescent="0.25">
      <c r="A7" s="21" t="s">
        <v>37</v>
      </c>
      <c r="C7" s="21" t="s">
        <v>37</v>
      </c>
    </row>
    <row r="8" spans="1:3" x14ac:dyDescent="0.25">
      <c r="A8" s="21" t="s">
        <v>38</v>
      </c>
      <c r="C8" s="21" t="s">
        <v>38</v>
      </c>
    </row>
    <row r="9" spans="1:3" x14ac:dyDescent="0.25">
      <c r="A9" s="21" t="s">
        <v>39</v>
      </c>
      <c r="C9" s="21" t="s">
        <v>39</v>
      </c>
    </row>
    <row r="10" spans="1:3" x14ac:dyDescent="0.25">
      <c r="A10" s="22" t="s">
        <v>40</v>
      </c>
      <c r="C10" s="22" t="s">
        <v>40</v>
      </c>
    </row>
    <row r="11" spans="1:3" x14ac:dyDescent="0.25">
      <c r="A11" s="22" t="s">
        <v>41</v>
      </c>
      <c r="C11" s="22" t="s">
        <v>41</v>
      </c>
    </row>
    <row r="12" spans="1:3" x14ac:dyDescent="0.25">
      <c r="A12" s="22" t="s">
        <v>42</v>
      </c>
      <c r="C12" s="22" t="s">
        <v>42</v>
      </c>
    </row>
    <row r="13" spans="1:3" x14ac:dyDescent="0.25">
      <c r="A13" s="22" t="s">
        <v>43</v>
      </c>
      <c r="C13" s="22" t="s">
        <v>43</v>
      </c>
    </row>
    <row r="14" spans="1:3" x14ac:dyDescent="0.25">
      <c r="A14" s="22" t="s">
        <v>44</v>
      </c>
      <c r="C14" s="22" t="s">
        <v>44</v>
      </c>
    </row>
    <row r="15" spans="1:3" x14ac:dyDescent="0.25">
      <c r="A15" s="20" t="s">
        <v>45</v>
      </c>
      <c r="C15" s="20" t="s">
        <v>45</v>
      </c>
    </row>
    <row r="16" spans="1:3" x14ac:dyDescent="0.25">
      <c r="A16" s="23" t="s">
        <v>46</v>
      </c>
      <c r="C16" s="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 and License</vt:lpstr>
      <vt:lpstr>Natural Cubic Spline</vt:lpstr>
      <vt:lpstr>Not-a-knot Cubic Spline</vt:lpstr>
      <vt:lpstr>Python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Yake</dc:creator>
  <cp:lastModifiedBy>Yake</cp:lastModifiedBy>
  <dcterms:created xsi:type="dcterms:W3CDTF">2015-06-05T18:17:20Z</dcterms:created>
  <dcterms:modified xsi:type="dcterms:W3CDTF">2023-04-11T11:27:55Z</dcterms:modified>
</cp:coreProperties>
</file>